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latihan DA\excel\karirnex\"/>
    </mc:Choice>
  </mc:AlternateContent>
  <xr:revisionPtr revIDLastSave="0" documentId="13_ncr:1_{65735924-1E1E-4979-83D2-295D5DB465DD}" xr6:coauthVersionLast="47" xr6:coauthVersionMax="47" xr10:uidLastSave="{00000000-0000-0000-0000-000000000000}"/>
  <bookViews>
    <workbookView xWindow="-108" yWindow="-108" windowWidth="23256" windowHeight="12456" tabRatio="660" activeTab="5" xr2:uid="{00000000-000D-0000-FFFF-FFFF00000000}"/>
  </bookViews>
  <sheets>
    <sheet name="bahan utama" sheetId="4" r:id="rId1"/>
    <sheet name="Detail1" sheetId="11" state="hidden" r:id="rId2"/>
    <sheet name="bahan" sheetId="7" r:id="rId3"/>
    <sheet name="Detail2" sheetId="12" state="hidden" r:id="rId4"/>
    <sheet name="bahanlagi" sheetId="8" r:id="rId5"/>
    <sheet name="dashboard" sheetId="10" r:id="rId6"/>
    <sheet name="Sheet1" sheetId="13" r:id="rId7"/>
    <sheet name="Data" sheetId="1" r:id="rId8"/>
    <sheet name="Status" sheetId="2" r:id="rId9"/>
    <sheet name="Referensi Harga" sheetId="3" r:id="rId10"/>
  </sheets>
  <definedNames>
    <definedName name="_xlnm._FilterDatabase" localSheetId="7" hidden="1">Data!$A$3:$S$3</definedName>
    <definedName name="_xlnm._FilterDatabase" localSheetId="9" hidden="1">'Referensi Harga'!$A$1:$F$21</definedName>
    <definedName name="_xlnm._FilterDatabase" localSheetId="8" hidden="1">Status!$A$1:$B$1867</definedName>
    <definedName name="_xlchart.v1.0" hidden="1">bahan!$AA$24:$AA$29</definedName>
    <definedName name="_xlchart.v1.1" hidden="1">bahan!$AB$23</definedName>
    <definedName name="_xlchart.v1.2" hidden="1">bahan!$AB$24:$AB$29</definedName>
    <definedName name="Slicer_City">#N/A</definedName>
    <definedName name="Slicer_City1">#N/A</definedName>
    <definedName name="Slicer_Jenis_Kelamin1">#N/A</definedName>
    <definedName name="Slicer_Order_Status">#N/A</definedName>
    <definedName name="Slicer_Payment_Method">#N/A</definedName>
    <definedName name="Slicer_Platform">#N/A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2" i="1" l="1"/>
  <c r="U19" i="1"/>
  <c r="U16" i="1"/>
  <c r="U7" i="1"/>
  <c r="U3" i="1"/>
  <c r="W39" i="7"/>
  <c r="X39" i="7"/>
  <c r="W40" i="7"/>
  <c r="X40" i="7"/>
  <c r="W41" i="7"/>
  <c r="X41" i="7"/>
  <c r="W42" i="7"/>
  <c r="X42" i="7"/>
  <c r="W43" i="7"/>
  <c r="X43" i="7"/>
  <c r="W44" i="7"/>
  <c r="X44" i="7"/>
  <c r="W45" i="7"/>
  <c r="X45" i="7"/>
  <c r="W46" i="7"/>
  <c r="X46" i="7"/>
  <c r="W47" i="7"/>
  <c r="X47" i="7"/>
  <c r="W48" i="7"/>
  <c r="X48" i="7"/>
  <c r="W49" i="7"/>
  <c r="X49" i="7"/>
  <c r="W50" i="7"/>
  <c r="X50" i="7"/>
  <c r="W51" i="7"/>
  <c r="X51" i="7"/>
  <c r="W52" i="7"/>
  <c r="X52" i="7"/>
  <c r="W53" i="7"/>
  <c r="X53" i="7"/>
  <c r="W54" i="7"/>
  <c r="X54" i="7"/>
  <c r="W55" i="7"/>
  <c r="X55" i="7"/>
  <c r="W56" i="7"/>
  <c r="X56" i="7"/>
  <c r="W57" i="7"/>
  <c r="X57" i="7"/>
  <c r="W58" i="7"/>
  <c r="X58" i="7"/>
  <c r="W59" i="7"/>
  <c r="X59" i="7"/>
  <c r="AA23" i="7"/>
  <c r="AB23" i="7"/>
  <c r="AA24" i="7"/>
  <c r="AB24" i="7"/>
  <c r="AA25" i="7"/>
  <c r="AB25" i="7"/>
  <c r="AA26" i="7"/>
  <c r="AB26" i="7"/>
  <c r="AA27" i="7"/>
  <c r="AB27" i="7"/>
  <c r="AA28" i="7"/>
  <c r="AB28" i="7"/>
  <c r="AA29" i="7"/>
  <c r="AB29" i="7"/>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4" i="1"/>
  <c r="I2003" i="1"/>
  <c r="I2002" i="1"/>
  <c r="J2002" i="1" s="1"/>
  <c r="I2001" i="1"/>
  <c r="I2000" i="1"/>
  <c r="J2000" i="1" s="1"/>
  <c r="K2000" i="1" s="1"/>
  <c r="M2000" i="1" s="1"/>
  <c r="I1999" i="1"/>
  <c r="I1998" i="1"/>
  <c r="J1998" i="1" s="1"/>
  <c r="K1998" i="1" s="1"/>
  <c r="M1998" i="1" s="1"/>
  <c r="I1997" i="1"/>
  <c r="I1996" i="1"/>
  <c r="J1996" i="1" s="1"/>
  <c r="K1996" i="1" s="1"/>
  <c r="M1996" i="1" s="1"/>
  <c r="I1995" i="1"/>
  <c r="I1994" i="1"/>
  <c r="J1994" i="1" s="1"/>
  <c r="K1994" i="1" s="1"/>
  <c r="M1994" i="1" s="1"/>
  <c r="I1993" i="1"/>
  <c r="I1992" i="1"/>
  <c r="J1992" i="1" s="1"/>
  <c r="K1992" i="1" s="1"/>
  <c r="M1992" i="1" s="1"/>
  <c r="I1991" i="1"/>
  <c r="I1990" i="1"/>
  <c r="J1990" i="1" s="1"/>
  <c r="K1990" i="1" s="1"/>
  <c r="M1990" i="1" s="1"/>
  <c r="I1989" i="1"/>
  <c r="I1988" i="1"/>
  <c r="J1988" i="1" s="1"/>
  <c r="K1988" i="1" s="1"/>
  <c r="M1988" i="1" s="1"/>
  <c r="I1987" i="1"/>
  <c r="I1986" i="1"/>
  <c r="J1986" i="1" s="1"/>
  <c r="K1986" i="1" s="1"/>
  <c r="M1986" i="1" s="1"/>
  <c r="I1985" i="1"/>
  <c r="I1984" i="1"/>
  <c r="J1984" i="1" s="1"/>
  <c r="K1984" i="1" s="1"/>
  <c r="M1984" i="1" s="1"/>
  <c r="I1983" i="1"/>
  <c r="I1982" i="1"/>
  <c r="J1982" i="1" s="1"/>
  <c r="K1982" i="1" s="1"/>
  <c r="M1982" i="1" s="1"/>
  <c r="I1981" i="1"/>
  <c r="I1980" i="1"/>
  <c r="J1980" i="1" s="1"/>
  <c r="K1980" i="1" s="1"/>
  <c r="M1980" i="1" s="1"/>
  <c r="I1979" i="1"/>
  <c r="I1978" i="1"/>
  <c r="J1978" i="1" s="1"/>
  <c r="K1978" i="1" s="1"/>
  <c r="M1978" i="1" s="1"/>
  <c r="I1977" i="1"/>
  <c r="I1976" i="1"/>
  <c r="J1976" i="1" s="1"/>
  <c r="K1976" i="1" s="1"/>
  <c r="M1976" i="1" s="1"/>
  <c r="I1975" i="1"/>
  <c r="I1974" i="1"/>
  <c r="J1974" i="1" s="1"/>
  <c r="K1974" i="1" s="1"/>
  <c r="M1974" i="1" s="1"/>
  <c r="I1973" i="1"/>
  <c r="I1972" i="1"/>
  <c r="J1972" i="1" s="1"/>
  <c r="K1972" i="1" s="1"/>
  <c r="M1972" i="1" s="1"/>
  <c r="I1971" i="1"/>
  <c r="I1970" i="1"/>
  <c r="J1970" i="1" s="1"/>
  <c r="K1970" i="1" s="1"/>
  <c r="M1970" i="1" s="1"/>
  <c r="I1969" i="1"/>
  <c r="I1968" i="1"/>
  <c r="J1968" i="1" s="1"/>
  <c r="K1968" i="1" s="1"/>
  <c r="M1968" i="1" s="1"/>
  <c r="I1967" i="1"/>
  <c r="I1966" i="1"/>
  <c r="J1966" i="1" s="1"/>
  <c r="K1966" i="1" s="1"/>
  <c r="M1966" i="1" s="1"/>
  <c r="I1965" i="1"/>
  <c r="U13" i="1" s="1"/>
  <c r="I1964" i="1"/>
  <c r="J1964" i="1" s="1"/>
  <c r="K1964" i="1" s="1"/>
  <c r="M1964" i="1" s="1"/>
  <c r="I1963" i="1"/>
  <c r="I1962" i="1"/>
  <c r="J1962" i="1" s="1"/>
  <c r="K1962" i="1" s="1"/>
  <c r="M1962" i="1" s="1"/>
  <c r="I1961" i="1"/>
  <c r="I1960" i="1"/>
  <c r="J1960" i="1" s="1"/>
  <c r="K1960" i="1" s="1"/>
  <c r="M1960" i="1" s="1"/>
  <c r="I1959" i="1"/>
  <c r="I1958" i="1"/>
  <c r="J1958" i="1" s="1"/>
  <c r="K1958" i="1" s="1"/>
  <c r="M1958" i="1" s="1"/>
  <c r="I1957" i="1"/>
  <c r="I1956" i="1"/>
  <c r="J1956" i="1" s="1"/>
  <c r="K1956" i="1" s="1"/>
  <c r="M1956" i="1" s="1"/>
  <c r="I1955" i="1"/>
  <c r="I1954" i="1"/>
  <c r="J1954" i="1" s="1"/>
  <c r="K1954" i="1" s="1"/>
  <c r="M1954" i="1" s="1"/>
  <c r="I1953" i="1"/>
  <c r="I1952" i="1"/>
  <c r="J1952" i="1" s="1"/>
  <c r="K1952" i="1" s="1"/>
  <c r="M1952" i="1" s="1"/>
  <c r="I1951" i="1"/>
  <c r="I1950" i="1"/>
  <c r="J1950" i="1" s="1"/>
  <c r="K1950" i="1" s="1"/>
  <c r="M1950" i="1" s="1"/>
  <c r="I1949" i="1"/>
  <c r="I1948" i="1"/>
  <c r="J1948" i="1" s="1"/>
  <c r="K1948" i="1" s="1"/>
  <c r="M1948" i="1" s="1"/>
  <c r="I1947" i="1"/>
  <c r="I1946" i="1"/>
  <c r="J1946" i="1" s="1"/>
  <c r="K1946" i="1" s="1"/>
  <c r="M1946" i="1" s="1"/>
  <c r="I1945" i="1"/>
  <c r="I1944" i="1"/>
  <c r="J1944" i="1" s="1"/>
  <c r="K1944" i="1" s="1"/>
  <c r="M1944" i="1" s="1"/>
  <c r="I1943" i="1"/>
  <c r="I1942" i="1"/>
  <c r="J1942" i="1" s="1"/>
  <c r="K1942" i="1" s="1"/>
  <c r="M1942" i="1" s="1"/>
  <c r="I1941" i="1"/>
  <c r="I1940" i="1"/>
  <c r="J1940" i="1" s="1"/>
  <c r="K1940" i="1" s="1"/>
  <c r="M1940" i="1" s="1"/>
  <c r="I1939" i="1"/>
  <c r="I1938" i="1"/>
  <c r="J1938" i="1" s="1"/>
  <c r="K1938" i="1" s="1"/>
  <c r="M1938" i="1" s="1"/>
  <c r="I1937" i="1"/>
  <c r="I1936" i="1"/>
  <c r="J1936" i="1" s="1"/>
  <c r="K1936" i="1" s="1"/>
  <c r="M1936" i="1" s="1"/>
  <c r="I1935" i="1"/>
  <c r="I1934" i="1"/>
  <c r="J1934" i="1" s="1"/>
  <c r="K1934" i="1" s="1"/>
  <c r="M1934" i="1" s="1"/>
  <c r="I1933" i="1"/>
  <c r="I1932" i="1"/>
  <c r="J1932" i="1" s="1"/>
  <c r="K1932" i="1" s="1"/>
  <c r="M1932" i="1" s="1"/>
  <c r="I1931" i="1"/>
  <c r="I1930" i="1"/>
  <c r="I1929" i="1"/>
  <c r="I1928" i="1"/>
  <c r="J1928" i="1" s="1"/>
  <c r="K1928" i="1" s="1"/>
  <c r="M1928" i="1" s="1"/>
  <c r="I1927" i="1"/>
  <c r="I1926" i="1"/>
  <c r="J1926" i="1" s="1"/>
  <c r="K1926" i="1" s="1"/>
  <c r="M1926" i="1" s="1"/>
  <c r="I1925" i="1"/>
  <c r="I1924" i="1"/>
  <c r="J1924" i="1" s="1"/>
  <c r="K1924" i="1" s="1"/>
  <c r="M1924" i="1" s="1"/>
  <c r="I1923" i="1"/>
  <c r="I1922" i="1"/>
  <c r="J1922" i="1" s="1"/>
  <c r="K1922" i="1" s="1"/>
  <c r="M1922" i="1" s="1"/>
  <c r="I1921" i="1"/>
  <c r="I1920" i="1"/>
  <c r="J1920" i="1" s="1"/>
  <c r="K1920" i="1" s="1"/>
  <c r="M1920" i="1" s="1"/>
  <c r="I1919" i="1"/>
  <c r="I1918" i="1"/>
  <c r="J1918" i="1" s="1"/>
  <c r="K1918" i="1" s="1"/>
  <c r="M1918" i="1" s="1"/>
  <c r="I1917" i="1"/>
  <c r="I1916" i="1"/>
  <c r="J1916" i="1" s="1"/>
  <c r="K1916" i="1" s="1"/>
  <c r="M1916" i="1" s="1"/>
  <c r="I1915" i="1"/>
  <c r="I1914" i="1"/>
  <c r="J1914" i="1" s="1"/>
  <c r="K1914" i="1" s="1"/>
  <c r="M1914" i="1" s="1"/>
  <c r="I1913" i="1"/>
  <c r="I1912" i="1"/>
  <c r="J1912" i="1" s="1"/>
  <c r="K1912" i="1" s="1"/>
  <c r="M1912" i="1" s="1"/>
  <c r="I1911" i="1"/>
  <c r="I1910" i="1"/>
  <c r="J1910" i="1" s="1"/>
  <c r="K1910" i="1" s="1"/>
  <c r="M1910" i="1" s="1"/>
  <c r="I1909" i="1"/>
  <c r="I1908" i="1"/>
  <c r="J1908" i="1" s="1"/>
  <c r="K1908" i="1" s="1"/>
  <c r="M1908" i="1" s="1"/>
  <c r="I1907" i="1"/>
  <c r="I1906" i="1"/>
  <c r="J1906" i="1" s="1"/>
  <c r="K1906" i="1" s="1"/>
  <c r="M1906" i="1" s="1"/>
  <c r="I1905" i="1"/>
  <c r="I1904" i="1"/>
  <c r="J1904" i="1" s="1"/>
  <c r="K1904" i="1" s="1"/>
  <c r="M1904" i="1" s="1"/>
  <c r="I1903" i="1"/>
  <c r="I1902" i="1"/>
  <c r="J1902" i="1" s="1"/>
  <c r="K1902" i="1" s="1"/>
  <c r="M1902" i="1" s="1"/>
  <c r="I1901" i="1"/>
  <c r="I1900" i="1"/>
  <c r="J1900" i="1" s="1"/>
  <c r="K1900" i="1" s="1"/>
  <c r="M1900" i="1" s="1"/>
  <c r="I1899" i="1"/>
  <c r="I1898" i="1"/>
  <c r="J1898" i="1" s="1"/>
  <c r="K1898" i="1" s="1"/>
  <c r="M1898" i="1" s="1"/>
  <c r="I1897" i="1"/>
  <c r="I1896" i="1"/>
  <c r="J1896" i="1" s="1"/>
  <c r="K1896" i="1" s="1"/>
  <c r="M1896" i="1" s="1"/>
  <c r="I1895" i="1"/>
  <c r="I1894" i="1"/>
  <c r="J1894" i="1" s="1"/>
  <c r="K1894" i="1" s="1"/>
  <c r="M1894" i="1" s="1"/>
  <c r="I1893" i="1"/>
  <c r="I1892" i="1"/>
  <c r="J1892" i="1" s="1"/>
  <c r="K1892" i="1" s="1"/>
  <c r="M1892" i="1" s="1"/>
  <c r="I1891" i="1"/>
  <c r="I1890" i="1"/>
  <c r="J1890" i="1" s="1"/>
  <c r="K1890" i="1" s="1"/>
  <c r="M1890" i="1" s="1"/>
  <c r="I1889" i="1"/>
  <c r="I1888" i="1"/>
  <c r="J1888" i="1" s="1"/>
  <c r="K1888" i="1" s="1"/>
  <c r="M1888" i="1" s="1"/>
  <c r="I1887" i="1"/>
  <c r="I1886" i="1"/>
  <c r="J1886" i="1" s="1"/>
  <c r="K1886" i="1" s="1"/>
  <c r="M1886" i="1" s="1"/>
  <c r="I1885" i="1"/>
  <c r="I1884" i="1"/>
  <c r="J1884" i="1" s="1"/>
  <c r="K1884" i="1" s="1"/>
  <c r="M1884" i="1" s="1"/>
  <c r="I1883" i="1"/>
  <c r="I1882" i="1"/>
  <c r="J1882" i="1" s="1"/>
  <c r="K1882" i="1" s="1"/>
  <c r="M1882" i="1" s="1"/>
  <c r="I1881" i="1"/>
  <c r="I1880" i="1"/>
  <c r="J1880" i="1" s="1"/>
  <c r="K1880" i="1" s="1"/>
  <c r="M1880" i="1" s="1"/>
  <c r="I1879" i="1"/>
  <c r="I1878" i="1"/>
  <c r="J1878" i="1" s="1"/>
  <c r="K1878" i="1" s="1"/>
  <c r="M1878" i="1" s="1"/>
  <c r="I1877" i="1"/>
  <c r="I1876" i="1"/>
  <c r="J1876" i="1" s="1"/>
  <c r="K1876" i="1" s="1"/>
  <c r="M1876" i="1" s="1"/>
  <c r="I1875" i="1"/>
  <c r="I1874" i="1"/>
  <c r="J1874" i="1" s="1"/>
  <c r="K1874" i="1" s="1"/>
  <c r="M1874" i="1" s="1"/>
  <c r="I1873" i="1"/>
  <c r="I1872" i="1"/>
  <c r="J1872" i="1" s="1"/>
  <c r="K1872" i="1" s="1"/>
  <c r="M1872" i="1" s="1"/>
  <c r="I1871" i="1"/>
  <c r="I1870" i="1"/>
  <c r="J1870" i="1" s="1"/>
  <c r="K1870" i="1" s="1"/>
  <c r="M1870" i="1" s="1"/>
  <c r="I1869" i="1"/>
  <c r="I1868" i="1"/>
  <c r="J1868" i="1" s="1"/>
  <c r="K1868" i="1" s="1"/>
  <c r="M1868" i="1" s="1"/>
  <c r="I1867" i="1"/>
  <c r="I1866" i="1"/>
  <c r="J1866" i="1" s="1"/>
  <c r="K1866" i="1" s="1"/>
  <c r="M1866" i="1" s="1"/>
  <c r="I1865" i="1"/>
  <c r="I1864" i="1"/>
  <c r="J1864" i="1" s="1"/>
  <c r="K1864" i="1" s="1"/>
  <c r="M1864" i="1" s="1"/>
  <c r="I1863" i="1"/>
  <c r="I1862" i="1"/>
  <c r="J1862" i="1" s="1"/>
  <c r="K1862" i="1" s="1"/>
  <c r="M1862" i="1" s="1"/>
  <c r="I1861" i="1"/>
  <c r="I1860" i="1"/>
  <c r="J1860" i="1" s="1"/>
  <c r="K1860" i="1" s="1"/>
  <c r="M1860" i="1" s="1"/>
  <c r="I1859" i="1"/>
  <c r="I1858" i="1"/>
  <c r="J1858" i="1" s="1"/>
  <c r="K1858" i="1" s="1"/>
  <c r="M1858" i="1" s="1"/>
  <c r="I1857" i="1"/>
  <c r="I1856" i="1"/>
  <c r="J1856" i="1" s="1"/>
  <c r="K1856" i="1" s="1"/>
  <c r="M1856" i="1" s="1"/>
  <c r="I1855" i="1"/>
  <c r="I1854" i="1"/>
  <c r="J1854" i="1" s="1"/>
  <c r="K1854" i="1" s="1"/>
  <c r="M1854" i="1" s="1"/>
  <c r="I1853" i="1"/>
  <c r="I1852" i="1"/>
  <c r="J1852" i="1" s="1"/>
  <c r="K1852" i="1" s="1"/>
  <c r="M1852" i="1" s="1"/>
  <c r="I1851" i="1"/>
  <c r="I1850" i="1"/>
  <c r="J1850" i="1" s="1"/>
  <c r="K1850" i="1" s="1"/>
  <c r="M1850" i="1" s="1"/>
  <c r="I1849" i="1"/>
  <c r="I1848" i="1"/>
  <c r="J1848" i="1" s="1"/>
  <c r="K1848" i="1" s="1"/>
  <c r="M1848" i="1" s="1"/>
  <c r="I1847" i="1"/>
  <c r="I1846" i="1"/>
  <c r="J1846" i="1" s="1"/>
  <c r="K1846" i="1" s="1"/>
  <c r="M1846" i="1" s="1"/>
  <c r="I1845" i="1"/>
  <c r="I1844" i="1"/>
  <c r="J1844" i="1" s="1"/>
  <c r="K1844" i="1" s="1"/>
  <c r="M1844" i="1" s="1"/>
  <c r="I1843" i="1"/>
  <c r="I1842" i="1"/>
  <c r="J1842" i="1" s="1"/>
  <c r="K1842" i="1" s="1"/>
  <c r="M1842" i="1" s="1"/>
  <c r="I1841" i="1"/>
  <c r="I1840" i="1"/>
  <c r="J1840" i="1" s="1"/>
  <c r="K1840" i="1" s="1"/>
  <c r="M1840" i="1" s="1"/>
  <c r="I1839" i="1"/>
  <c r="I1838" i="1"/>
  <c r="J1838" i="1" s="1"/>
  <c r="K1838" i="1" s="1"/>
  <c r="M1838" i="1" s="1"/>
  <c r="I1837" i="1"/>
  <c r="I1836" i="1"/>
  <c r="J1836" i="1" s="1"/>
  <c r="K1836" i="1" s="1"/>
  <c r="M1836" i="1" s="1"/>
  <c r="I1835" i="1"/>
  <c r="I1834" i="1"/>
  <c r="J1834" i="1" s="1"/>
  <c r="K1834" i="1" s="1"/>
  <c r="M1834" i="1" s="1"/>
  <c r="I1833" i="1"/>
  <c r="I1832" i="1"/>
  <c r="J1832" i="1" s="1"/>
  <c r="K1832" i="1" s="1"/>
  <c r="M1832" i="1" s="1"/>
  <c r="I1831" i="1"/>
  <c r="I1830" i="1"/>
  <c r="J1830" i="1" s="1"/>
  <c r="K1830" i="1" s="1"/>
  <c r="M1830" i="1" s="1"/>
  <c r="I1829" i="1"/>
  <c r="I1828" i="1"/>
  <c r="J1828" i="1" s="1"/>
  <c r="K1828" i="1" s="1"/>
  <c r="M1828" i="1" s="1"/>
  <c r="I1827" i="1"/>
  <c r="I1826" i="1"/>
  <c r="J1826" i="1" s="1"/>
  <c r="K1826" i="1" s="1"/>
  <c r="M1826" i="1" s="1"/>
  <c r="I1825" i="1"/>
  <c r="J1825" i="1" s="1"/>
  <c r="K1825" i="1" s="1"/>
  <c r="M1825" i="1" s="1"/>
  <c r="I1824" i="1"/>
  <c r="J1824" i="1" s="1"/>
  <c r="K1824" i="1" s="1"/>
  <c r="M1824" i="1" s="1"/>
  <c r="I1823" i="1"/>
  <c r="I1822" i="1"/>
  <c r="J1822" i="1" s="1"/>
  <c r="K1822" i="1" s="1"/>
  <c r="M1822" i="1" s="1"/>
  <c r="I1821" i="1"/>
  <c r="J1821" i="1" s="1"/>
  <c r="I1820" i="1"/>
  <c r="J1820" i="1" s="1"/>
  <c r="K1820" i="1" s="1"/>
  <c r="M1820" i="1" s="1"/>
  <c r="I1819" i="1"/>
  <c r="J1819" i="1" s="1"/>
  <c r="I1818" i="1"/>
  <c r="J1818" i="1" s="1"/>
  <c r="K1818" i="1" s="1"/>
  <c r="M1818" i="1" s="1"/>
  <c r="I1817" i="1"/>
  <c r="I1816" i="1"/>
  <c r="J1816" i="1" s="1"/>
  <c r="K1816" i="1" s="1"/>
  <c r="M1816" i="1" s="1"/>
  <c r="I1815" i="1"/>
  <c r="I1814" i="1"/>
  <c r="J1814" i="1" s="1"/>
  <c r="K1814" i="1" s="1"/>
  <c r="M1814" i="1" s="1"/>
  <c r="I1813" i="1"/>
  <c r="I1812" i="1"/>
  <c r="J1812" i="1" s="1"/>
  <c r="K1812" i="1" s="1"/>
  <c r="M1812" i="1" s="1"/>
  <c r="I1811" i="1"/>
  <c r="I1810" i="1"/>
  <c r="J1810" i="1" s="1"/>
  <c r="K1810" i="1" s="1"/>
  <c r="M1810" i="1" s="1"/>
  <c r="I1809" i="1"/>
  <c r="I1808" i="1"/>
  <c r="J1808" i="1" s="1"/>
  <c r="K1808" i="1" s="1"/>
  <c r="M1808" i="1" s="1"/>
  <c r="I1807" i="1"/>
  <c r="J1807" i="1" s="1"/>
  <c r="I1806" i="1"/>
  <c r="J1806" i="1" s="1"/>
  <c r="K1806" i="1" s="1"/>
  <c r="M1806" i="1" s="1"/>
  <c r="I1805" i="1"/>
  <c r="J1805" i="1" s="1"/>
  <c r="I1804" i="1"/>
  <c r="J1804" i="1" s="1"/>
  <c r="K1804" i="1" s="1"/>
  <c r="M1804" i="1" s="1"/>
  <c r="I1803" i="1"/>
  <c r="I1802" i="1"/>
  <c r="J1802" i="1" s="1"/>
  <c r="K1802" i="1" s="1"/>
  <c r="M1802" i="1" s="1"/>
  <c r="I1801" i="1"/>
  <c r="I1800" i="1"/>
  <c r="J1800" i="1" s="1"/>
  <c r="K1800" i="1" s="1"/>
  <c r="M1800" i="1" s="1"/>
  <c r="I1799" i="1"/>
  <c r="I1798" i="1"/>
  <c r="J1798" i="1" s="1"/>
  <c r="K1798" i="1" s="1"/>
  <c r="M1798" i="1" s="1"/>
  <c r="I1797" i="1"/>
  <c r="I1796" i="1"/>
  <c r="J1796" i="1" s="1"/>
  <c r="K1796" i="1" s="1"/>
  <c r="M1796" i="1" s="1"/>
  <c r="I1795" i="1"/>
  <c r="J1795" i="1" s="1"/>
  <c r="K1795" i="1" s="1"/>
  <c r="M1795" i="1" s="1"/>
  <c r="I1794" i="1"/>
  <c r="J1794" i="1" s="1"/>
  <c r="K1794" i="1" s="1"/>
  <c r="M1794" i="1" s="1"/>
  <c r="I1793" i="1"/>
  <c r="I1792" i="1"/>
  <c r="J1792" i="1" s="1"/>
  <c r="K1792" i="1" s="1"/>
  <c r="M1792" i="1" s="1"/>
  <c r="I1791" i="1"/>
  <c r="I1790" i="1"/>
  <c r="J1790" i="1" s="1"/>
  <c r="K1790" i="1" s="1"/>
  <c r="M1790" i="1" s="1"/>
  <c r="I1789" i="1"/>
  <c r="J1789" i="1" s="1"/>
  <c r="I1788" i="1"/>
  <c r="J1788" i="1" s="1"/>
  <c r="K1788" i="1" s="1"/>
  <c r="M1788" i="1" s="1"/>
  <c r="I1787" i="1"/>
  <c r="J1787" i="1" s="1"/>
  <c r="I1786" i="1"/>
  <c r="J1786" i="1" s="1"/>
  <c r="K1786" i="1" s="1"/>
  <c r="M1786" i="1" s="1"/>
  <c r="I1785" i="1"/>
  <c r="I1784" i="1"/>
  <c r="J1784" i="1" s="1"/>
  <c r="K1784" i="1" s="1"/>
  <c r="M1784" i="1" s="1"/>
  <c r="I1783" i="1"/>
  <c r="I1782" i="1"/>
  <c r="J1782" i="1" s="1"/>
  <c r="K1782" i="1" s="1"/>
  <c r="M1782" i="1" s="1"/>
  <c r="I1781" i="1"/>
  <c r="I1780" i="1"/>
  <c r="J1780" i="1" s="1"/>
  <c r="K1780" i="1" s="1"/>
  <c r="M1780" i="1" s="1"/>
  <c r="I1779" i="1"/>
  <c r="J1779" i="1" s="1"/>
  <c r="I1778" i="1"/>
  <c r="J1778" i="1" s="1"/>
  <c r="K1778" i="1" s="1"/>
  <c r="M1778" i="1" s="1"/>
  <c r="I1777" i="1"/>
  <c r="J1777" i="1" s="1"/>
  <c r="I1776" i="1"/>
  <c r="J1776" i="1" s="1"/>
  <c r="K1776" i="1" s="1"/>
  <c r="M1776" i="1" s="1"/>
  <c r="I1775" i="1"/>
  <c r="I1774" i="1"/>
  <c r="J1774" i="1" s="1"/>
  <c r="K1774" i="1" s="1"/>
  <c r="M1774" i="1" s="1"/>
  <c r="I1773" i="1"/>
  <c r="J1773" i="1" s="1"/>
  <c r="I1772" i="1"/>
  <c r="J1772" i="1" s="1"/>
  <c r="K1772" i="1" s="1"/>
  <c r="M1772" i="1" s="1"/>
  <c r="I1771" i="1"/>
  <c r="J1771" i="1" s="1"/>
  <c r="I1770" i="1"/>
  <c r="J1770" i="1" s="1"/>
  <c r="K1770" i="1" s="1"/>
  <c r="M1770" i="1" s="1"/>
  <c r="I1769" i="1"/>
  <c r="J1769" i="1" s="1"/>
  <c r="K1769" i="1" s="1"/>
  <c r="M1769" i="1" s="1"/>
  <c r="I1768" i="1"/>
  <c r="J1768" i="1" s="1"/>
  <c r="K1768" i="1" s="1"/>
  <c r="M1768" i="1" s="1"/>
  <c r="I1767" i="1"/>
  <c r="I1766" i="1"/>
  <c r="J1766" i="1" s="1"/>
  <c r="K1766" i="1" s="1"/>
  <c r="M1766" i="1" s="1"/>
  <c r="I1765" i="1"/>
  <c r="I1764" i="1"/>
  <c r="J1764" i="1" s="1"/>
  <c r="K1764" i="1" s="1"/>
  <c r="M1764" i="1" s="1"/>
  <c r="I1763" i="1"/>
  <c r="J1763" i="1" s="1"/>
  <c r="K1763" i="1" s="1"/>
  <c r="M1763" i="1" s="1"/>
  <c r="I1762" i="1"/>
  <c r="J1762" i="1" s="1"/>
  <c r="K1762" i="1" s="1"/>
  <c r="M1762" i="1" s="1"/>
  <c r="I1761" i="1"/>
  <c r="J1761" i="1" s="1"/>
  <c r="K1761" i="1" s="1"/>
  <c r="M1761" i="1" s="1"/>
  <c r="I1760" i="1"/>
  <c r="J1760" i="1" s="1"/>
  <c r="K1760" i="1" s="1"/>
  <c r="M1760" i="1" s="1"/>
  <c r="I1759" i="1"/>
  <c r="I1758" i="1"/>
  <c r="J1758" i="1" s="1"/>
  <c r="K1758" i="1" s="1"/>
  <c r="M1758" i="1" s="1"/>
  <c r="I1757" i="1"/>
  <c r="J1757" i="1" s="1"/>
  <c r="I1756" i="1"/>
  <c r="J1756" i="1" s="1"/>
  <c r="K1756" i="1" s="1"/>
  <c r="M1756" i="1" s="1"/>
  <c r="I1755" i="1"/>
  <c r="J1755" i="1" s="1"/>
  <c r="K1755" i="1" s="1"/>
  <c r="M1755" i="1" s="1"/>
  <c r="I1754" i="1"/>
  <c r="J1754" i="1" s="1"/>
  <c r="K1754" i="1" s="1"/>
  <c r="M1754" i="1" s="1"/>
  <c r="I1753" i="1"/>
  <c r="J1753" i="1" s="1"/>
  <c r="K1753" i="1" s="1"/>
  <c r="M1753" i="1" s="1"/>
  <c r="I1752" i="1"/>
  <c r="J1752" i="1" s="1"/>
  <c r="K1752" i="1" s="1"/>
  <c r="M1752" i="1" s="1"/>
  <c r="I1751" i="1"/>
  <c r="I1750" i="1"/>
  <c r="J1750" i="1" s="1"/>
  <c r="K1750" i="1" s="1"/>
  <c r="M1750" i="1" s="1"/>
  <c r="I1749" i="1"/>
  <c r="I1748" i="1"/>
  <c r="J1748" i="1" s="1"/>
  <c r="K1748" i="1" s="1"/>
  <c r="M1748" i="1" s="1"/>
  <c r="I1747" i="1"/>
  <c r="J1747" i="1" s="1"/>
  <c r="K1747" i="1" s="1"/>
  <c r="M1747" i="1" s="1"/>
  <c r="I1746" i="1"/>
  <c r="J1746" i="1" s="1"/>
  <c r="K1746" i="1" s="1"/>
  <c r="M1746" i="1" s="1"/>
  <c r="I1745" i="1"/>
  <c r="J1745" i="1" s="1"/>
  <c r="I1744" i="1"/>
  <c r="J1744" i="1" s="1"/>
  <c r="K1744" i="1" s="1"/>
  <c r="M1744" i="1" s="1"/>
  <c r="I1743" i="1"/>
  <c r="J1743" i="1" s="1"/>
  <c r="K1743" i="1" s="1"/>
  <c r="M1743" i="1" s="1"/>
  <c r="I1742" i="1"/>
  <c r="J1742" i="1" s="1"/>
  <c r="K1742" i="1" s="1"/>
  <c r="M1742" i="1" s="1"/>
  <c r="I1741" i="1"/>
  <c r="I1740" i="1"/>
  <c r="J1740" i="1" s="1"/>
  <c r="K1740" i="1" s="1"/>
  <c r="M1740" i="1" s="1"/>
  <c r="I1739" i="1"/>
  <c r="I1738" i="1"/>
  <c r="J1738" i="1" s="1"/>
  <c r="K1738" i="1" s="1"/>
  <c r="M1738" i="1" s="1"/>
  <c r="I1737" i="1"/>
  <c r="J1737" i="1" s="1"/>
  <c r="K1737" i="1" s="1"/>
  <c r="M1737" i="1" s="1"/>
  <c r="I1736" i="1"/>
  <c r="J1736" i="1" s="1"/>
  <c r="K1736" i="1" s="1"/>
  <c r="M1736" i="1" s="1"/>
  <c r="I1735" i="1"/>
  <c r="J1735" i="1" s="1"/>
  <c r="K1735" i="1" s="1"/>
  <c r="M1735" i="1" s="1"/>
  <c r="I1734" i="1"/>
  <c r="J1734" i="1" s="1"/>
  <c r="K1734" i="1" s="1"/>
  <c r="M1734" i="1" s="1"/>
  <c r="I1733" i="1"/>
  <c r="J1733" i="1" s="1"/>
  <c r="K1733" i="1" s="1"/>
  <c r="M1733" i="1" s="1"/>
  <c r="I1732" i="1"/>
  <c r="J1732" i="1" s="1"/>
  <c r="K1732" i="1" s="1"/>
  <c r="M1732" i="1" s="1"/>
  <c r="I1731" i="1"/>
  <c r="J1731" i="1" s="1"/>
  <c r="K1731" i="1" s="1"/>
  <c r="M1731" i="1" s="1"/>
  <c r="I1730" i="1"/>
  <c r="J1730" i="1" s="1"/>
  <c r="K1730" i="1" s="1"/>
  <c r="M1730" i="1" s="1"/>
  <c r="I1729" i="1"/>
  <c r="I1728" i="1"/>
  <c r="J1728" i="1" s="1"/>
  <c r="K1728" i="1" s="1"/>
  <c r="M1728" i="1" s="1"/>
  <c r="I1727" i="1"/>
  <c r="I1726" i="1"/>
  <c r="J1726" i="1" s="1"/>
  <c r="K1726" i="1" s="1"/>
  <c r="M1726" i="1" s="1"/>
  <c r="I1725" i="1"/>
  <c r="I1724" i="1"/>
  <c r="J1724" i="1" s="1"/>
  <c r="K1724" i="1" s="1"/>
  <c r="M1724" i="1" s="1"/>
  <c r="I1723" i="1"/>
  <c r="I1722" i="1"/>
  <c r="J1722" i="1" s="1"/>
  <c r="K1722" i="1" s="1"/>
  <c r="M1722" i="1" s="1"/>
  <c r="I1721" i="1"/>
  <c r="J1721" i="1" s="1"/>
  <c r="K1721" i="1" s="1"/>
  <c r="M1721" i="1" s="1"/>
  <c r="I1720" i="1"/>
  <c r="J1720" i="1" s="1"/>
  <c r="K1720" i="1" s="1"/>
  <c r="M1720" i="1" s="1"/>
  <c r="I1719" i="1"/>
  <c r="I1718" i="1"/>
  <c r="J1718" i="1" s="1"/>
  <c r="K1718" i="1" s="1"/>
  <c r="M1718" i="1" s="1"/>
  <c r="I1717" i="1"/>
  <c r="J1717" i="1" s="1"/>
  <c r="K1717" i="1" s="1"/>
  <c r="M1717" i="1" s="1"/>
  <c r="I1716" i="1"/>
  <c r="J1716" i="1" s="1"/>
  <c r="K1716" i="1" s="1"/>
  <c r="M1716" i="1" s="1"/>
  <c r="I1715" i="1"/>
  <c r="J1715" i="1" s="1"/>
  <c r="K1715" i="1" s="1"/>
  <c r="M1715" i="1" s="1"/>
  <c r="I1714" i="1"/>
  <c r="J1714" i="1" s="1"/>
  <c r="K1714" i="1" s="1"/>
  <c r="M1714" i="1" s="1"/>
  <c r="I1713" i="1"/>
  <c r="I1712" i="1"/>
  <c r="J1712" i="1" s="1"/>
  <c r="K1712" i="1" s="1"/>
  <c r="M1712" i="1" s="1"/>
  <c r="I1711" i="1"/>
  <c r="I1710" i="1"/>
  <c r="J1710" i="1" s="1"/>
  <c r="K1710" i="1" s="1"/>
  <c r="M1710" i="1" s="1"/>
  <c r="I1709" i="1"/>
  <c r="I1708" i="1"/>
  <c r="I1707" i="1"/>
  <c r="I1706" i="1"/>
  <c r="J1706" i="1" s="1"/>
  <c r="K1706" i="1" s="1"/>
  <c r="M1706" i="1" s="1"/>
  <c r="I1705" i="1"/>
  <c r="I1704" i="1"/>
  <c r="J1704" i="1" s="1"/>
  <c r="K1704" i="1" s="1"/>
  <c r="M1704" i="1" s="1"/>
  <c r="I1703" i="1"/>
  <c r="I1702" i="1"/>
  <c r="J1702" i="1" s="1"/>
  <c r="K1702" i="1" s="1"/>
  <c r="M1702" i="1" s="1"/>
  <c r="I1701" i="1"/>
  <c r="I1700" i="1"/>
  <c r="J1700" i="1" s="1"/>
  <c r="I1699" i="1"/>
  <c r="I1698" i="1"/>
  <c r="J1698" i="1" s="1"/>
  <c r="K1698" i="1" s="1"/>
  <c r="M1698" i="1" s="1"/>
  <c r="I1697" i="1"/>
  <c r="I1696" i="1"/>
  <c r="J1696" i="1" s="1"/>
  <c r="K1696" i="1" s="1"/>
  <c r="M1696" i="1" s="1"/>
  <c r="I1695" i="1"/>
  <c r="I1694" i="1"/>
  <c r="J1694" i="1" s="1"/>
  <c r="K1694" i="1" s="1"/>
  <c r="M1694" i="1" s="1"/>
  <c r="I1693" i="1"/>
  <c r="I1692" i="1"/>
  <c r="J1692" i="1" s="1"/>
  <c r="I1691" i="1"/>
  <c r="I1690" i="1"/>
  <c r="J1690" i="1" s="1"/>
  <c r="K1690" i="1" s="1"/>
  <c r="M1690" i="1" s="1"/>
  <c r="I1689" i="1"/>
  <c r="I1688" i="1"/>
  <c r="J1688" i="1" s="1"/>
  <c r="I1687" i="1"/>
  <c r="I1686" i="1"/>
  <c r="J1686" i="1" s="1"/>
  <c r="K1686" i="1" s="1"/>
  <c r="M1686" i="1" s="1"/>
  <c r="I1685" i="1"/>
  <c r="I1684" i="1"/>
  <c r="J1684" i="1" s="1"/>
  <c r="K1684" i="1" s="1"/>
  <c r="M1684" i="1" s="1"/>
  <c r="I1683" i="1"/>
  <c r="I1682" i="1"/>
  <c r="J1682" i="1" s="1"/>
  <c r="K1682" i="1" s="1"/>
  <c r="M1682" i="1" s="1"/>
  <c r="I1681" i="1"/>
  <c r="I1680" i="1"/>
  <c r="J1680" i="1" s="1"/>
  <c r="K1680" i="1" s="1"/>
  <c r="M1680" i="1" s="1"/>
  <c r="I1679" i="1"/>
  <c r="I1678" i="1"/>
  <c r="J1678" i="1" s="1"/>
  <c r="K1678" i="1" s="1"/>
  <c r="M1678" i="1" s="1"/>
  <c r="I1677" i="1"/>
  <c r="I1676" i="1"/>
  <c r="J1676" i="1" s="1"/>
  <c r="K1676" i="1" s="1"/>
  <c r="M1676" i="1" s="1"/>
  <c r="I1675" i="1"/>
  <c r="I1674" i="1"/>
  <c r="J1674" i="1" s="1"/>
  <c r="K1674" i="1" s="1"/>
  <c r="M1674" i="1" s="1"/>
  <c r="I1673" i="1"/>
  <c r="I1672" i="1"/>
  <c r="J1672" i="1" s="1"/>
  <c r="K1672" i="1" s="1"/>
  <c r="M1672" i="1" s="1"/>
  <c r="I1671" i="1"/>
  <c r="I1670" i="1"/>
  <c r="I1669" i="1"/>
  <c r="I1668" i="1"/>
  <c r="J1668" i="1" s="1"/>
  <c r="K1668" i="1" s="1"/>
  <c r="M1668" i="1" s="1"/>
  <c r="I1667" i="1"/>
  <c r="I1666" i="1"/>
  <c r="I1665" i="1"/>
  <c r="I1664" i="1"/>
  <c r="J1664" i="1" s="1"/>
  <c r="K1664" i="1" s="1"/>
  <c r="M1664" i="1" s="1"/>
  <c r="I1663" i="1"/>
  <c r="I1662" i="1"/>
  <c r="I1661" i="1"/>
  <c r="I1660" i="1"/>
  <c r="J1660" i="1" s="1"/>
  <c r="K1660" i="1" s="1"/>
  <c r="M1660" i="1" s="1"/>
  <c r="I1659" i="1"/>
  <c r="I1658" i="1"/>
  <c r="J1658" i="1" s="1"/>
  <c r="K1658" i="1" s="1"/>
  <c r="M1658" i="1" s="1"/>
  <c r="I1657" i="1"/>
  <c r="I1656" i="1"/>
  <c r="J1656" i="1" s="1"/>
  <c r="K1656" i="1" s="1"/>
  <c r="M1656" i="1" s="1"/>
  <c r="I1655" i="1"/>
  <c r="I1654" i="1"/>
  <c r="J1654" i="1" s="1"/>
  <c r="K1654" i="1" s="1"/>
  <c r="M1654" i="1" s="1"/>
  <c r="I1653" i="1"/>
  <c r="I1652" i="1"/>
  <c r="J1652" i="1" s="1"/>
  <c r="K1652" i="1" s="1"/>
  <c r="M1652" i="1" s="1"/>
  <c r="I1651" i="1"/>
  <c r="I1650" i="1"/>
  <c r="J1650" i="1" s="1"/>
  <c r="K1650" i="1" s="1"/>
  <c r="M1650" i="1" s="1"/>
  <c r="I1649" i="1"/>
  <c r="I1648" i="1"/>
  <c r="J1648" i="1" s="1"/>
  <c r="K1648" i="1" s="1"/>
  <c r="M1648" i="1" s="1"/>
  <c r="I1647" i="1"/>
  <c r="I1646" i="1"/>
  <c r="J1646" i="1" s="1"/>
  <c r="K1646" i="1" s="1"/>
  <c r="M1646" i="1" s="1"/>
  <c r="I1645" i="1"/>
  <c r="I1644" i="1"/>
  <c r="J1644" i="1" s="1"/>
  <c r="I1643" i="1"/>
  <c r="I1642" i="1"/>
  <c r="J1642" i="1" s="1"/>
  <c r="K1642" i="1" s="1"/>
  <c r="M1642" i="1" s="1"/>
  <c r="I1641" i="1"/>
  <c r="I1640" i="1"/>
  <c r="J1640" i="1" s="1"/>
  <c r="K1640" i="1" s="1"/>
  <c r="M1640" i="1" s="1"/>
  <c r="I1639" i="1"/>
  <c r="I1638" i="1"/>
  <c r="J1638" i="1" s="1"/>
  <c r="K1638" i="1" s="1"/>
  <c r="M1638" i="1" s="1"/>
  <c r="I1637" i="1"/>
  <c r="I1636" i="1"/>
  <c r="J1636" i="1" s="1"/>
  <c r="K1636" i="1" s="1"/>
  <c r="M1636" i="1" s="1"/>
  <c r="I1635" i="1"/>
  <c r="I1634" i="1"/>
  <c r="I1633" i="1"/>
  <c r="I1632" i="1"/>
  <c r="J1632" i="1" s="1"/>
  <c r="K1632" i="1" s="1"/>
  <c r="M1632" i="1" s="1"/>
  <c r="I1631" i="1"/>
  <c r="I1630" i="1"/>
  <c r="J1630" i="1" s="1"/>
  <c r="K1630" i="1" s="1"/>
  <c r="M1630" i="1" s="1"/>
  <c r="I1629" i="1"/>
  <c r="I1628" i="1"/>
  <c r="J1628" i="1" s="1"/>
  <c r="K1628" i="1" s="1"/>
  <c r="M1628" i="1" s="1"/>
  <c r="I1627" i="1"/>
  <c r="I1626" i="1"/>
  <c r="J1626" i="1" s="1"/>
  <c r="K1626" i="1" s="1"/>
  <c r="M1626" i="1" s="1"/>
  <c r="I1625" i="1"/>
  <c r="I1624" i="1"/>
  <c r="J1624" i="1" s="1"/>
  <c r="K1624" i="1" s="1"/>
  <c r="M1624" i="1" s="1"/>
  <c r="I1623" i="1"/>
  <c r="I1622" i="1"/>
  <c r="J1622" i="1" s="1"/>
  <c r="K1622" i="1" s="1"/>
  <c r="M1622" i="1" s="1"/>
  <c r="I1621" i="1"/>
  <c r="I1620" i="1"/>
  <c r="J1620" i="1" s="1"/>
  <c r="K1620" i="1" s="1"/>
  <c r="M1620" i="1" s="1"/>
  <c r="I1619" i="1"/>
  <c r="I1618" i="1"/>
  <c r="J1618" i="1" s="1"/>
  <c r="K1618" i="1" s="1"/>
  <c r="M1618" i="1" s="1"/>
  <c r="I1617" i="1"/>
  <c r="I1616" i="1"/>
  <c r="J1616" i="1" s="1"/>
  <c r="K1616" i="1" s="1"/>
  <c r="M1616" i="1" s="1"/>
  <c r="I1615" i="1"/>
  <c r="I1614" i="1"/>
  <c r="J1614" i="1" s="1"/>
  <c r="K1614" i="1" s="1"/>
  <c r="M1614" i="1" s="1"/>
  <c r="I1613" i="1"/>
  <c r="I1612" i="1"/>
  <c r="J1612" i="1" s="1"/>
  <c r="K1612" i="1" s="1"/>
  <c r="M1612" i="1" s="1"/>
  <c r="I1611" i="1"/>
  <c r="I1610" i="1"/>
  <c r="J1610" i="1" s="1"/>
  <c r="K1610" i="1" s="1"/>
  <c r="M1610" i="1" s="1"/>
  <c r="I1609" i="1"/>
  <c r="I1608" i="1"/>
  <c r="J1608" i="1" s="1"/>
  <c r="K1608" i="1" s="1"/>
  <c r="M1608" i="1" s="1"/>
  <c r="I1607" i="1"/>
  <c r="I1606" i="1"/>
  <c r="J1606" i="1" s="1"/>
  <c r="K1606" i="1" s="1"/>
  <c r="M1606" i="1" s="1"/>
  <c r="I1605" i="1"/>
  <c r="I1604" i="1"/>
  <c r="J1604" i="1" s="1"/>
  <c r="K1604" i="1" s="1"/>
  <c r="M1604" i="1" s="1"/>
  <c r="I1603" i="1"/>
  <c r="I1602" i="1"/>
  <c r="J1602" i="1" s="1"/>
  <c r="K1602" i="1" s="1"/>
  <c r="M1602" i="1" s="1"/>
  <c r="I1601" i="1"/>
  <c r="I1600" i="1"/>
  <c r="J1600" i="1" s="1"/>
  <c r="K1600" i="1" s="1"/>
  <c r="M1600" i="1" s="1"/>
  <c r="I1599" i="1"/>
  <c r="I1598" i="1"/>
  <c r="J1598" i="1" s="1"/>
  <c r="K1598" i="1" s="1"/>
  <c r="M1598" i="1" s="1"/>
  <c r="I1597" i="1"/>
  <c r="I1596" i="1"/>
  <c r="J1596" i="1" s="1"/>
  <c r="K1596" i="1" s="1"/>
  <c r="M1596" i="1" s="1"/>
  <c r="I1595" i="1"/>
  <c r="I1594" i="1"/>
  <c r="J1594" i="1" s="1"/>
  <c r="K1594" i="1" s="1"/>
  <c r="M1594" i="1" s="1"/>
  <c r="I1593" i="1"/>
  <c r="I1592" i="1"/>
  <c r="J1592" i="1" s="1"/>
  <c r="K1592" i="1" s="1"/>
  <c r="M1592" i="1" s="1"/>
  <c r="I1591" i="1"/>
  <c r="I1590" i="1"/>
  <c r="J1590" i="1" s="1"/>
  <c r="K1590" i="1" s="1"/>
  <c r="M1590" i="1" s="1"/>
  <c r="I1589" i="1"/>
  <c r="I1588" i="1"/>
  <c r="J1588" i="1" s="1"/>
  <c r="K1588" i="1" s="1"/>
  <c r="M1588" i="1" s="1"/>
  <c r="I1587" i="1"/>
  <c r="I1586" i="1"/>
  <c r="J1586" i="1" s="1"/>
  <c r="K1586" i="1" s="1"/>
  <c r="M1586" i="1" s="1"/>
  <c r="I1585" i="1"/>
  <c r="I1584" i="1"/>
  <c r="J1584" i="1" s="1"/>
  <c r="K1584" i="1" s="1"/>
  <c r="M1584" i="1" s="1"/>
  <c r="I1583" i="1"/>
  <c r="I1582" i="1"/>
  <c r="J1582" i="1" s="1"/>
  <c r="K1582" i="1" s="1"/>
  <c r="M1582" i="1" s="1"/>
  <c r="I1581" i="1"/>
  <c r="I1580" i="1"/>
  <c r="J1580" i="1" s="1"/>
  <c r="K1580" i="1" s="1"/>
  <c r="M1580" i="1" s="1"/>
  <c r="I1579" i="1"/>
  <c r="I1578" i="1"/>
  <c r="J1578" i="1" s="1"/>
  <c r="K1578" i="1" s="1"/>
  <c r="M1578" i="1" s="1"/>
  <c r="I1577" i="1"/>
  <c r="I1576" i="1"/>
  <c r="J1576" i="1" s="1"/>
  <c r="K1576" i="1" s="1"/>
  <c r="M1576" i="1" s="1"/>
  <c r="I1575" i="1"/>
  <c r="I1574" i="1"/>
  <c r="J1574" i="1" s="1"/>
  <c r="K1574" i="1" s="1"/>
  <c r="M1574" i="1" s="1"/>
  <c r="I1573" i="1"/>
  <c r="I1572" i="1"/>
  <c r="J1572" i="1" s="1"/>
  <c r="K1572" i="1" s="1"/>
  <c r="M1572" i="1" s="1"/>
  <c r="I1571" i="1"/>
  <c r="I1570" i="1"/>
  <c r="J1570" i="1" s="1"/>
  <c r="K1570" i="1" s="1"/>
  <c r="M1570" i="1" s="1"/>
  <c r="I1569" i="1"/>
  <c r="I1568" i="1"/>
  <c r="I1567" i="1"/>
  <c r="I1566" i="1"/>
  <c r="I1565" i="1"/>
  <c r="I1564" i="1"/>
  <c r="I1563" i="1"/>
  <c r="I1562" i="1"/>
  <c r="I1561" i="1"/>
  <c r="I1560" i="1"/>
  <c r="I1559" i="1"/>
  <c r="I1558" i="1"/>
  <c r="I1557" i="1"/>
  <c r="I1556" i="1"/>
  <c r="I1555" i="1"/>
  <c r="I1554" i="1"/>
  <c r="I1553" i="1"/>
  <c r="I1552" i="1"/>
  <c r="J1552" i="1" s="1"/>
  <c r="K1552" i="1" s="1"/>
  <c r="M1552" i="1" s="1"/>
  <c r="I1551" i="1"/>
  <c r="J1551" i="1" s="1"/>
  <c r="K1551" i="1" s="1"/>
  <c r="M1551" i="1" s="1"/>
  <c r="I1550" i="1"/>
  <c r="J1550" i="1" s="1"/>
  <c r="K1550" i="1" s="1"/>
  <c r="M1550" i="1" s="1"/>
  <c r="I1549" i="1"/>
  <c r="J1549" i="1" s="1"/>
  <c r="K1549" i="1" s="1"/>
  <c r="M1549" i="1" s="1"/>
  <c r="I1548" i="1"/>
  <c r="J1548" i="1" s="1"/>
  <c r="K1548" i="1" s="1"/>
  <c r="M1548" i="1" s="1"/>
  <c r="I1547" i="1"/>
  <c r="J1547" i="1" s="1"/>
  <c r="K1547" i="1" s="1"/>
  <c r="M1547" i="1" s="1"/>
  <c r="I1546" i="1"/>
  <c r="J1546" i="1" s="1"/>
  <c r="K1546" i="1" s="1"/>
  <c r="M1546" i="1" s="1"/>
  <c r="I1545" i="1"/>
  <c r="J1545" i="1" s="1"/>
  <c r="K1545" i="1" s="1"/>
  <c r="M1545" i="1" s="1"/>
  <c r="I1544" i="1"/>
  <c r="J1544" i="1" s="1"/>
  <c r="K1544" i="1" s="1"/>
  <c r="M1544" i="1" s="1"/>
  <c r="I1543" i="1"/>
  <c r="J1543" i="1" s="1"/>
  <c r="K1543" i="1" s="1"/>
  <c r="M1543" i="1" s="1"/>
  <c r="I1542" i="1"/>
  <c r="J1542" i="1" s="1"/>
  <c r="K1542" i="1" s="1"/>
  <c r="M1542" i="1" s="1"/>
  <c r="I1541" i="1"/>
  <c r="J1541" i="1" s="1"/>
  <c r="K1541" i="1" s="1"/>
  <c r="M1541" i="1" s="1"/>
  <c r="I1540" i="1"/>
  <c r="J1540" i="1" s="1"/>
  <c r="K1540" i="1" s="1"/>
  <c r="M1540" i="1" s="1"/>
  <c r="I1539" i="1"/>
  <c r="J1539" i="1" s="1"/>
  <c r="K1539" i="1" s="1"/>
  <c r="M1539" i="1" s="1"/>
  <c r="I1538" i="1"/>
  <c r="J1538" i="1" s="1"/>
  <c r="K1538" i="1" s="1"/>
  <c r="M1538" i="1" s="1"/>
  <c r="I1537" i="1"/>
  <c r="J1537" i="1" s="1"/>
  <c r="K1537" i="1" s="1"/>
  <c r="M1537" i="1" s="1"/>
  <c r="I1536" i="1"/>
  <c r="J1536" i="1" s="1"/>
  <c r="K1536" i="1" s="1"/>
  <c r="M1536" i="1" s="1"/>
  <c r="I1535" i="1"/>
  <c r="J1535" i="1" s="1"/>
  <c r="K1535" i="1" s="1"/>
  <c r="M1535" i="1" s="1"/>
  <c r="I1534" i="1"/>
  <c r="J1534" i="1" s="1"/>
  <c r="K1534" i="1" s="1"/>
  <c r="M1534" i="1" s="1"/>
  <c r="I1533" i="1"/>
  <c r="J1533" i="1" s="1"/>
  <c r="K1533" i="1" s="1"/>
  <c r="M1533" i="1" s="1"/>
  <c r="I1532" i="1"/>
  <c r="J1532" i="1" s="1"/>
  <c r="K1532" i="1" s="1"/>
  <c r="M1532" i="1" s="1"/>
  <c r="I1531" i="1"/>
  <c r="J1531" i="1" s="1"/>
  <c r="K1531" i="1" s="1"/>
  <c r="M1531" i="1" s="1"/>
  <c r="I1530" i="1"/>
  <c r="J1530" i="1" s="1"/>
  <c r="K1530" i="1" s="1"/>
  <c r="M1530" i="1" s="1"/>
  <c r="I1529" i="1"/>
  <c r="J1529" i="1" s="1"/>
  <c r="K1529" i="1" s="1"/>
  <c r="M1529" i="1" s="1"/>
  <c r="I1528" i="1"/>
  <c r="J1528" i="1" s="1"/>
  <c r="K1528" i="1" s="1"/>
  <c r="M1528" i="1" s="1"/>
  <c r="I1527" i="1"/>
  <c r="J1527" i="1" s="1"/>
  <c r="K1527" i="1" s="1"/>
  <c r="M1527" i="1" s="1"/>
  <c r="I1526" i="1"/>
  <c r="J1526" i="1" s="1"/>
  <c r="K1526" i="1" s="1"/>
  <c r="M1526" i="1" s="1"/>
  <c r="I1525" i="1"/>
  <c r="J1525" i="1" s="1"/>
  <c r="K1525" i="1" s="1"/>
  <c r="M1525" i="1" s="1"/>
  <c r="I1524" i="1"/>
  <c r="J1524" i="1" s="1"/>
  <c r="K1524" i="1" s="1"/>
  <c r="M1524" i="1" s="1"/>
  <c r="I1523" i="1"/>
  <c r="J1523" i="1" s="1"/>
  <c r="K1523" i="1" s="1"/>
  <c r="M1523" i="1" s="1"/>
  <c r="I1522" i="1"/>
  <c r="J1522" i="1" s="1"/>
  <c r="K1522" i="1" s="1"/>
  <c r="M1522" i="1" s="1"/>
  <c r="I1521" i="1"/>
  <c r="J1521" i="1" s="1"/>
  <c r="K1521" i="1" s="1"/>
  <c r="M1521" i="1" s="1"/>
  <c r="I1520" i="1"/>
  <c r="J1520" i="1" s="1"/>
  <c r="K1520" i="1" s="1"/>
  <c r="M1520" i="1" s="1"/>
  <c r="I1519" i="1"/>
  <c r="J1519" i="1" s="1"/>
  <c r="K1519" i="1" s="1"/>
  <c r="M1519" i="1" s="1"/>
  <c r="I1518" i="1"/>
  <c r="J1518" i="1" s="1"/>
  <c r="K1518" i="1" s="1"/>
  <c r="M1518" i="1" s="1"/>
  <c r="I1517" i="1"/>
  <c r="J1517" i="1" s="1"/>
  <c r="K1517" i="1" s="1"/>
  <c r="M1517" i="1" s="1"/>
  <c r="I1516" i="1"/>
  <c r="J1516" i="1" s="1"/>
  <c r="K1516" i="1" s="1"/>
  <c r="M1516" i="1" s="1"/>
  <c r="I1515" i="1"/>
  <c r="J1515" i="1" s="1"/>
  <c r="K1515" i="1" s="1"/>
  <c r="M1515" i="1" s="1"/>
  <c r="I1514" i="1"/>
  <c r="J1514" i="1" s="1"/>
  <c r="K1514" i="1" s="1"/>
  <c r="M1514" i="1" s="1"/>
  <c r="I1513" i="1"/>
  <c r="J1513" i="1" s="1"/>
  <c r="K1513" i="1" s="1"/>
  <c r="M1513" i="1" s="1"/>
  <c r="I1512" i="1"/>
  <c r="J1512" i="1" s="1"/>
  <c r="K1512" i="1" s="1"/>
  <c r="M1512" i="1" s="1"/>
  <c r="I1511" i="1"/>
  <c r="J1511" i="1" s="1"/>
  <c r="K1511" i="1" s="1"/>
  <c r="M1511" i="1" s="1"/>
  <c r="I1510" i="1"/>
  <c r="J1510" i="1" s="1"/>
  <c r="K1510" i="1" s="1"/>
  <c r="M1510" i="1" s="1"/>
  <c r="I1509" i="1"/>
  <c r="J1509" i="1" s="1"/>
  <c r="K1509" i="1" s="1"/>
  <c r="M1509" i="1" s="1"/>
  <c r="I1508" i="1"/>
  <c r="J1508" i="1" s="1"/>
  <c r="K1508" i="1" s="1"/>
  <c r="M1508" i="1" s="1"/>
  <c r="I1507" i="1"/>
  <c r="J1507" i="1" s="1"/>
  <c r="K1507" i="1" s="1"/>
  <c r="M1507" i="1" s="1"/>
  <c r="I1506" i="1"/>
  <c r="J1506" i="1" s="1"/>
  <c r="K1506" i="1" s="1"/>
  <c r="M1506" i="1" s="1"/>
  <c r="I1505" i="1"/>
  <c r="J1505" i="1" s="1"/>
  <c r="K1505" i="1" s="1"/>
  <c r="M1505" i="1" s="1"/>
  <c r="I1504" i="1"/>
  <c r="J1504" i="1" s="1"/>
  <c r="K1504" i="1" s="1"/>
  <c r="M1504" i="1" s="1"/>
  <c r="I1503" i="1"/>
  <c r="J1503" i="1" s="1"/>
  <c r="K1503" i="1" s="1"/>
  <c r="M1503" i="1" s="1"/>
  <c r="I1502" i="1"/>
  <c r="J1502" i="1" s="1"/>
  <c r="K1502" i="1" s="1"/>
  <c r="M1502" i="1" s="1"/>
  <c r="I1501" i="1"/>
  <c r="J1501" i="1" s="1"/>
  <c r="K1501" i="1" s="1"/>
  <c r="M1501" i="1" s="1"/>
  <c r="I1500" i="1"/>
  <c r="J1500" i="1" s="1"/>
  <c r="K1500" i="1" s="1"/>
  <c r="M1500" i="1" s="1"/>
  <c r="I1499" i="1"/>
  <c r="J1499" i="1" s="1"/>
  <c r="K1499" i="1" s="1"/>
  <c r="M1499" i="1" s="1"/>
  <c r="I1498" i="1"/>
  <c r="J1498" i="1" s="1"/>
  <c r="K1498" i="1" s="1"/>
  <c r="M1498" i="1" s="1"/>
  <c r="I1497" i="1"/>
  <c r="J1497" i="1" s="1"/>
  <c r="K1497" i="1" s="1"/>
  <c r="M1497" i="1" s="1"/>
  <c r="I1496" i="1"/>
  <c r="J1496" i="1" s="1"/>
  <c r="K1496" i="1" s="1"/>
  <c r="M1496" i="1" s="1"/>
  <c r="I1495" i="1"/>
  <c r="J1495" i="1" s="1"/>
  <c r="K1495" i="1" s="1"/>
  <c r="M1495" i="1" s="1"/>
  <c r="I1494" i="1"/>
  <c r="J1494" i="1" s="1"/>
  <c r="K1494" i="1" s="1"/>
  <c r="M1494" i="1" s="1"/>
  <c r="I1493" i="1"/>
  <c r="J1493" i="1" s="1"/>
  <c r="K1493" i="1" s="1"/>
  <c r="M1493" i="1" s="1"/>
  <c r="I1492" i="1"/>
  <c r="J1492" i="1" s="1"/>
  <c r="K1492" i="1" s="1"/>
  <c r="M1492" i="1" s="1"/>
  <c r="I1491" i="1"/>
  <c r="J1491" i="1" s="1"/>
  <c r="K1491" i="1" s="1"/>
  <c r="M1491" i="1" s="1"/>
  <c r="I1490" i="1"/>
  <c r="J1490" i="1" s="1"/>
  <c r="K1490" i="1" s="1"/>
  <c r="M1490" i="1" s="1"/>
  <c r="I1489" i="1"/>
  <c r="J1489" i="1" s="1"/>
  <c r="K1489" i="1" s="1"/>
  <c r="M1489" i="1" s="1"/>
  <c r="I1488" i="1"/>
  <c r="J1488" i="1" s="1"/>
  <c r="K1488" i="1" s="1"/>
  <c r="M1488" i="1" s="1"/>
  <c r="I1487" i="1"/>
  <c r="J1487" i="1" s="1"/>
  <c r="K1487" i="1" s="1"/>
  <c r="M1487" i="1" s="1"/>
  <c r="I1486" i="1"/>
  <c r="J1486" i="1" s="1"/>
  <c r="K1486" i="1" s="1"/>
  <c r="M1486" i="1" s="1"/>
  <c r="I1485" i="1"/>
  <c r="J1485" i="1" s="1"/>
  <c r="K1485" i="1" s="1"/>
  <c r="M1485" i="1" s="1"/>
  <c r="I1484" i="1"/>
  <c r="J1484" i="1" s="1"/>
  <c r="K1484" i="1" s="1"/>
  <c r="M1484" i="1" s="1"/>
  <c r="I1483" i="1"/>
  <c r="J1483" i="1" s="1"/>
  <c r="K1483" i="1" s="1"/>
  <c r="M1483" i="1" s="1"/>
  <c r="I1482" i="1"/>
  <c r="J1482" i="1" s="1"/>
  <c r="K1482" i="1" s="1"/>
  <c r="M1482" i="1" s="1"/>
  <c r="I1481" i="1"/>
  <c r="J1481" i="1" s="1"/>
  <c r="K1481" i="1" s="1"/>
  <c r="M1481" i="1" s="1"/>
  <c r="I1480" i="1"/>
  <c r="J1480" i="1" s="1"/>
  <c r="K1480" i="1" s="1"/>
  <c r="M1480" i="1" s="1"/>
  <c r="I1479" i="1"/>
  <c r="J1479" i="1" s="1"/>
  <c r="K1479" i="1" s="1"/>
  <c r="M1479" i="1" s="1"/>
  <c r="I1478" i="1"/>
  <c r="J1478" i="1" s="1"/>
  <c r="K1478" i="1" s="1"/>
  <c r="M1478" i="1" s="1"/>
  <c r="I1477" i="1"/>
  <c r="J1477" i="1" s="1"/>
  <c r="K1477" i="1" s="1"/>
  <c r="M1477" i="1" s="1"/>
  <c r="I1476" i="1"/>
  <c r="J1476" i="1" s="1"/>
  <c r="K1476" i="1" s="1"/>
  <c r="M1476" i="1" s="1"/>
  <c r="I1475" i="1"/>
  <c r="J1475" i="1" s="1"/>
  <c r="K1475" i="1" s="1"/>
  <c r="M1475" i="1" s="1"/>
  <c r="I1474" i="1"/>
  <c r="J1474" i="1" s="1"/>
  <c r="K1474" i="1" s="1"/>
  <c r="M1474" i="1" s="1"/>
  <c r="I1473" i="1"/>
  <c r="J1473" i="1" s="1"/>
  <c r="K1473" i="1" s="1"/>
  <c r="M1473" i="1" s="1"/>
  <c r="I1472" i="1"/>
  <c r="J1472" i="1" s="1"/>
  <c r="K1472" i="1" s="1"/>
  <c r="M1472" i="1" s="1"/>
  <c r="I1471" i="1"/>
  <c r="J1471" i="1" s="1"/>
  <c r="K1471" i="1" s="1"/>
  <c r="M1471" i="1" s="1"/>
  <c r="I1470" i="1"/>
  <c r="J1470" i="1" s="1"/>
  <c r="K1470" i="1" s="1"/>
  <c r="M1470" i="1" s="1"/>
  <c r="I1469" i="1"/>
  <c r="J1469" i="1" s="1"/>
  <c r="K1469" i="1" s="1"/>
  <c r="M1469" i="1" s="1"/>
  <c r="I1468" i="1"/>
  <c r="J1468" i="1" s="1"/>
  <c r="K1468" i="1" s="1"/>
  <c r="M1468" i="1" s="1"/>
  <c r="I1467" i="1"/>
  <c r="J1467" i="1" s="1"/>
  <c r="K1467" i="1" s="1"/>
  <c r="M1467" i="1" s="1"/>
  <c r="I1466" i="1"/>
  <c r="J1466" i="1" s="1"/>
  <c r="K1466" i="1" s="1"/>
  <c r="M1466" i="1" s="1"/>
  <c r="I1465" i="1"/>
  <c r="J1465" i="1" s="1"/>
  <c r="K1465" i="1" s="1"/>
  <c r="M1465" i="1" s="1"/>
  <c r="I1464" i="1"/>
  <c r="J1464" i="1" s="1"/>
  <c r="K1464" i="1" s="1"/>
  <c r="M1464" i="1" s="1"/>
  <c r="I1463" i="1"/>
  <c r="J1463" i="1" s="1"/>
  <c r="K1463" i="1" s="1"/>
  <c r="M1463" i="1" s="1"/>
  <c r="I1462" i="1"/>
  <c r="J1462" i="1" s="1"/>
  <c r="K1462" i="1" s="1"/>
  <c r="M1462" i="1" s="1"/>
  <c r="I1461" i="1"/>
  <c r="J1461" i="1" s="1"/>
  <c r="K1461" i="1" s="1"/>
  <c r="M1461" i="1" s="1"/>
  <c r="I1460" i="1"/>
  <c r="J1460" i="1" s="1"/>
  <c r="K1460" i="1" s="1"/>
  <c r="M1460" i="1" s="1"/>
  <c r="I1459" i="1"/>
  <c r="J1459" i="1" s="1"/>
  <c r="K1459" i="1" s="1"/>
  <c r="M1459" i="1" s="1"/>
  <c r="I1458" i="1"/>
  <c r="J1458" i="1" s="1"/>
  <c r="K1458" i="1" s="1"/>
  <c r="M1458" i="1" s="1"/>
  <c r="I1457" i="1"/>
  <c r="J1457" i="1" s="1"/>
  <c r="K1457" i="1" s="1"/>
  <c r="M1457" i="1" s="1"/>
  <c r="I1456" i="1"/>
  <c r="J1456" i="1" s="1"/>
  <c r="K1456" i="1" s="1"/>
  <c r="M1456" i="1" s="1"/>
  <c r="I1455" i="1"/>
  <c r="J1455" i="1" s="1"/>
  <c r="K1455" i="1" s="1"/>
  <c r="M1455" i="1" s="1"/>
  <c r="I1454" i="1"/>
  <c r="J1454" i="1" s="1"/>
  <c r="K1454" i="1" s="1"/>
  <c r="M1454" i="1" s="1"/>
  <c r="I1453" i="1"/>
  <c r="J1453" i="1" s="1"/>
  <c r="K1453" i="1" s="1"/>
  <c r="M1453" i="1" s="1"/>
  <c r="I1452" i="1"/>
  <c r="J1452" i="1" s="1"/>
  <c r="K1452" i="1" s="1"/>
  <c r="M1452" i="1" s="1"/>
  <c r="I1451" i="1"/>
  <c r="J1451" i="1" s="1"/>
  <c r="K1451" i="1" s="1"/>
  <c r="M1451" i="1" s="1"/>
  <c r="I1450" i="1"/>
  <c r="J1450" i="1" s="1"/>
  <c r="K1450" i="1" s="1"/>
  <c r="M1450" i="1" s="1"/>
  <c r="I1449" i="1"/>
  <c r="J1449" i="1" s="1"/>
  <c r="K1449" i="1" s="1"/>
  <c r="M1449" i="1" s="1"/>
  <c r="I1448" i="1"/>
  <c r="J1448" i="1" s="1"/>
  <c r="K1448" i="1" s="1"/>
  <c r="M1448" i="1" s="1"/>
  <c r="I1447" i="1"/>
  <c r="J1447" i="1" s="1"/>
  <c r="K1447" i="1" s="1"/>
  <c r="M1447" i="1" s="1"/>
  <c r="I1446" i="1"/>
  <c r="J1446" i="1" s="1"/>
  <c r="K1446" i="1" s="1"/>
  <c r="M1446" i="1" s="1"/>
  <c r="I1445" i="1"/>
  <c r="J1445" i="1" s="1"/>
  <c r="K1445" i="1" s="1"/>
  <c r="M1445" i="1" s="1"/>
  <c r="I1444" i="1"/>
  <c r="J1444" i="1" s="1"/>
  <c r="K1444" i="1" s="1"/>
  <c r="M1444" i="1" s="1"/>
  <c r="I1443" i="1"/>
  <c r="J1443" i="1" s="1"/>
  <c r="K1443" i="1" s="1"/>
  <c r="M1443" i="1" s="1"/>
  <c r="I1442" i="1"/>
  <c r="J1442" i="1" s="1"/>
  <c r="K1442" i="1" s="1"/>
  <c r="M1442" i="1" s="1"/>
  <c r="I1441" i="1"/>
  <c r="J1441" i="1" s="1"/>
  <c r="K1441" i="1" s="1"/>
  <c r="M1441" i="1" s="1"/>
  <c r="I1440" i="1"/>
  <c r="J1440" i="1" s="1"/>
  <c r="K1440" i="1" s="1"/>
  <c r="M1440" i="1" s="1"/>
  <c r="I1439" i="1"/>
  <c r="J1439" i="1" s="1"/>
  <c r="K1439" i="1" s="1"/>
  <c r="M1439" i="1" s="1"/>
  <c r="I1438" i="1"/>
  <c r="J1438" i="1" s="1"/>
  <c r="K1438" i="1" s="1"/>
  <c r="M1438" i="1" s="1"/>
  <c r="I1437" i="1"/>
  <c r="J1437" i="1" s="1"/>
  <c r="K1437" i="1" s="1"/>
  <c r="M1437" i="1" s="1"/>
  <c r="I1436" i="1"/>
  <c r="J1436" i="1" s="1"/>
  <c r="K1436" i="1" s="1"/>
  <c r="M1436" i="1" s="1"/>
  <c r="I1435" i="1"/>
  <c r="J1435" i="1" s="1"/>
  <c r="K1435" i="1" s="1"/>
  <c r="M1435" i="1" s="1"/>
  <c r="I1434" i="1"/>
  <c r="J1434" i="1" s="1"/>
  <c r="K1434" i="1" s="1"/>
  <c r="M1434" i="1" s="1"/>
  <c r="I1433" i="1"/>
  <c r="J1433" i="1" s="1"/>
  <c r="K1433" i="1" s="1"/>
  <c r="M1433" i="1" s="1"/>
  <c r="I1432" i="1"/>
  <c r="J1432" i="1" s="1"/>
  <c r="K1432" i="1" s="1"/>
  <c r="M1432" i="1" s="1"/>
  <c r="I1431" i="1"/>
  <c r="J1431" i="1" s="1"/>
  <c r="K1431" i="1" s="1"/>
  <c r="M1431" i="1" s="1"/>
  <c r="I1430" i="1"/>
  <c r="J1430" i="1" s="1"/>
  <c r="K1430" i="1" s="1"/>
  <c r="M1430" i="1" s="1"/>
  <c r="I1429" i="1"/>
  <c r="J1429" i="1" s="1"/>
  <c r="K1429" i="1" s="1"/>
  <c r="M1429" i="1" s="1"/>
  <c r="I1428" i="1"/>
  <c r="J1428" i="1" s="1"/>
  <c r="K1428" i="1" s="1"/>
  <c r="M1428" i="1" s="1"/>
  <c r="I1427" i="1"/>
  <c r="J1427" i="1" s="1"/>
  <c r="K1427" i="1" s="1"/>
  <c r="M1427" i="1" s="1"/>
  <c r="I1426" i="1"/>
  <c r="J1426" i="1" s="1"/>
  <c r="K1426" i="1" s="1"/>
  <c r="M1426" i="1" s="1"/>
  <c r="I1425" i="1"/>
  <c r="J1425" i="1" s="1"/>
  <c r="K1425" i="1" s="1"/>
  <c r="M1425" i="1" s="1"/>
  <c r="I1424" i="1"/>
  <c r="J1424" i="1" s="1"/>
  <c r="K1424" i="1" s="1"/>
  <c r="M1424" i="1" s="1"/>
  <c r="I1423" i="1"/>
  <c r="J1423" i="1" s="1"/>
  <c r="K1423" i="1" s="1"/>
  <c r="M1423" i="1" s="1"/>
  <c r="I1422" i="1"/>
  <c r="J1422" i="1" s="1"/>
  <c r="K1422" i="1" s="1"/>
  <c r="M1422" i="1" s="1"/>
  <c r="I1421" i="1"/>
  <c r="J1421" i="1" s="1"/>
  <c r="K1421" i="1" s="1"/>
  <c r="M1421" i="1" s="1"/>
  <c r="I1420" i="1"/>
  <c r="J1420" i="1" s="1"/>
  <c r="K1420" i="1" s="1"/>
  <c r="M1420" i="1" s="1"/>
  <c r="I1419" i="1"/>
  <c r="J1419" i="1" s="1"/>
  <c r="K1419" i="1" s="1"/>
  <c r="M1419" i="1" s="1"/>
  <c r="I1418" i="1"/>
  <c r="J1418" i="1" s="1"/>
  <c r="K1418" i="1" s="1"/>
  <c r="M1418" i="1" s="1"/>
  <c r="I1417" i="1"/>
  <c r="J1417" i="1" s="1"/>
  <c r="K1417" i="1" s="1"/>
  <c r="M1417" i="1" s="1"/>
  <c r="I1416" i="1"/>
  <c r="J1416" i="1" s="1"/>
  <c r="K1416" i="1" s="1"/>
  <c r="M1416" i="1" s="1"/>
  <c r="I1415" i="1"/>
  <c r="J1415" i="1" s="1"/>
  <c r="K1415" i="1" s="1"/>
  <c r="M1415" i="1" s="1"/>
  <c r="I1414" i="1"/>
  <c r="J1414" i="1" s="1"/>
  <c r="K1414" i="1" s="1"/>
  <c r="M1414" i="1" s="1"/>
  <c r="I1413" i="1"/>
  <c r="J1413" i="1" s="1"/>
  <c r="K1413" i="1" s="1"/>
  <c r="M1413" i="1" s="1"/>
  <c r="I1412" i="1"/>
  <c r="J1412" i="1" s="1"/>
  <c r="K1412" i="1" s="1"/>
  <c r="M1412" i="1" s="1"/>
  <c r="I1411" i="1"/>
  <c r="J1411" i="1" s="1"/>
  <c r="K1411" i="1" s="1"/>
  <c r="M1411" i="1" s="1"/>
  <c r="I1410" i="1"/>
  <c r="J1410" i="1" s="1"/>
  <c r="K1410" i="1" s="1"/>
  <c r="M1410" i="1" s="1"/>
  <c r="I1409" i="1"/>
  <c r="J1409" i="1" s="1"/>
  <c r="K1409" i="1" s="1"/>
  <c r="M1409" i="1" s="1"/>
  <c r="I1408" i="1"/>
  <c r="J1408" i="1" s="1"/>
  <c r="K1408" i="1" s="1"/>
  <c r="M1408" i="1" s="1"/>
  <c r="I1407" i="1"/>
  <c r="J1407" i="1" s="1"/>
  <c r="K1407" i="1" s="1"/>
  <c r="M1407" i="1" s="1"/>
  <c r="I1406" i="1"/>
  <c r="J1406" i="1" s="1"/>
  <c r="K1406" i="1" s="1"/>
  <c r="M1406" i="1" s="1"/>
  <c r="I1405" i="1"/>
  <c r="J1405" i="1" s="1"/>
  <c r="K1405" i="1" s="1"/>
  <c r="M1405" i="1" s="1"/>
  <c r="I1404" i="1"/>
  <c r="J1404" i="1" s="1"/>
  <c r="K1404" i="1" s="1"/>
  <c r="M1404" i="1" s="1"/>
  <c r="I1403" i="1"/>
  <c r="J1403" i="1" s="1"/>
  <c r="K1403" i="1" s="1"/>
  <c r="M1403" i="1" s="1"/>
  <c r="I1402" i="1"/>
  <c r="J1402" i="1" s="1"/>
  <c r="K1402" i="1" s="1"/>
  <c r="M1402" i="1" s="1"/>
  <c r="I1401" i="1"/>
  <c r="J1401" i="1" s="1"/>
  <c r="K1401" i="1" s="1"/>
  <c r="M1401" i="1" s="1"/>
  <c r="I1400" i="1"/>
  <c r="J1400" i="1" s="1"/>
  <c r="K1400" i="1" s="1"/>
  <c r="M1400" i="1" s="1"/>
  <c r="I1399" i="1"/>
  <c r="J1399" i="1" s="1"/>
  <c r="K1399" i="1" s="1"/>
  <c r="M1399" i="1" s="1"/>
  <c r="I1398" i="1"/>
  <c r="J1398" i="1" s="1"/>
  <c r="K1398" i="1" s="1"/>
  <c r="M1398" i="1" s="1"/>
  <c r="I1397" i="1"/>
  <c r="J1397" i="1" s="1"/>
  <c r="K1397" i="1" s="1"/>
  <c r="M1397" i="1" s="1"/>
  <c r="I1396" i="1"/>
  <c r="J1396" i="1" s="1"/>
  <c r="K1396" i="1" s="1"/>
  <c r="M1396" i="1" s="1"/>
  <c r="I1395" i="1"/>
  <c r="J1395" i="1" s="1"/>
  <c r="K1395" i="1" s="1"/>
  <c r="M1395" i="1" s="1"/>
  <c r="I1394" i="1"/>
  <c r="J1394" i="1" s="1"/>
  <c r="K1394" i="1" s="1"/>
  <c r="M1394" i="1" s="1"/>
  <c r="I1393" i="1"/>
  <c r="J1393" i="1" s="1"/>
  <c r="K1393" i="1" s="1"/>
  <c r="M1393" i="1" s="1"/>
  <c r="I1392" i="1"/>
  <c r="J1392" i="1" s="1"/>
  <c r="K1392" i="1" s="1"/>
  <c r="M1392" i="1" s="1"/>
  <c r="I1391" i="1"/>
  <c r="J1391" i="1" s="1"/>
  <c r="K1391" i="1" s="1"/>
  <c r="M1391" i="1" s="1"/>
  <c r="I1390" i="1"/>
  <c r="J1390" i="1" s="1"/>
  <c r="I1389" i="1"/>
  <c r="J1389" i="1" s="1"/>
  <c r="K1389" i="1" s="1"/>
  <c r="M1389" i="1" s="1"/>
  <c r="I1388" i="1"/>
  <c r="J1388" i="1" s="1"/>
  <c r="K1388" i="1" s="1"/>
  <c r="M1388" i="1" s="1"/>
  <c r="I1387" i="1"/>
  <c r="J1387" i="1" s="1"/>
  <c r="K1387" i="1" s="1"/>
  <c r="M1387" i="1" s="1"/>
  <c r="I1386" i="1"/>
  <c r="J1386" i="1" s="1"/>
  <c r="I1385" i="1"/>
  <c r="J1385" i="1" s="1"/>
  <c r="K1385" i="1" s="1"/>
  <c r="M1385" i="1" s="1"/>
  <c r="I1384" i="1"/>
  <c r="J1384" i="1" s="1"/>
  <c r="K1384" i="1" s="1"/>
  <c r="M1384" i="1" s="1"/>
  <c r="I1383" i="1"/>
  <c r="J1383" i="1" s="1"/>
  <c r="K1383" i="1" s="1"/>
  <c r="M1383" i="1" s="1"/>
  <c r="I1382" i="1"/>
  <c r="J1382" i="1" s="1"/>
  <c r="I1381" i="1"/>
  <c r="J1381" i="1" s="1"/>
  <c r="K1381" i="1" s="1"/>
  <c r="M1381" i="1" s="1"/>
  <c r="I1380" i="1"/>
  <c r="J1380" i="1" s="1"/>
  <c r="K1380" i="1" s="1"/>
  <c r="M1380" i="1" s="1"/>
  <c r="I1379" i="1"/>
  <c r="J1379" i="1" s="1"/>
  <c r="K1379" i="1" s="1"/>
  <c r="M1379" i="1" s="1"/>
  <c r="I1378" i="1"/>
  <c r="I1377" i="1"/>
  <c r="J1377" i="1" s="1"/>
  <c r="K1377" i="1" s="1"/>
  <c r="M1377" i="1" s="1"/>
  <c r="I1376" i="1"/>
  <c r="J1376" i="1" s="1"/>
  <c r="K1376" i="1" s="1"/>
  <c r="M1376" i="1" s="1"/>
  <c r="I1375" i="1"/>
  <c r="J1375" i="1" s="1"/>
  <c r="K1375" i="1" s="1"/>
  <c r="M1375" i="1" s="1"/>
  <c r="I1374" i="1"/>
  <c r="J1374" i="1" s="1"/>
  <c r="I1373" i="1"/>
  <c r="J1373" i="1" s="1"/>
  <c r="K1373" i="1" s="1"/>
  <c r="M1373" i="1" s="1"/>
  <c r="I1372" i="1"/>
  <c r="J1372" i="1" s="1"/>
  <c r="K1372" i="1" s="1"/>
  <c r="M1372" i="1" s="1"/>
  <c r="I1371" i="1"/>
  <c r="J1371" i="1" s="1"/>
  <c r="K1371" i="1" s="1"/>
  <c r="M1371" i="1" s="1"/>
  <c r="I1370" i="1"/>
  <c r="J1370" i="1" s="1"/>
  <c r="I1369" i="1"/>
  <c r="J1369" i="1" s="1"/>
  <c r="K1369" i="1" s="1"/>
  <c r="M1369" i="1" s="1"/>
  <c r="I1368" i="1"/>
  <c r="J1368" i="1" s="1"/>
  <c r="K1368" i="1" s="1"/>
  <c r="M1368" i="1" s="1"/>
  <c r="I1367" i="1"/>
  <c r="J1367" i="1" s="1"/>
  <c r="K1367" i="1" s="1"/>
  <c r="M1367" i="1" s="1"/>
  <c r="I1366" i="1"/>
  <c r="J1366" i="1" s="1"/>
  <c r="I1365" i="1"/>
  <c r="J1365" i="1" s="1"/>
  <c r="K1365" i="1" s="1"/>
  <c r="M1365" i="1" s="1"/>
  <c r="I1364" i="1"/>
  <c r="J1364" i="1" s="1"/>
  <c r="K1364" i="1" s="1"/>
  <c r="M1364" i="1" s="1"/>
  <c r="I1363" i="1"/>
  <c r="J1363" i="1" s="1"/>
  <c r="K1363" i="1" s="1"/>
  <c r="M1363" i="1" s="1"/>
  <c r="I1362" i="1"/>
  <c r="J1362" i="1" s="1"/>
  <c r="I1361" i="1"/>
  <c r="J1361" i="1" s="1"/>
  <c r="K1361" i="1" s="1"/>
  <c r="M1361" i="1" s="1"/>
  <c r="I1360" i="1"/>
  <c r="J1360" i="1" s="1"/>
  <c r="K1360" i="1" s="1"/>
  <c r="M1360" i="1" s="1"/>
  <c r="I1359" i="1"/>
  <c r="J1359" i="1" s="1"/>
  <c r="K1359" i="1" s="1"/>
  <c r="M1359" i="1" s="1"/>
  <c r="I1358" i="1"/>
  <c r="J1358" i="1" s="1"/>
  <c r="I1357" i="1"/>
  <c r="J1357" i="1" s="1"/>
  <c r="K1357" i="1" s="1"/>
  <c r="M1357" i="1" s="1"/>
  <c r="I1356" i="1"/>
  <c r="J1356" i="1" s="1"/>
  <c r="K1356" i="1" s="1"/>
  <c r="M1356" i="1" s="1"/>
  <c r="I1355" i="1"/>
  <c r="J1355" i="1" s="1"/>
  <c r="K1355" i="1" s="1"/>
  <c r="M1355" i="1" s="1"/>
  <c r="I1354" i="1"/>
  <c r="J1354" i="1" s="1"/>
  <c r="K1354" i="1" s="1"/>
  <c r="M1354" i="1" s="1"/>
  <c r="I1353" i="1"/>
  <c r="J1353" i="1" s="1"/>
  <c r="K1353" i="1" s="1"/>
  <c r="M1353" i="1" s="1"/>
  <c r="I1352" i="1"/>
  <c r="J1352" i="1" s="1"/>
  <c r="K1352" i="1" s="1"/>
  <c r="M1352" i="1" s="1"/>
  <c r="I1351" i="1"/>
  <c r="J1351" i="1" s="1"/>
  <c r="K1351" i="1" s="1"/>
  <c r="M1351" i="1" s="1"/>
  <c r="I1350" i="1"/>
  <c r="J1350" i="1" s="1"/>
  <c r="I1349" i="1"/>
  <c r="J1349" i="1" s="1"/>
  <c r="K1349" i="1" s="1"/>
  <c r="M1349" i="1" s="1"/>
  <c r="I1348" i="1"/>
  <c r="J1348" i="1" s="1"/>
  <c r="K1348" i="1" s="1"/>
  <c r="M1348" i="1" s="1"/>
  <c r="I1347" i="1"/>
  <c r="J1347" i="1" s="1"/>
  <c r="K1347" i="1" s="1"/>
  <c r="M1347" i="1" s="1"/>
  <c r="I1346" i="1"/>
  <c r="I1345" i="1"/>
  <c r="J1345" i="1" s="1"/>
  <c r="K1345" i="1" s="1"/>
  <c r="M1345" i="1" s="1"/>
  <c r="I1344" i="1"/>
  <c r="J1344" i="1" s="1"/>
  <c r="I1343" i="1"/>
  <c r="J1343" i="1" s="1"/>
  <c r="K1343" i="1" s="1"/>
  <c r="M1343" i="1" s="1"/>
  <c r="I1342" i="1"/>
  <c r="J1342" i="1" s="1"/>
  <c r="I1341" i="1"/>
  <c r="J1341" i="1" s="1"/>
  <c r="K1341" i="1" s="1"/>
  <c r="M1341" i="1" s="1"/>
  <c r="I1340" i="1"/>
  <c r="J1340" i="1" s="1"/>
  <c r="K1340" i="1" s="1"/>
  <c r="M1340" i="1" s="1"/>
  <c r="I1339" i="1"/>
  <c r="J1339" i="1" s="1"/>
  <c r="K1339" i="1" s="1"/>
  <c r="M1339" i="1" s="1"/>
  <c r="I1338" i="1"/>
  <c r="I1337" i="1"/>
  <c r="J1337" i="1" s="1"/>
  <c r="K1337" i="1" s="1"/>
  <c r="M1337" i="1" s="1"/>
  <c r="I1336" i="1"/>
  <c r="J1336" i="1" s="1"/>
  <c r="K1336" i="1" s="1"/>
  <c r="M1336" i="1" s="1"/>
  <c r="I1335" i="1"/>
  <c r="J1335" i="1" s="1"/>
  <c r="K1335" i="1" s="1"/>
  <c r="M1335" i="1" s="1"/>
  <c r="I1334" i="1"/>
  <c r="I1333" i="1"/>
  <c r="J1333" i="1" s="1"/>
  <c r="K1333" i="1" s="1"/>
  <c r="M1333" i="1" s="1"/>
  <c r="I1332" i="1"/>
  <c r="I1331" i="1"/>
  <c r="J1331" i="1" s="1"/>
  <c r="K1331" i="1" s="1"/>
  <c r="M1331" i="1" s="1"/>
  <c r="I1330" i="1"/>
  <c r="J1330" i="1" s="1"/>
  <c r="K1330" i="1" s="1"/>
  <c r="M1330" i="1" s="1"/>
  <c r="I1329" i="1"/>
  <c r="J1329" i="1" s="1"/>
  <c r="K1329" i="1" s="1"/>
  <c r="M1329" i="1" s="1"/>
  <c r="I1328" i="1"/>
  <c r="I1327" i="1"/>
  <c r="J1327" i="1" s="1"/>
  <c r="K1327" i="1" s="1"/>
  <c r="M1327" i="1" s="1"/>
  <c r="I1326" i="1"/>
  <c r="J1326" i="1" s="1"/>
  <c r="K1326" i="1" s="1"/>
  <c r="M1326" i="1" s="1"/>
  <c r="I1325" i="1"/>
  <c r="J1325" i="1" s="1"/>
  <c r="K1325" i="1" s="1"/>
  <c r="M1325" i="1" s="1"/>
  <c r="I1324" i="1"/>
  <c r="J1324" i="1" s="1"/>
  <c r="K1324" i="1" s="1"/>
  <c r="M1324" i="1" s="1"/>
  <c r="I1323" i="1"/>
  <c r="J1323" i="1" s="1"/>
  <c r="K1323" i="1" s="1"/>
  <c r="M1323" i="1" s="1"/>
  <c r="I1322" i="1"/>
  <c r="J1322" i="1" s="1"/>
  <c r="I1321" i="1"/>
  <c r="I1320" i="1"/>
  <c r="J1320" i="1" s="1"/>
  <c r="I1319" i="1"/>
  <c r="I1318" i="1"/>
  <c r="I1317" i="1"/>
  <c r="J1317" i="1" s="1"/>
  <c r="K1317" i="1" s="1"/>
  <c r="M1317" i="1" s="1"/>
  <c r="I1316" i="1"/>
  <c r="J1316" i="1" s="1"/>
  <c r="I1315" i="1"/>
  <c r="J1315" i="1" s="1"/>
  <c r="K1315" i="1" s="1"/>
  <c r="M1315" i="1" s="1"/>
  <c r="I1314" i="1"/>
  <c r="I1313" i="1"/>
  <c r="J1313" i="1" s="1"/>
  <c r="I1312" i="1"/>
  <c r="I1311" i="1"/>
  <c r="I1310" i="1"/>
  <c r="J1310" i="1" s="1"/>
  <c r="K1310" i="1" s="1"/>
  <c r="M1310" i="1" s="1"/>
  <c r="I1309" i="1"/>
  <c r="I1308" i="1"/>
  <c r="J1308" i="1" s="1"/>
  <c r="K1308" i="1" s="1"/>
  <c r="M1308" i="1" s="1"/>
  <c r="I1307" i="1"/>
  <c r="J1307" i="1" s="1"/>
  <c r="I1306" i="1"/>
  <c r="I1305" i="1"/>
  <c r="J1305" i="1" s="1"/>
  <c r="I1304" i="1"/>
  <c r="I1303" i="1"/>
  <c r="I1302" i="1"/>
  <c r="I1301" i="1"/>
  <c r="J1301" i="1" s="1"/>
  <c r="I1300" i="1"/>
  <c r="I1299" i="1"/>
  <c r="J1299" i="1" s="1"/>
  <c r="I1298" i="1"/>
  <c r="J1298" i="1" s="1"/>
  <c r="K1298" i="1" s="1"/>
  <c r="M1298" i="1" s="1"/>
  <c r="I1297" i="1"/>
  <c r="J1297" i="1" s="1"/>
  <c r="I1296" i="1"/>
  <c r="J1296" i="1" s="1"/>
  <c r="I1295" i="1"/>
  <c r="J1295" i="1" s="1"/>
  <c r="I1294" i="1"/>
  <c r="J1294" i="1" s="1"/>
  <c r="K1294" i="1" s="1"/>
  <c r="M1294" i="1" s="1"/>
  <c r="I1293" i="1"/>
  <c r="J1293" i="1" s="1"/>
  <c r="I1292" i="1"/>
  <c r="I1291" i="1"/>
  <c r="J1291" i="1" s="1"/>
  <c r="I1290" i="1"/>
  <c r="J1290" i="1" s="1"/>
  <c r="I1289" i="1"/>
  <c r="I1288" i="1"/>
  <c r="I1287" i="1"/>
  <c r="I1286" i="1"/>
  <c r="I1285" i="1"/>
  <c r="J1285" i="1" s="1"/>
  <c r="I1284" i="1"/>
  <c r="J1284" i="1" s="1"/>
  <c r="I1283" i="1"/>
  <c r="I1282" i="1"/>
  <c r="I1281" i="1"/>
  <c r="J1281" i="1" s="1"/>
  <c r="I1280" i="1"/>
  <c r="J1280" i="1" s="1"/>
  <c r="K1280" i="1" s="1"/>
  <c r="M1280" i="1" s="1"/>
  <c r="I1279" i="1"/>
  <c r="I1278" i="1"/>
  <c r="J1278" i="1" s="1"/>
  <c r="K1278" i="1" s="1"/>
  <c r="M1278" i="1" s="1"/>
  <c r="I1277" i="1"/>
  <c r="I1276" i="1"/>
  <c r="J1276" i="1" s="1"/>
  <c r="K1276" i="1" s="1"/>
  <c r="M1276" i="1" s="1"/>
  <c r="I1275" i="1"/>
  <c r="I1274" i="1"/>
  <c r="J1274" i="1" s="1"/>
  <c r="K1274" i="1" s="1"/>
  <c r="M1274" i="1" s="1"/>
  <c r="I1273" i="1"/>
  <c r="J1273" i="1" s="1"/>
  <c r="I1272" i="1"/>
  <c r="J1272" i="1" s="1"/>
  <c r="K1272" i="1" s="1"/>
  <c r="M1272" i="1" s="1"/>
  <c r="I1271" i="1"/>
  <c r="J1271" i="1" s="1"/>
  <c r="I1270" i="1"/>
  <c r="J1270" i="1" s="1"/>
  <c r="K1270" i="1" s="1"/>
  <c r="M1270" i="1" s="1"/>
  <c r="I1269" i="1"/>
  <c r="I1268" i="1"/>
  <c r="J1268" i="1" s="1"/>
  <c r="K1268" i="1" s="1"/>
  <c r="M1268" i="1" s="1"/>
  <c r="I1267" i="1"/>
  <c r="J1267" i="1" s="1"/>
  <c r="K1267" i="1" s="1"/>
  <c r="M1267" i="1" s="1"/>
  <c r="I1266" i="1"/>
  <c r="J1266" i="1" s="1"/>
  <c r="K1266" i="1" s="1"/>
  <c r="M1266" i="1" s="1"/>
  <c r="I1265" i="1"/>
  <c r="J1265" i="1" s="1"/>
  <c r="I1264" i="1"/>
  <c r="J1264" i="1" s="1"/>
  <c r="K1264" i="1" s="1"/>
  <c r="M1264" i="1" s="1"/>
  <c r="I1263" i="1"/>
  <c r="I1262" i="1"/>
  <c r="J1262" i="1" s="1"/>
  <c r="K1262" i="1" s="1"/>
  <c r="M1262" i="1" s="1"/>
  <c r="I1261" i="1"/>
  <c r="I1260" i="1"/>
  <c r="J1260" i="1" s="1"/>
  <c r="K1260" i="1" s="1"/>
  <c r="M1260" i="1" s="1"/>
  <c r="I1259" i="1"/>
  <c r="J1259" i="1" s="1"/>
  <c r="I1258" i="1"/>
  <c r="J1258" i="1" s="1"/>
  <c r="K1258" i="1" s="1"/>
  <c r="M1258" i="1" s="1"/>
  <c r="I1257" i="1"/>
  <c r="I1256" i="1"/>
  <c r="J1256" i="1" s="1"/>
  <c r="K1256" i="1" s="1"/>
  <c r="M1256" i="1" s="1"/>
  <c r="I1255" i="1"/>
  <c r="I1254" i="1"/>
  <c r="J1254" i="1" s="1"/>
  <c r="K1254" i="1" s="1"/>
  <c r="M1254" i="1" s="1"/>
  <c r="I1253" i="1"/>
  <c r="J1253" i="1" s="1"/>
  <c r="I1252" i="1"/>
  <c r="J1252" i="1" s="1"/>
  <c r="K1252" i="1" s="1"/>
  <c r="M1252" i="1" s="1"/>
  <c r="I1251" i="1"/>
  <c r="J1251" i="1" s="1"/>
  <c r="I1250" i="1"/>
  <c r="J1250" i="1" s="1"/>
  <c r="K1250" i="1" s="1"/>
  <c r="M1250" i="1" s="1"/>
  <c r="I1249" i="1"/>
  <c r="J1249" i="1" s="1"/>
  <c r="I1248" i="1"/>
  <c r="J1248" i="1" s="1"/>
  <c r="K1248" i="1" s="1"/>
  <c r="M1248" i="1" s="1"/>
  <c r="I1247" i="1"/>
  <c r="I1246" i="1"/>
  <c r="J1246" i="1" s="1"/>
  <c r="K1246" i="1" s="1"/>
  <c r="M1246" i="1" s="1"/>
  <c r="I1245" i="1"/>
  <c r="I1244" i="1"/>
  <c r="J1244" i="1" s="1"/>
  <c r="K1244" i="1" s="1"/>
  <c r="M1244" i="1" s="1"/>
  <c r="I1243" i="1"/>
  <c r="I1242" i="1"/>
  <c r="J1242" i="1" s="1"/>
  <c r="K1242" i="1" s="1"/>
  <c r="M1242" i="1" s="1"/>
  <c r="I1241" i="1"/>
  <c r="J1241" i="1" s="1"/>
  <c r="I1240" i="1"/>
  <c r="J1240" i="1" s="1"/>
  <c r="K1240" i="1" s="1"/>
  <c r="M1240" i="1" s="1"/>
  <c r="I1239" i="1"/>
  <c r="I1238" i="1"/>
  <c r="J1238" i="1" s="1"/>
  <c r="K1238" i="1" s="1"/>
  <c r="M1238" i="1" s="1"/>
  <c r="I1237" i="1"/>
  <c r="I1236" i="1"/>
  <c r="J1236" i="1" s="1"/>
  <c r="K1236" i="1" s="1"/>
  <c r="M1236" i="1" s="1"/>
  <c r="I1235" i="1"/>
  <c r="J1235" i="1" s="1"/>
  <c r="I1234" i="1"/>
  <c r="J1234" i="1" s="1"/>
  <c r="K1234" i="1" s="1"/>
  <c r="M1234" i="1" s="1"/>
  <c r="I1233" i="1"/>
  <c r="J1233" i="1" s="1"/>
  <c r="I1232" i="1"/>
  <c r="J1232" i="1" s="1"/>
  <c r="K1232" i="1" s="1"/>
  <c r="M1232" i="1" s="1"/>
  <c r="I1231" i="1"/>
  <c r="I1230" i="1"/>
  <c r="J1230" i="1" s="1"/>
  <c r="K1230" i="1" s="1"/>
  <c r="M1230" i="1" s="1"/>
  <c r="I1229" i="1"/>
  <c r="I1228" i="1"/>
  <c r="J1228" i="1" s="1"/>
  <c r="K1228" i="1" s="1"/>
  <c r="M1228" i="1" s="1"/>
  <c r="I1227" i="1"/>
  <c r="J1227" i="1" s="1"/>
  <c r="I1226" i="1"/>
  <c r="J1226" i="1" s="1"/>
  <c r="K1226" i="1" s="1"/>
  <c r="M1226" i="1" s="1"/>
  <c r="I1225" i="1"/>
  <c r="I1224" i="1"/>
  <c r="J1224" i="1" s="1"/>
  <c r="K1224" i="1" s="1"/>
  <c r="M1224" i="1" s="1"/>
  <c r="I1223" i="1"/>
  <c r="J1223" i="1" s="1"/>
  <c r="I1222" i="1"/>
  <c r="J1222" i="1" s="1"/>
  <c r="K1222" i="1" s="1"/>
  <c r="M1222" i="1" s="1"/>
  <c r="I1221" i="1"/>
  <c r="I1220" i="1"/>
  <c r="J1220" i="1" s="1"/>
  <c r="K1220" i="1" s="1"/>
  <c r="M1220" i="1" s="1"/>
  <c r="I1219" i="1"/>
  <c r="J1219" i="1" s="1"/>
  <c r="I1218" i="1"/>
  <c r="J1218" i="1" s="1"/>
  <c r="K1218" i="1" s="1"/>
  <c r="M1218" i="1" s="1"/>
  <c r="I1217" i="1"/>
  <c r="J1217" i="1" s="1"/>
  <c r="I1216" i="1"/>
  <c r="J1216" i="1" s="1"/>
  <c r="K1216" i="1" s="1"/>
  <c r="M1216" i="1" s="1"/>
  <c r="I1215" i="1"/>
  <c r="I1214" i="1"/>
  <c r="J1214" i="1" s="1"/>
  <c r="K1214" i="1" s="1"/>
  <c r="M1214" i="1" s="1"/>
  <c r="I1213" i="1"/>
  <c r="J1213" i="1" s="1"/>
  <c r="K1213" i="1" s="1"/>
  <c r="M1213" i="1" s="1"/>
  <c r="I1212" i="1"/>
  <c r="J1212" i="1" s="1"/>
  <c r="K1212" i="1" s="1"/>
  <c r="M1212" i="1" s="1"/>
  <c r="I1211" i="1"/>
  <c r="J1211" i="1" s="1"/>
  <c r="K1211" i="1" s="1"/>
  <c r="M1211" i="1" s="1"/>
  <c r="I1210" i="1"/>
  <c r="J1210" i="1" s="1"/>
  <c r="K1210" i="1" s="1"/>
  <c r="M1210" i="1" s="1"/>
  <c r="I1209" i="1"/>
  <c r="J1209" i="1" s="1"/>
  <c r="K1209" i="1" s="1"/>
  <c r="M1209" i="1" s="1"/>
  <c r="I1208" i="1"/>
  <c r="J1208" i="1" s="1"/>
  <c r="K1208" i="1" s="1"/>
  <c r="M1208" i="1" s="1"/>
  <c r="I1207" i="1"/>
  <c r="J1207" i="1" s="1"/>
  <c r="K1207" i="1" s="1"/>
  <c r="M1207" i="1" s="1"/>
  <c r="I1206" i="1"/>
  <c r="I1205" i="1"/>
  <c r="J1205" i="1" s="1"/>
  <c r="K1205" i="1" s="1"/>
  <c r="M1205" i="1" s="1"/>
  <c r="I1204" i="1"/>
  <c r="I1203" i="1"/>
  <c r="J1203" i="1" s="1"/>
  <c r="K1203" i="1" s="1"/>
  <c r="M1203" i="1" s="1"/>
  <c r="I1202" i="1"/>
  <c r="J1202" i="1" s="1"/>
  <c r="K1202" i="1" s="1"/>
  <c r="M1202" i="1" s="1"/>
  <c r="I1201" i="1"/>
  <c r="I1200" i="1"/>
  <c r="J1200" i="1" s="1"/>
  <c r="K1200" i="1" s="1"/>
  <c r="M1200" i="1" s="1"/>
  <c r="I1199" i="1"/>
  <c r="I1198" i="1"/>
  <c r="I1197" i="1"/>
  <c r="J1197" i="1" s="1"/>
  <c r="I1196" i="1"/>
  <c r="J1196" i="1" s="1"/>
  <c r="K1196" i="1" s="1"/>
  <c r="M1196" i="1" s="1"/>
  <c r="I1195" i="1"/>
  <c r="I1194" i="1"/>
  <c r="J1194" i="1" s="1"/>
  <c r="I1193" i="1"/>
  <c r="I1192" i="1"/>
  <c r="J1192" i="1" s="1"/>
  <c r="I1191" i="1"/>
  <c r="I1190" i="1"/>
  <c r="I1189" i="1"/>
  <c r="J1189" i="1" s="1"/>
  <c r="I1188" i="1"/>
  <c r="I1187" i="1"/>
  <c r="J1187" i="1" s="1"/>
  <c r="K1187" i="1" s="1"/>
  <c r="M1187" i="1" s="1"/>
  <c r="I1186" i="1"/>
  <c r="J1186" i="1" s="1"/>
  <c r="K1186" i="1" s="1"/>
  <c r="M1186" i="1" s="1"/>
  <c r="I1185" i="1"/>
  <c r="J1185" i="1" s="1"/>
  <c r="I1184" i="1"/>
  <c r="I1183" i="1"/>
  <c r="I1182" i="1"/>
  <c r="I1181" i="1"/>
  <c r="I1180" i="1"/>
  <c r="J1180" i="1" s="1"/>
  <c r="I1179" i="1"/>
  <c r="J1179" i="1" s="1"/>
  <c r="I1178" i="1"/>
  <c r="J1178" i="1" s="1"/>
  <c r="K1178" i="1" s="1"/>
  <c r="M1178" i="1" s="1"/>
  <c r="I1177" i="1"/>
  <c r="J1177" i="1" s="1"/>
  <c r="I1176" i="1"/>
  <c r="I1175" i="1"/>
  <c r="I1174" i="1"/>
  <c r="I1173" i="1"/>
  <c r="J1173" i="1" s="1"/>
  <c r="I1172" i="1"/>
  <c r="I1171" i="1"/>
  <c r="I1170" i="1"/>
  <c r="I1169" i="1"/>
  <c r="I1168" i="1"/>
  <c r="J1168" i="1" s="1"/>
  <c r="K1168" i="1" s="1"/>
  <c r="M1168" i="1" s="1"/>
  <c r="I1167" i="1"/>
  <c r="J1167" i="1" s="1"/>
  <c r="I1166" i="1"/>
  <c r="I1165" i="1"/>
  <c r="J1165" i="1" s="1"/>
  <c r="I1164" i="1"/>
  <c r="I1163" i="1"/>
  <c r="I1162" i="1"/>
  <c r="J1162" i="1" s="1"/>
  <c r="K1162" i="1" s="1"/>
  <c r="M1162" i="1" s="1"/>
  <c r="I1161" i="1"/>
  <c r="J1161" i="1" s="1"/>
  <c r="I1160" i="1"/>
  <c r="I1159" i="1"/>
  <c r="J1159" i="1" s="1"/>
  <c r="K1159" i="1" s="1"/>
  <c r="M1159" i="1" s="1"/>
  <c r="I1158" i="1"/>
  <c r="J1158" i="1" s="1"/>
  <c r="I1157" i="1"/>
  <c r="J1157" i="1" s="1"/>
  <c r="K1157" i="1" s="1"/>
  <c r="M1157" i="1" s="1"/>
  <c r="I1156" i="1"/>
  <c r="J1156" i="1" s="1"/>
  <c r="K1156" i="1" s="1"/>
  <c r="M1156" i="1" s="1"/>
  <c r="I1155" i="1"/>
  <c r="J1155" i="1" s="1"/>
  <c r="I1154" i="1"/>
  <c r="I1153" i="1"/>
  <c r="J1153" i="1" s="1"/>
  <c r="I1152" i="1"/>
  <c r="I1151" i="1"/>
  <c r="I1150" i="1"/>
  <c r="I1149" i="1"/>
  <c r="J1149" i="1" s="1"/>
  <c r="I1148" i="1"/>
  <c r="I1147" i="1"/>
  <c r="J1147" i="1" s="1"/>
  <c r="I1146" i="1"/>
  <c r="I1145" i="1"/>
  <c r="I1144" i="1"/>
  <c r="J1144" i="1" s="1"/>
  <c r="K1144" i="1" s="1"/>
  <c r="M1144" i="1" s="1"/>
  <c r="I1143" i="1"/>
  <c r="J1143" i="1" s="1"/>
  <c r="K1143" i="1" s="1"/>
  <c r="M1143" i="1" s="1"/>
  <c r="I1142" i="1"/>
  <c r="I1141" i="1"/>
  <c r="J1141" i="1" s="1"/>
  <c r="I1140" i="1"/>
  <c r="J1140" i="1" s="1"/>
  <c r="K1140" i="1" s="1"/>
  <c r="M1140" i="1" s="1"/>
  <c r="I1139" i="1"/>
  <c r="I1138" i="1"/>
  <c r="J1138" i="1" s="1"/>
  <c r="K1138" i="1" s="1"/>
  <c r="M1138" i="1" s="1"/>
  <c r="I1137" i="1"/>
  <c r="J1137" i="1" s="1"/>
  <c r="I1136" i="1"/>
  <c r="I1135" i="1"/>
  <c r="J1135" i="1" s="1"/>
  <c r="I1134" i="1"/>
  <c r="J1134" i="1" s="1"/>
  <c r="K1134" i="1" s="1"/>
  <c r="M1134" i="1" s="1"/>
  <c r="I1133" i="1"/>
  <c r="I1132" i="1"/>
  <c r="I1131" i="1"/>
  <c r="J1131" i="1" s="1"/>
  <c r="I1130" i="1"/>
  <c r="I1129" i="1"/>
  <c r="J1129" i="1" s="1"/>
  <c r="I1128" i="1"/>
  <c r="J1128" i="1" s="1"/>
  <c r="K1128" i="1" s="1"/>
  <c r="M1128" i="1" s="1"/>
  <c r="I1127" i="1"/>
  <c r="I1126" i="1"/>
  <c r="I1125" i="1"/>
  <c r="I1124" i="1"/>
  <c r="I1123" i="1"/>
  <c r="J1123" i="1" s="1"/>
  <c r="K1123" i="1" s="1"/>
  <c r="M1123" i="1" s="1"/>
  <c r="I1122" i="1"/>
  <c r="J1122" i="1" s="1"/>
  <c r="K1122" i="1" s="1"/>
  <c r="M1122" i="1" s="1"/>
  <c r="I1121" i="1"/>
  <c r="J1121" i="1" s="1"/>
  <c r="K1121" i="1" s="1"/>
  <c r="M1121" i="1" s="1"/>
  <c r="I1120" i="1"/>
  <c r="I1119" i="1"/>
  <c r="I1118" i="1"/>
  <c r="I1117" i="1"/>
  <c r="J1117" i="1" s="1"/>
  <c r="I1116" i="1"/>
  <c r="J1116" i="1" s="1"/>
  <c r="K1116" i="1" s="1"/>
  <c r="M1116" i="1" s="1"/>
  <c r="I1115" i="1"/>
  <c r="I1114" i="1"/>
  <c r="J1114" i="1" s="1"/>
  <c r="K1114" i="1" s="1"/>
  <c r="M1114" i="1" s="1"/>
  <c r="I1113" i="1"/>
  <c r="I1112" i="1"/>
  <c r="I1111" i="1"/>
  <c r="J1111" i="1" s="1"/>
  <c r="I1110" i="1"/>
  <c r="I1109" i="1"/>
  <c r="I1108" i="1"/>
  <c r="I1107" i="1"/>
  <c r="I1106" i="1"/>
  <c r="I1105" i="1"/>
  <c r="J1105" i="1" s="1"/>
  <c r="I1104" i="1"/>
  <c r="I1103" i="1"/>
  <c r="J1103" i="1" s="1"/>
  <c r="I1102" i="1"/>
  <c r="I1101" i="1"/>
  <c r="I1100" i="1"/>
  <c r="I1099" i="1"/>
  <c r="J1099" i="1" s="1"/>
  <c r="I1098" i="1"/>
  <c r="I1097" i="1"/>
  <c r="J1097" i="1" s="1"/>
  <c r="I1096" i="1"/>
  <c r="J1096" i="1" s="1"/>
  <c r="I1095" i="1"/>
  <c r="I1094" i="1"/>
  <c r="J1094" i="1" s="1"/>
  <c r="K1094" i="1" s="1"/>
  <c r="M1094" i="1" s="1"/>
  <c r="I1093" i="1"/>
  <c r="J1093" i="1" s="1"/>
  <c r="I1092" i="1"/>
  <c r="I1091" i="1"/>
  <c r="J1091" i="1" s="1"/>
  <c r="I1090" i="1"/>
  <c r="I1089" i="1"/>
  <c r="I1088" i="1"/>
  <c r="I1087" i="1"/>
  <c r="I1086" i="1"/>
  <c r="I1085" i="1"/>
  <c r="J1085" i="1" s="1"/>
  <c r="I1084" i="1"/>
  <c r="J1084" i="1" s="1"/>
  <c r="K1084" i="1" s="1"/>
  <c r="M1084" i="1" s="1"/>
  <c r="I1083" i="1"/>
  <c r="I1082" i="1"/>
  <c r="I1081" i="1"/>
  <c r="J1081" i="1" s="1"/>
  <c r="I1080" i="1"/>
  <c r="I1079" i="1"/>
  <c r="J1079" i="1" s="1"/>
  <c r="I1078" i="1"/>
  <c r="I1077" i="1"/>
  <c r="J1077" i="1" s="1"/>
  <c r="I1076" i="1"/>
  <c r="I1075" i="1"/>
  <c r="I1074" i="1"/>
  <c r="I1073" i="1"/>
  <c r="J1073" i="1" s="1"/>
  <c r="I1072" i="1"/>
  <c r="I1071" i="1"/>
  <c r="J1071" i="1" s="1"/>
  <c r="I1070" i="1"/>
  <c r="I1069" i="1"/>
  <c r="I1068" i="1"/>
  <c r="J1068" i="1" s="1"/>
  <c r="K1068" i="1" s="1"/>
  <c r="M1068" i="1" s="1"/>
  <c r="I1067" i="1"/>
  <c r="J1067" i="1" s="1"/>
  <c r="I1066" i="1"/>
  <c r="I1065" i="1"/>
  <c r="J1065" i="1" s="1"/>
  <c r="I1064" i="1"/>
  <c r="J1064" i="1" s="1"/>
  <c r="I1063" i="1"/>
  <c r="I1062" i="1"/>
  <c r="J1062" i="1" s="1"/>
  <c r="I1061" i="1"/>
  <c r="J1061" i="1" s="1"/>
  <c r="I1060" i="1"/>
  <c r="I1059" i="1"/>
  <c r="J1059" i="1" s="1"/>
  <c r="I1058" i="1"/>
  <c r="I1057" i="1"/>
  <c r="I1056" i="1"/>
  <c r="I1055" i="1"/>
  <c r="J1055" i="1" s="1"/>
  <c r="I1054" i="1"/>
  <c r="J1054" i="1" s="1"/>
  <c r="I1053" i="1"/>
  <c r="I1052" i="1"/>
  <c r="I1051" i="1"/>
  <c r="J1051" i="1" s="1"/>
  <c r="I1050" i="1"/>
  <c r="J1050" i="1" s="1"/>
  <c r="K1050" i="1" s="1"/>
  <c r="M1050" i="1" s="1"/>
  <c r="I1049" i="1"/>
  <c r="J1049" i="1" s="1"/>
  <c r="I1048" i="1"/>
  <c r="I1047" i="1"/>
  <c r="J1047" i="1" s="1"/>
  <c r="I1046" i="1"/>
  <c r="I1045" i="1"/>
  <c r="J1045" i="1" s="1"/>
  <c r="K1045" i="1" s="1"/>
  <c r="M1045" i="1" s="1"/>
  <c r="I1044" i="1"/>
  <c r="J1044" i="1" s="1"/>
  <c r="K1044" i="1" s="1"/>
  <c r="M1044" i="1" s="1"/>
  <c r="I1043" i="1"/>
  <c r="I1042" i="1"/>
  <c r="J1042" i="1" s="1"/>
  <c r="K1042" i="1" s="1"/>
  <c r="M1042" i="1" s="1"/>
  <c r="I1041" i="1"/>
  <c r="I1040" i="1"/>
  <c r="J1040" i="1" s="1"/>
  <c r="K1040" i="1" s="1"/>
  <c r="M1040" i="1" s="1"/>
  <c r="I1039" i="1"/>
  <c r="I1038" i="1"/>
  <c r="J1038" i="1" s="1"/>
  <c r="K1038" i="1" s="1"/>
  <c r="M1038" i="1" s="1"/>
  <c r="I1037" i="1"/>
  <c r="I1036" i="1"/>
  <c r="J1036" i="1" s="1"/>
  <c r="K1036" i="1" s="1"/>
  <c r="M1036" i="1" s="1"/>
  <c r="I1035" i="1"/>
  <c r="I1034" i="1"/>
  <c r="J1034" i="1" s="1"/>
  <c r="K1034" i="1" s="1"/>
  <c r="M1034" i="1" s="1"/>
  <c r="I1033" i="1"/>
  <c r="I1032" i="1"/>
  <c r="J1032" i="1" s="1"/>
  <c r="K1032" i="1" s="1"/>
  <c r="M1032" i="1" s="1"/>
  <c r="I1031" i="1"/>
  <c r="I1030" i="1"/>
  <c r="J1030" i="1" s="1"/>
  <c r="K1030" i="1" s="1"/>
  <c r="M1030" i="1" s="1"/>
  <c r="I1029" i="1"/>
  <c r="I1028" i="1"/>
  <c r="J1028" i="1" s="1"/>
  <c r="K1028" i="1" s="1"/>
  <c r="M1028" i="1" s="1"/>
  <c r="I1027" i="1"/>
  <c r="I1026" i="1"/>
  <c r="J1026" i="1" s="1"/>
  <c r="K1026" i="1" s="1"/>
  <c r="M1026" i="1" s="1"/>
  <c r="I1025" i="1"/>
  <c r="I1024" i="1"/>
  <c r="J1024" i="1" s="1"/>
  <c r="K1024" i="1" s="1"/>
  <c r="M1024" i="1" s="1"/>
  <c r="I1023" i="1"/>
  <c r="I1022" i="1"/>
  <c r="J1022" i="1" s="1"/>
  <c r="K1022" i="1" s="1"/>
  <c r="M1022" i="1" s="1"/>
  <c r="I1021" i="1"/>
  <c r="I1020" i="1"/>
  <c r="J1020" i="1" s="1"/>
  <c r="K1020" i="1" s="1"/>
  <c r="M1020" i="1" s="1"/>
  <c r="I1019" i="1"/>
  <c r="I1018" i="1"/>
  <c r="J1018" i="1" s="1"/>
  <c r="K1018" i="1" s="1"/>
  <c r="M1018" i="1" s="1"/>
  <c r="I1017" i="1"/>
  <c r="I1016" i="1"/>
  <c r="J1016" i="1" s="1"/>
  <c r="K1016" i="1" s="1"/>
  <c r="M1016" i="1" s="1"/>
  <c r="I1015" i="1"/>
  <c r="I1014" i="1"/>
  <c r="J1014" i="1" s="1"/>
  <c r="K1014" i="1" s="1"/>
  <c r="M1014" i="1" s="1"/>
  <c r="I1013" i="1"/>
  <c r="I1012" i="1"/>
  <c r="J1012" i="1" s="1"/>
  <c r="K1012" i="1" s="1"/>
  <c r="M1012" i="1" s="1"/>
  <c r="I1011" i="1"/>
  <c r="I1010" i="1"/>
  <c r="J1010" i="1" s="1"/>
  <c r="I1009" i="1"/>
  <c r="I1008" i="1"/>
  <c r="J1008" i="1" s="1"/>
  <c r="I1007" i="1"/>
  <c r="I1006" i="1"/>
  <c r="I1005" i="1"/>
  <c r="I1004" i="1"/>
  <c r="I1003" i="1"/>
  <c r="I1002" i="1"/>
  <c r="I1001" i="1"/>
  <c r="I1000" i="1"/>
  <c r="J1000" i="1" s="1"/>
  <c r="I999" i="1"/>
  <c r="I998" i="1"/>
  <c r="J998" i="1" s="1"/>
  <c r="I997" i="1"/>
  <c r="I996" i="1"/>
  <c r="I995" i="1"/>
  <c r="I994" i="1"/>
  <c r="J994" i="1" s="1"/>
  <c r="I993" i="1"/>
  <c r="I992" i="1"/>
  <c r="I991" i="1"/>
  <c r="I990" i="1"/>
  <c r="J990" i="1" s="1"/>
  <c r="I989" i="1"/>
  <c r="I988" i="1"/>
  <c r="J988" i="1" s="1"/>
  <c r="I987" i="1"/>
  <c r="I986" i="1"/>
  <c r="J986" i="1" s="1"/>
  <c r="I985" i="1"/>
  <c r="I984" i="1"/>
  <c r="J984" i="1" s="1"/>
  <c r="I983" i="1"/>
  <c r="I982" i="1"/>
  <c r="I981" i="1"/>
  <c r="I980" i="1"/>
  <c r="I979" i="1"/>
  <c r="I978" i="1"/>
  <c r="I977" i="1"/>
  <c r="I976" i="1"/>
  <c r="J976" i="1" s="1"/>
  <c r="I975" i="1"/>
  <c r="I974" i="1"/>
  <c r="J974" i="1" s="1"/>
  <c r="I973" i="1"/>
  <c r="I972" i="1"/>
  <c r="I971" i="1"/>
  <c r="I970" i="1"/>
  <c r="J970" i="1" s="1"/>
  <c r="I969" i="1"/>
  <c r="I968" i="1"/>
  <c r="I967" i="1"/>
  <c r="I966" i="1"/>
  <c r="I965" i="1"/>
  <c r="I964" i="1"/>
  <c r="J964" i="1" s="1"/>
  <c r="I963" i="1"/>
  <c r="I962" i="1"/>
  <c r="J962" i="1" s="1"/>
  <c r="I961" i="1"/>
  <c r="I960" i="1"/>
  <c r="J960" i="1" s="1"/>
  <c r="I959" i="1"/>
  <c r="I958" i="1"/>
  <c r="I957" i="1"/>
  <c r="I956" i="1"/>
  <c r="J956" i="1" s="1"/>
  <c r="I955" i="1"/>
  <c r="I954" i="1"/>
  <c r="I953" i="1"/>
  <c r="I952" i="1"/>
  <c r="I951" i="1"/>
  <c r="I950" i="1"/>
  <c r="I949" i="1"/>
  <c r="I948" i="1"/>
  <c r="I947" i="1"/>
  <c r="I946" i="1"/>
  <c r="J946" i="1" s="1"/>
  <c r="I945" i="1"/>
  <c r="I944" i="1"/>
  <c r="I943" i="1"/>
  <c r="I942" i="1"/>
  <c r="I941" i="1"/>
  <c r="I940" i="1"/>
  <c r="I939" i="1"/>
  <c r="I938" i="1"/>
  <c r="I937" i="1"/>
  <c r="I936" i="1"/>
  <c r="I935" i="1"/>
  <c r="I934" i="1"/>
  <c r="J934" i="1" s="1"/>
  <c r="I933" i="1"/>
  <c r="I932" i="1"/>
  <c r="J932" i="1" s="1"/>
  <c r="I931" i="1"/>
  <c r="I930" i="1"/>
  <c r="I929" i="1"/>
  <c r="I928" i="1"/>
  <c r="I927" i="1"/>
  <c r="I926" i="1"/>
  <c r="I925" i="1"/>
  <c r="I924" i="1"/>
  <c r="J924" i="1" s="1"/>
  <c r="I923" i="1"/>
  <c r="I922" i="1"/>
  <c r="I921" i="1"/>
  <c r="I920" i="1"/>
  <c r="I919" i="1"/>
  <c r="I918" i="1"/>
  <c r="J918" i="1" s="1"/>
  <c r="I917" i="1"/>
  <c r="I916" i="1"/>
  <c r="I915" i="1"/>
  <c r="I914" i="1"/>
  <c r="I913" i="1"/>
  <c r="I912" i="1"/>
  <c r="I911" i="1"/>
  <c r="I910" i="1"/>
  <c r="I909" i="1"/>
  <c r="I908" i="1"/>
  <c r="J908" i="1" s="1"/>
  <c r="I907" i="1"/>
  <c r="I906" i="1"/>
  <c r="J906" i="1" s="1"/>
  <c r="I905" i="1"/>
  <c r="I904" i="1"/>
  <c r="J904" i="1" s="1"/>
  <c r="I903" i="1"/>
  <c r="I902" i="1"/>
  <c r="I901" i="1"/>
  <c r="I900" i="1"/>
  <c r="J900" i="1" s="1"/>
  <c r="I899" i="1"/>
  <c r="I898" i="1"/>
  <c r="J898" i="1" s="1"/>
  <c r="I897" i="1"/>
  <c r="I896" i="1"/>
  <c r="J896" i="1" s="1"/>
  <c r="I895" i="1"/>
  <c r="I894" i="1"/>
  <c r="J894" i="1" s="1"/>
  <c r="I893" i="1"/>
  <c r="I892" i="1"/>
  <c r="I891" i="1"/>
  <c r="I890" i="1"/>
  <c r="J890" i="1" s="1"/>
  <c r="I889" i="1"/>
  <c r="I888" i="1"/>
  <c r="I887" i="1"/>
  <c r="I886" i="1"/>
  <c r="J886" i="1" s="1"/>
  <c r="I885" i="1"/>
  <c r="I884" i="1"/>
  <c r="J884" i="1" s="1"/>
  <c r="I883" i="1"/>
  <c r="I882" i="1"/>
  <c r="I881" i="1"/>
  <c r="I880" i="1"/>
  <c r="J880" i="1" s="1"/>
  <c r="I879" i="1"/>
  <c r="I878" i="1"/>
  <c r="I877" i="1"/>
  <c r="I876" i="1"/>
  <c r="I875" i="1"/>
  <c r="I874" i="1"/>
  <c r="I873" i="1"/>
  <c r="I872" i="1"/>
  <c r="J872" i="1" s="1"/>
  <c r="I871" i="1"/>
  <c r="I870" i="1"/>
  <c r="J870" i="1" s="1"/>
  <c r="I869" i="1"/>
  <c r="I868" i="1"/>
  <c r="I867" i="1"/>
  <c r="I866" i="1"/>
  <c r="J866" i="1" s="1"/>
  <c r="I865" i="1"/>
  <c r="I864" i="1"/>
  <c r="I863" i="1"/>
  <c r="I862" i="1"/>
  <c r="J862" i="1" s="1"/>
  <c r="I861" i="1"/>
  <c r="I860" i="1"/>
  <c r="J860" i="1" s="1"/>
  <c r="I859" i="1"/>
  <c r="I858" i="1"/>
  <c r="J858" i="1" s="1"/>
  <c r="I857" i="1"/>
  <c r="I856" i="1"/>
  <c r="J856" i="1" s="1"/>
  <c r="I855" i="1"/>
  <c r="I854" i="1"/>
  <c r="I853" i="1"/>
  <c r="I852" i="1"/>
  <c r="J852" i="1" s="1"/>
  <c r="I851" i="1"/>
  <c r="I850" i="1"/>
  <c r="I849" i="1"/>
  <c r="I848" i="1"/>
  <c r="J848" i="1" s="1"/>
  <c r="I847" i="1"/>
  <c r="I846" i="1"/>
  <c r="J846" i="1" s="1"/>
  <c r="I845" i="1"/>
  <c r="I844" i="1"/>
  <c r="J844" i="1" s="1"/>
  <c r="I843" i="1"/>
  <c r="I842" i="1"/>
  <c r="J842" i="1" s="1"/>
  <c r="I841" i="1"/>
  <c r="I840" i="1"/>
  <c r="I839" i="1"/>
  <c r="I838" i="1"/>
  <c r="I837" i="1"/>
  <c r="I836" i="1"/>
  <c r="J836" i="1" s="1"/>
  <c r="I835" i="1"/>
  <c r="I834" i="1"/>
  <c r="J834" i="1" s="1"/>
  <c r="I833" i="1"/>
  <c r="I832" i="1"/>
  <c r="J832" i="1" s="1"/>
  <c r="I831" i="1"/>
  <c r="I830" i="1"/>
  <c r="I829" i="1"/>
  <c r="I828" i="1"/>
  <c r="J828" i="1" s="1"/>
  <c r="I827" i="1"/>
  <c r="I826" i="1"/>
  <c r="I825" i="1"/>
  <c r="I824" i="1"/>
  <c r="I823" i="1"/>
  <c r="I822" i="1"/>
  <c r="J822" i="1" s="1"/>
  <c r="I821" i="1"/>
  <c r="I820" i="1"/>
  <c r="J820" i="1" s="1"/>
  <c r="I819" i="1"/>
  <c r="I818" i="1"/>
  <c r="J818" i="1" s="1"/>
  <c r="I817" i="1"/>
  <c r="I816" i="1"/>
  <c r="I815" i="1"/>
  <c r="I814" i="1"/>
  <c r="J814" i="1" s="1"/>
  <c r="I813" i="1"/>
  <c r="I812" i="1"/>
  <c r="I811" i="1"/>
  <c r="I810" i="1"/>
  <c r="I809" i="1"/>
  <c r="I808" i="1"/>
  <c r="J808" i="1" s="1"/>
  <c r="I807" i="1"/>
  <c r="I806" i="1"/>
  <c r="I805" i="1"/>
  <c r="I804" i="1"/>
  <c r="J804" i="1" s="1"/>
  <c r="I803" i="1"/>
  <c r="I802" i="1"/>
  <c r="I801" i="1"/>
  <c r="I800" i="1"/>
  <c r="I799" i="1"/>
  <c r="I798" i="1"/>
  <c r="I797" i="1"/>
  <c r="I796" i="1"/>
  <c r="J796" i="1" s="1"/>
  <c r="I795" i="1"/>
  <c r="I794" i="1"/>
  <c r="I793" i="1"/>
  <c r="I792" i="1"/>
  <c r="I791" i="1"/>
  <c r="I790" i="1"/>
  <c r="I789" i="1"/>
  <c r="I788" i="1"/>
  <c r="I787" i="1"/>
  <c r="I786" i="1"/>
  <c r="I785" i="1"/>
  <c r="I784" i="1"/>
  <c r="I783" i="1"/>
  <c r="I782" i="1"/>
  <c r="J782" i="1" s="1"/>
  <c r="I781" i="1"/>
  <c r="I780" i="1"/>
  <c r="J780" i="1" s="1"/>
  <c r="I779" i="1"/>
  <c r="I778" i="1"/>
  <c r="I777" i="1"/>
  <c r="I776" i="1"/>
  <c r="I775" i="1"/>
  <c r="I774" i="1"/>
  <c r="I773" i="1"/>
  <c r="I772" i="1"/>
  <c r="J772" i="1" s="1"/>
  <c r="I771" i="1"/>
  <c r="I770" i="1"/>
  <c r="J770" i="1" s="1"/>
  <c r="I769" i="1"/>
  <c r="I768" i="1"/>
  <c r="J768" i="1" s="1"/>
  <c r="I767" i="1"/>
  <c r="I766" i="1"/>
  <c r="I765" i="1"/>
  <c r="I764" i="1"/>
  <c r="J764" i="1" s="1"/>
  <c r="I763" i="1"/>
  <c r="I762" i="1"/>
  <c r="J762" i="1" s="1"/>
  <c r="I761" i="1"/>
  <c r="I760" i="1"/>
  <c r="I759" i="1"/>
  <c r="I758" i="1"/>
  <c r="I757" i="1"/>
  <c r="J757" i="1" s="1"/>
  <c r="I756" i="1"/>
  <c r="J756" i="1" s="1"/>
  <c r="I755" i="1"/>
  <c r="J755" i="1" s="1"/>
  <c r="K755" i="1" s="1"/>
  <c r="M755" i="1" s="1"/>
  <c r="I754" i="1"/>
  <c r="J754" i="1" s="1"/>
  <c r="I753" i="1"/>
  <c r="J753" i="1" s="1"/>
  <c r="K753" i="1" s="1"/>
  <c r="M753" i="1" s="1"/>
  <c r="I752" i="1"/>
  <c r="J752" i="1" s="1"/>
  <c r="I751" i="1"/>
  <c r="J751" i="1" s="1"/>
  <c r="K751" i="1" s="1"/>
  <c r="M751" i="1" s="1"/>
  <c r="I750" i="1"/>
  <c r="J750" i="1" s="1"/>
  <c r="I749" i="1"/>
  <c r="J749" i="1" s="1"/>
  <c r="K749" i="1" s="1"/>
  <c r="M749" i="1" s="1"/>
  <c r="I748" i="1"/>
  <c r="J748" i="1" s="1"/>
  <c r="I747" i="1"/>
  <c r="J747" i="1" s="1"/>
  <c r="K747" i="1" s="1"/>
  <c r="M747" i="1" s="1"/>
  <c r="I746" i="1"/>
  <c r="J746" i="1" s="1"/>
  <c r="I745" i="1"/>
  <c r="J745" i="1" s="1"/>
  <c r="K745" i="1" s="1"/>
  <c r="M745" i="1" s="1"/>
  <c r="I744" i="1"/>
  <c r="J744" i="1" s="1"/>
  <c r="I743" i="1"/>
  <c r="J743" i="1" s="1"/>
  <c r="K743" i="1" s="1"/>
  <c r="M743" i="1" s="1"/>
  <c r="I742" i="1"/>
  <c r="J742" i="1" s="1"/>
  <c r="I741" i="1"/>
  <c r="J741" i="1" s="1"/>
  <c r="K741" i="1" s="1"/>
  <c r="M741" i="1" s="1"/>
  <c r="I740" i="1"/>
  <c r="J740" i="1" s="1"/>
  <c r="I739" i="1"/>
  <c r="J739" i="1" s="1"/>
  <c r="K739" i="1" s="1"/>
  <c r="M739" i="1" s="1"/>
  <c r="I738" i="1"/>
  <c r="J738" i="1" s="1"/>
  <c r="I737" i="1"/>
  <c r="J737" i="1" s="1"/>
  <c r="K737" i="1" s="1"/>
  <c r="M737" i="1" s="1"/>
  <c r="I736" i="1"/>
  <c r="J736" i="1" s="1"/>
  <c r="I735" i="1"/>
  <c r="J735" i="1" s="1"/>
  <c r="K735" i="1" s="1"/>
  <c r="M735" i="1" s="1"/>
  <c r="I734" i="1"/>
  <c r="J734" i="1" s="1"/>
  <c r="I733" i="1"/>
  <c r="J733" i="1" s="1"/>
  <c r="K733" i="1" s="1"/>
  <c r="M733" i="1" s="1"/>
  <c r="I732" i="1"/>
  <c r="J732" i="1" s="1"/>
  <c r="I731" i="1"/>
  <c r="J731" i="1" s="1"/>
  <c r="K731" i="1" s="1"/>
  <c r="M731" i="1" s="1"/>
  <c r="I730" i="1"/>
  <c r="J730" i="1" s="1"/>
  <c r="I729" i="1"/>
  <c r="J729" i="1" s="1"/>
  <c r="K729" i="1" s="1"/>
  <c r="M729" i="1" s="1"/>
  <c r="I728" i="1"/>
  <c r="J728" i="1" s="1"/>
  <c r="I727" i="1"/>
  <c r="J727" i="1" s="1"/>
  <c r="K727" i="1" s="1"/>
  <c r="M727" i="1" s="1"/>
  <c r="I726" i="1"/>
  <c r="J726" i="1" s="1"/>
  <c r="I725" i="1"/>
  <c r="J725" i="1" s="1"/>
  <c r="K725" i="1" s="1"/>
  <c r="M725" i="1" s="1"/>
  <c r="I724" i="1"/>
  <c r="J724" i="1" s="1"/>
  <c r="I723" i="1"/>
  <c r="J723" i="1" s="1"/>
  <c r="K723" i="1" s="1"/>
  <c r="M723" i="1" s="1"/>
  <c r="I722" i="1"/>
  <c r="J722" i="1" s="1"/>
  <c r="I721" i="1"/>
  <c r="J721" i="1" s="1"/>
  <c r="K721" i="1" s="1"/>
  <c r="M721" i="1" s="1"/>
  <c r="I720" i="1"/>
  <c r="J720" i="1" s="1"/>
  <c r="I719" i="1"/>
  <c r="J719" i="1" s="1"/>
  <c r="K719" i="1" s="1"/>
  <c r="M719" i="1" s="1"/>
  <c r="I718" i="1"/>
  <c r="J718" i="1" s="1"/>
  <c r="I717" i="1"/>
  <c r="J717" i="1" s="1"/>
  <c r="K717" i="1" s="1"/>
  <c r="M717" i="1" s="1"/>
  <c r="I716" i="1"/>
  <c r="J716" i="1" s="1"/>
  <c r="I715" i="1"/>
  <c r="J715" i="1" s="1"/>
  <c r="K715" i="1" s="1"/>
  <c r="M715" i="1" s="1"/>
  <c r="I714" i="1"/>
  <c r="J714" i="1" s="1"/>
  <c r="I713" i="1"/>
  <c r="J713" i="1" s="1"/>
  <c r="K713" i="1" s="1"/>
  <c r="M713" i="1" s="1"/>
  <c r="I712" i="1"/>
  <c r="J712" i="1" s="1"/>
  <c r="I711" i="1"/>
  <c r="J711" i="1" s="1"/>
  <c r="K711" i="1" s="1"/>
  <c r="M711" i="1" s="1"/>
  <c r="I710" i="1"/>
  <c r="J710" i="1" s="1"/>
  <c r="I709" i="1"/>
  <c r="J709" i="1" s="1"/>
  <c r="K709" i="1" s="1"/>
  <c r="M709" i="1" s="1"/>
  <c r="I708" i="1"/>
  <c r="J708" i="1" s="1"/>
  <c r="I707" i="1"/>
  <c r="J707" i="1" s="1"/>
  <c r="K707" i="1" s="1"/>
  <c r="M707" i="1" s="1"/>
  <c r="I706" i="1"/>
  <c r="J706" i="1" s="1"/>
  <c r="I705" i="1"/>
  <c r="J705" i="1" s="1"/>
  <c r="K705" i="1" s="1"/>
  <c r="M705" i="1" s="1"/>
  <c r="I704" i="1"/>
  <c r="J704" i="1" s="1"/>
  <c r="I703" i="1"/>
  <c r="J703" i="1" s="1"/>
  <c r="K703" i="1" s="1"/>
  <c r="M703" i="1" s="1"/>
  <c r="I702" i="1"/>
  <c r="J702" i="1" s="1"/>
  <c r="I701" i="1"/>
  <c r="J701" i="1" s="1"/>
  <c r="K701" i="1" s="1"/>
  <c r="M701" i="1" s="1"/>
  <c r="I700" i="1"/>
  <c r="J700" i="1" s="1"/>
  <c r="I699" i="1"/>
  <c r="J699" i="1" s="1"/>
  <c r="K699" i="1" s="1"/>
  <c r="M699" i="1" s="1"/>
  <c r="I698" i="1"/>
  <c r="J698" i="1" s="1"/>
  <c r="I697" i="1"/>
  <c r="J697" i="1" s="1"/>
  <c r="K697" i="1" s="1"/>
  <c r="M697" i="1" s="1"/>
  <c r="I696" i="1"/>
  <c r="J696" i="1" s="1"/>
  <c r="I695" i="1"/>
  <c r="J695" i="1" s="1"/>
  <c r="K695" i="1" s="1"/>
  <c r="M695" i="1" s="1"/>
  <c r="I694" i="1"/>
  <c r="J694" i="1" s="1"/>
  <c r="I693" i="1"/>
  <c r="J693" i="1" s="1"/>
  <c r="K693" i="1" s="1"/>
  <c r="M693" i="1" s="1"/>
  <c r="I692" i="1"/>
  <c r="J692" i="1" s="1"/>
  <c r="I691" i="1"/>
  <c r="J691" i="1" s="1"/>
  <c r="K691" i="1" s="1"/>
  <c r="M691" i="1" s="1"/>
  <c r="I690" i="1"/>
  <c r="J690" i="1" s="1"/>
  <c r="I689" i="1"/>
  <c r="J689" i="1" s="1"/>
  <c r="K689" i="1" s="1"/>
  <c r="M689" i="1" s="1"/>
  <c r="I688" i="1"/>
  <c r="J688" i="1" s="1"/>
  <c r="I687" i="1"/>
  <c r="J687" i="1" s="1"/>
  <c r="K687" i="1" s="1"/>
  <c r="M687" i="1" s="1"/>
  <c r="I686" i="1"/>
  <c r="J686" i="1" s="1"/>
  <c r="I685" i="1"/>
  <c r="J685" i="1" s="1"/>
  <c r="K685" i="1" s="1"/>
  <c r="M685" i="1" s="1"/>
  <c r="I684" i="1"/>
  <c r="J684" i="1" s="1"/>
  <c r="I683" i="1"/>
  <c r="J683" i="1" s="1"/>
  <c r="K683" i="1" s="1"/>
  <c r="M683" i="1" s="1"/>
  <c r="I682" i="1"/>
  <c r="J682" i="1" s="1"/>
  <c r="I681" i="1"/>
  <c r="J681" i="1" s="1"/>
  <c r="K681" i="1" s="1"/>
  <c r="M681" i="1" s="1"/>
  <c r="I680" i="1"/>
  <c r="J680" i="1" s="1"/>
  <c r="I679" i="1"/>
  <c r="J679" i="1" s="1"/>
  <c r="K679" i="1" s="1"/>
  <c r="M679" i="1" s="1"/>
  <c r="I678" i="1"/>
  <c r="J678" i="1" s="1"/>
  <c r="I677" i="1"/>
  <c r="J677" i="1" s="1"/>
  <c r="K677" i="1" s="1"/>
  <c r="M677" i="1" s="1"/>
  <c r="I676" i="1"/>
  <c r="J676" i="1" s="1"/>
  <c r="I675" i="1"/>
  <c r="J675" i="1" s="1"/>
  <c r="K675" i="1" s="1"/>
  <c r="M675" i="1" s="1"/>
  <c r="I674" i="1"/>
  <c r="J674" i="1" s="1"/>
  <c r="I673" i="1"/>
  <c r="J673" i="1" s="1"/>
  <c r="K673" i="1" s="1"/>
  <c r="M673" i="1" s="1"/>
  <c r="I672" i="1"/>
  <c r="J672" i="1" s="1"/>
  <c r="I671" i="1"/>
  <c r="J671" i="1" s="1"/>
  <c r="K671" i="1" s="1"/>
  <c r="M671" i="1" s="1"/>
  <c r="I670" i="1"/>
  <c r="J670" i="1" s="1"/>
  <c r="I669" i="1"/>
  <c r="J669" i="1" s="1"/>
  <c r="K669" i="1" s="1"/>
  <c r="M669" i="1" s="1"/>
  <c r="I668" i="1"/>
  <c r="J668" i="1" s="1"/>
  <c r="I667" i="1"/>
  <c r="J667" i="1" s="1"/>
  <c r="K667" i="1" s="1"/>
  <c r="M667" i="1" s="1"/>
  <c r="I666" i="1"/>
  <c r="J666" i="1" s="1"/>
  <c r="I665" i="1"/>
  <c r="J665" i="1" s="1"/>
  <c r="K665" i="1" s="1"/>
  <c r="M665" i="1" s="1"/>
  <c r="I664" i="1"/>
  <c r="J664" i="1" s="1"/>
  <c r="I663" i="1"/>
  <c r="J663" i="1" s="1"/>
  <c r="K663" i="1" s="1"/>
  <c r="M663" i="1" s="1"/>
  <c r="I662" i="1"/>
  <c r="J662" i="1" s="1"/>
  <c r="I661" i="1"/>
  <c r="J661" i="1" s="1"/>
  <c r="K661" i="1" s="1"/>
  <c r="M661" i="1" s="1"/>
  <c r="I660" i="1"/>
  <c r="I659" i="1"/>
  <c r="I658" i="1"/>
  <c r="J658" i="1" s="1"/>
  <c r="I657" i="1"/>
  <c r="I656" i="1"/>
  <c r="J656" i="1" s="1"/>
  <c r="I655" i="1"/>
  <c r="J655" i="1" s="1"/>
  <c r="K655" i="1" s="1"/>
  <c r="M655" i="1" s="1"/>
  <c r="I654" i="1"/>
  <c r="J654" i="1" s="1"/>
  <c r="I653" i="1"/>
  <c r="J653" i="1" s="1"/>
  <c r="K653" i="1" s="1"/>
  <c r="M653" i="1" s="1"/>
  <c r="I652" i="1"/>
  <c r="I651" i="1"/>
  <c r="J651" i="1" s="1"/>
  <c r="K651" i="1" s="1"/>
  <c r="M651" i="1" s="1"/>
  <c r="I650" i="1"/>
  <c r="I649" i="1"/>
  <c r="J649" i="1" s="1"/>
  <c r="K649" i="1" s="1"/>
  <c r="M649" i="1" s="1"/>
  <c r="I648" i="1"/>
  <c r="I647" i="1"/>
  <c r="J647" i="1" s="1"/>
  <c r="K647" i="1" s="1"/>
  <c r="M647" i="1" s="1"/>
  <c r="I646" i="1"/>
  <c r="J646" i="1" s="1"/>
  <c r="I645" i="1"/>
  <c r="I644" i="1"/>
  <c r="I643" i="1"/>
  <c r="J643" i="1" s="1"/>
  <c r="I642" i="1"/>
  <c r="J642" i="1" s="1"/>
  <c r="I641" i="1"/>
  <c r="I640" i="1"/>
  <c r="I639" i="1"/>
  <c r="J639" i="1" s="1"/>
  <c r="I638" i="1"/>
  <c r="I637" i="1"/>
  <c r="J637" i="1" s="1"/>
  <c r="I636" i="1"/>
  <c r="I635" i="1"/>
  <c r="I634" i="1"/>
  <c r="I633" i="1"/>
  <c r="I632" i="1"/>
  <c r="I631" i="1"/>
  <c r="I630" i="1"/>
  <c r="I629" i="1"/>
  <c r="J629" i="1" s="1"/>
  <c r="I628" i="1"/>
  <c r="I627" i="1"/>
  <c r="I626" i="1"/>
  <c r="I625" i="1"/>
  <c r="I624" i="1"/>
  <c r="I623" i="1"/>
  <c r="J623" i="1" s="1"/>
  <c r="I622" i="1"/>
  <c r="I621" i="1"/>
  <c r="J621" i="1" s="1"/>
  <c r="I620" i="1"/>
  <c r="I619" i="1"/>
  <c r="I618" i="1"/>
  <c r="I617" i="1"/>
  <c r="I616" i="1"/>
  <c r="I615" i="1"/>
  <c r="I614" i="1"/>
  <c r="I613" i="1"/>
  <c r="J613" i="1" s="1"/>
  <c r="I612" i="1"/>
  <c r="I611" i="1"/>
  <c r="J611" i="1" s="1"/>
  <c r="I610" i="1"/>
  <c r="I609" i="1"/>
  <c r="I608" i="1"/>
  <c r="I607" i="1"/>
  <c r="J607" i="1" s="1"/>
  <c r="I606" i="1"/>
  <c r="I605" i="1"/>
  <c r="J605" i="1" s="1"/>
  <c r="I604" i="1"/>
  <c r="I603" i="1"/>
  <c r="I602" i="1"/>
  <c r="I601" i="1"/>
  <c r="I600" i="1"/>
  <c r="I599" i="1"/>
  <c r="I598" i="1"/>
  <c r="I597" i="1"/>
  <c r="J597" i="1" s="1"/>
  <c r="I596" i="1"/>
  <c r="I595" i="1"/>
  <c r="I594" i="1"/>
  <c r="I593" i="1"/>
  <c r="I592" i="1"/>
  <c r="I591" i="1"/>
  <c r="J591" i="1" s="1"/>
  <c r="I590" i="1"/>
  <c r="I589" i="1"/>
  <c r="J589" i="1" s="1"/>
  <c r="I588" i="1"/>
  <c r="I587" i="1"/>
  <c r="I586" i="1"/>
  <c r="I585" i="1"/>
  <c r="I584" i="1"/>
  <c r="I583" i="1"/>
  <c r="I582" i="1"/>
  <c r="I581" i="1"/>
  <c r="J581" i="1" s="1"/>
  <c r="I580" i="1"/>
  <c r="I579" i="1"/>
  <c r="J579" i="1" s="1"/>
  <c r="I578" i="1"/>
  <c r="I577" i="1"/>
  <c r="I576" i="1"/>
  <c r="I575" i="1"/>
  <c r="J575" i="1" s="1"/>
  <c r="I574" i="1"/>
  <c r="I573" i="1"/>
  <c r="J573" i="1" s="1"/>
  <c r="I572" i="1"/>
  <c r="I571" i="1"/>
  <c r="I570" i="1"/>
  <c r="I569" i="1"/>
  <c r="I568" i="1"/>
  <c r="I567" i="1"/>
  <c r="I566" i="1"/>
  <c r="I565" i="1"/>
  <c r="J565" i="1" s="1"/>
  <c r="I564" i="1"/>
  <c r="I563" i="1"/>
  <c r="I562" i="1"/>
  <c r="I561" i="1"/>
  <c r="I560" i="1"/>
  <c r="I559" i="1"/>
  <c r="J559" i="1" s="1"/>
  <c r="I558" i="1"/>
  <c r="I557" i="1"/>
  <c r="J557" i="1" s="1"/>
  <c r="I556" i="1"/>
  <c r="I555" i="1"/>
  <c r="I554" i="1"/>
  <c r="I553" i="1"/>
  <c r="I552" i="1"/>
  <c r="I551" i="1"/>
  <c r="I550" i="1"/>
  <c r="I549" i="1"/>
  <c r="J549" i="1" s="1"/>
  <c r="I548" i="1"/>
  <c r="I547" i="1"/>
  <c r="J547" i="1" s="1"/>
  <c r="I546" i="1"/>
  <c r="I545" i="1"/>
  <c r="I544" i="1"/>
  <c r="I543" i="1"/>
  <c r="J543" i="1" s="1"/>
  <c r="I542" i="1"/>
  <c r="I541" i="1"/>
  <c r="J541" i="1" s="1"/>
  <c r="I540" i="1"/>
  <c r="I539" i="1"/>
  <c r="I538" i="1"/>
  <c r="I537" i="1"/>
  <c r="I536" i="1"/>
  <c r="I535" i="1"/>
  <c r="I534" i="1"/>
  <c r="I533" i="1"/>
  <c r="J533" i="1" s="1"/>
  <c r="I532" i="1"/>
  <c r="I531" i="1"/>
  <c r="I530" i="1"/>
  <c r="I529" i="1"/>
  <c r="I528" i="1"/>
  <c r="I527" i="1"/>
  <c r="J527" i="1" s="1"/>
  <c r="I526" i="1"/>
  <c r="I525" i="1"/>
  <c r="J525" i="1" s="1"/>
  <c r="I524" i="1"/>
  <c r="I523" i="1"/>
  <c r="I522" i="1"/>
  <c r="I521" i="1"/>
  <c r="I520" i="1"/>
  <c r="I519" i="1"/>
  <c r="I518" i="1"/>
  <c r="I517" i="1"/>
  <c r="J517" i="1" s="1"/>
  <c r="I516" i="1"/>
  <c r="I515" i="1"/>
  <c r="J515" i="1" s="1"/>
  <c r="I514" i="1"/>
  <c r="I513" i="1"/>
  <c r="I512" i="1"/>
  <c r="I511" i="1"/>
  <c r="J511" i="1" s="1"/>
  <c r="I510" i="1"/>
  <c r="I509" i="1"/>
  <c r="J509" i="1" s="1"/>
  <c r="I508" i="1"/>
  <c r="I507" i="1"/>
  <c r="I506" i="1"/>
  <c r="I505" i="1"/>
  <c r="I504" i="1"/>
  <c r="I503" i="1"/>
  <c r="I502" i="1"/>
  <c r="I501" i="1"/>
  <c r="J501" i="1" s="1"/>
  <c r="I500" i="1"/>
  <c r="I499" i="1"/>
  <c r="I498" i="1"/>
  <c r="I497" i="1"/>
  <c r="I496" i="1"/>
  <c r="I495" i="1"/>
  <c r="J495" i="1" s="1"/>
  <c r="I494" i="1"/>
  <c r="I493" i="1"/>
  <c r="J493" i="1" s="1"/>
  <c r="I492" i="1"/>
  <c r="I491" i="1"/>
  <c r="I490" i="1"/>
  <c r="I489" i="1"/>
  <c r="I488" i="1"/>
  <c r="I487" i="1"/>
  <c r="I486" i="1"/>
  <c r="I485" i="1"/>
  <c r="J485" i="1" s="1"/>
  <c r="I484" i="1"/>
  <c r="I483" i="1"/>
  <c r="J483" i="1" s="1"/>
  <c r="I482" i="1"/>
  <c r="I481" i="1"/>
  <c r="I480" i="1"/>
  <c r="I479" i="1"/>
  <c r="J479" i="1" s="1"/>
  <c r="I478" i="1"/>
  <c r="I477" i="1"/>
  <c r="J477" i="1" s="1"/>
  <c r="I476" i="1"/>
  <c r="I475" i="1"/>
  <c r="I474" i="1"/>
  <c r="I473" i="1"/>
  <c r="I472" i="1"/>
  <c r="I471" i="1"/>
  <c r="I470" i="1"/>
  <c r="I469" i="1"/>
  <c r="J469" i="1" s="1"/>
  <c r="I468" i="1"/>
  <c r="I467" i="1"/>
  <c r="I466" i="1"/>
  <c r="I465" i="1"/>
  <c r="I464" i="1"/>
  <c r="I463" i="1"/>
  <c r="J463" i="1" s="1"/>
  <c r="I462" i="1"/>
  <c r="I461" i="1"/>
  <c r="J461" i="1" s="1"/>
  <c r="I460" i="1"/>
  <c r="I459" i="1"/>
  <c r="I458" i="1"/>
  <c r="I457" i="1"/>
  <c r="I456" i="1"/>
  <c r="I455" i="1"/>
  <c r="I454" i="1"/>
  <c r="I453" i="1"/>
  <c r="J453" i="1" s="1"/>
  <c r="I452" i="1"/>
  <c r="I451" i="1"/>
  <c r="J451" i="1" s="1"/>
  <c r="I450" i="1"/>
  <c r="I449" i="1"/>
  <c r="I448" i="1"/>
  <c r="I447" i="1"/>
  <c r="J447" i="1" s="1"/>
  <c r="I446" i="1"/>
  <c r="I445" i="1"/>
  <c r="J445" i="1" s="1"/>
  <c r="I444" i="1"/>
  <c r="I443" i="1"/>
  <c r="I442" i="1"/>
  <c r="I441" i="1"/>
  <c r="I440" i="1"/>
  <c r="I439" i="1"/>
  <c r="I438" i="1"/>
  <c r="I437" i="1"/>
  <c r="J437" i="1" s="1"/>
  <c r="I436" i="1"/>
  <c r="I435" i="1"/>
  <c r="I434" i="1"/>
  <c r="I433" i="1"/>
  <c r="I432" i="1"/>
  <c r="I431" i="1"/>
  <c r="J431" i="1" s="1"/>
  <c r="I430" i="1"/>
  <c r="I429" i="1"/>
  <c r="J429" i="1" s="1"/>
  <c r="I428" i="1"/>
  <c r="I427" i="1"/>
  <c r="I426" i="1"/>
  <c r="I425" i="1"/>
  <c r="I424" i="1"/>
  <c r="I423" i="1"/>
  <c r="I422" i="1"/>
  <c r="I421" i="1"/>
  <c r="J421" i="1" s="1"/>
  <c r="I420" i="1"/>
  <c r="I419" i="1"/>
  <c r="J419" i="1" s="1"/>
  <c r="I418" i="1"/>
  <c r="I417" i="1"/>
  <c r="I416" i="1"/>
  <c r="I415" i="1"/>
  <c r="I414" i="1"/>
  <c r="I413" i="1"/>
  <c r="I412" i="1"/>
  <c r="I411" i="1"/>
  <c r="J411" i="1" s="1"/>
  <c r="I410" i="1"/>
  <c r="I409" i="1"/>
  <c r="I408" i="1"/>
  <c r="I407" i="1"/>
  <c r="J407" i="1" s="1"/>
  <c r="I406" i="1"/>
  <c r="I405" i="1"/>
  <c r="J405" i="1" s="1"/>
  <c r="I404" i="1"/>
  <c r="I403" i="1"/>
  <c r="J403" i="1" s="1"/>
  <c r="K403" i="1" s="1"/>
  <c r="M403" i="1" s="1"/>
  <c r="I402" i="1"/>
  <c r="I401" i="1"/>
  <c r="I400" i="1"/>
  <c r="I399" i="1"/>
  <c r="I398" i="1"/>
  <c r="I397" i="1"/>
  <c r="J397" i="1" s="1"/>
  <c r="K397" i="1" s="1"/>
  <c r="M397" i="1" s="1"/>
  <c r="I396" i="1"/>
  <c r="I395" i="1"/>
  <c r="I394" i="1"/>
  <c r="I393" i="1"/>
  <c r="I392" i="1"/>
  <c r="I391" i="1"/>
  <c r="J391" i="1" s="1"/>
  <c r="I390" i="1"/>
  <c r="I389" i="1"/>
  <c r="J389" i="1" s="1"/>
  <c r="I388" i="1"/>
  <c r="I387" i="1"/>
  <c r="J387" i="1" s="1"/>
  <c r="K387" i="1" s="1"/>
  <c r="M387" i="1" s="1"/>
  <c r="I386" i="1"/>
  <c r="I385" i="1"/>
  <c r="I384" i="1"/>
  <c r="I383" i="1"/>
  <c r="I382" i="1"/>
  <c r="I381" i="1"/>
  <c r="J381" i="1" s="1"/>
  <c r="K381" i="1" s="1"/>
  <c r="M381" i="1" s="1"/>
  <c r="I380" i="1"/>
  <c r="I379" i="1"/>
  <c r="J379" i="1" s="1"/>
  <c r="K379" i="1" s="1"/>
  <c r="M379" i="1" s="1"/>
  <c r="I378" i="1"/>
  <c r="I377" i="1"/>
  <c r="I376" i="1"/>
  <c r="I375" i="1"/>
  <c r="I374" i="1"/>
  <c r="I373" i="1"/>
  <c r="J373" i="1" s="1"/>
  <c r="I372" i="1"/>
  <c r="I371" i="1"/>
  <c r="I370" i="1"/>
  <c r="I369" i="1"/>
  <c r="I368" i="1"/>
  <c r="I367" i="1"/>
  <c r="J367" i="1" s="1"/>
  <c r="I366" i="1"/>
  <c r="J366" i="1" s="1"/>
  <c r="K366" i="1" s="1"/>
  <c r="M366" i="1" s="1"/>
  <c r="I365" i="1"/>
  <c r="I364" i="1"/>
  <c r="J364" i="1" s="1"/>
  <c r="K364" i="1" s="1"/>
  <c r="M364" i="1" s="1"/>
  <c r="I363" i="1"/>
  <c r="I362" i="1"/>
  <c r="J362" i="1" s="1"/>
  <c r="K362" i="1" s="1"/>
  <c r="M362" i="1" s="1"/>
  <c r="I361" i="1"/>
  <c r="I360" i="1"/>
  <c r="J360" i="1" s="1"/>
  <c r="K360" i="1" s="1"/>
  <c r="M360" i="1" s="1"/>
  <c r="I359" i="1"/>
  <c r="J359" i="1" s="1"/>
  <c r="I358" i="1"/>
  <c r="I357" i="1"/>
  <c r="J357" i="1" s="1"/>
  <c r="I356" i="1"/>
  <c r="J356" i="1" s="1"/>
  <c r="I355" i="1"/>
  <c r="J355" i="1" s="1"/>
  <c r="I354" i="1"/>
  <c r="J354" i="1" s="1"/>
  <c r="I353" i="1"/>
  <c r="J353" i="1" s="1"/>
  <c r="I352" i="1"/>
  <c r="J352" i="1" s="1"/>
  <c r="K352" i="1" s="1"/>
  <c r="M352" i="1" s="1"/>
  <c r="I351" i="1"/>
  <c r="J351" i="1" s="1"/>
  <c r="I350" i="1"/>
  <c r="J350" i="1" s="1"/>
  <c r="K350" i="1" s="1"/>
  <c r="M350" i="1" s="1"/>
  <c r="I349" i="1"/>
  <c r="I348" i="1"/>
  <c r="J348" i="1" s="1"/>
  <c r="K348" i="1" s="1"/>
  <c r="M348" i="1" s="1"/>
  <c r="I347" i="1"/>
  <c r="I346" i="1"/>
  <c r="J346" i="1" s="1"/>
  <c r="K346" i="1" s="1"/>
  <c r="M346" i="1" s="1"/>
  <c r="I345" i="1"/>
  <c r="I344" i="1"/>
  <c r="I343" i="1"/>
  <c r="I342" i="1"/>
  <c r="J342" i="1" s="1"/>
  <c r="I341" i="1"/>
  <c r="J341" i="1" s="1"/>
  <c r="I340" i="1"/>
  <c r="I339" i="1"/>
  <c r="J339" i="1" s="1"/>
  <c r="I338" i="1"/>
  <c r="I337" i="1"/>
  <c r="J337" i="1" s="1"/>
  <c r="I336" i="1"/>
  <c r="J336" i="1" s="1"/>
  <c r="K336" i="1" s="1"/>
  <c r="M336" i="1" s="1"/>
  <c r="I335" i="1"/>
  <c r="J335" i="1" s="1"/>
  <c r="I334" i="1"/>
  <c r="J334" i="1" s="1"/>
  <c r="K334" i="1" s="1"/>
  <c r="M334" i="1" s="1"/>
  <c r="I333" i="1"/>
  <c r="I332" i="1"/>
  <c r="J332" i="1" s="1"/>
  <c r="K332" i="1" s="1"/>
  <c r="M332" i="1" s="1"/>
  <c r="I331" i="1"/>
  <c r="I330" i="1"/>
  <c r="J330" i="1" s="1"/>
  <c r="K330" i="1" s="1"/>
  <c r="M330" i="1" s="1"/>
  <c r="I329" i="1"/>
  <c r="I328" i="1"/>
  <c r="J328" i="1" s="1"/>
  <c r="K328" i="1" s="1"/>
  <c r="M328" i="1" s="1"/>
  <c r="I327" i="1"/>
  <c r="J327" i="1" s="1"/>
  <c r="I326" i="1"/>
  <c r="I325" i="1"/>
  <c r="J325" i="1" s="1"/>
  <c r="I324" i="1"/>
  <c r="I323" i="1"/>
  <c r="J323" i="1" s="1"/>
  <c r="I322" i="1"/>
  <c r="J322" i="1" s="1"/>
  <c r="I321" i="1"/>
  <c r="J321" i="1" s="1"/>
  <c r="I320" i="1"/>
  <c r="J320" i="1" s="1"/>
  <c r="K320" i="1" s="1"/>
  <c r="M320" i="1" s="1"/>
  <c r="I319" i="1"/>
  <c r="J319" i="1" s="1"/>
  <c r="I318" i="1"/>
  <c r="J318" i="1" s="1"/>
  <c r="K318" i="1" s="1"/>
  <c r="M318" i="1" s="1"/>
  <c r="I317" i="1"/>
  <c r="I316" i="1"/>
  <c r="J316" i="1" s="1"/>
  <c r="K316" i="1" s="1"/>
  <c r="M316" i="1" s="1"/>
  <c r="I315" i="1"/>
  <c r="I314" i="1"/>
  <c r="J314" i="1" s="1"/>
  <c r="K314" i="1" s="1"/>
  <c r="M314" i="1" s="1"/>
  <c r="I313" i="1"/>
  <c r="I312" i="1"/>
  <c r="I311" i="1"/>
  <c r="I310" i="1"/>
  <c r="J310" i="1" s="1"/>
  <c r="K310" i="1" s="1"/>
  <c r="M310" i="1" s="1"/>
  <c r="I309" i="1"/>
  <c r="J309" i="1" s="1"/>
  <c r="I308" i="1"/>
  <c r="I307" i="1"/>
  <c r="J307" i="1" s="1"/>
  <c r="I306" i="1"/>
  <c r="I305" i="1"/>
  <c r="J305" i="1" s="1"/>
  <c r="I304" i="1"/>
  <c r="J304" i="1" s="1"/>
  <c r="K304" i="1" s="1"/>
  <c r="M304" i="1" s="1"/>
  <c r="I303" i="1"/>
  <c r="J303" i="1" s="1"/>
  <c r="I302" i="1"/>
  <c r="J302" i="1" s="1"/>
  <c r="K302" i="1" s="1"/>
  <c r="M302" i="1" s="1"/>
  <c r="I301" i="1"/>
  <c r="I300" i="1"/>
  <c r="J300" i="1" s="1"/>
  <c r="K300" i="1" s="1"/>
  <c r="M300" i="1" s="1"/>
  <c r="I299" i="1"/>
  <c r="I298" i="1"/>
  <c r="J298" i="1" s="1"/>
  <c r="K298" i="1" s="1"/>
  <c r="M298" i="1" s="1"/>
  <c r="I297" i="1"/>
  <c r="I296" i="1"/>
  <c r="J296" i="1" s="1"/>
  <c r="K296" i="1" s="1"/>
  <c r="M296" i="1" s="1"/>
  <c r="I295" i="1"/>
  <c r="J295" i="1" s="1"/>
  <c r="I294" i="1"/>
  <c r="I293" i="1"/>
  <c r="J293" i="1" s="1"/>
  <c r="I292" i="1"/>
  <c r="J292" i="1" s="1"/>
  <c r="I291" i="1"/>
  <c r="J291" i="1" s="1"/>
  <c r="I290" i="1"/>
  <c r="I289" i="1"/>
  <c r="J289" i="1" s="1"/>
  <c r="I288" i="1"/>
  <c r="J288" i="1" s="1"/>
  <c r="K288" i="1" s="1"/>
  <c r="M288" i="1" s="1"/>
  <c r="I287" i="1"/>
  <c r="J287" i="1" s="1"/>
  <c r="I286" i="1"/>
  <c r="J286" i="1" s="1"/>
  <c r="K286" i="1" s="1"/>
  <c r="M286" i="1" s="1"/>
  <c r="I285" i="1"/>
  <c r="I284" i="1"/>
  <c r="J284" i="1" s="1"/>
  <c r="K284" i="1" s="1"/>
  <c r="M284" i="1" s="1"/>
  <c r="I283" i="1"/>
  <c r="I282" i="1"/>
  <c r="J282" i="1" s="1"/>
  <c r="K282" i="1" s="1"/>
  <c r="M282" i="1" s="1"/>
  <c r="I281" i="1"/>
  <c r="I280" i="1"/>
  <c r="J280" i="1" s="1"/>
  <c r="K280" i="1" s="1"/>
  <c r="M280" i="1" s="1"/>
  <c r="I279" i="1"/>
  <c r="I278" i="1"/>
  <c r="J278" i="1" s="1"/>
  <c r="K278" i="1" s="1"/>
  <c r="M278" i="1" s="1"/>
  <c r="I277" i="1"/>
  <c r="J277" i="1" s="1"/>
  <c r="I276" i="1"/>
  <c r="I275" i="1"/>
  <c r="J275" i="1" s="1"/>
  <c r="I274" i="1"/>
  <c r="J274" i="1" s="1"/>
  <c r="K274" i="1" s="1"/>
  <c r="M274" i="1" s="1"/>
  <c r="I273" i="1"/>
  <c r="J273" i="1" s="1"/>
  <c r="I272" i="1"/>
  <c r="J272" i="1" s="1"/>
  <c r="K272" i="1" s="1"/>
  <c r="M272" i="1" s="1"/>
  <c r="I271" i="1"/>
  <c r="J271" i="1" s="1"/>
  <c r="I270" i="1"/>
  <c r="J270" i="1" s="1"/>
  <c r="K270" i="1" s="1"/>
  <c r="M270" i="1" s="1"/>
  <c r="I269" i="1"/>
  <c r="I268" i="1"/>
  <c r="J268" i="1" s="1"/>
  <c r="K268" i="1" s="1"/>
  <c r="M268" i="1" s="1"/>
  <c r="I267" i="1"/>
  <c r="I266" i="1"/>
  <c r="J266" i="1" s="1"/>
  <c r="K266" i="1" s="1"/>
  <c r="M266" i="1" s="1"/>
  <c r="I265" i="1"/>
  <c r="I264" i="1"/>
  <c r="I263" i="1"/>
  <c r="J263" i="1" s="1"/>
  <c r="I262" i="1"/>
  <c r="I261" i="1"/>
  <c r="J261" i="1" s="1"/>
  <c r="I260" i="1"/>
  <c r="J260" i="1" s="1"/>
  <c r="I259" i="1"/>
  <c r="J259" i="1" s="1"/>
  <c r="I258" i="1"/>
  <c r="I257" i="1"/>
  <c r="J257" i="1" s="1"/>
  <c r="I256" i="1"/>
  <c r="J256" i="1" s="1"/>
  <c r="K256" i="1" s="1"/>
  <c r="M256" i="1" s="1"/>
  <c r="I255" i="1"/>
  <c r="J255" i="1" s="1"/>
  <c r="I254" i="1"/>
  <c r="J254" i="1" s="1"/>
  <c r="K254" i="1" s="1"/>
  <c r="M254" i="1" s="1"/>
  <c r="I253" i="1"/>
  <c r="I252" i="1"/>
  <c r="J252" i="1" s="1"/>
  <c r="K252" i="1" s="1"/>
  <c r="M252" i="1" s="1"/>
  <c r="I251" i="1"/>
  <c r="I250" i="1"/>
  <c r="J250" i="1" s="1"/>
  <c r="K250" i="1" s="1"/>
  <c r="M250" i="1" s="1"/>
  <c r="I249" i="1"/>
  <c r="I248" i="1"/>
  <c r="J248" i="1" s="1"/>
  <c r="K248" i="1" s="1"/>
  <c r="M248" i="1" s="1"/>
  <c r="I247" i="1"/>
  <c r="I246" i="1"/>
  <c r="J246" i="1" s="1"/>
  <c r="K246" i="1" s="1"/>
  <c r="M246" i="1" s="1"/>
  <c r="I245" i="1"/>
  <c r="J245" i="1" s="1"/>
  <c r="I244" i="1"/>
  <c r="I243" i="1"/>
  <c r="J243" i="1" s="1"/>
  <c r="I242" i="1"/>
  <c r="I241" i="1"/>
  <c r="J241" i="1" s="1"/>
  <c r="I240" i="1"/>
  <c r="J240" i="1" s="1"/>
  <c r="K240" i="1" s="1"/>
  <c r="M240" i="1" s="1"/>
  <c r="I239" i="1"/>
  <c r="J239" i="1" s="1"/>
  <c r="I238" i="1"/>
  <c r="J238" i="1" s="1"/>
  <c r="K238" i="1" s="1"/>
  <c r="M238" i="1" s="1"/>
  <c r="I237" i="1"/>
  <c r="I236" i="1"/>
  <c r="J236" i="1" s="1"/>
  <c r="K236" i="1" s="1"/>
  <c r="M236" i="1" s="1"/>
  <c r="I235" i="1"/>
  <c r="I234" i="1"/>
  <c r="J234" i="1" s="1"/>
  <c r="K234" i="1" s="1"/>
  <c r="M234" i="1" s="1"/>
  <c r="I233" i="1"/>
  <c r="I232" i="1"/>
  <c r="J232" i="1" s="1"/>
  <c r="K232" i="1" s="1"/>
  <c r="M232" i="1" s="1"/>
  <c r="I231" i="1"/>
  <c r="J231" i="1" s="1"/>
  <c r="I230" i="1"/>
  <c r="I229" i="1"/>
  <c r="J229" i="1" s="1"/>
  <c r="I228" i="1"/>
  <c r="I227" i="1"/>
  <c r="J227" i="1" s="1"/>
  <c r="I226" i="1"/>
  <c r="J226" i="1" s="1"/>
  <c r="I225" i="1"/>
  <c r="J225" i="1" s="1"/>
  <c r="I224" i="1"/>
  <c r="J224" i="1" s="1"/>
  <c r="K224" i="1" s="1"/>
  <c r="M224" i="1" s="1"/>
  <c r="I223" i="1"/>
  <c r="J223" i="1" s="1"/>
  <c r="I222" i="1"/>
  <c r="J222" i="1" s="1"/>
  <c r="K222" i="1" s="1"/>
  <c r="M222" i="1" s="1"/>
  <c r="I221" i="1"/>
  <c r="I220" i="1"/>
  <c r="J220" i="1" s="1"/>
  <c r="K220" i="1" s="1"/>
  <c r="M220" i="1" s="1"/>
  <c r="I219" i="1"/>
  <c r="I218" i="1"/>
  <c r="J218" i="1" s="1"/>
  <c r="K218" i="1" s="1"/>
  <c r="M218" i="1" s="1"/>
  <c r="I217" i="1"/>
  <c r="I216" i="1"/>
  <c r="I215" i="1"/>
  <c r="I214" i="1"/>
  <c r="J214" i="1" s="1"/>
  <c r="K214" i="1" s="1"/>
  <c r="M214" i="1" s="1"/>
  <c r="I213" i="1"/>
  <c r="J213" i="1" s="1"/>
  <c r="I212" i="1"/>
  <c r="I211" i="1"/>
  <c r="J211" i="1" s="1"/>
  <c r="I210" i="1"/>
  <c r="I209" i="1"/>
  <c r="J209" i="1" s="1"/>
  <c r="I208" i="1"/>
  <c r="J208" i="1" s="1"/>
  <c r="K208" i="1" s="1"/>
  <c r="M208" i="1" s="1"/>
  <c r="I207" i="1"/>
  <c r="J207" i="1" s="1"/>
  <c r="I206" i="1"/>
  <c r="J206" i="1" s="1"/>
  <c r="K206" i="1" s="1"/>
  <c r="M206" i="1" s="1"/>
  <c r="I205" i="1"/>
  <c r="I204" i="1"/>
  <c r="J204" i="1" s="1"/>
  <c r="K204" i="1" s="1"/>
  <c r="M204" i="1" s="1"/>
  <c r="I203" i="1"/>
  <c r="I202" i="1"/>
  <c r="J202" i="1" s="1"/>
  <c r="K202" i="1" s="1"/>
  <c r="M202" i="1" s="1"/>
  <c r="I201" i="1"/>
  <c r="I200" i="1"/>
  <c r="J200" i="1" s="1"/>
  <c r="K200" i="1" s="1"/>
  <c r="M200" i="1" s="1"/>
  <c r="I199" i="1"/>
  <c r="J199" i="1" s="1"/>
  <c r="I198" i="1"/>
  <c r="I197" i="1"/>
  <c r="J197" i="1" s="1"/>
  <c r="I196" i="1"/>
  <c r="I195" i="1"/>
  <c r="J195" i="1" s="1"/>
  <c r="I194" i="1"/>
  <c r="J194" i="1" s="1"/>
  <c r="I193" i="1"/>
  <c r="J193" i="1" s="1"/>
  <c r="I192" i="1"/>
  <c r="J192" i="1" s="1"/>
  <c r="K192" i="1" s="1"/>
  <c r="M192" i="1" s="1"/>
  <c r="I191" i="1"/>
  <c r="J191" i="1" s="1"/>
  <c r="I190" i="1"/>
  <c r="J190" i="1" s="1"/>
  <c r="K190" i="1" s="1"/>
  <c r="M190" i="1" s="1"/>
  <c r="I189" i="1"/>
  <c r="I188" i="1"/>
  <c r="J188" i="1" s="1"/>
  <c r="K188" i="1" s="1"/>
  <c r="M188" i="1" s="1"/>
  <c r="I187" i="1"/>
  <c r="I186" i="1"/>
  <c r="J186" i="1" s="1"/>
  <c r="K186" i="1" s="1"/>
  <c r="M186" i="1" s="1"/>
  <c r="I185" i="1"/>
  <c r="I184" i="1"/>
  <c r="J184" i="1" s="1"/>
  <c r="K184" i="1" s="1"/>
  <c r="M184" i="1" s="1"/>
  <c r="I183" i="1"/>
  <c r="I182" i="1"/>
  <c r="I181" i="1"/>
  <c r="J181" i="1" s="1"/>
  <c r="I180" i="1"/>
  <c r="J180" i="1" s="1"/>
  <c r="I179" i="1"/>
  <c r="J179" i="1" s="1"/>
  <c r="I178" i="1"/>
  <c r="J178" i="1" s="1"/>
  <c r="I177" i="1"/>
  <c r="J177" i="1" s="1"/>
  <c r="I176" i="1"/>
  <c r="J176" i="1" s="1"/>
  <c r="K176" i="1" s="1"/>
  <c r="M176" i="1" s="1"/>
  <c r="I175" i="1"/>
  <c r="J175" i="1" s="1"/>
  <c r="I174" i="1"/>
  <c r="J174" i="1" s="1"/>
  <c r="K174" i="1" s="1"/>
  <c r="M174" i="1" s="1"/>
  <c r="I173" i="1"/>
  <c r="J173" i="1" s="1"/>
  <c r="I172" i="1"/>
  <c r="J172" i="1" s="1"/>
  <c r="K172" i="1" s="1"/>
  <c r="M172" i="1" s="1"/>
  <c r="I171" i="1"/>
  <c r="I170" i="1"/>
  <c r="J170" i="1" s="1"/>
  <c r="K170" i="1" s="1"/>
  <c r="M170" i="1" s="1"/>
  <c r="I169" i="1"/>
  <c r="J169" i="1" s="1"/>
  <c r="I168" i="1"/>
  <c r="J168" i="1" s="1"/>
  <c r="K168" i="1" s="1"/>
  <c r="M168" i="1" s="1"/>
  <c r="I167" i="1"/>
  <c r="I166" i="1"/>
  <c r="I165" i="1"/>
  <c r="J165" i="1" s="1"/>
  <c r="I164" i="1"/>
  <c r="I163" i="1"/>
  <c r="J163" i="1" s="1"/>
  <c r="I162" i="1"/>
  <c r="J162" i="1" s="1"/>
  <c r="I161" i="1"/>
  <c r="J161" i="1" s="1"/>
  <c r="I160" i="1"/>
  <c r="J160" i="1" s="1"/>
  <c r="K160" i="1" s="1"/>
  <c r="M160" i="1" s="1"/>
  <c r="I159" i="1"/>
  <c r="J159" i="1" s="1"/>
  <c r="I158" i="1"/>
  <c r="J158" i="1" s="1"/>
  <c r="K158" i="1" s="1"/>
  <c r="M158" i="1" s="1"/>
  <c r="I157" i="1"/>
  <c r="I156" i="1"/>
  <c r="J156" i="1" s="1"/>
  <c r="K156" i="1" s="1"/>
  <c r="M156" i="1" s="1"/>
  <c r="I155" i="1"/>
  <c r="I154" i="1"/>
  <c r="J154" i="1" s="1"/>
  <c r="K154" i="1" s="1"/>
  <c r="M154" i="1" s="1"/>
  <c r="I153" i="1"/>
  <c r="J153" i="1" s="1"/>
  <c r="I152" i="1"/>
  <c r="J152" i="1" s="1"/>
  <c r="K152" i="1" s="1"/>
  <c r="M152" i="1" s="1"/>
  <c r="I151" i="1"/>
  <c r="I150" i="1"/>
  <c r="I149" i="1"/>
  <c r="J149" i="1" s="1"/>
  <c r="I148" i="1"/>
  <c r="I147" i="1"/>
  <c r="J147" i="1" s="1"/>
  <c r="I146" i="1"/>
  <c r="J146" i="1" s="1"/>
  <c r="I145" i="1"/>
  <c r="J145" i="1" s="1"/>
  <c r="I144" i="1"/>
  <c r="J144" i="1" s="1"/>
  <c r="K144" i="1" s="1"/>
  <c r="M144" i="1" s="1"/>
  <c r="I143" i="1"/>
  <c r="J143" i="1" s="1"/>
  <c r="I142" i="1"/>
  <c r="J142" i="1" s="1"/>
  <c r="K142" i="1" s="1"/>
  <c r="M142" i="1" s="1"/>
  <c r="I141" i="1"/>
  <c r="I140" i="1"/>
  <c r="J140" i="1" s="1"/>
  <c r="K140" i="1" s="1"/>
  <c r="M140" i="1" s="1"/>
  <c r="I139" i="1"/>
  <c r="I138" i="1"/>
  <c r="J138" i="1" s="1"/>
  <c r="K138" i="1" s="1"/>
  <c r="M138" i="1" s="1"/>
  <c r="I137" i="1"/>
  <c r="J137" i="1" s="1"/>
  <c r="I136" i="1"/>
  <c r="J136" i="1" s="1"/>
  <c r="K136" i="1" s="1"/>
  <c r="M136" i="1" s="1"/>
  <c r="I135" i="1"/>
  <c r="I134" i="1"/>
  <c r="I133" i="1"/>
  <c r="J133" i="1" s="1"/>
  <c r="I132" i="1"/>
  <c r="J132" i="1" s="1"/>
  <c r="K132" i="1" s="1"/>
  <c r="M132" i="1" s="1"/>
  <c r="I131" i="1"/>
  <c r="I130" i="1"/>
  <c r="J130" i="1" s="1"/>
  <c r="K130" i="1" s="1"/>
  <c r="M130" i="1" s="1"/>
  <c r="I129" i="1"/>
  <c r="I128" i="1"/>
  <c r="I127" i="1"/>
  <c r="J127" i="1" s="1"/>
  <c r="K127" i="1" s="1"/>
  <c r="M127" i="1" s="1"/>
  <c r="I126" i="1"/>
  <c r="J126" i="1" s="1"/>
  <c r="K126" i="1" s="1"/>
  <c r="M126" i="1" s="1"/>
  <c r="I125" i="1"/>
  <c r="J125" i="1" s="1"/>
  <c r="K125" i="1" s="1"/>
  <c r="M125" i="1" s="1"/>
  <c r="I124" i="1"/>
  <c r="I123" i="1"/>
  <c r="I122" i="1"/>
  <c r="I121" i="1"/>
  <c r="J121" i="1" s="1"/>
  <c r="K121" i="1" s="1"/>
  <c r="M121" i="1" s="1"/>
  <c r="I120" i="1"/>
  <c r="I119" i="1"/>
  <c r="J119" i="1" s="1"/>
  <c r="K119" i="1" s="1"/>
  <c r="M119" i="1" s="1"/>
  <c r="I118" i="1"/>
  <c r="I117" i="1"/>
  <c r="J117" i="1" s="1"/>
  <c r="K117" i="1" s="1"/>
  <c r="M117" i="1" s="1"/>
  <c r="I116" i="1"/>
  <c r="I115" i="1"/>
  <c r="I114" i="1"/>
  <c r="I113" i="1"/>
  <c r="J113" i="1" s="1"/>
  <c r="K113" i="1" s="1"/>
  <c r="M113" i="1" s="1"/>
  <c r="I112" i="1"/>
  <c r="I111" i="1"/>
  <c r="J111" i="1" s="1"/>
  <c r="K111" i="1" s="1"/>
  <c r="M111" i="1" s="1"/>
  <c r="I110" i="1"/>
  <c r="I109" i="1"/>
  <c r="J109" i="1" s="1"/>
  <c r="K109" i="1" s="1"/>
  <c r="M109" i="1" s="1"/>
  <c r="I108" i="1"/>
  <c r="I107" i="1"/>
  <c r="I106" i="1"/>
  <c r="I105" i="1"/>
  <c r="J105" i="1" s="1"/>
  <c r="K105" i="1" s="1"/>
  <c r="M105" i="1" s="1"/>
  <c r="I104" i="1"/>
  <c r="I103" i="1"/>
  <c r="I102" i="1"/>
  <c r="I101" i="1"/>
  <c r="J101" i="1" s="1"/>
  <c r="K101" i="1" s="1"/>
  <c r="M101" i="1" s="1"/>
  <c r="I100" i="1"/>
  <c r="I99" i="1"/>
  <c r="J99" i="1" s="1"/>
  <c r="K99" i="1" s="1"/>
  <c r="M99" i="1" s="1"/>
  <c r="I98" i="1"/>
  <c r="I97" i="1"/>
  <c r="J97" i="1" s="1"/>
  <c r="K97" i="1" s="1"/>
  <c r="M97" i="1" s="1"/>
  <c r="I96" i="1"/>
  <c r="I95" i="1"/>
  <c r="J95" i="1" s="1"/>
  <c r="I94" i="1"/>
  <c r="I93" i="1"/>
  <c r="J93" i="1" s="1"/>
  <c r="K93" i="1" s="1"/>
  <c r="M93" i="1" s="1"/>
  <c r="I92" i="1"/>
  <c r="I91" i="1"/>
  <c r="I90" i="1"/>
  <c r="I89" i="1"/>
  <c r="J89" i="1" s="1"/>
  <c r="K89" i="1" s="1"/>
  <c r="M89" i="1" s="1"/>
  <c r="I88" i="1"/>
  <c r="I87" i="1"/>
  <c r="J87" i="1" s="1"/>
  <c r="K87" i="1" s="1"/>
  <c r="M87" i="1" s="1"/>
  <c r="I86" i="1"/>
  <c r="I85" i="1"/>
  <c r="J85" i="1" s="1"/>
  <c r="K85" i="1" s="1"/>
  <c r="M85" i="1" s="1"/>
  <c r="I84" i="1"/>
  <c r="I83" i="1"/>
  <c r="J83" i="1" s="1"/>
  <c r="K83" i="1" s="1"/>
  <c r="M83" i="1" s="1"/>
  <c r="I82" i="1"/>
  <c r="I81" i="1"/>
  <c r="J81" i="1" s="1"/>
  <c r="K81" i="1" s="1"/>
  <c r="M81" i="1" s="1"/>
  <c r="I80" i="1"/>
  <c r="I79" i="1"/>
  <c r="J79" i="1" s="1"/>
  <c r="K79" i="1" s="1"/>
  <c r="M79" i="1" s="1"/>
  <c r="I78" i="1"/>
  <c r="I77" i="1"/>
  <c r="J77" i="1" s="1"/>
  <c r="K77" i="1" s="1"/>
  <c r="M77" i="1" s="1"/>
  <c r="I76" i="1"/>
  <c r="I75" i="1"/>
  <c r="I74" i="1"/>
  <c r="I73" i="1"/>
  <c r="J73" i="1" s="1"/>
  <c r="K73" i="1" s="1"/>
  <c r="M73" i="1" s="1"/>
  <c r="I72" i="1"/>
  <c r="I71" i="1"/>
  <c r="I70" i="1"/>
  <c r="I69" i="1"/>
  <c r="J69" i="1" s="1"/>
  <c r="K69" i="1" s="1"/>
  <c r="M69" i="1" s="1"/>
  <c r="I68" i="1"/>
  <c r="I67" i="1"/>
  <c r="J67" i="1" s="1"/>
  <c r="K67" i="1" s="1"/>
  <c r="M67" i="1" s="1"/>
  <c r="I66" i="1"/>
  <c r="I65" i="1"/>
  <c r="J65" i="1" s="1"/>
  <c r="K65" i="1" s="1"/>
  <c r="M65" i="1" s="1"/>
  <c r="I64" i="1"/>
  <c r="I63" i="1"/>
  <c r="J63" i="1" s="1"/>
  <c r="I62" i="1"/>
  <c r="I61" i="1"/>
  <c r="J61" i="1" s="1"/>
  <c r="K61" i="1" s="1"/>
  <c r="M61" i="1" s="1"/>
  <c r="I60" i="1"/>
  <c r="I59" i="1"/>
  <c r="I58" i="1"/>
  <c r="I57" i="1"/>
  <c r="J57" i="1" s="1"/>
  <c r="K57" i="1" s="1"/>
  <c r="M57" i="1" s="1"/>
  <c r="I56" i="1"/>
  <c r="I55" i="1"/>
  <c r="J55" i="1" s="1"/>
  <c r="K55" i="1" s="1"/>
  <c r="M55" i="1" s="1"/>
  <c r="I54" i="1"/>
  <c r="I53" i="1"/>
  <c r="J53" i="1" s="1"/>
  <c r="K53" i="1" s="1"/>
  <c r="M53" i="1" s="1"/>
  <c r="I52" i="1"/>
  <c r="I51" i="1"/>
  <c r="J51" i="1" s="1"/>
  <c r="K51" i="1" s="1"/>
  <c r="M51" i="1" s="1"/>
  <c r="I50" i="1"/>
  <c r="I49" i="1"/>
  <c r="J49" i="1" s="1"/>
  <c r="K49" i="1" s="1"/>
  <c r="M49" i="1" s="1"/>
  <c r="I48" i="1"/>
  <c r="I47" i="1"/>
  <c r="J47" i="1" s="1"/>
  <c r="K47" i="1" s="1"/>
  <c r="M47" i="1" s="1"/>
  <c r="I46" i="1"/>
  <c r="I45" i="1"/>
  <c r="J45" i="1" s="1"/>
  <c r="K45" i="1" s="1"/>
  <c r="M45" i="1" s="1"/>
  <c r="I44" i="1"/>
  <c r="I43" i="1"/>
  <c r="J43" i="1" s="1"/>
  <c r="I42" i="1"/>
  <c r="I41" i="1"/>
  <c r="J41" i="1" s="1"/>
  <c r="K41" i="1" s="1"/>
  <c r="M41" i="1" s="1"/>
  <c r="I40" i="1"/>
  <c r="I39" i="1"/>
  <c r="I38" i="1"/>
  <c r="I37" i="1"/>
  <c r="J37" i="1" s="1"/>
  <c r="K37" i="1" s="1"/>
  <c r="M37" i="1" s="1"/>
  <c r="I36" i="1"/>
  <c r="I35" i="1"/>
  <c r="J35" i="1" s="1"/>
  <c r="K35" i="1" s="1"/>
  <c r="M35" i="1" s="1"/>
  <c r="I34" i="1"/>
  <c r="I33" i="1"/>
  <c r="J33" i="1" s="1"/>
  <c r="K33" i="1" s="1"/>
  <c r="M33" i="1" s="1"/>
  <c r="I32" i="1"/>
  <c r="I31" i="1"/>
  <c r="I30" i="1"/>
  <c r="I29" i="1"/>
  <c r="J29" i="1" s="1"/>
  <c r="K29" i="1" s="1"/>
  <c r="M29" i="1" s="1"/>
  <c r="I28" i="1"/>
  <c r="I27" i="1"/>
  <c r="I26" i="1"/>
  <c r="I25" i="1"/>
  <c r="J25" i="1" s="1"/>
  <c r="K25" i="1" s="1"/>
  <c r="M25" i="1" s="1"/>
  <c r="I24" i="1"/>
  <c r="I23" i="1"/>
  <c r="J23" i="1" s="1"/>
  <c r="K23" i="1" s="1"/>
  <c r="M23" i="1" s="1"/>
  <c r="I22" i="1"/>
  <c r="I21" i="1"/>
  <c r="J21" i="1" s="1"/>
  <c r="K21" i="1" s="1"/>
  <c r="M21" i="1" s="1"/>
  <c r="I20" i="1"/>
  <c r="I19" i="1"/>
  <c r="J19" i="1" s="1"/>
  <c r="K19" i="1" s="1"/>
  <c r="M19" i="1" s="1"/>
  <c r="I18" i="1"/>
  <c r="I17" i="1"/>
  <c r="J17" i="1" s="1"/>
  <c r="K17" i="1" s="1"/>
  <c r="M17" i="1" s="1"/>
  <c r="I16" i="1"/>
  <c r="I15" i="1"/>
  <c r="J15" i="1" s="1"/>
  <c r="K15" i="1" s="1"/>
  <c r="M15" i="1" s="1"/>
  <c r="I14" i="1"/>
  <c r="I13" i="1"/>
  <c r="J13" i="1" s="1"/>
  <c r="K13" i="1" s="1"/>
  <c r="M13" i="1" s="1"/>
  <c r="I12" i="1"/>
  <c r="I11" i="1"/>
  <c r="I10" i="1"/>
  <c r="I9" i="1"/>
  <c r="J9" i="1" s="1"/>
  <c r="K9" i="1" s="1"/>
  <c r="M9" i="1" s="1"/>
  <c r="I8" i="1"/>
  <c r="I7" i="1"/>
  <c r="I6" i="1"/>
  <c r="I5" i="1"/>
  <c r="J5" i="1" s="1"/>
  <c r="K5" i="1" s="1"/>
  <c r="M5" i="1" s="1"/>
  <c r="I4" i="1"/>
  <c r="B5" i="8"/>
  <c r="D5" i="8"/>
  <c r="J5" i="8"/>
  <c r="L5" i="8"/>
  <c r="F5" i="8"/>
  <c r="H5" i="8"/>
  <c r="J1930" i="1" l="1"/>
  <c r="K1930" i="1" s="1"/>
  <c r="M1930" i="1" s="1"/>
  <c r="U10" i="1"/>
  <c r="J1809" i="1"/>
  <c r="K1809" i="1"/>
  <c r="M1809" i="1" s="1"/>
  <c r="J1793" i="1"/>
  <c r="K1793" i="1"/>
  <c r="M1793" i="1" s="1"/>
  <c r="J1708" i="1"/>
  <c r="K1708" i="1"/>
  <c r="M1708" i="1" s="1"/>
  <c r="J1314" i="1"/>
  <c r="K1314" i="1"/>
  <c r="M1314" i="1" s="1"/>
  <c r="J427" i="1"/>
  <c r="K427" i="1"/>
  <c r="M427" i="1" s="1"/>
  <c r="J210" i="1"/>
  <c r="K210" i="1" s="1"/>
  <c r="M210" i="1" s="1"/>
  <c r="K43" i="1"/>
  <c r="M43" i="1" s="1"/>
  <c r="J312" i="1"/>
  <c r="K312" i="1" s="1"/>
  <c r="M312" i="1" s="1"/>
  <c r="K1358" i="1"/>
  <c r="M1358" i="1" s="1"/>
  <c r="J11" i="1"/>
  <c r="K11" i="1" s="1"/>
  <c r="M11" i="1" s="1"/>
  <c r="J107" i="1"/>
  <c r="K107" i="1" s="1"/>
  <c r="M107" i="1" s="1"/>
  <c r="K1688" i="1"/>
  <c r="M1688" i="1" s="1"/>
  <c r="K1777" i="1"/>
  <c r="M1777" i="1" s="1"/>
  <c r="K1320" i="1"/>
  <c r="M1320" i="1" s="1"/>
  <c r="J1634" i="1"/>
  <c r="K1634" i="1" s="1"/>
  <c r="M1634" i="1" s="1"/>
  <c r="K95" i="1"/>
  <c r="M95" i="1" s="1"/>
  <c r="K63" i="1"/>
  <c r="M63" i="1" s="1"/>
  <c r="J31" i="1"/>
  <c r="K31" i="1" s="1"/>
  <c r="M31" i="1" s="1"/>
  <c r="K1194" i="1"/>
  <c r="M1194" i="1" s="1"/>
  <c r="J75" i="1"/>
  <c r="K75" i="1" s="1"/>
  <c r="M75" i="1" s="1"/>
  <c r="J1120" i="1"/>
  <c r="K1120" i="1" s="1"/>
  <c r="M1120" i="1" s="1"/>
  <c r="J1791" i="1"/>
  <c r="K1791" i="1" s="1"/>
  <c r="M1791" i="1" s="1"/>
  <c r="J7" i="1"/>
  <c r="K7" i="1" s="1"/>
  <c r="M7" i="1" s="1"/>
  <c r="J39" i="1"/>
  <c r="K39" i="1" s="1"/>
  <c r="M39" i="1" s="1"/>
  <c r="J71" i="1"/>
  <c r="K71" i="1" s="1"/>
  <c r="M71" i="1" s="1"/>
  <c r="J103" i="1"/>
  <c r="K103" i="1" s="1"/>
  <c r="M103" i="1" s="1"/>
  <c r="J164" i="1"/>
  <c r="K164" i="1" s="1"/>
  <c r="M164" i="1" s="1"/>
  <c r="J1775" i="1"/>
  <c r="K1775" i="1" s="1"/>
  <c r="M1775" i="1" s="1"/>
  <c r="J324" i="1"/>
  <c r="K324" i="1" s="1"/>
  <c r="M324" i="1" s="1"/>
  <c r="J27" i="1"/>
  <c r="K27" i="1" s="1"/>
  <c r="M27" i="1" s="1"/>
  <c r="J59" i="1"/>
  <c r="K59" i="1" s="1"/>
  <c r="M59" i="1" s="1"/>
  <c r="J91" i="1"/>
  <c r="K91" i="1" s="1"/>
  <c r="M91" i="1" s="1"/>
  <c r="J123" i="1"/>
  <c r="K123" i="1" s="1"/>
  <c r="M123" i="1" s="1"/>
  <c r="J371" i="1"/>
  <c r="K371" i="1" s="1"/>
  <c r="M371" i="1" s="1"/>
  <c r="J645" i="1"/>
  <c r="K645" i="1" s="1"/>
  <c r="M645" i="1" s="1"/>
  <c r="J1282" i="1"/>
  <c r="K1282" i="1" s="1"/>
  <c r="M1282" i="1" s="1"/>
  <c r="J1082" i="1"/>
  <c r="K1082" i="1" s="1"/>
  <c r="M1082" i="1" s="1"/>
  <c r="J344" i="1"/>
  <c r="K344" i="1" s="1"/>
  <c r="M344" i="1" s="1"/>
  <c r="J115" i="1"/>
  <c r="K115" i="1" s="1"/>
  <c r="M115" i="1" s="1"/>
  <c r="J148" i="1"/>
  <c r="K148" i="1" s="1"/>
  <c r="M148" i="1" s="1"/>
  <c r="J1088" i="1"/>
  <c r="K1088" i="1" s="1"/>
  <c r="M1088" i="1" s="1"/>
  <c r="J1174" i="1"/>
  <c r="K1174" i="1" s="1"/>
  <c r="M1174" i="1" s="1"/>
  <c r="J1070" i="1"/>
  <c r="K1070" i="1" s="1"/>
  <c r="M1070" i="1" s="1"/>
  <c r="J1292" i="1"/>
  <c r="K1292" i="1" s="1"/>
  <c r="M1292" i="1" s="1"/>
  <c r="J196" i="1"/>
  <c r="K196" i="1" s="1"/>
  <c r="M196" i="1" s="1"/>
  <c r="J216" i="1"/>
  <c r="K216" i="1" s="1"/>
  <c r="M216" i="1" s="1"/>
  <c r="J242" i="1"/>
  <c r="K242" i="1" s="1"/>
  <c r="M242" i="1" s="1"/>
  <c r="J1052" i="1"/>
  <c r="K1052" i="1" s="1"/>
  <c r="M1052" i="1" s="1"/>
  <c r="J1056" i="1"/>
  <c r="K1056" i="1" s="1"/>
  <c r="M1056" i="1" s="1"/>
  <c r="J1102" i="1"/>
  <c r="K1102" i="1" s="1"/>
  <c r="M1102" i="1" s="1"/>
  <c r="J1132" i="1"/>
  <c r="K1132" i="1" s="1"/>
  <c r="M1132" i="1" s="1"/>
  <c r="J1150" i="1"/>
  <c r="K1150" i="1" s="1"/>
  <c r="M1150" i="1" s="1"/>
  <c r="J1288" i="1"/>
  <c r="K1288" i="1" s="1"/>
  <c r="M1288" i="1" s="1"/>
  <c r="J1662" i="1"/>
  <c r="K1662" i="1" s="1"/>
  <c r="M1662" i="1" s="1"/>
  <c r="J1666" i="1"/>
  <c r="K1666" i="1" s="1"/>
  <c r="M1666" i="1" s="1"/>
  <c r="J1670" i="1"/>
  <c r="K1670" i="1" s="1"/>
  <c r="M1670" i="1" s="1"/>
  <c r="K1745" i="1"/>
  <c r="M1745" i="1" s="1"/>
  <c r="J1803" i="1"/>
  <c r="K1803" i="1" s="1"/>
  <c r="M1803" i="1" s="1"/>
  <c r="J1815" i="1"/>
  <c r="K1815" i="1" s="1"/>
  <c r="M1815" i="1" s="1"/>
  <c r="K180" i="1"/>
  <c r="M180" i="1" s="1"/>
  <c r="K356" i="1"/>
  <c r="M356" i="1" s="1"/>
  <c r="J1146" i="1"/>
  <c r="K1146" i="1" s="1"/>
  <c r="M1146" i="1" s="1"/>
  <c r="J1164" i="1"/>
  <c r="K1164" i="1" s="1"/>
  <c r="M1164" i="1" s="1"/>
  <c r="K1342" i="1"/>
  <c r="M1342" i="1" s="1"/>
  <c r="J228" i="1"/>
  <c r="K228" i="1" s="1"/>
  <c r="M228" i="1" s="1"/>
  <c r="J264" i="1"/>
  <c r="K264" i="1" s="1"/>
  <c r="M264" i="1" s="1"/>
  <c r="J306" i="1"/>
  <c r="K306" i="1" s="1"/>
  <c r="M306" i="1" s="1"/>
  <c r="J395" i="1"/>
  <c r="K395" i="1" s="1"/>
  <c r="M395" i="1" s="1"/>
  <c r="J413" i="1"/>
  <c r="K413" i="1" s="1"/>
  <c r="M413" i="1" s="1"/>
  <c r="K419" i="1"/>
  <c r="M419" i="1" s="1"/>
  <c r="J657" i="1"/>
  <c r="K657" i="1" s="1"/>
  <c r="M657" i="1" s="1"/>
  <c r="K1062" i="1"/>
  <c r="M1062" i="1" s="1"/>
  <c r="J1090" i="1"/>
  <c r="K1090" i="1" s="1"/>
  <c r="M1090" i="1" s="1"/>
  <c r="J1304" i="1"/>
  <c r="K1304" i="1" s="1"/>
  <c r="M1304" i="1" s="1"/>
  <c r="K1374" i="1"/>
  <c r="M1374" i="1" s="1"/>
  <c r="K1644" i="1"/>
  <c r="M1644" i="1" s="1"/>
  <c r="K1692" i="1"/>
  <c r="M1692" i="1" s="1"/>
  <c r="K260" i="1"/>
  <c r="M260" i="1" s="1"/>
  <c r="J338" i="1"/>
  <c r="K338" i="1" s="1"/>
  <c r="M338" i="1" s="1"/>
  <c r="K342" i="1"/>
  <c r="M342" i="1" s="1"/>
  <c r="J1058" i="1"/>
  <c r="K1058" i="1" s="1"/>
  <c r="M1058" i="1" s="1"/>
  <c r="J1100" i="1"/>
  <c r="K1100" i="1" s="1"/>
  <c r="M1100" i="1" s="1"/>
  <c r="J1152" i="1"/>
  <c r="K1152" i="1" s="1"/>
  <c r="M1152" i="1" s="1"/>
  <c r="J1182" i="1"/>
  <c r="K1182" i="1" s="1"/>
  <c r="M1182" i="1" s="1"/>
  <c r="K1390" i="1"/>
  <c r="M1390" i="1" s="1"/>
  <c r="K1700" i="1"/>
  <c r="M1700" i="1" s="1"/>
  <c r="J1783" i="1"/>
  <c r="K1783" i="1" s="1"/>
  <c r="M1783" i="1" s="1"/>
  <c r="J1831" i="1"/>
  <c r="K1831" i="1" s="1"/>
  <c r="M1831" i="1" s="1"/>
  <c r="K292" i="1"/>
  <c r="M292" i="1" s="1"/>
  <c r="K1064" i="1"/>
  <c r="M1064" i="1" s="1"/>
  <c r="K1096" i="1"/>
  <c r="M1096" i="1" s="1"/>
  <c r="K1158" i="1"/>
  <c r="M1158" i="1" s="1"/>
  <c r="K1779" i="1"/>
  <c r="M1779" i="1" s="1"/>
  <c r="K1807" i="1"/>
  <c r="M1807" i="1" s="1"/>
  <c r="K1819" i="1"/>
  <c r="M1819" i="1" s="1"/>
  <c r="J311" i="1"/>
  <c r="K311" i="1" s="1"/>
  <c r="M311" i="1" s="1"/>
  <c r="J948" i="1"/>
  <c r="K948" i="1" s="1"/>
  <c r="M948" i="1" s="1"/>
  <c r="J1145" i="1"/>
  <c r="K1145" i="1" s="1"/>
  <c r="M1145" i="1" s="1"/>
  <c r="K146" i="1"/>
  <c r="M146" i="1" s="1"/>
  <c r="K162" i="1"/>
  <c r="M162" i="1" s="1"/>
  <c r="K178" i="1"/>
  <c r="M178" i="1" s="1"/>
  <c r="K194" i="1"/>
  <c r="M194" i="1" s="1"/>
  <c r="J212" i="1"/>
  <c r="K212" i="1" s="1"/>
  <c r="M212" i="1" s="1"/>
  <c r="K322" i="1"/>
  <c r="M322" i="1" s="1"/>
  <c r="J340" i="1"/>
  <c r="K340" i="1" s="1"/>
  <c r="M340" i="1" s="1"/>
  <c r="J792" i="1"/>
  <c r="K792" i="1" s="1"/>
  <c r="M792" i="1" s="1"/>
  <c r="J1089" i="1"/>
  <c r="K1089" i="1" s="1"/>
  <c r="M1089" i="1" s="1"/>
  <c r="J308" i="1"/>
  <c r="K308" i="1" s="1"/>
  <c r="M308" i="1" s="1"/>
  <c r="J1080" i="1"/>
  <c r="K1080" i="1" s="1"/>
  <c r="M1080" i="1" s="1"/>
  <c r="J279" i="1"/>
  <c r="K279" i="1" s="1"/>
  <c r="M279" i="1" s="1"/>
  <c r="J247" i="1"/>
  <c r="K247" i="1" s="1"/>
  <c r="M247" i="1" s="1"/>
  <c r="J290" i="1"/>
  <c r="K290" i="1" s="1"/>
  <c r="M290" i="1" s="1"/>
  <c r="K411" i="1"/>
  <c r="M411" i="1" s="1"/>
  <c r="K768" i="1"/>
  <c r="M768" i="1" s="1"/>
  <c r="J1074" i="1"/>
  <c r="K1074" i="1" s="1"/>
  <c r="M1074" i="1" s="1"/>
  <c r="K643" i="1"/>
  <c r="M643" i="1" s="1"/>
  <c r="J276" i="1"/>
  <c r="K276" i="1" s="1"/>
  <c r="M276" i="1" s="1"/>
  <c r="J1118" i="1"/>
  <c r="K1118" i="1" s="1"/>
  <c r="M1118" i="1" s="1"/>
  <c r="J215" i="1"/>
  <c r="K215" i="1" s="1"/>
  <c r="M215" i="1" s="1"/>
  <c r="J258" i="1"/>
  <c r="K258" i="1" s="1"/>
  <c r="M258" i="1" s="1"/>
  <c r="J343" i="1"/>
  <c r="K343" i="1" s="1"/>
  <c r="M343" i="1" s="1"/>
  <c r="J816" i="1"/>
  <c r="K816" i="1" s="1"/>
  <c r="M816" i="1" s="1"/>
  <c r="J830" i="1"/>
  <c r="K830" i="1" s="1"/>
  <c r="M830" i="1" s="1"/>
  <c r="K226" i="1"/>
  <c r="M226" i="1" s="1"/>
  <c r="J244" i="1"/>
  <c r="K244" i="1" s="1"/>
  <c r="M244" i="1" s="1"/>
  <c r="K354" i="1"/>
  <c r="M354" i="1" s="1"/>
  <c r="J659" i="1"/>
  <c r="K659" i="1" s="1"/>
  <c r="M659" i="1" s="1"/>
  <c r="J1060" i="1"/>
  <c r="K1060" i="1" s="1"/>
  <c r="M1060" i="1" s="1"/>
  <c r="J766" i="1"/>
  <c r="K766" i="1" s="1"/>
  <c r="M766" i="1" s="1"/>
  <c r="J802" i="1"/>
  <c r="K802" i="1" s="1"/>
  <c r="M802" i="1" s="1"/>
  <c r="J996" i="1"/>
  <c r="K996" i="1" s="1"/>
  <c r="M996" i="1" s="1"/>
  <c r="J1083" i="1"/>
  <c r="K1083" i="1" s="1"/>
  <c r="M1083" i="1" s="1"/>
  <c r="J1166" i="1"/>
  <c r="K1166" i="1" s="1"/>
  <c r="M1166" i="1" s="1"/>
  <c r="J128" i="1"/>
  <c r="K128" i="1" s="1"/>
  <c r="M128" i="1" s="1"/>
  <c r="J203" i="1"/>
  <c r="K203" i="1" s="1"/>
  <c r="M203" i="1" s="1"/>
  <c r="J217" i="1"/>
  <c r="K217" i="1" s="1"/>
  <c r="M217" i="1" s="1"/>
  <c r="J221" i="1"/>
  <c r="K221" i="1" s="1"/>
  <c r="M221" i="1" s="1"/>
  <c r="J235" i="1"/>
  <c r="K235" i="1" s="1"/>
  <c r="M235" i="1" s="1"/>
  <c r="J249" i="1"/>
  <c r="K249" i="1" s="1"/>
  <c r="M249" i="1" s="1"/>
  <c r="J253" i="1"/>
  <c r="K253" i="1" s="1"/>
  <c r="M253" i="1" s="1"/>
  <c r="J267" i="1"/>
  <c r="K267" i="1" s="1"/>
  <c r="M267" i="1" s="1"/>
  <c r="J281" i="1"/>
  <c r="K281" i="1" s="1"/>
  <c r="M281" i="1" s="1"/>
  <c r="J285" i="1"/>
  <c r="K285" i="1" s="1"/>
  <c r="M285" i="1" s="1"/>
  <c r="J299" i="1"/>
  <c r="K299" i="1" s="1"/>
  <c r="M299" i="1" s="1"/>
  <c r="J313" i="1"/>
  <c r="K313" i="1" s="1"/>
  <c r="M313" i="1" s="1"/>
  <c r="J317" i="1"/>
  <c r="K317" i="1" s="1"/>
  <c r="M317" i="1" s="1"/>
  <c r="J331" i="1"/>
  <c r="K331" i="1" s="1"/>
  <c r="M331" i="1" s="1"/>
  <c r="J345" i="1"/>
  <c r="K345" i="1" s="1"/>
  <c r="M345" i="1" s="1"/>
  <c r="J349" i="1"/>
  <c r="K349" i="1" s="1"/>
  <c r="M349" i="1" s="1"/>
  <c r="J363" i="1"/>
  <c r="K363" i="1" s="1"/>
  <c r="M363" i="1" s="1"/>
  <c r="K373" i="1"/>
  <c r="M373" i="1" s="1"/>
  <c r="K421" i="1"/>
  <c r="M421" i="1" s="1"/>
  <c r="J778" i="1"/>
  <c r="K778" i="1" s="1"/>
  <c r="M778" i="1" s="1"/>
  <c r="J790" i="1"/>
  <c r="K790" i="1" s="1"/>
  <c r="M790" i="1" s="1"/>
  <c r="J840" i="1"/>
  <c r="K840" i="1" s="1"/>
  <c r="M840" i="1" s="1"/>
  <c r="J882" i="1"/>
  <c r="K882" i="1" s="1"/>
  <c r="M882" i="1" s="1"/>
  <c r="K896" i="1"/>
  <c r="M896" i="1" s="1"/>
  <c r="J920" i="1"/>
  <c r="K920" i="1" s="1"/>
  <c r="M920" i="1" s="1"/>
  <c r="K934" i="1"/>
  <c r="M934" i="1" s="1"/>
  <c r="J954" i="1"/>
  <c r="K954" i="1" s="1"/>
  <c r="M954" i="1" s="1"/>
  <c r="J972" i="1"/>
  <c r="K972" i="1" s="1"/>
  <c r="M972" i="1" s="1"/>
  <c r="K1010" i="1"/>
  <c r="M1010" i="1" s="1"/>
  <c r="J1106" i="1"/>
  <c r="K1106" i="1" s="1"/>
  <c r="M1106" i="1" s="1"/>
  <c r="J1112" i="1"/>
  <c r="K1112" i="1" s="1"/>
  <c r="M1112" i="1" s="1"/>
  <c r="J1127" i="1"/>
  <c r="K1127" i="1" s="1"/>
  <c r="M1127" i="1" s="1"/>
  <c r="J1136" i="1"/>
  <c r="K1136" i="1" s="1"/>
  <c r="M1136" i="1" s="1"/>
  <c r="J1171" i="1"/>
  <c r="K1171" i="1" s="1"/>
  <c r="M1171" i="1" s="1"/>
  <c r="K1177" i="1"/>
  <c r="M1177" i="1" s="1"/>
  <c r="K1192" i="1"/>
  <c r="M1192" i="1" s="1"/>
  <c r="J1198" i="1"/>
  <c r="K1198" i="1" s="1"/>
  <c r="M1198" i="1" s="1"/>
  <c r="J1829" i="1"/>
  <c r="K1829" i="1" s="1"/>
  <c r="M1829" i="1" s="1"/>
  <c r="J774" i="1"/>
  <c r="K774" i="1" s="1"/>
  <c r="M774" i="1" s="1"/>
  <c r="J854" i="1"/>
  <c r="K854" i="1" s="1"/>
  <c r="M854" i="1" s="1"/>
  <c r="J1048" i="1"/>
  <c r="K1048" i="1" s="1"/>
  <c r="M1048" i="1" s="1"/>
  <c r="J1133" i="1"/>
  <c r="K1133" i="1" s="1"/>
  <c r="M1133" i="1" s="1"/>
  <c r="J1142" i="1"/>
  <c r="K1142" i="1" s="1"/>
  <c r="M1142" i="1" s="1"/>
  <c r="J150" i="1"/>
  <c r="K150" i="1" s="1"/>
  <c r="M150" i="1" s="1"/>
  <c r="J166" i="1"/>
  <c r="K166" i="1" s="1"/>
  <c r="M166" i="1" s="1"/>
  <c r="J182" i="1"/>
  <c r="K182" i="1" s="1"/>
  <c r="M182" i="1" s="1"/>
  <c r="J198" i="1"/>
  <c r="K198" i="1" s="1"/>
  <c r="M198" i="1" s="1"/>
  <c r="J201" i="1"/>
  <c r="K201" i="1" s="1"/>
  <c r="M201" i="1" s="1"/>
  <c r="J205" i="1"/>
  <c r="K205" i="1" s="1"/>
  <c r="M205" i="1" s="1"/>
  <c r="J219" i="1"/>
  <c r="K219" i="1" s="1"/>
  <c r="M219" i="1" s="1"/>
  <c r="J230" i="1"/>
  <c r="K230" i="1" s="1"/>
  <c r="M230" i="1" s="1"/>
  <c r="J233" i="1"/>
  <c r="K233" i="1" s="1"/>
  <c r="M233" i="1" s="1"/>
  <c r="J237" i="1"/>
  <c r="K237" i="1" s="1"/>
  <c r="M237" i="1" s="1"/>
  <c r="J251" i="1"/>
  <c r="K251" i="1" s="1"/>
  <c r="M251" i="1" s="1"/>
  <c r="J262" i="1"/>
  <c r="K262" i="1" s="1"/>
  <c r="M262" i="1" s="1"/>
  <c r="J265" i="1"/>
  <c r="K265" i="1" s="1"/>
  <c r="M265" i="1" s="1"/>
  <c r="J269" i="1"/>
  <c r="K269" i="1" s="1"/>
  <c r="M269" i="1" s="1"/>
  <c r="J283" i="1"/>
  <c r="K283" i="1" s="1"/>
  <c r="M283" i="1" s="1"/>
  <c r="J294" i="1"/>
  <c r="K294" i="1" s="1"/>
  <c r="M294" i="1" s="1"/>
  <c r="J297" i="1"/>
  <c r="K297" i="1" s="1"/>
  <c r="M297" i="1" s="1"/>
  <c r="J301" i="1"/>
  <c r="K301" i="1" s="1"/>
  <c r="M301" i="1" s="1"/>
  <c r="J315" i="1"/>
  <c r="K315" i="1" s="1"/>
  <c r="M315" i="1" s="1"/>
  <c r="J326" i="1"/>
  <c r="K326" i="1" s="1"/>
  <c r="M326" i="1" s="1"/>
  <c r="J329" i="1"/>
  <c r="K329" i="1" s="1"/>
  <c r="M329" i="1" s="1"/>
  <c r="J333" i="1"/>
  <c r="K333" i="1" s="1"/>
  <c r="M333" i="1" s="1"/>
  <c r="J347" i="1"/>
  <c r="K347" i="1" s="1"/>
  <c r="M347" i="1" s="1"/>
  <c r="J358" i="1"/>
  <c r="K358" i="1" s="1"/>
  <c r="M358" i="1" s="1"/>
  <c r="J361" i="1"/>
  <c r="K361" i="1" s="1"/>
  <c r="M361" i="1" s="1"/>
  <c r="J365" i="1"/>
  <c r="K365" i="1" s="1"/>
  <c r="M365" i="1" s="1"/>
  <c r="J806" i="1"/>
  <c r="K806" i="1" s="1"/>
  <c r="M806" i="1" s="1"/>
  <c r="J892" i="1"/>
  <c r="K892" i="1" s="1"/>
  <c r="M892" i="1" s="1"/>
  <c r="J910" i="1"/>
  <c r="K910" i="1" s="1"/>
  <c r="M910" i="1" s="1"/>
  <c r="J930" i="1"/>
  <c r="K930" i="1" s="1"/>
  <c r="M930" i="1" s="1"/>
  <c r="J944" i="1"/>
  <c r="K944" i="1" s="1"/>
  <c r="M944" i="1" s="1"/>
  <c r="J958" i="1"/>
  <c r="K958" i="1" s="1"/>
  <c r="M958" i="1" s="1"/>
  <c r="J982" i="1"/>
  <c r="K982" i="1" s="1"/>
  <c r="M982" i="1" s="1"/>
  <c r="J1057" i="1"/>
  <c r="K1057" i="1" s="1"/>
  <c r="M1057" i="1" s="1"/>
  <c r="J1086" i="1"/>
  <c r="K1086" i="1" s="1"/>
  <c r="M1086" i="1" s="1"/>
  <c r="J1095" i="1"/>
  <c r="K1095" i="1" s="1"/>
  <c r="M1095" i="1" s="1"/>
  <c r="J1109" i="1"/>
  <c r="K1109" i="1" s="1"/>
  <c r="M1109" i="1" s="1"/>
  <c r="J1124" i="1"/>
  <c r="K1124" i="1" s="1"/>
  <c r="M1124" i="1" s="1"/>
  <c r="J1151" i="1"/>
  <c r="K1151" i="1" s="1"/>
  <c r="M1151" i="1" s="1"/>
  <c r="J1160" i="1"/>
  <c r="K1160" i="1" s="1"/>
  <c r="M1160" i="1" s="1"/>
  <c r="J1183" i="1"/>
  <c r="K1183" i="1" s="1"/>
  <c r="M1183" i="1" s="1"/>
  <c r="J1346" i="1"/>
  <c r="K1346" i="1" s="1"/>
  <c r="M1346" i="1" s="1"/>
  <c r="J776" i="1"/>
  <c r="K776" i="1" s="1"/>
  <c r="M776" i="1" s="1"/>
  <c r="K844" i="1"/>
  <c r="M844" i="1" s="1"/>
  <c r="K906" i="1"/>
  <c r="M906" i="1" s="1"/>
  <c r="K1054" i="1"/>
  <c r="M1054" i="1" s="1"/>
  <c r="K1077" i="1"/>
  <c r="M1077" i="1" s="1"/>
  <c r="J1115" i="1"/>
  <c r="K1115" i="1" s="1"/>
  <c r="M1115" i="1" s="1"/>
  <c r="J1130" i="1"/>
  <c r="K1130" i="1" s="1"/>
  <c r="M1130" i="1" s="1"/>
  <c r="K1180" i="1"/>
  <c r="M1180" i="1" s="1"/>
  <c r="J1306" i="1"/>
  <c r="K1306" i="1" s="1"/>
  <c r="M1306" i="1" s="1"/>
  <c r="J1312" i="1"/>
  <c r="K1312" i="1" s="1"/>
  <c r="M1312" i="1" s="1"/>
  <c r="J968" i="1"/>
  <c r="K968" i="1" s="1"/>
  <c r="M968" i="1" s="1"/>
  <c r="K199" i="1"/>
  <c r="M199" i="1" s="1"/>
  <c r="K231" i="1"/>
  <c r="M231" i="1" s="1"/>
  <c r="K263" i="1"/>
  <c r="M263" i="1" s="1"/>
  <c r="K295" i="1"/>
  <c r="M295" i="1" s="1"/>
  <c r="K327" i="1"/>
  <c r="M327" i="1" s="1"/>
  <c r="K359" i="1"/>
  <c r="M359" i="1" s="1"/>
  <c r="K782" i="1"/>
  <c r="M782" i="1" s="1"/>
  <c r="J788" i="1"/>
  <c r="K788" i="1" s="1"/>
  <c r="M788" i="1" s="1"/>
  <c r="K820" i="1"/>
  <c r="M820" i="1" s="1"/>
  <c r="J826" i="1"/>
  <c r="K826" i="1" s="1"/>
  <c r="M826" i="1" s="1"/>
  <c r="J868" i="1"/>
  <c r="K868" i="1" s="1"/>
  <c r="M868" i="1" s="1"/>
  <c r="J1063" i="1"/>
  <c r="K1063" i="1" s="1"/>
  <c r="M1063" i="1" s="1"/>
  <c r="J1092" i="1"/>
  <c r="K1092" i="1" s="1"/>
  <c r="M1092" i="1" s="1"/>
  <c r="J1148" i="1"/>
  <c r="K1148" i="1" s="1"/>
  <c r="M1148" i="1" s="1"/>
  <c r="J1229" i="1"/>
  <c r="K1229" i="1" s="1"/>
  <c r="M1229" i="1" s="1"/>
  <c r="K814" i="1"/>
  <c r="M814" i="1" s="1"/>
  <c r="K852" i="1"/>
  <c r="M852" i="1" s="1"/>
  <c r="J1076" i="1"/>
  <c r="K1076" i="1" s="1"/>
  <c r="M1076" i="1" s="1"/>
  <c r="K1085" i="1"/>
  <c r="M1085" i="1" s="1"/>
  <c r="J1108" i="1"/>
  <c r="K1108" i="1" s="1"/>
  <c r="M1108" i="1" s="1"/>
  <c r="K1117" i="1"/>
  <c r="M1117" i="1" s="1"/>
  <c r="J1126" i="1"/>
  <c r="K1126" i="1" s="1"/>
  <c r="M1126" i="1" s="1"/>
  <c r="K1129" i="1"/>
  <c r="M1129" i="1" s="1"/>
  <c r="K1135" i="1"/>
  <c r="M1135" i="1" s="1"/>
  <c r="J1170" i="1"/>
  <c r="K1170" i="1" s="1"/>
  <c r="M1170" i="1" s="1"/>
  <c r="J1176" i="1"/>
  <c r="K1176" i="1" s="1"/>
  <c r="M1176" i="1" s="1"/>
  <c r="K1179" i="1"/>
  <c r="M1179" i="1" s="1"/>
  <c r="J1190" i="1"/>
  <c r="K1190" i="1" s="1"/>
  <c r="M1190" i="1" s="1"/>
  <c r="J1195" i="1"/>
  <c r="K1195" i="1" s="1"/>
  <c r="M1195" i="1" s="1"/>
  <c r="J1261" i="1"/>
  <c r="K1261" i="1" s="1"/>
  <c r="M1261" i="1" s="1"/>
  <c r="K1771" i="1"/>
  <c r="M1771" i="1" s="1"/>
  <c r="J1781" i="1"/>
  <c r="K1781" i="1" s="1"/>
  <c r="M1781" i="1" s="1"/>
  <c r="K1787" i="1"/>
  <c r="M1787" i="1" s="1"/>
  <c r="J1797" i="1"/>
  <c r="K1797" i="1" s="1"/>
  <c r="M1797" i="1" s="1"/>
  <c r="K772" i="1"/>
  <c r="M772" i="1" s="1"/>
  <c r="J786" i="1"/>
  <c r="K786" i="1" s="1"/>
  <c r="M786" i="1" s="1"/>
  <c r="K796" i="1"/>
  <c r="M796" i="1" s="1"/>
  <c r="J800" i="1"/>
  <c r="K800" i="1" s="1"/>
  <c r="M800" i="1" s="1"/>
  <c r="J810" i="1"/>
  <c r="K810" i="1" s="1"/>
  <c r="M810" i="1" s="1"/>
  <c r="J824" i="1"/>
  <c r="K824" i="1" s="1"/>
  <c r="M824" i="1" s="1"/>
  <c r="K834" i="1"/>
  <c r="M834" i="1" s="1"/>
  <c r="J838" i="1"/>
  <c r="K838" i="1" s="1"/>
  <c r="M838" i="1" s="1"/>
  <c r="K848" i="1"/>
  <c r="M848" i="1" s="1"/>
  <c r="K858" i="1"/>
  <c r="M858" i="1" s="1"/>
  <c r="K862" i="1"/>
  <c r="M862" i="1" s="1"/>
  <c r="K872" i="1"/>
  <c r="M872" i="1" s="1"/>
  <c r="J876" i="1"/>
  <c r="K876" i="1" s="1"/>
  <c r="M876" i="1" s="1"/>
  <c r="K886" i="1"/>
  <c r="M886" i="1" s="1"/>
  <c r="K900" i="1"/>
  <c r="M900" i="1" s="1"/>
  <c r="J914" i="1"/>
  <c r="K914" i="1" s="1"/>
  <c r="M914" i="1" s="1"/>
  <c r="K924" i="1"/>
  <c r="M924" i="1" s="1"/>
  <c r="J928" i="1"/>
  <c r="K928" i="1" s="1"/>
  <c r="M928" i="1" s="1"/>
  <c r="J938" i="1"/>
  <c r="K938" i="1" s="1"/>
  <c r="M938" i="1" s="1"/>
  <c r="J942" i="1"/>
  <c r="K942" i="1" s="1"/>
  <c r="M942" i="1" s="1"/>
  <c r="J952" i="1"/>
  <c r="K952" i="1" s="1"/>
  <c r="M952" i="1" s="1"/>
  <c r="K962" i="1"/>
  <c r="M962" i="1" s="1"/>
  <c r="J966" i="1"/>
  <c r="K966" i="1" s="1"/>
  <c r="M966" i="1" s="1"/>
  <c r="K976" i="1"/>
  <c r="M976" i="1" s="1"/>
  <c r="J980" i="1"/>
  <c r="K980" i="1" s="1"/>
  <c r="M980" i="1" s="1"/>
  <c r="K986" i="1"/>
  <c r="M986" i="1" s="1"/>
  <c r="K990" i="1"/>
  <c r="M990" i="1" s="1"/>
  <c r="K1000" i="1"/>
  <c r="M1000" i="1" s="1"/>
  <c r="J1004" i="1"/>
  <c r="K1004" i="1" s="1"/>
  <c r="M1004" i="1" s="1"/>
  <c r="J1053" i="1"/>
  <c r="K1053" i="1" s="1"/>
  <c r="M1053" i="1" s="1"/>
  <c r="K1059" i="1"/>
  <c r="M1059" i="1" s="1"/>
  <c r="K1065" i="1"/>
  <c r="M1065" i="1" s="1"/>
  <c r="K1071" i="1"/>
  <c r="M1071" i="1" s="1"/>
  <c r="K1091" i="1"/>
  <c r="M1091" i="1" s="1"/>
  <c r="K1097" i="1"/>
  <c r="M1097" i="1" s="1"/>
  <c r="K1103" i="1"/>
  <c r="M1103" i="1" s="1"/>
  <c r="K1141" i="1"/>
  <c r="M1141" i="1" s="1"/>
  <c r="K1147" i="1"/>
  <c r="M1147" i="1" s="1"/>
  <c r="K1153" i="1"/>
  <c r="M1153" i="1" s="1"/>
  <c r="K1165" i="1"/>
  <c r="M1165" i="1" s="1"/>
  <c r="J1191" i="1"/>
  <c r="K1191" i="1" s="1"/>
  <c r="M1191" i="1" s="1"/>
  <c r="J1215" i="1"/>
  <c r="K1215" i="1" s="1"/>
  <c r="M1215" i="1" s="1"/>
  <c r="J1300" i="1"/>
  <c r="K1300" i="1" s="1"/>
  <c r="M1300" i="1" s="1"/>
  <c r="J1765" i="1"/>
  <c r="K1765" i="1" s="1"/>
  <c r="M1765" i="1" s="1"/>
  <c r="J1204" i="1"/>
  <c r="K1204" i="1" s="1"/>
  <c r="M1204" i="1" s="1"/>
  <c r="J1378" i="1"/>
  <c r="K1378" i="1" s="1"/>
  <c r="M1378" i="1" s="1"/>
  <c r="J1749" i="1"/>
  <c r="K1749" i="1" s="1"/>
  <c r="M1749" i="1" s="1"/>
  <c r="K770" i="1"/>
  <c r="M770" i="1" s="1"/>
  <c r="K808" i="1"/>
  <c r="M808" i="1" s="1"/>
  <c r="J812" i="1"/>
  <c r="K812" i="1" s="1"/>
  <c r="M812" i="1" s="1"/>
  <c r="K822" i="1"/>
  <c r="M822" i="1" s="1"/>
  <c r="K836" i="1"/>
  <c r="M836" i="1" s="1"/>
  <c r="J850" i="1"/>
  <c r="K850" i="1" s="1"/>
  <c r="M850" i="1" s="1"/>
  <c r="K860" i="1"/>
  <c r="M860" i="1" s="1"/>
  <c r="J864" i="1"/>
  <c r="K864" i="1" s="1"/>
  <c r="M864" i="1" s="1"/>
  <c r="J874" i="1"/>
  <c r="K874" i="1" s="1"/>
  <c r="M874" i="1" s="1"/>
  <c r="J878" i="1"/>
  <c r="K878" i="1" s="1"/>
  <c r="M878" i="1" s="1"/>
  <c r="J888" i="1"/>
  <c r="K888" i="1" s="1"/>
  <c r="M888" i="1" s="1"/>
  <c r="K898" i="1"/>
  <c r="M898" i="1" s="1"/>
  <c r="J902" i="1"/>
  <c r="K902" i="1" s="1"/>
  <c r="M902" i="1" s="1"/>
  <c r="J916" i="1"/>
  <c r="K916" i="1" s="1"/>
  <c r="M916" i="1" s="1"/>
  <c r="J940" i="1"/>
  <c r="K940" i="1" s="1"/>
  <c r="M940" i="1" s="1"/>
  <c r="K964" i="1"/>
  <c r="M964" i="1" s="1"/>
  <c r="J978" i="1"/>
  <c r="K978" i="1" s="1"/>
  <c r="M978" i="1" s="1"/>
  <c r="K988" i="1"/>
  <c r="M988" i="1" s="1"/>
  <c r="J992" i="1"/>
  <c r="K992" i="1" s="1"/>
  <c r="M992" i="1" s="1"/>
  <c r="J1002" i="1"/>
  <c r="K1002" i="1" s="1"/>
  <c r="M1002" i="1" s="1"/>
  <c r="J1006" i="1"/>
  <c r="K1006" i="1" s="1"/>
  <c r="M1006" i="1" s="1"/>
  <c r="K1055" i="1"/>
  <c r="M1055" i="1" s="1"/>
  <c r="J1066" i="1"/>
  <c r="K1066" i="1" s="1"/>
  <c r="M1066" i="1" s="1"/>
  <c r="J1069" i="1"/>
  <c r="K1069" i="1" s="1"/>
  <c r="M1069" i="1" s="1"/>
  <c r="J1072" i="1"/>
  <c r="K1072" i="1" s="1"/>
  <c r="M1072" i="1" s="1"/>
  <c r="J1078" i="1"/>
  <c r="K1078" i="1" s="1"/>
  <c r="M1078" i="1" s="1"/>
  <c r="K1081" i="1"/>
  <c r="M1081" i="1" s="1"/>
  <c r="J1098" i="1"/>
  <c r="K1098" i="1" s="1"/>
  <c r="M1098" i="1" s="1"/>
  <c r="J1101" i="1"/>
  <c r="K1101" i="1" s="1"/>
  <c r="M1101" i="1" s="1"/>
  <c r="J1104" i="1"/>
  <c r="K1104" i="1" s="1"/>
  <c r="M1104" i="1" s="1"/>
  <c r="J1110" i="1"/>
  <c r="K1110" i="1" s="1"/>
  <c r="M1110" i="1" s="1"/>
  <c r="J1139" i="1"/>
  <c r="K1139" i="1" s="1"/>
  <c r="M1139" i="1" s="1"/>
  <c r="J1154" i="1"/>
  <c r="K1154" i="1" s="1"/>
  <c r="M1154" i="1" s="1"/>
  <c r="J1163" i="1"/>
  <c r="K1163" i="1" s="1"/>
  <c r="M1163" i="1" s="1"/>
  <c r="J1169" i="1"/>
  <c r="K1169" i="1" s="1"/>
  <c r="M1169" i="1" s="1"/>
  <c r="J1172" i="1"/>
  <c r="K1172" i="1" s="1"/>
  <c r="M1172" i="1" s="1"/>
  <c r="J1175" i="1"/>
  <c r="K1175" i="1" s="1"/>
  <c r="M1175" i="1" s="1"/>
  <c r="J1188" i="1"/>
  <c r="K1188" i="1" s="1"/>
  <c r="M1188" i="1" s="1"/>
  <c r="J1303" i="1"/>
  <c r="K1303" i="1" s="1"/>
  <c r="M1303" i="1" s="1"/>
  <c r="J1332" i="1"/>
  <c r="K1332" i="1" s="1"/>
  <c r="M1332" i="1" s="1"/>
  <c r="J1813" i="1"/>
  <c r="K1813" i="1" s="1"/>
  <c r="M1813" i="1" s="1"/>
  <c r="K780" i="1"/>
  <c r="M780" i="1" s="1"/>
  <c r="J784" i="1"/>
  <c r="K784" i="1" s="1"/>
  <c r="M784" i="1" s="1"/>
  <c r="J794" i="1"/>
  <c r="K794" i="1" s="1"/>
  <c r="M794" i="1" s="1"/>
  <c r="J798" i="1"/>
  <c r="K798" i="1" s="1"/>
  <c r="M798" i="1" s="1"/>
  <c r="K818" i="1"/>
  <c r="M818" i="1" s="1"/>
  <c r="K832" i="1"/>
  <c r="M832" i="1" s="1"/>
  <c r="K842" i="1"/>
  <c r="M842" i="1" s="1"/>
  <c r="K846" i="1"/>
  <c r="M846" i="1" s="1"/>
  <c r="K856" i="1"/>
  <c r="M856" i="1" s="1"/>
  <c r="K870" i="1"/>
  <c r="M870" i="1" s="1"/>
  <c r="K884" i="1"/>
  <c r="M884" i="1" s="1"/>
  <c r="K908" i="1"/>
  <c r="M908" i="1" s="1"/>
  <c r="J912" i="1"/>
  <c r="K912" i="1" s="1"/>
  <c r="M912" i="1" s="1"/>
  <c r="J922" i="1"/>
  <c r="K922" i="1" s="1"/>
  <c r="M922" i="1" s="1"/>
  <c r="J926" i="1"/>
  <c r="K926" i="1" s="1"/>
  <c r="M926" i="1" s="1"/>
  <c r="J936" i="1"/>
  <c r="K936" i="1" s="1"/>
  <c r="M936" i="1" s="1"/>
  <c r="K946" i="1"/>
  <c r="M946" i="1" s="1"/>
  <c r="J950" i="1"/>
  <c r="K950" i="1" s="1"/>
  <c r="M950" i="1" s="1"/>
  <c r="K960" i="1"/>
  <c r="M960" i="1" s="1"/>
  <c r="K970" i="1"/>
  <c r="M970" i="1" s="1"/>
  <c r="K974" i="1"/>
  <c r="M974" i="1" s="1"/>
  <c r="K984" i="1"/>
  <c r="M984" i="1" s="1"/>
  <c r="K998" i="1"/>
  <c r="M998" i="1" s="1"/>
  <c r="K1061" i="1"/>
  <c r="M1061" i="1" s="1"/>
  <c r="J1075" i="1"/>
  <c r="K1075" i="1" s="1"/>
  <c r="M1075" i="1" s="1"/>
  <c r="J1087" i="1"/>
  <c r="K1087" i="1" s="1"/>
  <c r="M1087" i="1" s="1"/>
  <c r="K1093" i="1"/>
  <c r="M1093" i="1" s="1"/>
  <c r="J1107" i="1"/>
  <c r="K1107" i="1" s="1"/>
  <c r="M1107" i="1" s="1"/>
  <c r="J1113" i="1"/>
  <c r="K1113" i="1" s="1"/>
  <c r="M1113" i="1" s="1"/>
  <c r="J1119" i="1"/>
  <c r="K1119" i="1" s="1"/>
  <c r="M1119" i="1" s="1"/>
  <c r="J1125" i="1"/>
  <c r="K1125" i="1" s="1"/>
  <c r="M1125" i="1" s="1"/>
  <c r="K1131" i="1"/>
  <c r="M1131" i="1" s="1"/>
  <c r="K1137" i="1"/>
  <c r="M1137" i="1" s="1"/>
  <c r="K1149" i="1"/>
  <c r="M1149" i="1" s="1"/>
  <c r="K1161" i="1"/>
  <c r="M1161" i="1" s="1"/>
  <c r="K1167" i="1"/>
  <c r="M1167" i="1" s="1"/>
  <c r="J1181" i="1"/>
  <c r="K1181" i="1" s="1"/>
  <c r="M1181" i="1" s="1"/>
  <c r="J1184" i="1"/>
  <c r="K1184" i="1" s="1"/>
  <c r="M1184" i="1" s="1"/>
  <c r="K1189" i="1"/>
  <c r="M1189" i="1" s="1"/>
  <c r="J1279" i="1"/>
  <c r="K1279" i="1" s="1"/>
  <c r="M1279" i="1" s="1"/>
  <c r="J1338" i="1"/>
  <c r="K1338" i="1" s="1"/>
  <c r="M1338" i="1" s="1"/>
  <c r="K804" i="1"/>
  <c r="M804" i="1" s="1"/>
  <c r="K828" i="1"/>
  <c r="M828" i="1" s="1"/>
  <c r="K866" i="1"/>
  <c r="M866" i="1" s="1"/>
  <c r="K880" i="1"/>
  <c r="M880" i="1" s="1"/>
  <c r="K890" i="1"/>
  <c r="M890" i="1" s="1"/>
  <c r="K894" i="1"/>
  <c r="M894" i="1" s="1"/>
  <c r="K904" i="1"/>
  <c r="M904" i="1" s="1"/>
  <c r="K918" i="1"/>
  <c r="M918" i="1" s="1"/>
  <c r="K932" i="1"/>
  <c r="M932" i="1" s="1"/>
  <c r="K956" i="1"/>
  <c r="M956" i="1" s="1"/>
  <c r="K994" i="1"/>
  <c r="M994" i="1" s="1"/>
  <c r="K1008" i="1"/>
  <c r="M1008" i="1" s="1"/>
  <c r="K1067" i="1"/>
  <c r="M1067" i="1" s="1"/>
  <c r="K1073" i="1"/>
  <c r="M1073" i="1" s="1"/>
  <c r="K1079" i="1"/>
  <c r="M1079" i="1" s="1"/>
  <c r="K1099" i="1"/>
  <c r="M1099" i="1" s="1"/>
  <c r="K1105" i="1"/>
  <c r="M1105" i="1" s="1"/>
  <c r="K1111" i="1"/>
  <c r="M1111" i="1" s="1"/>
  <c r="K1155" i="1"/>
  <c r="M1155" i="1" s="1"/>
  <c r="K1173" i="1"/>
  <c r="M1173" i="1" s="1"/>
  <c r="K1185" i="1"/>
  <c r="M1185" i="1" s="1"/>
  <c r="J1201" i="1"/>
  <c r="K1201" i="1" s="1"/>
  <c r="M1201" i="1" s="1"/>
  <c r="J1247" i="1"/>
  <c r="K1247" i="1" s="1"/>
  <c r="M1247" i="1" s="1"/>
  <c r="J1739" i="1"/>
  <c r="K1739" i="1" s="1"/>
  <c r="M1739" i="1" s="1"/>
  <c r="J1206" i="1"/>
  <c r="K1206" i="1" s="1"/>
  <c r="M1206" i="1" s="1"/>
  <c r="K1223" i="1"/>
  <c r="M1223" i="1" s="1"/>
  <c r="K1284" i="1"/>
  <c r="M1284" i="1" s="1"/>
  <c r="K1290" i="1"/>
  <c r="M1290" i="1" s="1"/>
  <c r="K1296" i="1"/>
  <c r="M1296" i="1" s="1"/>
  <c r="J1302" i="1"/>
  <c r="K1302" i="1" s="1"/>
  <c r="M1302" i="1" s="1"/>
  <c r="K1316" i="1"/>
  <c r="M1316" i="1" s="1"/>
  <c r="K1322" i="1"/>
  <c r="M1322" i="1" s="1"/>
  <c r="J1328" i="1"/>
  <c r="K1328" i="1" s="1"/>
  <c r="M1328" i="1" s="1"/>
  <c r="J1334" i="1"/>
  <c r="K1334" i="1" s="1"/>
  <c r="M1334" i="1" s="1"/>
  <c r="K1350" i="1"/>
  <c r="M1350" i="1" s="1"/>
  <c r="K1382" i="1"/>
  <c r="M1382" i="1" s="1"/>
  <c r="J1741" i="1"/>
  <c r="K1741" i="1" s="1"/>
  <c r="M1741" i="1" s="1"/>
  <c r="J1751" i="1"/>
  <c r="K1751" i="1" s="1"/>
  <c r="M1751" i="1" s="1"/>
  <c r="K1757" i="1"/>
  <c r="M1757" i="1" s="1"/>
  <c r="J1767" i="1"/>
  <c r="K1767" i="1" s="1"/>
  <c r="M1767" i="1" s="1"/>
  <c r="K1773" i="1"/>
  <c r="M1773" i="1" s="1"/>
  <c r="K1789" i="1"/>
  <c r="M1789" i="1" s="1"/>
  <c r="J1799" i="1"/>
  <c r="K1799" i="1" s="1"/>
  <c r="M1799" i="1" s="1"/>
  <c r="K1805" i="1"/>
  <c r="M1805" i="1" s="1"/>
  <c r="K1821" i="1"/>
  <c r="M1821" i="1" s="1"/>
  <c r="K1219" i="1"/>
  <c r="M1219" i="1" s="1"/>
  <c r="K1233" i="1"/>
  <c r="M1233" i="1" s="1"/>
  <c r="J1237" i="1"/>
  <c r="K1237" i="1" s="1"/>
  <c r="M1237" i="1" s="1"/>
  <c r="K1251" i="1"/>
  <c r="M1251" i="1" s="1"/>
  <c r="J1255" i="1"/>
  <c r="K1255" i="1" s="1"/>
  <c r="M1255" i="1" s="1"/>
  <c r="K1265" i="1"/>
  <c r="M1265" i="1" s="1"/>
  <c r="J1269" i="1"/>
  <c r="K1269" i="1" s="1"/>
  <c r="M1269" i="1" s="1"/>
  <c r="K1285" i="1"/>
  <c r="M1285" i="1" s="1"/>
  <c r="K1291" i="1"/>
  <c r="M1291" i="1" s="1"/>
  <c r="K1297" i="1"/>
  <c r="M1297" i="1" s="1"/>
  <c r="J1311" i="1"/>
  <c r="K1311" i="1" s="1"/>
  <c r="M1311" i="1" s="1"/>
  <c r="K1370" i="1"/>
  <c r="M1370" i="1" s="1"/>
  <c r="J1225" i="1"/>
  <c r="K1225" i="1" s="1"/>
  <c r="M1225" i="1" s="1"/>
  <c r="J1243" i="1"/>
  <c r="K1243" i="1" s="1"/>
  <c r="M1243" i="1" s="1"/>
  <c r="K1253" i="1"/>
  <c r="M1253" i="1" s="1"/>
  <c r="J1257" i="1"/>
  <c r="K1257" i="1" s="1"/>
  <c r="M1257" i="1" s="1"/>
  <c r="K1271" i="1"/>
  <c r="M1271" i="1" s="1"/>
  <c r="J1275" i="1"/>
  <c r="K1275" i="1" s="1"/>
  <c r="M1275" i="1" s="1"/>
  <c r="J1283" i="1"/>
  <c r="K1283" i="1" s="1"/>
  <c r="M1283" i="1" s="1"/>
  <c r="J1286" i="1"/>
  <c r="K1286" i="1" s="1"/>
  <c r="M1286" i="1" s="1"/>
  <c r="J1289" i="1"/>
  <c r="K1289" i="1" s="1"/>
  <c r="M1289" i="1" s="1"/>
  <c r="K1295" i="1"/>
  <c r="M1295" i="1" s="1"/>
  <c r="J1309" i="1"/>
  <c r="K1309" i="1" s="1"/>
  <c r="M1309" i="1" s="1"/>
  <c r="J1318" i="1"/>
  <c r="K1318" i="1" s="1"/>
  <c r="M1318" i="1" s="1"/>
  <c r="J1321" i="1"/>
  <c r="K1321" i="1" s="1"/>
  <c r="M1321" i="1" s="1"/>
  <c r="K1366" i="1"/>
  <c r="M1366" i="1" s="1"/>
  <c r="J1759" i="1"/>
  <c r="K1759" i="1" s="1"/>
  <c r="M1759" i="1" s="1"/>
  <c r="J1823" i="1"/>
  <c r="K1823" i="1" s="1"/>
  <c r="M1823" i="1" s="1"/>
  <c r="J1193" i="1"/>
  <c r="K1193" i="1" s="1"/>
  <c r="M1193" i="1" s="1"/>
  <c r="J1199" i="1"/>
  <c r="K1199" i="1" s="1"/>
  <c r="M1199" i="1" s="1"/>
  <c r="K1217" i="1"/>
  <c r="M1217" i="1" s="1"/>
  <c r="J1221" i="1"/>
  <c r="K1221" i="1" s="1"/>
  <c r="M1221" i="1" s="1"/>
  <c r="K1235" i="1"/>
  <c r="M1235" i="1" s="1"/>
  <c r="J1239" i="1"/>
  <c r="K1239" i="1" s="1"/>
  <c r="M1239" i="1" s="1"/>
  <c r="K1249" i="1"/>
  <c r="M1249" i="1" s="1"/>
  <c r="K1281" i="1"/>
  <c r="M1281" i="1" s="1"/>
  <c r="K1301" i="1"/>
  <c r="M1301" i="1" s="1"/>
  <c r="K1307" i="1"/>
  <c r="M1307" i="1" s="1"/>
  <c r="K1313" i="1"/>
  <c r="M1313" i="1" s="1"/>
  <c r="K1386" i="1"/>
  <c r="M1386" i="1" s="1"/>
  <c r="J1785" i="1"/>
  <c r="K1785" i="1" s="1"/>
  <c r="M1785" i="1" s="1"/>
  <c r="J1801" i="1"/>
  <c r="K1801" i="1" s="1"/>
  <c r="M1801" i="1" s="1"/>
  <c r="J1817" i="1"/>
  <c r="K1817" i="1" s="1"/>
  <c r="M1817" i="1" s="1"/>
  <c r="J1833" i="1"/>
  <c r="K1833" i="1" s="1"/>
  <c r="M1833" i="1" s="1"/>
  <c r="K2002" i="1"/>
  <c r="M2002" i="1" s="1"/>
  <c r="J1811" i="1"/>
  <c r="K1811" i="1" s="1"/>
  <c r="M1811" i="1" s="1"/>
  <c r="J1827" i="1"/>
  <c r="K1827" i="1" s="1"/>
  <c r="M1827" i="1" s="1"/>
  <c r="K1197" i="1"/>
  <c r="M1197" i="1" s="1"/>
  <c r="K1227" i="1"/>
  <c r="M1227" i="1" s="1"/>
  <c r="J1231" i="1"/>
  <c r="K1231" i="1" s="1"/>
  <c r="M1231" i="1" s="1"/>
  <c r="K1241" i="1"/>
  <c r="M1241" i="1" s="1"/>
  <c r="J1245" i="1"/>
  <c r="K1245" i="1" s="1"/>
  <c r="M1245" i="1" s="1"/>
  <c r="K1259" i="1"/>
  <c r="M1259" i="1" s="1"/>
  <c r="J1263" i="1"/>
  <c r="K1263" i="1" s="1"/>
  <c r="M1263" i="1" s="1"/>
  <c r="K1273" i="1"/>
  <c r="M1273" i="1" s="1"/>
  <c r="J1277" i="1"/>
  <c r="K1277" i="1" s="1"/>
  <c r="M1277" i="1" s="1"/>
  <c r="J1287" i="1"/>
  <c r="K1287" i="1" s="1"/>
  <c r="M1287" i="1" s="1"/>
  <c r="K1293" i="1"/>
  <c r="M1293" i="1" s="1"/>
  <c r="K1299" i="1"/>
  <c r="M1299" i="1" s="1"/>
  <c r="K1305" i="1"/>
  <c r="M1305" i="1" s="1"/>
  <c r="J1319" i="1"/>
  <c r="K1319" i="1" s="1"/>
  <c r="M1319" i="1" s="1"/>
  <c r="K1362" i="1"/>
  <c r="M1362" i="1" s="1"/>
  <c r="J1719" i="1"/>
  <c r="K1719" i="1" s="1"/>
  <c r="M1719" i="1" s="1"/>
  <c r="J426" i="1"/>
  <c r="K426" i="1" s="1"/>
  <c r="M426" i="1" s="1"/>
  <c r="J456" i="1"/>
  <c r="K456" i="1" s="1"/>
  <c r="M456" i="1" s="1"/>
  <c r="J488" i="1"/>
  <c r="K488" i="1" s="1"/>
  <c r="M488" i="1" s="1"/>
  <c r="J520" i="1"/>
  <c r="K520" i="1" s="1"/>
  <c r="M520" i="1" s="1"/>
  <c r="J552" i="1"/>
  <c r="K552" i="1" s="1"/>
  <c r="M552" i="1" s="1"/>
  <c r="J584" i="1"/>
  <c r="K584" i="1" s="1"/>
  <c r="M584" i="1" s="1"/>
  <c r="J616" i="1"/>
  <c r="K616" i="1" s="1"/>
  <c r="M616" i="1" s="1"/>
  <c r="J793" i="1"/>
  <c r="K793" i="1" s="1"/>
  <c r="M793" i="1" s="1"/>
  <c r="J131" i="1"/>
  <c r="K131" i="1" s="1"/>
  <c r="M131" i="1" s="1"/>
  <c r="J134" i="1"/>
  <c r="K134" i="1" s="1"/>
  <c r="M134" i="1" s="1"/>
  <c r="K147" i="1"/>
  <c r="M147" i="1" s="1"/>
  <c r="K163" i="1"/>
  <c r="M163" i="1" s="1"/>
  <c r="K179" i="1"/>
  <c r="M179" i="1" s="1"/>
  <c r="J185" i="1"/>
  <c r="K185" i="1" s="1"/>
  <c r="M185" i="1" s="1"/>
  <c r="K195" i="1"/>
  <c r="M195" i="1" s="1"/>
  <c r="K211" i="1"/>
  <c r="M211" i="1" s="1"/>
  <c r="K227" i="1"/>
  <c r="M227" i="1" s="1"/>
  <c r="K243" i="1"/>
  <c r="M243" i="1" s="1"/>
  <c r="K259" i="1"/>
  <c r="M259" i="1" s="1"/>
  <c r="K275" i="1"/>
  <c r="M275" i="1" s="1"/>
  <c r="K291" i="1"/>
  <c r="M291" i="1" s="1"/>
  <c r="K307" i="1"/>
  <c r="M307" i="1" s="1"/>
  <c r="K323" i="1"/>
  <c r="M323" i="1" s="1"/>
  <c r="K339" i="1"/>
  <c r="M339" i="1" s="1"/>
  <c r="K355" i="1"/>
  <c r="M355" i="1" s="1"/>
  <c r="J392" i="1"/>
  <c r="K392" i="1" s="1"/>
  <c r="M392" i="1" s="1"/>
  <c r="K407" i="1"/>
  <c r="M407" i="1" s="1"/>
  <c r="J417" i="1"/>
  <c r="K417" i="1" s="1"/>
  <c r="M417" i="1" s="1"/>
  <c r="K451" i="1"/>
  <c r="M451" i="1" s="1"/>
  <c r="J457" i="1"/>
  <c r="K457" i="1" s="1"/>
  <c r="M457" i="1" s="1"/>
  <c r="K483" i="1"/>
  <c r="M483" i="1" s="1"/>
  <c r="J489" i="1"/>
  <c r="K489" i="1" s="1"/>
  <c r="M489" i="1" s="1"/>
  <c r="K515" i="1"/>
  <c r="M515" i="1" s="1"/>
  <c r="J521" i="1"/>
  <c r="K521" i="1" s="1"/>
  <c r="M521" i="1" s="1"/>
  <c r="K547" i="1"/>
  <c r="M547" i="1" s="1"/>
  <c r="J553" i="1"/>
  <c r="K553" i="1" s="1"/>
  <c r="M553" i="1" s="1"/>
  <c r="K579" i="1"/>
  <c r="M579" i="1" s="1"/>
  <c r="J585" i="1"/>
  <c r="K585" i="1" s="1"/>
  <c r="M585" i="1" s="1"/>
  <c r="K611" i="1"/>
  <c r="M611" i="1" s="1"/>
  <c r="J617" i="1"/>
  <c r="K617" i="1" s="1"/>
  <c r="M617" i="1" s="1"/>
  <c r="J650" i="1"/>
  <c r="K650" i="1" s="1"/>
  <c r="M650" i="1" s="1"/>
  <c r="J378" i="1"/>
  <c r="K378" i="1" s="1"/>
  <c r="M378" i="1" s="1"/>
  <c r="J432" i="1"/>
  <c r="K432" i="1" s="1"/>
  <c r="M432" i="1" s="1"/>
  <c r="J464" i="1"/>
  <c r="K464" i="1" s="1"/>
  <c r="M464" i="1" s="1"/>
  <c r="J496" i="1"/>
  <c r="K496" i="1" s="1"/>
  <c r="M496" i="1" s="1"/>
  <c r="J528" i="1"/>
  <c r="K528" i="1" s="1"/>
  <c r="M528" i="1" s="1"/>
  <c r="J560" i="1"/>
  <c r="K560" i="1" s="1"/>
  <c r="M560" i="1" s="1"/>
  <c r="J592" i="1"/>
  <c r="K592" i="1" s="1"/>
  <c r="M592" i="1" s="1"/>
  <c r="J624" i="1"/>
  <c r="K624" i="1" s="1"/>
  <c r="M624" i="1" s="1"/>
  <c r="K137" i="1"/>
  <c r="M137" i="1" s="1"/>
  <c r="J4" i="1"/>
  <c r="K4" i="1" s="1"/>
  <c r="M4" i="1" s="1"/>
  <c r="J8" i="1"/>
  <c r="K8" i="1" s="1"/>
  <c r="M8" i="1" s="1"/>
  <c r="J14" i="1"/>
  <c r="K14" i="1" s="1"/>
  <c r="M14" i="1" s="1"/>
  <c r="J18" i="1"/>
  <c r="K18" i="1" s="1"/>
  <c r="M18" i="1" s="1"/>
  <c r="J22" i="1"/>
  <c r="K22" i="1" s="1"/>
  <c r="M22" i="1" s="1"/>
  <c r="J26" i="1"/>
  <c r="K26" i="1" s="1"/>
  <c r="M26" i="1" s="1"/>
  <c r="J30" i="1"/>
  <c r="K30" i="1" s="1"/>
  <c r="M30" i="1" s="1"/>
  <c r="J34" i="1"/>
  <c r="K34" i="1" s="1"/>
  <c r="M34" i="1" s="1"/>
  <c r="J38" i="1"/>
  <c r="K38" i="1" s="1"/>
  <c r="M38" i="1" s="1"/>
  <c r="J42" i="1"/>
  <c r="K42" i="1" s="1"/>
  <c r="M42" i="1" s="1"/>
  <c r="J46" i="1"/>
  <c r="K46" i="1" s="1"/>
  <c r="M46" i="1" s="1"/>
  <c r="J50" i="1"/>
  <c r="K50" i="1" s="1"/>
  <c r="M50" i="1" s="1"/>
  <c r="J54" i="1"/>
  <c r="K54" i="1" s="1"/>
  <c r="M54" i="1" s="1"/>
  <c r="J58" i="1"/>
  <c r="K58" i="1" s="1"/>
  <c r="M58" i="1" s="1"/>
  <c r="J60" i="1"/>
  <c r="K60" i="1" s="1"/>
  <c r="M60" i="1" s="1"/>
  <c r="J64" i="1"/>
  <c r="K64" i="1" s="1"/>
  <c r="M64" i="1" s="1"/>
  <c r="J66" i="1"/>
  <c r="K66" i="1" s="1"/>
  <c r="M66" i="1" s="1"/>
  <c r="J68" i="1"/>
  <c r="K68" i="1" s="1"/>
  <c r="M68" i="1" s="1"/>
  <c r="J70" i="1"/>
  <c r="K70" i="1" s="1"/>
  <c r="M70" i="1" s="1"/>
  <c r="J72" i="1"/>
  <c r="K72" i="1" s="1"/>
  <c r="M72" i="1" s="1"/>
  <c r="J76" i="1"/>
  <c r="K76" i="1" s="1"/>
  <c r="M76" i="1" s="1"/>
  <c r="J78" i="1"/>
  <c r="K78" i="1" s="1"/>
  <c r="M78" i="1" s="1"/>
  <c r="J80" i="1"/>
  <c r="K80" i="1" s="1"/>
  <c r="M80" i="1" s="1"/>
  <c r="J82" i="1"/>
  <c r="K82" i="1" s="1"/>
  <c r="M82" i="1" s="1"/>
  <c r="J84" i="1"/>
  <c r="K84" i="1" s="1"/>
  <c r="M84" i="1" s="1"/>
  <c r="J86" i="1"/>
  <c r="K86" i="1" s="1"/>
  <c r="M86" i="1" s="1"/>
  <c r="J88" i="1"/>
  <c r="K88" i="1" s="1"/>
  <c r="M88" i="1" s="1"/>
  <c r="J90" i="1"/>
  <c r="K90" i="1" s="1"/>
  <c r="M90" i="1" s="1"/>
  <c r="J92" i="1"/>
  <c r="K92" i="1" s="1"/>
  <c r="M92" i="1" s="1"/>
  <c r="J94" i="1"/>
  <c r="K94" i="1" s="1"/>
  <c r="M94" i="1" s="1"/>
  <c r="J96" i="1"/>
  <c r="K96" i="1" s="1"/>
  <c r="M96" i="1" s="1"/>
  <c r="J98" i="1"/>
  <c r="K98" i="1" s="1"/>
  <c r="M98" i="1" s="1"/>
  <c r="J100" i="1"/>
  <c r="K100" i="1" s="1"/>
  <c r="M100" i="1" s="1"/>
  <c r="J102" i="1"/>
  <c r="K102" i="1" s="1"/>
  <c r="M102" i="1" s="1"/>
  <c r="J104" i="1"/>
  <c r="K104" i="1" s="1"/>
  <c r="M104" i="1" s="1"/>
  <c r="J106" i="1"/>
  <c r="K106" i="1" s="1"/>
  <c r="M106" i="1" s="1"/>
  <c r="J108" i="1"/>
  <c r="K108" i="1" s="1"/>
  <c r="M108" i="1" s="1"/>
  <c r="J110" i="1"/>
  <c r="K110" i="1" s="1"/>
  <c r="M110" i="1" s="1"/>
  <c r="J112" i="1"/>
  <c r="K112" i="1" s="1"/>
  <c r="M112" i="1" s="1"/>
  <c r="J114" i="1"/>
  <c r="K114" i="1" s="1"/>
  <c r="M114" i="1" s="1"/>
  <c r="J116" i="1"/>
  <c r="K116" i="1" s="1"/>
  <c r="M116" i="1" s="1"/>
  <c r="J118" i="1"/>
  <c r="K118" i="1" s="1"/>
  <c r="M118" i="1" s="1"/>
  <c r="J120" i="1"/>
  <c r="K120" i="1" s="1"/>
  <c r="M120" i="1" s="1"/>
  <c r="J122" i="1"/>
  <c r="K122" i="1" s="1"/>
  <c r="M122" i="1" s="1"/>
  <c r="J124" i="1"/>
  <c r="K124" i="1" s="1"/>
  <c r="M124" i="1" s="1"/>
  <c r="J129" i="1"/>
  <c r="K129" i="1" s="1"/>
  <c r="M129" i="1" s="1"/>
  <c r="J141" i="1"/>
  <c r="K141" i="1" s="1"/>
  <c r="M141" i="1" s="1"/>
  <c r="J157" i="1"/>
  <c r="K157" i="1" s="1"/>
  <c r="M157" i="1" s="1"/>
  <c r="J189" i="1"/>
  <c r="K189" i="1" s="1"/>
  <c r="M189" i="1" s="1"/>
  <c r="J369" i="1"/>
  <c r="K369" i="1" s="1"/>
  <c r="M369" i="1" s="1"/>
  <c r="J383" i="1"/>
  <c r="K383" i="1" s="1"/>
  <c r="M383" i="1" s="1"/>
  <c r="J408" i="1"/>
  <c r="K408" i="1" s="1"/>
  <c r="M408" i="1" s="1"/>
  <c r="J446" i="1"/>
  <c r="K446" i="1" s="1"/>
  <c r="M446" i="1" s="1"/>
  <c r="J459" i="1"/>
  <c r="K459" i="1" s="1"/>
  <c r="M459" i="1" s="1"/>
  <c r="J478" i="1"/>
  <c r="K478" i="1" s="1"/>
  <c r="M478" i="1" s="1"/>
  <c r="J491" i="1"/>
  <c r="K491" i="1" s="1"/>
  <c r="M491" i="1" s="1"/>
  <c r="J510" i="1"/>
  <c r="K510" i="1" s="1"/>
  <c r="M510" i="1" s="1"/>
  <c r="J523" i="1"/>
  <c r="K523" i="1" s="1"/>
  <c r="M523" i="1" s="1"/>
  <c r="J542" i="1"/>
  <c r="K542" i="1" s="1"/>
  <c r="M542" i="1" s="1"/>
  <c r="J555" i="1"/>
  <c r="K555" i="1" s="1"/>
  <c r="M555" i="1" s="1"/>
  <c r="J574" i="1"/>
  <c r="K574" i="1" s="1"/>
  <c r="M574" i="1" s="1"/>
  <c r="J587" i="1"/>
  <c r="K587" i="1" s="1"/>
  <c r="M587" i="1" s="1"/>
  <c r="J606" i="1"/>
  <c r="K606" i="1" s="1"/>
  <c r="M606" i="1" s="1"/>
  <c r="J619" i="1"/>
  <c r="K619" i="1" s="1"/>
  <c r="M619" i="1" s="1"/>
  <c r="J638" i="1"/>
  <c r="K638" i="1" s="1"/>
  <c r="M638" i="1" s="1"/>
  <c r="J6" i="1"/>
  <c r="K6" i="1" s="1"/>
  <c r="M6" i="1" s="1"/>
  <c r="J10" i="1"/>
  <c r="K10" i="1" s="1"/>
  <c r="M10" i="1" s="1"/>
  <c r="J12" i="1"/>
  <c r="K12" i="1" s="1"/>
  <c r="M12" i="1" s="1"/>
  <c r="J16" i="1"/>
  <c r="K16" i="1" s="1"/>
  <c r="M16" i="1" s="1"/>
  <c r="J20" i="1"/>
  <c r="K20" i="1" s="1"/>
  <c r="M20" i="1" s="1"/>
  <c r="J24" i="1"/>
  <c r="K24" i="1" s="1"/>
  <c r="M24" i="1" s="1"/>
  <c r="J28" i="1"/>
  <c r="K28" i="1" s="1"/>
  <c r="M28" i="1" s="1"/>
  <c r="J32" i="1"/>
  <c r="K32" i="1" s="1"/>
  <c r="M32" i="1" s="1"/>
  <c r="J36" i="1"/>
  <c r="K36" i="1" s="1"/>
  <c r="M36" i="1" s="1"/>
  <c r="J40" i="1"/>
  <c r="K40" i="1" s="1"/>
  <c r="M40" i="1" s="1"/>
  <c r="J44" i="1"/>
  <c r="K44" i="1" s="1"/>
  <c r="M44" i="1" s="1"/>
  <c r="J48" i="1"/>
  <c r="K48" i="1" s="1"/>
  <c r="M48" i="1" s="1"/>
  <c r="J52" i="1"/>
  <c r="K52" i="1" s="1"/>
  <c r="M52" i="1" s="1"/>
  <c r="J56" i="1"/>
  <c r="K56" i="1" s="1"/>
  <c r="M56" i="1" s="1"/>
  <c r="J62" i="1"/>
  <c r="K62" i="1" s="1"/>
  <c r="M62" i="1" s="1"/>
  <c r="J74" i="1"/>
  <c r="K74" i="1" s="1"/>
  <c r="M74" i="1" s="1"/>
  <c r="J135" i="1"/>
  <c r="K135" i="1" s="1"/>
  <c r="M135" i="1" s="1"/>
  <c r="K145" i="1"/>
  <c r="M145" i="1" s="1"/>
  <c r="J151" i="1"/>
  <c r="K151" i="1" s="1"/>
  <c r="M151" i="1" s="1"/>
  <c r="K161" i="1"/>
  <c r="M161" i="1" s="1"/>
  <c r="J167" i="1"/>
  <c r="K167" i="1" s="1"/>
  <c r="M167" i="1" s="1"/>
  <c r="K177" i="1"/>
  <c r="M177" i="1" s="1"/>
  <c r="J183" i="1"/>
  <c r="K183" i="1" s="1"/>
  <c r="M183" i="1" s="1"/>
  <c r="K193" i="1"/>
  <c r="M193" i="1" s="1"/>
  <c r="K209" i="1"/>
  <c r="M209" i="1" s="1"/>
  <c r="K225" i="1"/>
  <c r="M225" i="1" s="1"/>
  <c r="K241" i="1"/>
  <c r="M241" i="1" s="1"/>
  <c r="K257" i="1"/>
  <c r="M257" i="1" s="1"/>
  <c r="K273" i="1"/>
  <c r="M273" i="1" s="1"/>
  <c r="K289" i="1"/>
  <c r="M289" i="1" s="1"/>
  <c r="K305" i="1"/>
  <c r="M305" i="1" s="1"/>
  <c r="K321" i="1"/>
  <c r="M321" i="1" s="1"/>
  <c r="K337" i="1"/>
  <c r="M337" i="1" s="1"/>
  <c r="K353" i="1"/>
  <c r="M353" i="1" s="1"/>
  <c r="J384" i="1"/>
  <c r="K384" i="1" s="1"/>
  <c r="M384" i="1" s="1"/>
  <c r="K389" i="1"/>
  <c r="M389" i="1" s="1"/>
  <c r="J394" i="1"/>
  <c r="K394" i="1" s="1"/>
  <c r="M394" i="1" s="1"/>
  <c r="J423" i="1"/>
  <c r="K423" i="1" s="1"/>
  <c r="M423" i="1" s="1"/>
  <c r="J440" i="1"/>
  <c r="K440" i="1" s="1"/>
  <c r="M440" i="1" s="1"/>
  <c r="J472" i="1"/>
  <c r="K472" i="1" s="1"/>
  <c r="M472" i="1" s="1"/>
  <c r="J504" i="1"/>
  <c r="K504" i="1" s="1"/>
  <c r="M504" i="1" s="1"/>
  <c r="J536" i="1"/>
  <c r="K536" i="1" s="1"/>
  <c r="M536" i="1" s="1"/>
  <c r="J568" i="1"/>
  <c r="K568" i="1" s="1"/>
  <c r="M568" i="1" s="1"/>
  <c r="J600" i="1"/>
  <c r="K600" i="1" s="1"/>
  <c r="M600" i="1" s="1"/>
  <c r="J632" i="1"/>
  <c r="K632" i="1" s="1"/>
  <c r="M632" i="1" s="1"/>
  <c r="K173" i="1"/>
  <c r="M173" i="1" s="1"/>
  <c r="J385" i="1"/>
  <c r="K385" i="1" s="1"/>
  <c r="M385" i="1" s="1"/>
  <c r="J399" i="1"/>
  <c r="K399" i="1" s="1"/>
  <c r="M399" i="1" s="1"/>
  <c r="J424" i="1"/>
  <c r="K424" i="1" s="1"/>
  <c r="M424" i="1" s="1"/>
  <c r="J441" i="1"/>
  <c r="K441" i="1" s="1"/>
  <c r="M441" i="1" s="1"/>
  <c r="J473" i="1"/>
  <c r="K473" i="1" s="1"/>
  <c r="M473" i="1" s="1"/>
  <c r="J505" i="1"/>
  <c r="K505" i="1" s="1"/>
  <c r="M505" i="1" s="1"/>
  <c r="J537" i="1"/>
  <c r="K537" i="1" s="1"/>
  <c r="M537" i="1" s="1"/>
  <c r="J569" i="1"/>
  <c r="K569" i="1" s="1"/>
  <c r="M569" i="1" s="1"/>
  <c r="J601" i="1"/>
  <c r="K601" i="1" s="1"/>
  <c r="M601" i="1" s="1"/>
  <c r="J633" i="1"/>
  <c r="K633" i="1" s="1"/>
  <c r="M633" i="1" s="1"/>
  <c r="J648" i="1"/>
  <c r="K648" i="1" s="1"/>
  <c r="M648" i="1" s="1"/>
  <c r="K153" i="1"/>
  <c r="M153" i="1" s="1"/>
  <c r="J416" i="1"/>
  <c r="K416" i="1" s="1"/>
  <c r="M416" i="1" s="1"/>
  <c r="K133" i="1"/>
  <c r="M133" i="1" s="1"/>
  <c r="J139" i="1"/>
  <c r="K139" i="1" s="1"/>
  <c r="M139" i="1" s="1"/>
  <c r="K149" i="1"/>
  <c r="M149" i="1" s="1"/>
  <c r="J155" i="1"/>
  <c r="K155" i="1" s="1"/>
  <c r="M155" i="1" s="1"/>
  <c r="K165" i="1"/>
  <c r="M165" i="1" s="1"/>
  <c r="J171" i="1"/>
  <c r="K171" i="1" s="1"/>
  <c r="M171" i="1" s="1"/>
  <c r="K181" i="1"/>
  <c r="M181" i="1" s="1"/>
  <c r="J187" i="1"/>
  <c r="K187" i="1" s="1"/>
  <c r="M187" i="1" s="1"/>
  <c r="K197" i="1"/>
  <c r="M197" i="1" s="1"/>
  <c r="K213" i="1"/>
  <c r="M213" i="1" s="1"/>
  <c r="K229" i="1"/>
  <c r="M229" i="1" s="1"/>
  <c r="K245" i="1"/>
  <c r="M245" i="1" s="1"/>
  <c r="K261" i="1"/>
  <c r="M261" i="1" s="1"/>
  <c r="K277" i="1"/>
  <c r="M277" i="1" s="1"/>
  <c r="K293" i="1"/>
  <c r="M293" i="1" s="1"/>
  <c r="K309" i="1"/>
  <c r="M309" i="1" s="1"/>
  <c r="K325" i="1"/>
  <c r="M325" i="1" s="1"/>
  <c r="K341" i="1"/>
  <c r="M341" i="1" s="1"/>
  <c r="K357" i="1"/>
  <c r="M357" i="1" s="1"/>
  <c r="J375" i="1"/>
  <c r="K375" i="1" s="1"/>
  <c r="M375" i="1" s="1"/>
  <c r="J400" i="1"/>
  <c r="K400" i="1" s="1"/>
  <c r="M400" i="1" s="1"/>
  <c r="K405" i="1"/>
  <c r="M405" i="1" s="1"/>
  <c r="J410" i="1"/>
  <c r="K410" i="1" s="1"/>
  <c r="M410" i="1" s="1"/>
  <c r="J435" i="1"/>
  <c r="K435" i="1" s="1"/>
  <c r="M435" i="1" s="1"/>
  <c r="J448" i="1"/>
  <c r="K448" i="1" s="1"/>
  <c r="M448" i="1" s="1"/>
  <c r="J467" i="1"/>
  <c r="K467" i="1" s="1"/>
  <c r="M467" i="1" s="1"/>
  <c r="J480" i="1"/>
  <c r="K480" i="1" s="1"/>
  <c r="M480" i="1" s="1"/>
  <c r="J499" i="1"/>
  <c r="K499" i="1" s="1"/>
  <c r="M499" i="1" s="1"/>
  <c r="J512" i="1"/>
  <c r="K512" i="1" s="1"/>
  <c r="M512" i="1" s="1"/>
  <c r="J531" i="1"/>
  <c r="K531" i="1" s="1"/>
  <c r="M531" i="1" s="1"/>
  <c r="J544" i="1"/>
  <c r="K544" i="1" s="1"/>
  <c r="M544" i="1" s="1"/>
  <c r="J563" i="1"/>
  <c r="K563" i="1" s="1"/>
  <c r="M563" i="1" s="1"/>
  <c r="J576" i="1"/>
  <c r="K576" i="1" s="1"/>
  <c r="M576" i="1" s="1"/>
  <c r="J595" i="1"/>
  <c r="K595" i="1" s="1"/>
  <c r="M595" i="1" s="1"/>
  <c r="J608" i="1"/>
  <c r="K608" i="1" s="1"/>
  <c r="M608" i="1" s="1"/>
  <c r="J627" i="1"/>
  <c r="K627" i="1" s="1"/>
  <c r="M627" i="1" s="1"/>
  <c r="J640" i="1"/>
  <c r="K640" i="1" s="1"/>
  <c r="M640" i="1" s="1"/>
  <c r="K169" i="1"/>
  <c r="M169" i="1" s="1"/>
  <c r="K143" i="1"/>
  <c r="M143" i="1" s="1"/>
  <c r="K159" i="1"/>
  <c r="M159" i="1" s="1"/>
  <c r="K175" i="1"/>
  <c r="M175" i="1" s="1"/>
  <c r="K191" i="1"/>
  <c r="M191" i="1" s="1"/>
  <c r="K207" i="1"/>
  <c r="M207" i="1" s="1"/>
  <c r="K223" i="1"/>
  <c r="M223" i="1" s="1"/>
  <c r="K239" i="1"/>
  <c r="M239" i="1" s="1"/>
  <c r="K255" i="1"/>
  <c r="M255" i="1" s="1"/>
  <c r="K271" i="1"/>
  <c r="M271" i="1" s="1"/>
  <c r="K287" i="1"/>
  <c r="M287" i="1" s="1"/>
  <c r="K303" i="1"/>
  <c r="M303" i="1" s="1"/>
  <c r="K319" i="1"/>
  <c r="M319" i="1" s="1"/>
  <c r="K335" i="1"/>
  <c r="M335" i="1" s="1"/>
  <c r="K351" i="1"/>
  <c r="M351" i="1" s="1"/>
  <c r="K367" i="1"/>
  <c r="M367" i="1" s="1"/>
  <c r="J376" i="1"/>
  <c r="K376" i="1" s="1"/>
  <c r="M376" i="1" s="1"/>
  <c r="K391" i="1"/>
  <c r="M391" i="1" s="1"/>
  <c r="J401" i="1"/>
  <c r="K401" i="1" s="1"/>
  <c r="M401" i="1" s="1"/>
  <c r="J415" i="1"/>
  <c r="K415" i="1" s="1"/>
  <c r="M415" i="1" s="1"/>
  <c r="J430" i="1"/>
  <c r="K430" i="1" s="1"/>
  <c r="M430" i="1" s="1"/>
  <c r="J443" i="1"/>
  <c r="K443" i="1" s="1"/>
  <c r="M443" i="1" s="1"/>
  <c r="J462" i="1"/>
  <c r="K462" i="1" s="1"/>
  <c r="M462" i="1" s="1"/>
  <c r="J475" i="1"/>
  <c r="K475" i="1" s="1"/>
  <c r="M475" i="1" s="1"/>
  <c r="J494" i="1"/>
  <c r="K494" i="1" s="1"/>
  <c r="M494" i="1" s="1"/>
  <c r="J507" i="1"/>
  <c r="K507" i="1" s="1"/>
  <c r="M507" i="1" s="1"/>
  <c r="J526" i="1"/>
  <c r="K526" i="1" s="1"/>
  <c r="M526" i="1" s="1"/>
  <c r="J539" i="1"/>
  <c r="K539" i="1" s="1"/>
  <c r="M539" i="1" s="1"/>
  <c r="J558" i="1"/>
  <c r="K558" i="1" s="1"/>
  <c r="M558" i="1" s="1"/>
  <c r="J571" i="1"/>
  <c r="K571" i="1" s="1"/>
  <c r="M571" i="1" s="1"/>
  <c r="J590" i="1"/>
  <c r="K590" i="1" s="1"/>
  <c r="M590" i="1" s="1"/>
  <c r="J603" i="1"/>
  <c r="K603" i="1" s="1"/>
  <c r="M603" i="1" s="1"/>
  <c r="J622" i="1"/>
  <c r="K622" i="1" s="1"/>
  <c r="M622" i="1" s="1"/>
  <c r="J635" i="1"/>
  <c r="K635" i="1" s="1"/>
  <c r="M635" i="1" s="1"/>
  <c r="J372" i="1"/>
  <c r="K372" i="1" s="1"/>
  <c r="M372" i="1" s="1"/>
  <c r="J388" i="1"/>
  <c r="K388" i="1" s="1"/>
  <c r="M388" i="1" s="1"/>
  <c r="J404" i="1"/>
  <c r="K404" i="1" s="1"/>
  <c r="M404" i="1" s="1"/>
  <c r="J420" i="1"/>
  <c r="K420" i="1" s="1"/>
  <c r="M420" i="1" s="1"/>
  <c r="K431" i="1"/>
  <c r="M431" i="1" s="1"/>
  <c r="J436" i="1"/>
  <c r="K436" i="1" s="1"/>
  <c r="M436" i="1" s="1"/>
  <c r="K447" i="1"/>
  <c r="M447" i="1" s="1"/>
  <c r="J452" i="1"/>
  <c r="K452" i="1" s="1"/>
  <c r="M452" i="1" s="1"/>
  <c r="K463" i="1"/>
  <c r="M463" i="1" s="1"/>
  <c r="J468" i="1"/>
  <c r="K468" i="1" s="1"/>
  <c r="M468" i="1" s="1"/>
  <c r="K479" i="1"/>
  <c r="M479" i="1" s="1"/>
  <c r="J484" i="1"/>
  <c r="K484" i="1" s="1"/>
  <c r="M484" i="1" s="1"/>
  <c r="K495" i="1"/>
  <c r="M495" i="1" s="1"/>
  <c r="J500" i="1"/>
  <c r="K500" i="1" s="1"/>
  <c r="M500" i="1" s="1"/>
  <c r="K511" i="1"/>
  <c r="M511" i="1" s="1"/>
  <c r="J516" i="1"/>
  <c r="K516" i="1" s="1"/>
  <c r="M516" i="1" s="1"/>
  <c r="K527" i="1"/>
  <c r="M527" i="1" s="1"/>
  <c r="J532" i="1"/>
  <c r="K532" i="1" s="1"/>
  <c r="M532" i="1" s="1"/>
  <c r="K543" i="1"/>
  <c r="M543" i="1" s="1"/>
  <c r="J548" i="1"/>
  <c r="K548" i="1" s="1"/>
  <c r="M548" i="1" s="1"/>
  <c r="K559" i="1"/>
  <c r="M559" i="1" s="1"/>
  <c r="J564" i="1"/>
  <c r="K564" i="1" s="1"/>
  <c r="M564" i="1" s="1"/>
  <c r="K575" i="1"/>
  <c r="M575" i="1" s="1"/>
  <c r="J580" i="1"/>
  <c r="K580" i="1" s="1"/>
  <c r="M580" i="1" s="1"/>
  <c r="K591" i="1"/>
  <c r="M591" i="1" s="1"/>
  <c r="J596" i="1"/>
  <c r="K596" i="1" s="1"/>
  <c r="M596" i="1" s="1"/>
  <c r="K607" i="1"/>
  <c r="M607" i="1" s="1"/>
  <c r="J612" i="1"/>
  <c r="K612" i="1" s="1"/>
  <c r="M612" i="1" s="1"/>
  <c r="K623" i="1"/>
  <c r="M623" i="1" s="1"/>
  <c r="J628" i="1"/>
  <c r="K628" i="1" s="1"/>
  <c r="M628" i="1" s="1"/>
  <c r="K639" i="1"/>
  <c r="M639" i="1" s="1"/>
  <c r="K656" i="1"/>
  <c r="M656" i="1" s="1"/>
  <c r="J382" i="1"/>
  <c r="K382" i="1" s="1"/>
  <c r="M382" i="1" s="1"/>
  <c r="J398" i="1"/>
  <c r="K398" i="1" s="1"/>
  <c r="M398" i="1" s="1"/>
  <c r="J414" i="1"/>
  <c r="K414" i="1" s="1"/>
  <c r="M414" i="1" s="1"/>
  <c r="K437" i="1"/>
  <c r="M437" i="1" s="1"/>
  <c r="J442" i="1"/>
  <c r="K442" i="1" s="1"/>
  <c r="M442" i="1" s="1"/>
  <c r="K453" i="1"/>
  <c r="M453" i="1" s="1"/>
  <c r="J458" i="1"/>
  <c r="K458" i="1" s="1"/>
  <c r="M458" i="1" s="1"/>
  <c r="K469" i="1"/>
  <c r="M469" i="1" s="1"/>
  <c r="J474" i="1"/>
  <c r="K474" i="1" s="1"/>
  <c r="M474" i="1" s="1"/>
  <c r="K485" i="1"/>
  <c r="M485" i="1" s="1"/>
  <c r="J490" i="1"/>
  <c r="K490" i="1" s="1"/>
  <c r="M490" i="1" s="1"/>
  <c r="K501" i="1"/>
  <c r="M501" i="1" s="1"/>
  <c r="J506" i="1"/>
  <c r="K506" i="1" s="1"/>
  <c r="M506" i="1" s="1"/>
  <c r="K517" i="1"/>
  <c r="M517" i="1" s="1"/>
  <c r="J522" i="1"/>
  <c r="K522" i="1" s="1"/>
  <c r="M522" i="1" s="1"/>
  <c r="K533" i="1"/>
  <c r="M533" i="1" s="1"/>
  <c r="J538" i="1"/>
  <c r="K538" i="1" s="1"/>
  <c r="M538" i="1" s="1"/>
  <c r="K549" i="1"/>
  <c r="M549" i="1" s="1"/>
  <c r="J554" i="1"/>
  <c r="K554" i="1" s="1"/>
  <c r="M554" i="1" s="1"/>
  <c r="K565" i="1"/>
  <c r="M565" i="1" s="1"/>
  <c r="J570" i="1"/>
  <c r="K570" i="1" s="1"/>
  <c r="M570" i="1" s="1"/>
  <c r="K581" i="1"/>
  <c r="M581" i="1" s="1"/>
  <c r="J586" i="1"/>
  <c r="K586" i="1" s="1"/>
  <c r="M586" i="1" s="1"/>
  <c r="K597" i="1"/>
  <c r="M597" i="1" s="1"/>
  <c r="J602" i="1"/>
  <c r="K602" i="1" s="1"/>
  <c r="M602" i="1" s="1"/>
  <c r="K613" i="1"/>
  <c r="M613" i="1" s="1"/>
  <c r="J618" i="1"/>
  <c r="K618" i="1" s="1"/>
  <c r="M618" i="1" s="1"/>
  <c r="K629" i="1"/>
  <c r="M629" i="1" s="1"/>
  <c r="J634" i="1"/>
  <c r="K634" i="1" s="1"/>
  <c r="M634" i="1" s="1"/>
  <c r="J370" i="1"/>
  <c r="K370" i="1" s="1"/>
  <c r="M370" i="1" s="1"/>
  <c r="J386" i="1"/>
  <c r="K386" i="1" s="1"/>
  <c r="M386" i="1" s="1"/>
  <c r="J402" i="1"/>
  <c r="K402" i="1" s="1"/>
  <c r="M402" i="1" s="1"/>
  <c r="J418" i="1"/>
  <c r="K418" i="1" s="1"/>
  <c r="M418" i="1" s="1"/>
  <c r="J438" i="1"/>
  <c r="K438" i="1" s="1"/>
  <c r="M438" i="1" s="1"/>
  <c r="J454" i="1"/>
  <c r="K454" i="1" s="1"/>
  <c r="M454" i="1" s="1"/>
  <c r="J470" i="1"/>
  <c r="K470" i="1" s="1"/>
  <c r="M470" i="1" s="1"/>
  <c r="J486" i="1"/>
  <c r="K486" i="1" s="1"/>
  <c r="M486" i="1" s="1"/>
  <c r="J502" i="1"/>
  <c r="K502" i="1" s="1"/>
  <c r="M502" i="1" s="1"/>
  <c r="J518" i="1"/>
  <c r="K518" i="1" s="1"/>
  <c r="M518" i="1" s="1"/>
  <c r="J534" i="1"/>
  <c r="K534" i="1" s="1"/>
  <c r="M534" i="1" s="1"/>
  <c r="J550" i="1"/>
  <c r="K550" i="1" s="1"/>
  <c r="M550" i="1" s="1"/>
  <c r="J566" i="1"/>
  <c r="K566" i="1" s="1"/>
  <c r="M566" i="1" s="1"/>
  <c r="J582" i="1"/>
  <c r="K582" i="1" s="1"/>
  <c r="M582" i="1" s="1"/>
  <c r="J598" i="1"/>
  <c r="K598" i="1" s="1"/>
  <c r="M598" i="1" s="1"/>
  <c r="J614" i="1"/>
  <c r="K614" i="1" s="1"/>
  <c r="M614" i="1" s="1"/>
  <c r="J630" i="1"/>
  <c r="K630" i="1" s="1"/>
  <c r="M630" i="1" s="1"/>
  <c r="J377" i="1"/>
  <c r="K377" i="1" s="1"/>
  <c r="M377" i="1" s="1"/>
  <c r="J380" i="1"/>
  <c r="K380" i="1" s="1"/>
  <c r="M380" i="1" s="1"/>
  <c r="J393" i="1"/>
  <c r="K393" i="1" s="1"/>
  <c r="M393" i="1" s="1"/>
  <c r="J396" i="1"/>
  <c r="K396" i="1" s="1"/>
  <c r="M396" i="1" s="1"/>
  <c r="J409" i="1"/>
  <c r="K409" i="1" s="1"/>
  <c r="M409" i="1" s="1"/>
  <c r="J412" i="1"/>
  <c r="K412" i="1" s="1"/>
  <c r="M412" i="1" s="1"/>
  <c r="J425" i="1"/>
  <c r="K425" i="1" s="1"/>
  <c r="M425" i="1" s="1"/>
  <c r="J428" i="1"/>
  <c r="K428" i="1" s="1"/>
  <c r="M428" i="1" s="1"/>
  <c r="J433" i="1"/>
  <c r="K433" i="1" s="1"/>
  <c r="M433" i="1" s="1"/>
  <c r="J444" i="1"/>
  <c r="K444" i="1" s="1"/>
  <c r="M444" i="1" s="1"/>
  <c r="J449" i="1"/>
  <c r="K449" i="1" s="1"/>
  <c r="M449" i="1" s="1"/>
  <c r="J460" i="1"/>
  <c r="K460" i="1" s="1"/>
  <c r="M460" i="1" s="1"/>
  <c r="J465" i="1"/>
  <c r="K465" i="1" s="1"/>
  <c r="M465" i="1" s="1"/>
  <c r="J476" i="1"/>
  <c r="K476" i="1" s="1"/>
  <c r="M476" i="1" s="1"/>
  <c r="J481" i="1"/>
  <c r="K481" i="1" s="1"/>
  <c r="M481" i="1" s="1"/>
  <c r="J492" i="1"/>
  <c r="K492" i="1" s="1"/>
  <c r="M492" i="1" s="1"/>
  <c r="J497" i="1"/>
  <c r="K497" i="1" s="1"/>
  <c r="M497" i="1" s="1"/>
  <c r="J508" i="1"/>
  <c r="K508" i="1" s="1"/>
  <c r="M508" i="1" s="1"/>
  <c r="J513" i="1"/>
  <c r="K513" i="1" s="1"/>
  <c r="M513" i="1" s="1"/>
  <c r="J524" i="1"/>
  <c r="K524" i="1" s="1"/>
  <c r="M524" i="1" s="1"/>
  <c r="J529" i="1"/>
  <c r="K529" i="1" s="1"/>
  <c r="M529" i="1" s="1"/>
  <c r="J540" i="1"/>
  <c r="K540" i="1" s="1"/>
  <c r="M540" i="1" s="1"/>
  <c r="J545" i="1"/>
  <c r="K545" i="1" s="1"/>
  <c r="M545" i="1" s="1"/>
  <c r="J556" i="1"/>
  <c r="K556" i="1" s="1"/>
  <c r="M556" i="1" s="1"/>
  <c r="J561" i="1"/>
  <c r="K561" i="1" s="1"/>
  <c r="M561" i="1" s="1"/>
  <c r="J572" i="1"/>
  <c r="K572" i="1" s="1"/>
  <c r="M572" i="1" s="1"/>
  <c r="J577" i="1"/>
  <c r="K577" i="1" s="1"/>
  <c r="M577" i="1" s="1"/>
  <c r="J588" i="1"/>
  <c r="K588" i="1" s="1"/>
  <c r="M588" i="1" s="1"/>
  <c r="J593" i="1"/>
  <c r="K593" i="1" s="1"/>
  <c r="M593" i="1" s="1"/>
  <c r="K599" i="1"/>
  <c r="M599" i="1" s="1"/>
  <c r="J604" i="1"/>
  <c r="K604" i="1" s="1"/>
  <c r="M604" i="1" s="1"/>
  <c r="J609" i="1"/>
  <c r="K609" i="1" s="1"/>
  <c r="M609" i="1" s="1"/>
  <c r="J620" i="1"/>
  <c r="K620" i="1" s="1"/>
  <c r="M620" i="1" s="1"/>
  <c r="J625" i="1"/>
  <c r="K625" i="1" s="1"/>
  <c r="M625" i="1" s="1"/>
  <c r="J636" i="1"/>
  <c r="K636" i="1" s="1"/>
  <c r="M636" i="1" s="1"/>
  <c r="J641" i="1"/>
  <c r="K641" i="1" s="1"/>
  <c r="M641" i="1" s="1"/>
  <c r="J769" i="1"/>
  <c r="K769" i="1" s="1"/>
  <c r="M769" i="1" s="1"/>
  <c r="J368" i="1"/>
  <c r="K368" i="1" s="1"/>
  <c r="M368" i="1" s="1"/>
  <c r="J374" i="1"/>
  <c r="K374" i="1" s="1"/>
  <c r="M374" i="1" s="1"/>
  <c r="J390" i="1"/>
  <c r="K390" i="1" s="1"/>
  <c r="M390" i="1" s="1"/>
  <c r="J406" i="1"/>
  <c r="K406" i="1" s="1"/>
  <c r="M406" i="1" s="1"/>
  <c r="J422" i="1"/>
  <c r="K422" i="1" s="1"/>
  <c r="M422" i="1" s="1"/>
  <c r="K429" i="1"/>
  <c r="M429" i="1" s="1"/>
  <c r="J434" i="1"/>
  <c r="K434" i="1" s="1"/>
  <c r="M434" i="1" s="1"/>
  <c r="J439" i="1"/>
  <c r="K439" i="1" s="1"/>
  <c r="M439" i="1" s="1"/>
  <c r="K445" i="1"/>
  <c r="M445" i="1" s="1"/>
  <c r="J450" i="1"/>
  <c r="K450" i="1" s="1"/>
  <c r="M450" i="1" s="1"/>
  <c r="J455" i="1"/>
  <c r="K455" i="1" s="1"/>
  <c r="M455" i="1" s="1"/>
  <c r="K461" i="1"/>
  <c r="M461" i="1" s="1"/>
  <c r="J466" i="1"/>
  <c r="K466" i="1" s="1"/>
  <c r="M466" i="1" s="1"/>
  <c r="J471" i="1"/>
  <c r="K471" i="1" s="1"/>
  <c r="M471" i="1" s="1"/>
  <c r="K477" i="1"/>
  <c r="M477" i="1" s="1"/>
  <c r="J482" i="1"/>
  <c r="K482" i="1" s="1"/>
  <c r="M482" i="1" s="1"/>
  <c r="J487" i="1"/>
  <c r="K487" i="1" s="1"/>
  <c r="M487" i="1" s="1"/>
  <c r="K493" i="1"/>
  <c r="M493" i="1" s="1"/>
  <c r="J498" i="1"/>
  <c r="K498" i="1" s="1"/>
  <c r="M498" i="1" s="1"/>
  <c r="J503" i="1"/>
  <c r="K503" i="1" s="1"/>
  <c r="M503" i="1" s="1"/>
  <c r="K509" i="1"/>
  <c r="M509" i="1" s="1"/>
  <c r="J514" i="1"/>
  <c r="K514" i="1" s="1"/>
  <c r="M514" i="1" s="1"/>
  <c r="J519" i="1"/>
  <c r="K519" i="1" s="1"/>
  <c r="M519" i="1" s="1"/>
  <c r="K525" i="1"/>
  <c r="M525" i="1" s="1"/>
  <c r="J530" i="1"/>
  <c r="K530" i="1" s="1"/>
  <c r="M530" i="1" s="1"/>
  <c r="J535" i="1"/>
  <c r="K535" i="1" s="1"/>
  <c r="M535" i="1" s="1"/>
  <c r="K541" i="1"/>
  <c r="M541" i="1" s="1"/>
  <c r="J546" i="1"/>
  <c r="K546" i="1" s="1"/>
  <c r="M546" i="1" s="1"/>
  <c r="J551" i="1"/>
  <c r="K551" i="1" s="1"/>
  <c r="M551" i="1" s="1"/>
  <c r="K557" i="1"/>
  <c r="M557" i="1" s="1"/>
  <c r="J562" i="1"/>
  <c r="K562" i="1" s="1"/>
  <c r="M562" i="1" s="1"/>
  <c r="J567" i="1"/>
  <c r="K567" i="1" s="1"/>
  <c r="M567" i="1" s="1"/>
  <c r="K573" i="1"/>
  <c r="M573" i="1" s="1"/>
  <c r="J578" i="1"/>
  <c r="K578" i="1" s="1"/>
  <c r="M578" i="1" s="1"/>
  <c r="J583" i="1"/>
  <c r="K583" i="1" s="1"/>
  <c r="M583" i="1" s="1"/>
  <c r="K589" i="1"/>
  <c r="M589" i="1" s="1"/>
  <c r="J594" i="1"/>
  <c r="K594" i="1" s="1"/>
  <c r="M594" i="1" s="1"/>
  <c r="J599" i="1"/>
  <c r="K605" i="1"/>
  <c r="M605" i="1" s="1"/>
  <c r="J610" i="1"/>
  <c r="K610" i="1" s="1"/>
  <c r="M610" i="1" s="1"/>
  <c r="J615" i="1"/>
  <c r="K615" i="1" s="1"/>
  <c r="M615" i="1" s="1"/>
  <c r="K621" i="1"/>
  <c r="M621" i="1" s="1"/>
  <c r="J626" i="1"/>
  <c r="K626" i="1" s="1"/>
  <c r="M626" i="1" s="1"/>
  <c r="J631" i="1"/>
  <c r="K631" i="1" s="1"/>
  <c r="M631" i="1" s="1"/>
  <c r="K637" i="1"/>
  <c r="M637" i="1" s="1"/>
  <c r="K642" i="1"/>
  <c r="M642" i="1" s="1"/>
  <c r="J644" i="1"/>
  <c r="K644" i="1" s="1"/>
  <c r="M644" i="1" s="1"/>
  <c r="K654" i="1"/>
  <c r="M654" i="1" s="1"/>
  <c r="J660" i="1"/>
  <c r="K660" i="1" s="1"/>
  <c r="M660" i="1" s="1"/>
  <c r="K664" i="1"/>
  <c r="M664" i="1" s="1"/>
  <c r="K668" i="1"/>
  <c r="M668" i="1" s="1"/>
  <c r="K672" i="1"/>
  <c r="M672" i="1" s="1"/>
  <c r="K676" i="1"/>
  <c r="M676" i="1" s="1"/>
  <c r="K680" i="1"/>
  <c r="M680" i="1" s="1"/>
  <c r="K684" i="1"/>
  <c r="M684" i="1" s="1"/>
  <c r="K688" i="1"/>
  <c r="M688" i="1" s="1"/>
  <c r="K692" i="1"/>
  <c r="M692" i="1" s="1"/>
  <c r="K696" i="1"/>
  <c r="M696" i="1" s="1"/>
  <c r="K700" i="1"/>
  <c r="M700" i="1" s="1"/>
  <c r="K704" i="1"/>
  <c r="M704" i="1" s="1"/>
  <c r="K708" i="1"/>
  <c r="M708" i="1" s="1"/>
  <c r="K712" i="1"/>
  <c r="M712" i="1" s="1"/>
  <c r="K716" i="1"/>
  <c r="M716" i="1" s="1"/>
  <c r="K720" i="1"/>
  <c r="M720" i="1" s="1"/>
  <c r="K724" i="1"/>
  <c r="M724" i="1" s="1"/>
  <c r="K728" i="1"/>
  <c r="M728" i="1" s="1"/>
  <c r="K732" i="1"/>
  <c r="M732" i="1" s="1"/>
  <c r="K736" i="1"/>
  <c r="M736" i="1" s="1"/>
  <c r="K740" i="1"/>
  <c r="M740" i="1" s="1"/>
  <c r="K744" i="1"/>
  <c r="M744" i="1" s="1"/>
  <c r="K748" i="1"/>
  <c r="M748" i="1" s="1"/>
  <c r="K752" i="1"/>
  <c r="M752" i="1" s="1"/>
  <c r="J761" i="1"/>
  <c r="K761" i="1" s="1"/>
  <c r="M761" i="1" s="1"/>
  <c r="J801" i="1"/>
  <c r="K801" i="1" s="1"/>
  <c r="M801" i="1" s="1"/>
  <c r="K658" i="1"/>
  <c r="M658" i="1" s="1"/>
  <c r="J785" i="1"/>
  <c r="K785" i="1" s="1"/>
  <c r="M785" i="1" s="1"/>
  <c r="K646" i="1"/>
  <c r="M646" i="1" s="1"/>
  <c r="J652" i="1"/>
  <c r="K652" i="1" s="1"/>
  <c r="M652" i="1" s="1"/>
  <c r="K662" i="1"/>
  <c r="M662" i="1" s="1"/>
  <c r="K666" i="1"/>
  <c r="M666" i="1" s="1"/>
  <c r="K670" i="1"/>
  <c r="M670" i="1" s="1"/>
  <c r="K674" i="1"/>
  <c r="M674" i="1" s="1"/>
  <c r="K678" i="1"/>
  <c r="M678" i="1" s="1"/>
  <c r="K682" i="1"/>
  <c r="M682" i="1" s="1"/>
  <c r="K686" i="1"/>
  <c r="M686" i="1" s="1"/>
  <c r="K690" i="1"/>
  <c r="M690" i="1" s="1"/>
  <c r="K694" i="1"/>
  <c r="M694" i="1" s="1"/>
  <c r="K698" i="1"/>
  <c r="M698" i="1" s="1"/>
  <c r="K702" i="1"/>
  <c r="M702" i="1" s="1"/>
  <c r="K706" i="1"/>
  <c r="M706" i="1" s="1"/>
  <c r="K710" i="1"/>
  <c r="M710" i="1" s="1"/>
  <c r="K714" i="1"/>
  <c r="M714" i="1" s="1"/>
  <c r="K718" i="1"/>
  <c r="M718" i="1" s="1"/>
  <c r="K722" i="1"/>
  <c r="M722" i="1" s="1"/>
  <c r="K726" i="1"/>
  <c r="M726" i="1" s="1"/>
  <c r="K730" i="1"/>
  <c r="M730" i="1" s="1"/>
  <c r="K734" i="1"/>
  <c r="M734" i="1" s="1"/>
  <c r="K738" i="1"/>
  <c r="M738" i="1" s="1"/>
  <c r="K742" i="1"/>
  <c r="M742" i="1" s="1"/>
  <c r="K746" i="1"/>
  <c r="M746" i="1" s="1"/>
  <c r="K750" i="1"/>
  <c r="M750" i="1" s="1"/>
  <c r="J758" i="1"/>
  <c r="K758" i="1" s="1"/>
  <c r="M758" i="1" s="1"/>
  <c r="J777" i="1"/>
  <c r="K777" i="1" s="1"/>
  <c r="M777" i="1" s="1"/>
  <c r="J771" i="1"/>
  <c r="K771" i="1" s="1"/>
  <c r="M771" i="1" s="1"/>
  <c r="J787" i="1"/>
  <c r="K787" i="1" s="1"/>
  <c r="M787" i="1" s="1"/>
  <c r="J803" i="1"/>
  <c r="K803" i="1" s="1"/>
  <c r="M803" i="1" s="1"/>
  <c r="K756" i="1"/>
  <c r="M756" i="1" s="1"/>
  <c r="K762" i="1"/>
  <c r="M762" i="1" s="1"/>
  <c r="J765" i="1"/>
  <c r="K765" i="1" s="1"/>
  <c r="M765" i="1" s="1"/>
  <c r="J781" i="1"/>
  <c r="K781" i="1" s="1"/>
  <c r="M781" i="1" s="1"/>
  <c r="J797" i="1"/>
  <c r="K797" i="1" s="1"/>
  <c r="M797" i="1" s="1"/>
  <c r="K754" i="1"/>
  <c r="M754" i="1" s="1"/>
  <c r="J759" i="1"/>
  <c r="K759" i="1" s="1"/>
  <c r="M759" i="1" s="1"/>
  <c r="J775" i="1"/>
  <c r="K775" i="1" s="1"/>
  <c r="M775" i="1" s="1"/>
  <c r="J791" i="1"/>
  <c r="K791" i="1" s="1"/>
  <c r="M791" i="1" s="1"/>
  <c r="J763" i="1"/>
  <c r="K763" i="1" s="1"/>
  <c r="M763" i="1" s="1"/>
  <c r="J779" i="1"/>
  <c r="K779" i="1" s="1"/>
  <c r="M779" i="1" s="1"/>
  <c r="J795" i="1"/>
  <c r="K795" i="1" s="1"/>
  <c r="M795" i="1" s="1"/>
  <c r="K757" i="1"/>
  <c r="M757" i="1" s="1"/>
  <c r="J760" i="1"/>
  <c r="K760" i="1" s="1"/>
  <c r="M760" i="1" s="1"/>
  <c r="J773" i="1"/>
  <c r="K773" i="1" s="1"/>
  <c r="M773" i="1" s="1"/>
  <c r="J789" i="1"/>
  <c r="K789" i="1" s="1"/>
  <c r="M789" i="1" s="1"/>
  <c r="J805" i="1"/>
  <c r="K805" i="1" s="1"/>
  <c r="M805" i="1" s="1"/>
  <c r="K764" i="1"/>
  <c r="M764" i="1" s="1"/>
  <c r="J767" i="1"/>
  <c r="K767" i="1" s="1"/>
  <c r="M767" i="1" s="1"/>
  <c r="J783" i="1"/>
  <c r="K783" i="1" s="1"/>
  <c r="M783" i="1" s="1"/>
  <c r="J799" i="1"/>
  <c r="K799" i="1" s="1"/>
  <c r="M799" i="1" s="1"/>
  <c r="J1046" i="1"/>
  <c r="K1046" i="1" s="1"/>
  <c r="M1046" i="1" s="1"/>
  <c r="J1554" i="1"/>
  <c r="K1554" i="1" s="1"/>
  <c r="M1554" i="1" s="1"/>
  <c r="J807" i="1"/>
  <c r="K807" i="1" s="1"/>
  <c r="M807" i="1" s="1"/>
  <c r="J809" i="1"/>
  <c r="K809" i="1" s="1"/>
  <c r="M809" i="1" s="1"/>
  <c r="J811" i="1"/>
  <c r="K811" i="1" s="1"/>
  <c r="M811" i="1" s="1"/>
  <c r="J813" i="1"/>
  <c r="K813" i="1" s="1"/>
  <c r="M813" i="1" s="1"/>
  <c r="J815" i="1"/>
  <c r="K815" i="1" s="1"/>
  <c r="M815" i="1" s="1"/>
  <c r="J817" i="1"/>
  <c r="K817" i="1" s="1"/>
  <c r="M817" i="1" s="1"/>
  <c r="J819" i="1"/>
  <c r="K819" i="1" s="1"/>
  <c r="M819" i="1" s="1"/>
  <c r="J821" i="1"/>
  <c r="K821" i="1" s="1"/>
  <c r="M821" i="1" s="1"/>
  <c r="J823" i="1"/>
  <c r="K823" i="1" s="1"/>
  <c r="M823" i="1" s="1"/>
  <c r="J825" i="1"/>
  <c r="K825" i="1" s="1"/>
  <c r="M825" i="1" s="1"/>
  <c r="J827" i="1"/>
  <c r="K827" i="1" s="1"/>
  <c r="M827" i="1" s="1"/>
  <c r="J829" i="1"/>
  <c r="K829" i="1" s="1"/>
  <c r="M829" i="1" s="1"/>
  <c r="J831" i="1"/>
  <c r="K831" i="1" s="1"/>
  <c r="M831" i="1" s="1"/>
  <c r="J833" i="1"/>
  <c r="K833" i="1" s="1"/>
  <c r="M833" i="1" s="1"/>
  <c r="J835" i="1"/>
  <c r="K835" i="1" s="1"/>
  <c r="M835" i="1" s="1"/>
  <c r="J837" i="1"/>
  <c r="K837" i="1" s="1"/>
  <c r="M837" i="1" s="1"/>
  <c r="J839" i="1"/>
  <c r="K839" i="1" s="1"/>
  <c r="M839" i="1" s="1"/>
  <c r="J841" i="1"/>
  <c r="K841" i="1" s="1"/>
  <c r="M841" i="1" s="1"/>
  <c r="J843" i="1"/>
  <c r="K843" i="1" s="1"/>
  <c r="M843" i="1" s="1"/>
  <c r="J845" i="1"/>
  <c r="K845" i="1" s="1"/>
  <c r="M845" i="1" s="1"/>
  <c r="J847" i="1"/>
  <c r="K847" i="1" s="1"/>
  <c r="M847" i="1" s="1"/>
  <c r="J849" i="1"/>
  <c r="K849" i="1" s="1"/>
  <c r="M849" i="1" s="1"/>
  <c r="J851" i="1"/>
  <c r="K851" i="1" s="1"/>
  <c r="M851" i="1" s="1"/>
  <c r="J853" i="1"/>
  <c r="K853" i="1" s="1"/>
  <c r="M853" i="1" s="1"/>
  <c r="J855" i="1"/>
  <c r="K855" i="1" s="1"/>
  <c r="M855" i="1" s="1"/>
  <c r="J857" i="1"/>
  <c r="K857" i="1" s="1"/>
  <c r="M857" i="1" s="1"/>
  <c r="J859" i="1"/>
  <c r="K859" i="1" s="1"/>
  <c r="M859" i="1" s="1"/>
  <c r="J861" i="1"/>
  <c r="K861" i="1" s="1"/>
  <c r="M861" i="1" s="1"/>
  <c r="J863" i="1"/>
  <c r="K863" i="1" s="1"/>
  <c r="M863" i="1" s="1"/>
  <c r="J865" i="1"/>
  <c r="K865" i="1" s="1"/>
  <c r="M865" i="1" s="1"/>
  <c r="J867" i="1"/>
  <c r="K867" i="1" s="1"/>
  <c r="M867" i="1" s="1"/>
  <c r="J869" i="1"/>
  <c r="K869" i="1" s="1"/>
  <c r="M869" i="1" s="1"/>
  <c r="J871" i="1"/>
  <c r="K871" i="1" s="1"/>
  <c r="M871" i="1" s="1"/>
  <c r="J873" i="1"/>
  <c r="K873" i="1" s="1"/>
  <c r="M873" i="1" s="1"/>
  <c r="J875" i="1"/>
  <c r="K875" i="1" s="1"/>
  <c r="M875" i="1" s="1"/>
  <c r="J877" i="1"/>
  <c r="K877" i="1" s="1"/>
  <c r="M877" i="1" s="1"/>
  <c r="J879" i="1"/>
  <c r="K879" i="1" s="1"/>
  <c r="M879" i="1" s="1"/>
  <c r="J881" i="1"/>
  <c r="K881" i="1" s="1"/>
  <c r="M881" i="1" s="1"/>
  <c r="J883" i="1"/>
  <c r="K883" i="1" s="1"/>
  <c r="M883" i="1" s="1"/>
  <c r="J885" i="1"/>
  <c r="K885" i="1" s="1"/>
  <c r="M885" i="1" s="1"/>
  <c r="J887" i="1"/>
  <c r="K887" i="1" s="1"/>
  <c r="M887" i="1" s="1"/>
  <c r="J889" i="1"/>
  <c r="K889" i="1" s="1"/>
  <c r="M889" i="1" s="1"/>
  <c r="J891" i="1"/>
  <c r="K891" i="1" s="1"/>
  <c r="M891" i="1" s="1"/>
  <c r="J893" i="1"/>
  <c r="K893" i="1" s="1"/>
  <c r="M893" i="1" s="1"/>
  <c r="J895" i="1"/>
  <c r="K895" i="1" s="1"/>
  <c r="M895" i="1" s="1"/>
  <c r="J897" i="1"/>
  <c r="K897" i="1" s="1"/>
  <c r="M897" i="1" s="1"/>
  <c r="J899" i="1"/>
  <c r="K899" i="1" s="1"/>
  <c r="M899" i="1" s="1"/>
  <c r="J901" i="1"/>
  <c r="K901" i="1" s="1"/>
  <c r="M901" i="1" s="1"/>
  <c r="J903" i="1"/>
  <c r="K903" i="1" s="1"/>
  <c r="M903" i="1" s="1"/>
  <c r="J905" i="1"/>
  <c r="K905" i="1" s="1"/>
  <c r="M905" i="1" s="1"/>
  <c r="J907" i="1"/>
  <c r="K907" i="1" s="1"/>
  <c r="M907" i="1" s="1"/>
  <c r="J909" i="1"/>
  <c r="K909" i="1" s="1"/>
  <c r="M909" i="1" s="1"/>
  <c r="J911" i="1"/>
  <c r="K911" i="1" s="1"/>
  <c r="M911" i="1" s="1"/>
  <c r="J913" i="1"/>
  <c r="K913" i="1" s="1"/>
  <c r="M913" i="1" s="1"/>
  <c r="J915" i="1"/>
  <c r="K915" i="1" s="1"/>
  <c r="M915" i="1" s="1"/>
  <c r="J917" i="1"/>
  <c r="K917" i="1" s="1"/>
  <c r="M917" i="1" s="1"/>
  <c r="J919" i="1"/>
  <c r="K919" i="1" s="1"/>
  <c r="M919" i="1" s="1"/>
  <c r="J921" i="1"/>
  <c r="K921" i="1" s="1"/>
  <c r="M921" i="1" s="1"/>
  <c r="J923" i="1"/>
  <c r="K923" i="1" s="1"/>
  <c r="M923" i="1" s="1"/>
  <c r="J925" i="1"/>
  <c r="K925" i="1" s="1"/>
  <c r="M925" i="1" s="1"/>
  <c r="J927" i="1"/>
  <c r="K927" i="1" s="1"/>
  <c r="M927" i="1" s="1"/>
  <c r="J929" i="1"/>
  <c r="K929" i="1" s="1"/>
  <c r="M929" i="1" s="1"/>
  <c r="J931" i="1"/>
  <c r="K931" i="1" s="1"/>
  <c r="M931" i="1" s="1"/>
  <c r="J933" i="1"/>
  <c r="K933" i="1" s="1"/>
  <c r="M933" i="1" s="1"/>
  <c r="J935" i="1"/>
  <c r="K935" i="1" s="1"/>
  <c r="M935" i="1" s="1"/>
  <c r="J937" i="1"/>
  <c r="K937" i="1" s="1"/>
  <c r="M937" i="1" s="1"/>
  <c r="J939" i="1"/>
  <c r="K939" i="1" s="1"/>
  <c r="M939" i="1" s="1"/>
  <c r="J941" i="1"/>
  <c r="K941" i="1" s="1"/>
  <c r="M941" i="1" s="1"/>
  <c r="J943" i="1"/>
  <c r="K943" i="1" s="1"/>
  <c r="M943" i="1" s="1"/>
  <c r="J945" i="1"/>
  <c r="K945" i="1" s="1"/>
  <c r="M945" i="1" s="1"/>
  <c r="J947" i="1"/>
  <c r="K947" i="1" s="1"/>
  <c r="M947" i="1" s="1"/>
  <c r="J949" i="1"/>
  <c r="K949" i="1" s="1"/>
  <c r="M949" i="1" s="1"/>
  <c r="J951" i="1"/>
  <c r="K951" i="1" s="1"/>
  <c r="M951" i="1" s="1"/>
  <c r="J953" i="1"/>
  <c r="K953" i="1" s="1"/>
  <c r="M953" i="1" s="1"/>
  <c r="J955" i="1"/>
  <c r="K955" i="1" s="1"/>
  <c r="M955" i="1" s="1"/>
  <c r="J957" i="1"/>
  <c r="K957" i="1" s="1"/>
  <c r="M957" i="1" s="1"/>
  <c r="J959" i="1"/>
  <c r="K959" i="1" s="1"/>
  <c r="M959" i="1" s="1"/>
  <c r="J961" i="1"/>
  <c r="K961" i="1" s="1"/>
  <c r="M961" i="1" s="1"/>
  <c r="J963" i="1"/>
  <c r="K963" i="1" s="1"/>
  <c r="M963" i="1" s="1"/>
  <c r="J965" i="1"/>
  <c r="K965" i="1" s="1"/>
  <c r="M965" i="1" s="1"/>
  <c r="J967" i="1"/>
  <c r="K967" i="1" s="1"/>
  <c r="M967" i="1" s="1"/>
  <c r="J969" i="1"/>
  <c r="K969" i="1" s="1"/>
  <c r="M969" i="1" s="1"/>
  <c r="J971" i="1"/>
  <c r="K971" i="1" s="1"/>
  <c r="M971" i="1" s="1"/>
  <c r="J973" i="1"/>
  <c r="K973" i="1" s="1"/>
  <c r="M973" i="1" s="1"/>
  <c r="J975" i="1"/>
  <c r="K975" i="1" s="1"/>
  <c r="M975" i="1" s="1"/>
  <c r="J977" i="1"/>
  <c r="K977" i="1" s="1"/>
  <c r="M977" i="1" s="1"/>
  <c r="J979" i="1"/>
  <c r="K979" i="1" s="1"/>
  <c r="M979" i="1" s="1"/>
  <c r="J981" i="1"/>
  <c r="K981" i="1" s="1"/>
  <c r="M981" i="1" s="1"/>
  <c r="J983" i="1"/>
  <c r="K983" i="1" s="1"/>
  <c r="M983" i="1" s="1"/>
  <c r="J985" i="1"/>
  <c r="K985" i="1" s="1"/>
  <c r="M985" i="1" s="1"/>
  <c r="J987" i="1"/>
  <c r="K987" i="1" s="1"/>
  <c r="M987" i="1" s="1"/>
  <c r="J989" i="1"/>
  <c r="K989" i="1" s="1"/>
  <c r="M989" i="1" s="1"/>
  <c r="J991" i="1"/>
  <c r="K991" i="1" s="1"/>
  <c r="M991" i="1" s="1"/>
  <c r="J993" i="1"/>
  <c r="K993" i="1" s="1"/>
  <c r="M993" i="1" s="1"/>
  <c r="J995" i="1"/>
  <c r="K995" i="1" s="1"/>
  <c r="M995" i="1" s="1"/>
  <c r="J997" i="1"/>
  <c r="K997" i="1" s="1"/>
  <c r="M997" i="1" s="1"/>
  <c r="J999" i="1"/>
  <c r="K999" i="1" s="1"/>
  <c r="M999" i="1" s="1"/>
  <c r="J1001" i="1"/>
  <c r="K1001" i="1" s="1"/>
  <c r="M1001" i="1" s="1"/>
  <c r="J1003" i="1"/>
  <c r="K1003" i="1" s="1"/>
  <c r="M1003" i="1" s="1"/>
  <c r="J1005" i="1"/>
  <c r="K1005" i="1" s="1"/>
  <c r="M1005" i="1" s="1"/>
  <c r="J1007" i="1"/>
  <c r="K1007" i="1" s="1"/>
  <c r="M1007" i="1" s="1"/>
  <c r="J1009" i="1"/>
  <c r="K1009" i="1" s="1"/>
  <c r="M1009" i="1" s="1"/>
  <c r="J1011" i="1"/>
  <c r="K1011" i="1" s="1"/>
  <c r="M1011" i="1" s="1"/>
  <c r="J1013" i="1"/>
  <c r="K1013" i="1" s="1"/>
  <c r="M1013" i="1" s="1"/>
  <c r="J1015" i="1"/>
  <c r="K1015" i="1" s="1"/>
  <c r="M1015" i="1" s="1"/>
  <c r="J1017" i="1"/>
  <c r="K1017" i="1" s="1"/>
  <c r="M1017" i="1" s="1"/>
  <c r="J1019" i="1"/>
  <c r="K1019" i="1" s="1"/>
  <c r="M1019" i="1" s="1"/>
  <c r="J1021" i="1"/>
  <c r="K1021" i="1" s="1"/>
  <c r="M1021" i="1" s="1"/>
  <c r="J1023" i="1"/>
  <c r="K1023" i="1" s="1"/>
  <c r="M1023" i="1" s="1"/>
  <c r="J1025" i="1"/>
  <c r="K1025" i="1" s="1"/>
  <c r="M1025" i="1" s="1"/>
  <c r="J1027" i="1"/>
  <c r="K1027" i="1" s="1"/>
  <c r="M1027" i="1" s="1"/>
  <c r="J1029" i="1"/>
  <c r="K1029" i="1" s="1"/>
  <c r="M1029" i="1" s="1"/>
  <c r="J1031" i="1"/>
  <c r="K1031" i="1" s="1"/>
  <c r="M1031" i="1" s="1"/>
  <c r="J1033" i="1"/>
  <c r="K1033" i="1" s="1"/>
  <c r="M1033" i="1" s="1"/>
  <c r="J1035" i="1"/>
  <c r="K1035" i="1" s="1"/>
  <c r="M1035" i="1" s="1"/>
  <c r="J1037" i="1"/>
  <c r="K1037" i="1" s="1"/>
  <c r="M1037" i="1" s="1"/>
  <c r="J1039" i="1"/>
  <c r="K1039" i="1" s="1"/>
  <c r="M1039" i="1" s="1"/>
  <c r="J1041" i="1"/>
  <c r="K1041" i="1" s="1"/>
  <c r="M1041" i="1" s="1"/>
  <c r="J1043" i="1"/>
  <c r="K1043" i="1" s="1"/>
  <c r="M1043" i="1" s="1"/>
  <c r="K1051" i="1"/>
  <c r="M1051" i="1" s="1"/>
  <c r="K1049" i="1"/>
  <c r="M1049" i="1" s="1"/>
  <c r="K1047" i="1"/>
  <c r="M1047" i="1" s="1"/>
  <c r="J1557" i="1"/>
  <c r="K1557" i="1" s="1"/>
  <c r="M1557" i="1" s="1"/>
  <c r="J1565" i="1"/>
  <c r="K1565" i="1" s="1"/>
  <c r="M1565" i="1" s="1"/>
  <c r="J1579" i="1"/>
  <c r="K1579" i="1" s="1"/>
  <c r="M1579" i="1" s="1"/>
  <c r="J1587" i="1"/>
  <c r="K1587" i="1" s="1"/>
  <c r="M1587" i="1" s="1"/>
  <c r="J1595" i="1"/>
  <c r="K1595" i="1" s="1"/>
  <c r="M1595" i="1" s="1"/>
  <c r="J1603" i="1"/>
  <c r="K1603" i="1" s="1"/>
  <c r="M1603" i="1" s="1"/>
  <c r="J1611" i="1"/>
  <c r="K1611" i="1" s="1"/>
  <c r="M1611" i="1" s="1"/>
  <c r="J1619" i="1"/>
  <c r="K1619" i="1" s="1"/>
  <c r="M1619" i="1" s="1"/>
  <c r="J1627" i="1"/>
  <c r="K1627" i="1" s="1"/>
  <c r="M1627" i="1" s="1"/>
  <c r="J1633" i="1"/>
  <c r="K1633" i="1" s="1"/>
  <c r="M1633" i="1" s="1"/>
  <c r="J1637" i="1"/>
  <c r="K1637" i="1" s="1"/>
  <c r="M1637" i="1" s="1"/>
  <c r="J1641" i="1"/>
  <c r="K1641" i="1" s="1"/>
  <c r="M1641" i="1" s="1"/>
  <c r="J1645" i="1"/>
  <c r="K1645" i="1" s="1"/>
  <c r="M1645" i="1" s="1"/>
  <c r="J1649" i="1"/>
  <c r="K1649" i="1" s="1"/>
  <c r="M1649" i="1" s="1"/>
  <c r="J1653" i="1"/>
  <c r="K1653" i="1" s="1"/>
  <c r="M1653" i="1" s="1"/>
  <c r="J1657" i="1"/>
  <c r="K1657" i="1" s="1"/>
  <c r="M1657" i="1" s="1"/>
  <c r="J1661" i="1"/>
  <c r="K1661" i="1" s="1"/>
  <c r="M1661" i="1" s="1"/>
  <c r="J1665" i="1"/>
  <c r="K1665" i="1" s="1"/>
  <c r="M1665" i="1" s="1"/>
  <c r="J1669" i="1"/>
  <c r="K1669" i="1" s="1"/>
  <c r="M1669" i="1" s="1"/>
  <c r="J1673" i="1"/>
  <c r="K1673" i="1" s="1"/>
  <c r="M1673" i="1" s="1"/>
  <c r="J1677" i="1"/>
  <c r="K1677" i="1" s="1"/>
  <c r="M1677" i="1" s="1"/>
  <c r="J1681" i="1"/>
  <c r="K1681" i="1" s="1"/>
  <c r="M1681" i="1" s="1"/>
  <c r="J1685" i="1"/>
  <c r="K1685" i="1" s="1"/>
  <c r="M1685" i="1" s="1"/>
  <c r="J1689" i="1"/>
  <c r="K1689" i="1" s="1"/>
  <c r="M1689" i="1" s="1"/>
  <c r="J1693" i="1"/>
  <c r="K1693" i="1" s="1"/>
  <c r="M1693" i="1" s="1"/>
  <c r="J1697" i="1"/>
  <c r="K1697" i="1" s="1"/>
  <c r="M1697" i="1" s="1"/>
  <c r="J1701" i="1"/>
  <c r="K1701" i="1" s="1"/>
  <c r="M1701" i="1" s="1"/>
  <c r="J1705" i="1"/>
  <c r="K1705" i="1" s="1"/>
  <c r="M1705" i="1" s="1"/>
  <c r="J1709" i="1"/>
  <c r="K1709" i="1" s="1"/>
  <c r="M1709" i="1" s="1"/>
  <c r="J1713" i="1"/>
  <c r="K1713" i="1" s="1"/>
  <c r="M1713" i="1" s="1"/>
  <c r="K1344" i="1"/>
  <c r="M1344" i="1" s="1"/>
  <c r="J1559" i="1"/>
  <c r="K1559" i="1" s="1"/>
  <c r="M1559" i="1" s="1"/>
  <c r="J1567" i="1"/>
  <c r="K1567" i="1" s="1"/>
  <c r="M1567" i="1" s="1"/>
  <c r="J1573" i="1"/>
  <c r="K1573" i="1" s="1"/>
  <c r="M1573" i="1" s="1"/>
  <c r="J1581" i="1"/>
  <c r="K1581" i="1" s="1"/>
  <c r="M1581" i="1" s="1"/>
  <c r="J1589" i="1"/>
  <c r="K1589" i="1" s="1"/>
  <c r="M1589" i="1" s="1"/>
  <c r="J1597" i="1"/>
  <c r="K1597" i="1" s="1"/>
  <c r="M1597" i="1" s="1"/>
  <c r="J1605" i="1"/>
  <c r="K1605" i="1" s="1"/>
  <c r="M1605" i="1" s="1"/>
  <c r="J1613" i="1"/>
  <c r="K1613" i="1" s="1"/>
  <c r="M1613" i="1" s="1"/>
  <c r="J1621" i="1"/>
  <c r="K1621" i="1" s="1"/>
  <c r="M1621" i="1" s="1"/>
  <c r="J1629" i="1"/>
  <c r="K1629" i="1" s="1"/>
  <c r="M1629" i="1" s="1"/>
  <c r="J1561" i="1"/>
  <c r="K1561" i="1" s="1"/>
  <c r="M1561" i="1" s="1"/>
  <c r="J1569" i="1"/>
  <c r="K1569" i="1" s="1"/>
  <c r="M1569" i="1" s="1"/>
  <c r="J1575" i="1"/>
  <c r="K1575" i="1" s="1"/>
  <c r="M1575" i="1" s="1"/>
  <c r="J1583" i="1"/>
  <c r="K1583" i="1" s="1"/>
  <c r="M1583" i="1" s="1"/>
  <c r="J1591" i="1"/>
  <c r="K1591" i="1" s="1"/>
  <c r="M1591" i="1" s="1"/>
  <c r="J1599" i="1"/>
  <c r="K1599" i="1" s="1"/>
  <c r="M1599" i="1" s="1"/>
  <c r="J1607" i="1"/>
  <c r="K1607" i="1" s="1"/>
  <c r="M1607" i="1" s="1"/>
  <c r="J1615" i="1"/>
  <c r="K1615" i="1" s="1"/>
  <c r="M1615" i="1" s="1"/>
  <c r="J1623" i="1"/>
  <c r="K1623" i="1" s="1"/>
  <c r="M1623" i="1" s="1"/>
  <c r="J1631" i="1"/>
  <c r="K1631" i="1" s="1"/>
  <c r="M1631" i="1" s="1"/>
  <c r="J1635" i="1"/>
  <c r="K1635" i="1" s="1"/>
  <c r="M1635" i="1" s="1"/>
  <c r="J1639" i="1"/>
  <c r="K1639" i="1" s="1"/>
  <c r="M1639" i="1" s="1"/>
  <c r="J1643" i="1"/>
  <c r="K1643" i="1" s="1"/>
  <c r="M1643" i="1" s="1"/>
  <c r="J1647" i="1"/>
  <c r="K1647" i="1" s="1"/>
  <c r="M1647" i="1" s="1"/>
  <c r="J1651" i="1"/>
  <c r="K1651" i="1" s="1"/>
  <c r="M1651" i="1" s="1"/>
  <c r="J1655" i="1"/>
  <c r="K1655" i="1" s="1"/>
  <c r="M1655" i="1" s="1"/>
  <c r="J1659" i="1"/>
  <c r="K1659" i="1" s="1"/>
  <c r="M1659" i="1" s="1"/>
  <c r="J1663" i="1"/>
  <c r="K1663" i="1" s="1"/>
  <c r="M1663" i="1" s="1"/>
  <c r="J1667" i="1"/>
  <c r="K1667" i="1" s="1"/>
  <c r="M1667" i="1" s="1"/>
  <c r="J1671" i="1"/>
  <c r="K1671" i="1" s="1"/>
  <c r="M1671" i="1" s="1"/>
  <c r="J1675" i="1"/>
  <c r="K1675" i="1" s="1"/>
  <c r="M1675" i="1" s="1"/>
  <c r="J1679" i="1"/>
  <c r="K1679" i="1" s="1"/>
  <c r="M1679" i="1" s="1"/>
  <c r="J1683" i="1"/>
  <c r="K1683" i="1" s="1"/>
  <c r="M1683" i="1" s="1"/>
  <c r="J1687" i="1"/>
  <c r="K1687" i="1" s="1"/>
  <c r="M1687" i="1" s="1"/>
  <c r="J1691" i="1"/>
  <c r="K1691" i="1" s="1"/>
  <c r="M1691" i="1" s="1"/>
  <c r="J1695" i="1"/>
  <c r="K1695" i="1" s="1"/>
  <c r="M1695" i="1" s="1"/>
  <c r="J1699" i="1"/>
  <c r="K1699" i="1" s="1"/>
  <c r="M1699" i="1" s="1"/>
  <c r="J1703" i="1"/>
  <c r="K1703" i="1" s="1"/>
  <c r="M1703" i="1" s="1"/>
  <c r="J1707" i="1"/>
  <c r="K1707" i="1" s="1"/>
  <c r="M1707" i="1" s="1"/>
  <c r="J1711" i="1"/>
  <c r="K1711" i="1" s="1"/>
  <c r="M1711" i="1" s="1"/>
  <c r="J1555" i="1"/>
  <c r="K1555" i="1" s="1"/>
  <c r="M1555" i="1" s="1"/>
  <c r="J1553" i="1"/>
  <c r="K1553" i="1" s="1"/>
  <c r="M1553" i="1" s="1"/>
  <c r="J1563" i="1"/>
  <c r="K1563" i="1" s="1"/>
  <c r="M1563" i="1" s="1"/>
  <c r="J1577" i="1"/>
  <c r="K1577" i="1" s="1"/>
  <c r="M1577" i="1" s="1"/>
  <c r="J1585" i="1"/>
  <c r="K1585" i="1" s="1"/>
  <c r="M1585" i="1" s="1"/>
  <c r="J1593" i="1"/>
  <c r="K1593" i="1" s="1"/>
  <c r="M1593" i="1" s="1"/>
  <c r="J1601" i="1"/>
  <c r="K1601" i="1" s="1"/>
  <c r="M1601" i="1" s="1"/>
  <c r="J1609" i="1"/>
  <c r="K1609" i="1" s="1"/>
  <c r="M1609" i="1" s="1"/>
  <c r="J1617" i="1"/>
  <c r="K1617" i="1" s="1"/>
  <c r="M1617" i="1" s="1"/>
  <c r="J1625" i="1"/>
  <c r="K1625" i="1" s="1"/>
  <c r="M1625" i="1" s="1"/>
  <c r="J1729" i="1"/>
  <c r="K1729" i="1" s="1"/>
  <c r="M1729" i="1" s="1"/>
  <c r="J1571" i="1"/>
  <c r="K1571" i="1" s="1"/>
  <c r="M1571" i="1" s="1"/>
  <c r="J1727" i="1"/>
  <c r="K1727" i="1" s="1"/>
  <c r="M1727" i="1" s="1"/>
  <c r="J1725" i="1"/>
  <c r="K1725" i="1" s="1"/>
  <c r="M1725" i="1" s="1"/>
  <c r="J1723" i="1"/>
  <c r="K1723" i="1" s="1"/>
  <c r="M1723" i="1" s="1"/>
  <c r="J1556" i="1"/>
  <c r="K1556" i="1" s="1"/>
  <c r="M1556" i="1" s="1"/>
  <c r="J1558" i="1"/>
  <c r="K1558" i="1" s="1"/>
  <c r="M1558" i="1" s="1"/>
  <c r="J1560" i="1"/>
  <c r="K1560" i="1" s="1"/>
  <c r="M1560" i="1" s="1"/>
  <c r="J1562" i="1"/>
  <c r="K1562" i="1" s="1"/>
  <c r="M1562" i="1" s="1"/>
  <c r="J1564" i="1"/>
  <c r="K1564" i="1" s="1"/>
  <c r="M1564" i="1" s="1"/>
  <c r="J1566" i="1"/>
  <c r="K1566" i="1" s="1"/>
  <c r="M1566" i="1" s="1"/>
  <c r="J1568" i="1"/>
  <c r="K1568" i="1" s="1"/>
  <c r="M1568" i="1" s="1"/>
  <c r="J1843" i="1"/>
  <c r="K1843" i="1" s="1"/>
  <c r="M1843" i="1" s="1"/>
  <c r="J1859" i="1"/>
  <c r="K1859" i="1" s="1"/>
  <c r="M1859" i="1" s="1"/>
  <c r="J1875" i="1"/>
  <c r="K1875" i="1" s="1"/>
  <c r="M1875" i="1" s="1"/>
  <c r="J1891" i="1"/>
  <c r="K1891" i="1" s="1"/>
  <c r="M1891" i="1" s="1"/>
  <c r="J1907" i="1"/>
  <c r="K1907" i="1" s="1"/>
  <c r="M1907" i="1" s="1"/>
  <c r="J1923" i="1"/>
  <c r="K1923" i="1" s="1"/>
  <c r="M1923" i="1" s="1"/>
  <c r="J1939" i="1"/>
  <c r="K1939" i="1" s="1"/>
  <c r="M1939" i="1" s="1"/>
  <c r="J1955" i="1"/>
  <c r="K1955" i="1" s="1"/>
  <c r="M1955" i="1" s="1"/>
  <c r="J1971" i="1"/>
  <c r="K1971" i="1" s="1"/>
  <c r="M1971" i="1" s="1"/>
  <c r="J1987" i="1"/>
  <c r="K1987" i="1" s="1"/>
  <c r="M1987" i="1" s="1"/>
  <c r="J1837" i="1"/>
  <c r="K1837" i="1" s="1"/>
  <c r="M1837" i="1" s="1"/>
  <c r="J1853" i="1"/>
  <c r="K1853" i="1" s="1"/>
  <c r="M1853" i="1" s="1"/>
  <c r="J1869" i="1"/>
  <c r="K1869" i="1" s="1"/>
  <c r="M1869" i="1" s="1"/>
  <c r="J1885" i="1"/>
  <c r="K1885" i="1" s="1"/>
  <c r="M1885" i="1" s="1"/>
  <c r="J1901" i="1"/>
  <c r="K1901" i="1" s="1"/>
  <c r="M1901" i="1" s="1"/>
  <c r="J1917" i="1"/>
  <c r="K1917" i="1" s="1"/>
  <c r="M1917" i="1" s="1"/>
  <c r="J1933" i="1"/>
  <c r="K1933" i="1" s="1"/>
  <c r="M1933" i="1" s="1"/>
  <c r="J1949" i="1"/>
  <c r="K1949" i="1" s="1"/>
  <c r="M1949" i="1" s="1"/>
  <c r="J1965" i="1"/>
  <c r="K1965" i="1" s="1"/>
  <c r="M1965" i="1" s="1"/>
  <c r="J1981" i="1"/>
  <c r="K1981" i="1" s="1"/>
  <c r="M1981" i="1" s="1"/>
  <c r="J1997" i="1"/>
  <c r="K1997" i="1" s="1"/>
  <c r="M1997" i="1" s="1"/>
  <c r="J1847" i="1"/>
  <c r="K1847" i="1" s="1"/>
  <c r="M1847" i="1" s="1"/>
  <c r="J1863" i="1"/>
  <c r="K1863" i="1" s="1"/>
  <c r="M1863" i="1" s="1"/>
  <c r="J1879" i="1"/>
  <c r="K1879" i="1" s="1"/>
  <c r="M1879" i="1" s="1"/>
  <c r="J1895" i="1"/>
  <c r="K1895" i="1" s="1"/>
  <c r="M1895" i="1" s="1"/>
  <c r="J1911" i="1"/>
  <c r="K1911" i="1" s="1"/>
  <c r="M1911" i="1" s="1"/>
  <c r="J1927" i="1"/>
  <c r="K1927" i="1" s="1"/>
  <c r="M1927" i="1" s="1"/>
  <c r="J1943" i="1"/>
  <c r="K1943" i="1" s="1"/>
  <c r="M1943" i="1" s="1"/>
  <c r="J1959" i="1"/>
  <c r="K1959" i="1" s="1"/>
  <c r="M1959" i="1" s="1"/>
  <c r="J1975" i="1"/>
  <c r="K1975" i="1" s="1"/>
  <c r="M1975" i="1" s="1"/>
  <c r="J1991" i="1"/>
  <c r="K1991" i="1" s="1"/>
  <c r="M1991" i="1" s="1"/>
  <c r="J1841" i="1"/>
  <c r="K1841" i="1" s="1"/>
  <c r="M1841" i="1" s="1"/>
  <c r="J1857" i="1"/>
  <c r="K1857" i="1" s="1"/>
  <c r="M1857" i="1" s="1"/>
  <c r="J1873" i="1"/>
  <c r="K1873" i="1" s="1"/>
  <c r="M1873" i="1" s="1"/>
  <c r="J1889" i="1"/>
  <c r="K1889" i="1" s="1"/>
  <c r="M1889" i="1" s="1"/>
  <c r="J1905" i="1"/>
  <c r="K1905" i="1" s="1"/>
  <c r="M1905" i="1" s="1"/>
  <c r="J1921" i="1"/>
  <c r="K1921" i="1" s="1"/>
  <c r="M1921" i="1" s="1"/>
  <c r="J1937" i="1"/>
  <c r="K1937" i="1" s="1"/>
  <c r="M1937" i="1" s="1"/>
  <c r="J1953" i="1"/>
  <c r="K1953" i="1" s="1"/>
  <c r="M1953" i="1" s="1"/>
  <c r="J1969" i="1"/>
  <c r="K1969" i="1" s="1"/>
  <c r="M1969" i="1" s="1"/>
  <c r="J1985" i="1"/>
  <c r="K1985" i="1" s="1"/>
  <c r="M1985" i="1" s="1"/>
  <c r="J2001" i="1"/>
  <c r="K2001" i="1" s="1"/>
  <c r="M2001" i="1" s="1"/>
  <c r="J1835" i="1"/>
  <c r="K1835" i="1" s="1"/>
  <c r="M1835" i="1" s="1"/>
  <c r="J1851" i="1"/>
  <c r="K1851" i="1" s="1"/>
  <c r="M1851" i="1" s="1"/>
  <c r="J1867" i="1"/>
  <c r="K1867" i="1" s="1"/>
  <c r="M1867" i="1" s="1"/>
  <c r="J1883" i="1"/>
  <c r="K1883" i="1" s="1"/>
  <c r="M1883" i="1" s="1"/>
  <c r="J1899" i="1"/>
  <c r="K1899" i="1" s="1"/>
  <c r="M1899" i="1" s="1"/>
  <c r="J1915" i="1"/>
  <c r="K1915" i="1" s="1"/>
  <c r="M1915" i="1" s="1"/>
  <c r="J1931" i="1"/>
  <c r="K1931" i="1" s="1"/>
  <c r="M1931" i="1" s="1"/>
  <c r="J1947" i="1"/>
  <c r="K1947" i="1" s="1"/>
  <c r="M1947" i="1" s="1"/>
  <c r="J1963" i="1"/>
  <c r="K1963" i="1" s="1"/>
  <c r="M1963" i="1" s="1"/>
  <c r="J1979" i="1"/>
  <c r="K1979" i="1" s="1"/>
  <c r="M1979" i="1" s="1"/>
  <c r="J1995" i="1"/>
  <c r="K1995" i="1" s="1"/>
  <c r="M1995" i="1" s="1"/>
  <c r="J1845" i="1"/>
  <c r="K1845" i="1" s="1"/>
  <c r="M1845" i="1" s="1"/>
  <c r="J1861" i="1"/>
  <c r="K1861" i="1" s="1"/>
  <c r="M1861" i="1" s="1"/>
  <c r="J1877" i="1"/>
  <c r="K1877" i="1" s="1"/>
  <c r="M1877" i="1" s="1"/>
  <c r="J1893" i="1"/>
  <c r="K1893" i="1" s="1"/>
  <c r="M1893" i="1" s="1"/>
  <c r="J1909" i="1"/>
  <c r="K1909" i="1" s="1"/>
  <c r="M1909" i="1" s="1"/>
  <c r="J1925" i="1"/>
  <c r="K1925" i="1" s="1"/>
  <c r="M1925" i="1" s="1"/>
  <c r="J1941" i="1"/>
  <c r="K1941" i="1" s="1"/>
  <c r="M1941" i="1" s="1"/>
  <c r="J1957" i="1"/>
  <c r="K1957" i="1" s="1"/>
  <c r="M1957" i="1" s="1"/>
  <c r="J1973" i="1"/>
  <c r="K1973" i="1" s="1"/>
  <c r="M1973" i="1" s="1"/>
  <c r="J1989" i="1"/>
  <c r="K1989" i="1" s="1"/>
  <c r="M1989" i="1" s="1"/>
  <c r="J1839" i="1"/>
  <c r="K1839" i="1" s="1"/>
  <c r="M1839" i="1" s="1"/>
  <c r="J1855" i="1"/>
  <c r="K1855" i="1" s="1"/>
  <c r="M1855" i="1" s="1"/>
  <c r="J1871" i="1"/>
  <c r="K1871" i="1" s="1"/>
  <c r="M1871" i="1" s="1"/>
  <c r="J1887" i="1"/>
  <c r="K1887" i="1" s="1"/>
  <c r="M1887" i="1" s="1"/>
  <c r="J1903" i="1"/>
  <c r="K1903" i="1" s="1"/>
  <c r="M1903" i="1" s="1"/>
  <c r="J1919" i="1"/>
  <c r="K1919" i="1" s="1"/>
  <c r="M1919" i="1" s="1"/>
  <c r="J1935" i="1"/>
  <c r="K1935" i="1" s="1"/>
  <c r="M1935" i="1" s="1"/>
  <c r="J1951" i="1"/>
  <c r="K1951" i="1" s="1"/>
  <c r="M1951" i="1" s="1"/>
  <c r="J1967" i="1"/>
  <c r="K1967" i="1" s="1"/>
  <c r="M1967" i="1" s="1"/>
  <c r="J1983" i="1"/>
  <c r="K1983" i="1" s="1"/>
  <c r="M1983" i="1" s="1"/>
  <c r="J1999" i="1"/>
  <c r="K1999" i="1" s="1"/>
  <c r="M1999" i="1" s="1"/>
  <c r="J1849" i="1"/>
  <c r="K1849" i="1" s="1"/>
  <c r="M1849" i="1" s="1"/>
  <c r="J1865" i="1"/>
  <c r="K1865" i="1" s="1"/>
  <c r="M1865" i="1" s="1"/>
  <c r="J1881" i="1"/>
  <c r="K1881" i="1" s="1"/>
  <c r="M1881" i="1" s="1"/>
  <c r="J1897" i="1"/>
  <c r="K1897" i="1" s="1"/>
  <c r="M1897" i="1" s="1"/>
  <c r="J1913" i="1"/>
  <c r="K1913" i="1" s="1"/>
  <c r="M1913" i="1" s="1"/>
  <c r="J1929" i="1"/>
  <c r="K1929" i="1" s="1"/>
  <c r="M1929" i="1" s="1"/>
  <c r="J1945" i="1"/>
  <c r="K1945" i="1" s="1"/>
  <c r="M1945" i="1" s="1"/>
  <c r="J1961" i="1"/>
  <c r="K1961" i="1" s="1"/>
  <c r="M1961" i="1" s="1"/>
  <c r="J1977" i="1"/>
  <c r="K1977" i="1" s="1"/>
  <c r="M1977" i="1" s="1"/>
  <c r="J1993" i="1"/>
  <c r="K1993" i="1" s="1"/>
  <c r="M1993" i="1" s="1"/>
  <c r="J2003" i="1"/>
  <c r="K2003" i="1" s="1"/>
  <c r="M2003"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<sst xmlns="http://schemas.openxmlformats.org/spreadsheetml/2006/main" count="26408" uniqueCount="2824">
  <si>
    <t>Order ID</t>
  </si>
  <si>
    <t>Order Date</t>
  </si>
  <si>
    <t>Customer Name</t>
  </si>
  <si>
    <t>City</t>
  </si>
  <si>
    <t>Product Name</t>
  </si>
  <si>
    <t>Unit Price</t>
  </si>
  <si>
    <t>Quantity (kg)</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</si>
  <si>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</si>
  <si>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</si>
  <si>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</si>
  <si>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</si>
  <si>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</si>
  <si>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</si>
  <si>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</si>
  <si>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</si>
  <si>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</si>
  <si>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</si>
  <si>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</si>
  <si>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</si>
  <si>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</si>
  <si>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</si>
  <si>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Jagung Manis</t>
  </si>
  <si>
    <t>Kartu Kredit</t>
  </si>
  <si>
    <t>Completed</t>
  </si>
  <si>
    <t>Perempuan</t>
  </si>
  <si>
    <t>ORD01741</t>
  </si>
  <si>
    <t>Yani Pradipta</t>
  </si>
  <si>
    <t>Palembang</t>
  </si>
  <si>
    <t>Sawi Hijau</t>
  </si>
  <si>
    <t>Transfer Bank</t>
  </si>
  <si>
    <t>ORD00016</t>
  </si>
  <si>
    <t>Indra Syahputra</t>
  </si>
  <si>
    <t>Semarang</t>
  </si>
  <si>
    <t>Wortel</t>
  </si>
  <si>
    <t>COD</t>
  </si>
  <si>
    <t>Laki-laki</t>
  </si>
  <si>
    <t>Kol/Kubis</t>
  </si>
  <si>
    <t>ORD00411</t>
  </si>
  <si>
    <t>Yani Nugroho</t>
  </si>
  <si>
    <t>ORD00326</t>
  </si>
  <si>
    <t>Lestari Utami</t>
  </si>
  <si>
    <t>Manado</t>
  </si>
  <si>
    <t>Bawang Putih</t>
  </si>
  <si>
    <t>ORD01208</t>
  </si>
  <si>
    <t>Erna Santoso</t>
  </si>
  <si>
    <t>Samarinda</t>
  </si>
  <si>
    <t>Labu Siam</t>
  </si>
  <si>
    <t>ORD01664</t>
  </si>
  <si>
    <t>Erna Rahmawati</t>
  </si>
  <si>
    <t>Banda Aceh</t>
  </si>
  <si>
    <t>Brokoli</t>
  </si>
  <si>
    <t>ORD00644</t>
  </si>
  <si>
    <t>Erna Setiawan</t>
  </si>
  <si>
    <t>Denpasar</t>
  </si>
  <si>
    <t>Buncis</t>
  </si>
  <si>
    <t>ORD00628</t>
  </si>
  <si>
    <t>Bella Santoso</t>
  </si>
  <si>
    <t>Tanjung Selor</t>
  </si>
  <si>
    <t>Kentang</t>
  </si>
  <si>
    <t>e-Wallet</t>
  </si>
  <si>
    <t>ORD00049</t>
  </si>
  <si>
    <t>Joko Halim</t>
  </si>
  <si>
    <t>Kendari</t>
  </si>
  <si>
    <t>ORD00634</t>
  </si>
  <si>
    <t>Fajar Budiman</t>
  </si>
  <si>
    <t>Nabire</t>
  </si>
  <si>
    <t>Cabai Merah</t>
  </si>
  <si>
    <t>ORD00954</t>
  </si>
  <si>
    <t>Vina Ramadhani</t>
  </si>
  <si>
    <t>Jambi</t>
  </si>
  <si>
    <t>Returned</t>
  </si>
  <si>
    <t>ORD00844</t>
  </si>
  <si>
    <t>Lestari Setiawan</t>
  </si>
  <si>
    <t>ORD00946</t>
  </si>
  <si>
    <t>Aulia Iskandar</t>
  </si>
  <si>
    <t>Surabaya</t>
  </si>
  <si>
    <t>Bawang Merah</t>
  </si>
  <si>
    <t>ORD00051</t>
  </si>
  <si>
    <t>Made Setiawan</t>
  </si>
  <si>
    <t>ORD00559</t>
  </si>
  <si>
    <t>Qori Fauziah</t>
  </si>
  <si>
    <t>Tomat Merah</t>
  </si>
  <si>
    <t>ORD01530</t>
  </si>
  <si>
    <t>ORD01160</t>
  </si>
  <si>
    <t>Yani Saputra</t>
  </si>
  <si>
    <t>Jayapura</t>
  </si>
  <si>
    <t>ORD01060</t>
  </si>
  <si>
    <t>Qori Halim</t>
  </si>
  <si>
    <t>Pekanbaru</t>
  </si>
  <si>
    <t>ORD00181</t>
  </si>
  <si>
    <t>Gita Hidayat</t>
  </si>
  <si>
    <t>ORD01730</t>
  </si>
  <si>
    <t>Bella Rahmawati</t>
  </si>
  <si>
    <t>ORD01668</t>
  </si>
  <si>
    <t>Bella Ramadhani</t>
  </si>
  <si>
    <t>Pontianak</t>
  </si>
  <si>
    <t>Terong Ungu</t>
  </si>
  <si>
    <t>ORD01529</t>
  </si>
  <si>
    <t>Hana Budiman</t>
  </si>
  <si>
    <t>Jakarta</t>
  </si>
  <si>
    <t>Kangkung</t>
  </si>
  <si>
    <t>ORD01671</t>
  </si>
  <si>
    <t>Vina Budiman</t>
  </si>
  <si>
    <t>Cabai Rawit Hijau</t>
  </si>
  <si>
    <t>ORD00239</t>
  </si>
  <si>
    <t>Vina Puspita</t>
  </si>
  <si>
    <t>Manokwari</t>
  </si>
  <si>
    <t>ORD00403</t>
  </si>
  <si>
    <t>Zahra Rahmawati</t>
  </si>
  <si>
    <t>Bengkulu</t>
  </si>
  <si>
    <t>ORD00933</t>
  </si>
  <si>
    <t>Lestari Wijaya</t>
  </si>
  <si>
    <t>Bandung</t>
  </si>
  <si>
    <t>ORD01507</t>
  </si>
  <si>
    <t>Vina Kurniawan</t>
  </si>
  <si>
    <t>Yogyakarta</t>
  </si>
  <si>
    <t>Cancelled</t>
  </si>
  <si>
    <t>ORD01414</t>
  </si>
  <si>
    <t>Eka Ananda</t>
  </si>
  <si>
    <t>Makassar</t>
  </si>
  <si>
    <t>ORD00811</t>
  </si>
  <si>
    <t>Nanda Iskandar</t>
  </si>
  <si>
    <t>ORD01550</t>
  </si>
  <si>
    <t>Dina Budiman</t>
  </si>
  <si>
    <t>Merauke</t>
  </si>
  <si>
    <t>ORD00179</t>
  </si>
  <si>
    <t>Sari Hidayat</t>
  </si>
  <si>
    <t>ORD00189</t>
  </si>
  <si>
    <t>Fitri Ananda</t>
  </si>
  <si>
    <t>ORD00390</t>
  </si>
  <si>
    <t>ORD01128</t>
  </si>
  <si>
    <t>Putri Wijaya</t>
  </si>
  <si>
    <t>ORD01559</t>
  </si>
  <si>
    <t>Citra Iskandar</t>
  </si>
  <si>
    <t>Palangka Raya</t>
  </si>
  <si>
    <t>ORD01454</t>
  </si>
  <si>
    <t>Hendra Ramadhani</t>
  </si>
  <si>
    <t>ORD00452</t>
  </si>
  <si>
    <t>Aulia Rahmawati</t>
  </si>
  <si>
    <t>ORD00543</t>
  </si>
  <si>
    <t>Yoga Utami</t>
  </si>
  <si>
    <t>Banjarbaru</t>
  </si>
  <si>
    <t>ORD01693</t>
  </si>
  <si>
    <t>Andi Setiawan</t>
  </si>
  <si>
    <t>Bayam</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</si>
  <si>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</si>
  <si>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</si>
  <si>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</si>
  <si>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</si>
  <si>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</si>
  <si>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</si>
  <si>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</si>
  <si>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</si>
  <si>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</si>
  <si>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</si>
  <si>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</si>
  <si>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</si>
  <si>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</si>
  <si>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</si>
  <si>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</si>
  <si>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</si>
  <si>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</si>
  <si>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Cabai Rawit Merah</t>
  </si>
  <si>
    <t>ORD00369</t>
  </si>
  <si>
    <t>Eka Puspita</t>
  </si>
  <si>
    <t>Ambon</t>
  </si>
  <si>
    <t>ORD01190</t>
  </si>
  <si>
    <t>Dina Syahputra</t>
  </si>
  <si>
    <t>Mataram</t>
  </si>
  <si>
    <t>ORD00958</t>
  </si>
  <si>
    <t>Bella Iskandar</t>
  </si>
  <si>
    <t>Kacang Panjang</t>
  </si>
  <si>
    <t>ORD00689</t>
  </si>
  <si>
    <t>Ani Wijaya</t>
  </si>
  <si>
    <t>Tanjungpinang</t>
  </si>
  <si>
    <t>ORD01145</t>
  </si>
  <si>
    <t>Lestari Budiman</t>
  </si>
  <si>
    <t>ORD01796</t>
  </si>
  <si>
    <t>ORD01763</t>
  </si>
  <si>
    <t>Fitri Wijaya</t>
  </si>
  <si>
    <t>Serang</t>
  </si>
  <si>
    <t>ORD00562</t>
  </si>
  <si>
    <t>Sari Puspita</t>
  </si>
  <si>
    <t>Timun</t>
  </si>
  <si>
    <t>ORD01716</t>
  </si>
  <si>
    <t>Hana Halim</t>
  </si>
  <si>
    <t>Sorong</t>
  </si>
  <si>
    <t>ORD01646</t>
  </si>
  <si>
    <t>Dimas Utami</t>
  </si>
  <si>
    <t>ORD01197</t>
  </si>
  <si>
    <t>Fitri Maulana</t>
  </si>
  <si>
    <t>Daun Bawang</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</si>
  <si>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</si>
  <si>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</si>
  <si>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</si>
  <si>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</si>
  <si>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</si>
  <si>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</si>
  <si>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</si>
  <si>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</si>
  <si>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</si>
  <si>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</si>
  <si>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</si>
  <si>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</si>
  <si>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</si>
  <si>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</si>
  <si>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</si>
  <si>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</si>
  <si>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</si>
  <si>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</si>
  <si>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</si>
  <si>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</si>
  <si>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</si>
  <si>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</si>
  <si>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</si>
  <si>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</si>
  <si>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</si>
  <si>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</si>
  <si>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</si>
  <si>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</si>
  <si>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</si>
  <si>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</si>
  <si>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</si>
  <si>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</si>
  <si>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</si>
  <si>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</si>
  <si>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</si>
  <si>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</si>
  <si>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</si>
  <si>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</si>
  <si>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</si>
  <si>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</si>
  <si>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</si>
  <si>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</si>
  <si>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</si>
  <si>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</si>
  <si>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</si>
  <si>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</si>
  <si>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</si>
  <si>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</si>
  <si>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</si>
  <si>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</si>
  <si>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</si>
  <si>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</si>
  <si>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</si>
  <si>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</si>
  <si>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</si>
  <si>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</si>
  <si>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</si>
  <si>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</si>
  <si>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</si>
  <si>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</si>
  <si>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</si>
  <si>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</si>
  <si>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</si>
  <si>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</si>
  <si>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</si>
  <si>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</si>
  <si>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</si>
  <si>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</si>
  <si>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</si>
  <si>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</si>
  <si>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</si>
  <si>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</si>
  <si>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</si>
  <si>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</si>
  <si>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</si>
  <si>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</si>
  <si>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</si>
  <si>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</si>
  <si>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</si>
  <si>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</si>
  <si>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</si>
  <si>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</si>
  <si>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</si>
  <si>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</si>
  <si>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</si>
  <si>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</si>
  <si>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</si>
  <si>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</si>
  <si>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</si>
  <si>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</si>
  <si>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</si>
  <si>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</si>
  <si>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</si>
  <si>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</si>
  <si>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</si>
  <si>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</si>
  <si>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</si>
  <si>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</si>
  <si>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</si>
  <si>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</si>
  <si>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</si>
  <si>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</si>
  <si>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</si>
  <si>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</si>
  <si>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</si>
  <si>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</si>
  <si>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</si>
  <si>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</si>
  <si>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</si>
  <si>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</si>
  <si>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</si>
  <si>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</si>
  <si>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</si>
  <si>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</si>
  <si>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</si>
  <si>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</si>
  <si>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</si>
  <si>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</si>
  <si>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</si>
  <si>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</si>
  <si>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</si>
  <si>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</si>
  <si>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</si>
  <si>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</si>
  <si>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</si>
  <si>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</si>
  <si>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</si>
  <si>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</si>
  <si>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</si>
  <si>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</si>
  <si>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</si>
  <si>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</si>
  <si>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</si>
  <si>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</si>
  <si>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</si>
  <si>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</si>
  <si>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</si>
  <si>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</si>
  <si>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</si>
  <si>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</si>
  <si>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</si>
  <si>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</si>
  <si>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</si>
  <si>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</si>
  <si>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</si>
  <si>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</si>
  <si>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</si>
  <si>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</si>
  <si>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</si>
  <si>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</si>
  <si>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</si>
  <si>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</si>
  <si>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</si>
  <si>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</si>
  <si>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</si>
  <si>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</si>
  <si>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</si>
  <si>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</si>
  <si>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</si>
  <si>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</si>
  <si>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</si>
  <si>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</si>
  <si>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</si>
  <si>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</si>
  <si>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</si>
  <si>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</si>
  <si>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</si>
  <si>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</si>
  <si>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</si>
  <si>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</si>
  <si>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</si>
  <si>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</si>
  <si>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</si>
  <si>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</si>
  <si>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</si>
  <si>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</si>
  <si>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</si>
  <si>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</si>
  <si>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</si>
  <si>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</si>
  <si>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</si>
  <si>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</si>
  <si>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</si>
  <si>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</si>
  <si>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</si>
  <si>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</si>
  <si>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</si>
  <si>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</si>
  <si>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</si>
  <si>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</si>
  <si>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</si>
  <si>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</si>
  <si>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</si>
  <si>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</si>
  <si>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</si>
  <si>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</si>
  <si>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</si>
  <si>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</si>
  <si>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</si>
  <si>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</si>
  <si>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</si>
  <si>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</si>
  <si>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</si>
  <si>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</si>
  <si>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</si>
  <si>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</si>
  <si>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</si>
  <si>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</si>
  <si>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</si>
  <si>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</si>
  <si>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</si>
  <si>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</si>
  <si>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</si>
  <si>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</si>
  <si>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</si>
  <si>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</si>
  <si>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</si>
  <si>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</si>
  <si>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</si>
  <si>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</si>
  <si>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</si>
  <si>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</si>
  <si>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</si>
  <si>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</si>
  <si>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</si>
  <si>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</si>
  <si>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</si>
  <si>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</si>
  <si>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</si>
  <si>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</si>
  <si>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</si>
  <si>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</si>
  <si>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</si>
  <si>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</si>
  <si>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</si>
  <si>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</si>
  <si>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</si>
  <si>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</si>
  <si>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</si>
  <si>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</si>
  <si>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</si>
  <si>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</si>
  <si>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</si>
  <si>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</si>
  <si>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</si>
  <si>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</si>
  <si>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</si>
  <si>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</si>
  <si>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</si>
  <si>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</si>
  <si>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</si>
  <si>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</si>
  <si>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</si>
  <si>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</si>
  <si>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</si>
  <si>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</si>
  <si>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</si>
  <si>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</si>
  <si>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</si>
  <si>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</si>
  <si>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</si>
  <si>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</si>
  <si>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</si>
  <si>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</si>
  <si>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</si>
  <si>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</si>
  <si>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</si>
  <si>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</si>
  <si>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</si>
  <si>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</si>
  <si>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</si>
  <si>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</si>
  <si>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</si>
  <si>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</si>
  <si>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</si>
  <si>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</si>
  <si>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</si>
  <si>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</si>
  <si>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</si>
  <si>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</si>
  <si>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</si>
  <si>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</si>
  <si>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</si>
  <si>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</si>
  <si>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</si>
  <si>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</si>
  <si>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</si>
  <si>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</si>
  <si>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</si>
  <si>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</si>
  <si>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</si>
  <si>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</si>
  <si>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</si>
  <si>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</si>
  <si>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</si>
  <si>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</si>
  <si>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</si>
  <si>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</si>
  <si>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</si>
  <si>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</si>
  <si>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</si>
  <si>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</si>
  <si>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</si>
  <si>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</si>
  <si>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</si>
  <si>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</si>
  <si>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</si>
  <si>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</si>
  <si>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</si>
  <si>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</si>
  <si>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</si>
  <si>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</si>
  <si>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</si>
  <si>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</si>
  <si>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</si>
  <si>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</si>
  <si>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</si>
  <si>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</si>
  <si>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</si>
  <si>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</si>
  <si>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</si>
  <si>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</si>
  <si>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</si>
  <si>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</si>
  <si>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</si>
  <si>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</si>
  <si>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</si>
  <si>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</si>
  <si>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</si>
  <si>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</si>
  <si>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</si>
  <si>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</si>
  <si>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</si>
  <si>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</si>
  <si>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</si>
  <si>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</si>
  <si>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</si>
  <si>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</si>
  <si>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</si>
  <si>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</si>
  <si>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</si>
  <si>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</si>
  <si>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</si>
  <si>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</si>
  <si>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</si>
  <si>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</si>
  <si>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</si>
  <si>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</si>
  <si>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</si>
  <si>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</si>
  <si>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</si>
  <si>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</si>
  <si>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</si>
  <si>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</si>
  <si>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</si>
  <si>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</si>
  <si>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</si>
  <si>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</si>
  <si>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</si>
  <si>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</si>
  <si>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</si>
  <si>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</si>
  <si>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</si>
  <si>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</si>
  <si>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</si>
  <si>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</si>
  <si>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</si>
  <si>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</si>
  <si>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</si>
  <si>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</si>
  <si>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</si>
  <si>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</si>
  <si>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</si>
  <si>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</si>
  <si>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</si>
  <si>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</si>
  <si>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</si>
  <si>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</si>
  <si>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</si>
  <si>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</si>
  <si>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</si>
  <si>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</si>
  <si>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</si>
  <si>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</si>
  <si>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</si>
  <si>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</si>
  <si>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</si>
  <si>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</si>
  <si>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</si>
  <si>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</si>
  <si>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</si>
  <si>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</si>
  <si>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</si>
  <si>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</si>
  <si>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</si>
  <si>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</si>
  <si>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</si>
  <si>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</si>
  <si>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</si>
  <si>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</si>
  <si>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</si>
  <si>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</si>
  <si>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</si>
  <si>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</si>
  <si>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</si>
  <si>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</si>
  <si>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</si>
  <si>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</si>
  <si>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</si>
  <si>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</si>
  <si>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</si>
  <si>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</si>
  <si>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</si>
  <si>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</si>
  <si>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</si>
  <si>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</si>
  <si>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</si>
  <si>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</si>
  <si>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</si>
  <si>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</si>
  <si>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</si>
  <si>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</si>
  <si>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</si>
  <si>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</si>
  <si>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</si>
  <si>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</si>
  <si>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</si>
  <si>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</si>
  <si>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</si>
  <si>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</si>
  <si>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</si>
  <si>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</si>
  <si>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</si>
  <si>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</si>
  <si>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</si>
  <si>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</si>
  <si>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</si>
  <si>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</si>
  <si>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</si>
  <si>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</si>
  <si>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</si>
  <si>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</si>
  <si>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</si>
  <si>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</si>
  <si>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</si>
  <si>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</si>
  <si>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</si>
  <si>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</si>
  <si>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</si>
  <si>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</si>
  <si>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</si>
  <si>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</si>
  <si>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</si>
  <si>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</si>
  <si>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</si>
  <si>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</si>
  <si>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</si>
  <si>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</si>
  <si>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</si>
  <si>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</si>
  <si>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</si>
  <si>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</si>
  <si>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</si>
  <si>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</si>
  <si>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</si>
  <si>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</si>
  <si>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</si>
  <si>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</si>
  <si>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</si>
  <si>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</si>
  <si>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</si>
  <si>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</si>
  <si>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</si>
  <si>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</si>
  <si>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</si>
  <si>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</si>
  <si>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</si>
  <si>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</si>
  <si>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</si>
  <si>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</si>
  <si>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</si>
  <si>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</si>
  <si>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</si>
  <si>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</si>
  <si>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</si>
  <si>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</si>
  <si>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</si>
  <si>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</si>
  <si>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</si>
  <si>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</si>
  <si>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</si>
  <si>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</si>
  <si>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</si>
  <si>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</si>
  <si>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</si>
  <si>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</si>
  <si>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</si>
  <si>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</si>
  <si>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</si>
  <si>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</si>
  <si>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</si>
  <si>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</si>
  <si>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</si>
  <si>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</si>
  <si>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</si>
  <si>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</si>
  <si>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</si>
  <si>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</si>
  <si>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</si>
  <si>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</si>
  <si>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</si>
  <si>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</si>
  <si>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</si>
  <si>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</si>
  <si>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</si>
  <si>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</si>
  <si>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</si>
  <si>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</si>
  <si>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</si>
  <si>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</si>
  <si>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</si>
  <si>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</si>
  <si>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</si>
  <si>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</si>
  <si>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</si>
  <si>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</si>
  <si>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</si>
  <si>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</si>
  <si>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</si>
  <si>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</si>
  <si>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</si>
  <si>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</si>
  <si>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</si>
  <si>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</si>
  <si>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</si>
  <si>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</si>
  <si>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</si>
  <si>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</si>
  <si>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</si>
  <si>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</si>
  <si>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</si>
  <si>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</si>
  <si>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</si>
  <si>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</si>
  <si>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</si>
  <si>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</si>
  <si>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</si>
  <si>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</si>
  <si>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</si>
  <si>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</si>
  <si>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</si>
  <si>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</si>
  <si>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</si>
  <si>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</si>
  <si>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</si>
  <si>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</si>
  <si>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</si>
  <si>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</si>
  <si>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</si>
  <si>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</si>
  <si>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</si>
  <si>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</si>
  <si>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</si>
  <si>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</si>
  <si>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</si>
  <si>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</si>
  <si>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</si>
  <si>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</si>
  <si>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</si>
  <si>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</si>
  <si>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</si>
  <si>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</si>
  <si>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</si>
  <si>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</si>
  <si>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</si>
  <si>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</si>
  <si>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</si>
  <si>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</si>
  <si>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</si>
  <si>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</si>
  <si>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</si>
  <si>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</si>
  <si>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</si>
  <si>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</si>
  <si>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</si>
  <si>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</si>
  <si>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</si>
  <si>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</si>
  <si>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</si>
  <si>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</si>
  <si>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</si>
  <si>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</si>
  <si>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</si>
  <si>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</si>
  <si>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</si>
  <si>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</si>
  <si>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</si>
  <si>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</si>
  <si>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</si>
  <si>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</si>
  <si>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</si>
  <si>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</si>
  <si>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</si>
  <si>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</si>
  <si>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</si>
  <si>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</si>
  <si>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</si>
  <si>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</si>
  <si>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</si>
  <si>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</si>
  <si>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</si>
  <si>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</si>
  <si>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</si>
  <si>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</si>
  <si>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</si>
  <si>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</si>
  <si>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</si>
  <si>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</si>
  <si>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</si>
  <si>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</si>
  <si>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</si>
  <si>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</si>
  <si>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</si>
  <si>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</si>
  <si>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</si>
  <si>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</si>
  <si>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</si>
  <si>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</si>
  <si>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</si>
  <si>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</si>
  <si>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</si>
  <si>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</si>
  <si>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</si>
  <si>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</si>
  <si>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</si>
  <si>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</si>
  <si>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</si>
  <si>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</si>
  <si>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</si>
  <si>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</si>
  <si>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</si>
  <si>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</si>
  <si>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</si>
  <si>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</si>
  <si>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</si>
  <si>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</si>
  <si>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</si>
  <si>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</si>
  <si>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</si>
  <si>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</si>
  <si>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</si>
  <si>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</si>
  <si>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</si>
  <si>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</si>
  <si>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</si>
  <si>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</si>
  <si>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</si>
  <si>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</si>
  <si>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</si>
  <si>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</si>
  <si>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</si>
  <si>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</si>
  <si>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</si>
  <si>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</si>
  <si>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</si>
  <si>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</si>
  <si>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</si>
  <si>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</si>
  <si>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</si>
  <si>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</si>
  <si>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</si>
  <si>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</si>
  <si>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</si>
  <si>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</si>
  <si>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</si>
  <si>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</si>
  <si>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</si>
  <si>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</si>
  <si>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</si>
  <si>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</si>
  <si>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</si>
  <si>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</si>
  <si>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</si>
  <si>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</si>
  <si>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</si>
  <si>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</si>
  <si>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</si>
  <si>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</si>
  <si>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</si>
  <si>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</si>
  <si>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</si>
  <si>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</si>
  <si>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</si>
  <si>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</si>
  <si>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</si>
  <si>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</si>
  <si>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</si>
  <si>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</si>
  <si>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</si>
  <si>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</si>
  <si>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</si>
  <si>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</si>
  <si>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</si>
  <si>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</si>
  <si>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</si>
  <si>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</si>
  <si>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</si>
  <si>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</si>
  <si>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</si>
  <si>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</si>
  <si>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</si>
  <si>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</si>
  <si>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</si>
  <si>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</si>
  <si>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</si>
  <si>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</si>
  <si>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</si>
  <si>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</si>
  <si>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</si>
  <si>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</si>
  <si>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</si>
  <si>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</si>
  <si>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</si>
  <si>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</si>
  <si>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</si>
  <si>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</si>
  <si>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</si>
  <si>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</si>
  <si>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</si>
  <si>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</si>
  <si>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</si>
  <si>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</si>
  <si>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</si>
  <si>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</si>
  <si>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</si>
  <si>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</si>
  <si>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</si>
  <si>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</si>
  <si>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</si>
  <si>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</si>
  <si>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</si>
  <si>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</si>
  <si>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</si>
  <si>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</si>
  <si>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</si>
  <si>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</si>
  <si>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</si>
  <si>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</si>
  <si>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</si>
  <si>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</si>
  <si>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</si>
  <si>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</si>
  <si>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</si>
  <si>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</si>
  <si>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</si>
  <si>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</si>
  <si>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</si>
  <si>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</si>
  <si>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</si>
  <si>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</si>
  <si>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</si>
  <si>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</si>
  <si>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</si>
  <si>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</si>
  <si>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</si>
  <si>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</si>
  <si>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</si>
  <si>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</si>
  <si>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</si>
  <si>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</si>
  <si>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</si>
  <si>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</si>
  <si>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</si>
  <si>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</si>
  <si>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</si>
  <si>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</si>
  <si>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</si>
  <si>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</si>
  <si>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</si>
  <si>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</si>
  <si>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</si>
  <si>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</si>
  <si>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</si>
  <si>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</si>
  <si>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</si>
  <si>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</si>
  <si>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</si>
  <si>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</si>
  <si>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</si>
  <si>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</si>
  <si>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</si>
  <si>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</si>
  <si>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</si>
  <si>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</si>
  <si>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</si>
  <si>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</si>
  <si>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</si>
  <si>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</si>
  <si>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</si>
  <si>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</si>
  <si>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</si>
  <si>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</si>
  <si>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</si>
  <si>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</si>
  <si>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</si>
  <si>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</si>
  <si>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</si>
  <si>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</si>
  <si>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</si>
  <si>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</si>
  <si>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</si>
  <si>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</si>
  <si>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</si>
  <si>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</si>
  <si>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</si>
  <si>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</si>
  <si>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</si>
  <si>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</si>
  <si>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</si>
  <si>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</si>
  <si>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</si>
  <si>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</si>
  <si>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</si>
  <si>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</si>
  <si>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</si>
  <si>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</si>
  <si>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</si>
  <si>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</si>
  <si>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</si>
  <si>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</si>
  <si>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</si>
  <si>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</si>
  <si>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</si>
  <si>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</si>
  <si>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</si>
  <si>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</si>
  <si>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</si>
  <si>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</si>
  <si>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</si>
  <si>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</si>
  <si>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</si>
  <si>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</si>
  <si>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</si>
  <si>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</si>
  <si>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</si>
  <si>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</si>
  <si>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</si>
  <si>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</si>
  <si>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</si>
  <si>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</si>
  <si>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</si>
  <si>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</si>
  <si>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</si>
  <si>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</si>
  <si>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</si>
  <si>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</si>
  <si>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</si>
  <si>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</si>
  <si>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</si>
  <si>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</si>
  <si>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</si>
  <si>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</si>
  <si>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</si>
  <si>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</si>
  <si>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</si>
  <si>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</si>
  <si>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</si>
  <si>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</si>
  <si>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</si>
  <si>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</si>
  <si>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</si>
  <si>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</si>
  <si>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</si>
  <si>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</si>
  <si>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</si>
  <si>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</si>
  <si>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</si>
  <si>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</si>
  <si>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</si>
  <si>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</si>
  <si>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</si>
  <si>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</si>
  <si>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</si>
  <si>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</si>
  <si>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</si>
  <si>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</si>
  <si>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</si>
  <si>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</si>
  <si>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</si>
  <si>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</si>
  <si>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</si>
  <si>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</si>
  <si>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</si>
  <si>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</si>
  <si>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</si>
  <si>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</si>
  <si>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</si>
  <si>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</si>
  <si>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</si>
  <si>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</si>
  <si>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</si>
  <si>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</si>
  <si>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</si>
  <si>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</si>
  <si>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</si>
  <si>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</si>
  <si>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</si>
  <si>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</si>
  <si>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</si>
  <si>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</si>
  <si>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</si>
  <si>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</si>
  <si>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</si>
  <si>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</si>
  <si>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</si>
  <si>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</si>
  <si>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</si>
  <si>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</si>
  <si>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</si>
  <si>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</si>
  <si>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</si>
  <si>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</si>
  <si>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</si>
  <si>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</si>
  <si>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</si>
  <si>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</si>
  <si>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</si>
  <si>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</si>
  <si>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</si>
  <si>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</si>
  <si>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</si>
  <si>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</si>
  <si>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</si>
  <si>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</si>
  <si>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</si>
  <si>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</si>
  <si>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</si>
  <si>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</si>
  <si>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</si>
  <si>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</si>
  <si>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</si>
  <si>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</si>
  <si>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</si>
  <si>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</si>
  <si>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</si>
  <si>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</si>
  <si>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</si>
  <si>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</si>
  <si>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</si>
  <si>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</si>
  <si>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</si>
  <si>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</si>
  <si>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</si>
  <si>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</si>
  <si>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</si>
  <si>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</si>
  <si>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</si>
  <si>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</si>
  <si>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</si>
  <si>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</si>
  <si>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</si>
  <si>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</si>
  <si>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</si>
  <si>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</si>
  <si>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</si>
  <si>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</si>
  <si>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</si>
  <si>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</si>
  <si>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</si>
  <si>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</si>
  <si>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</si>
  <si>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</si>
  <si>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</si>
  <si>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</si>
  <si>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</si>
  <si>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</si>
  <si>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</si>
  <si>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</si>
  <si>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</si>
  <si>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</si>
  <si>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</si>
  <si>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</si>
  <si>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</si>
  <si>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</si>
  <si>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</si>
  <si>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</si>
  <si>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</si>
  <si>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</si>
  <si>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</si>
  <si>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</si>
  <si>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</si>
  <si>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</si>
  <si>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</si>
  <si>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</si>
  <si>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</si>
  <si>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</si>
  <si>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</si>
  <si>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</si>
  <si>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</si>
  <si>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</si>
  <si>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</si>
  <si>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</si>
  <si>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</si>
  <si>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</si>
  <si>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</si>
  <si>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</si>
  <si>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</si>
  <si>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</si>
  <si>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</si>
  <si>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</si>
  <si>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</si>
  <si>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</si>
  <si>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</si>
  <si>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</si>
  <si>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</si>
  <si>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</si>
  <si>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</si>
  <si>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</si>
  <si>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</si>
  <si>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</si>
  <si>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</si>
  <si>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</si>
  <si>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</si>
  <si>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</si>
  <si>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</si>
  <si>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</si>
  <si>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</si>
  <si>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</si>
  <si>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</si>
  <si>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</si>
  <si>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</si>
  <si>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</si>
  <si>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</si>
  <si>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</si>
  <si>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</si>
  <si>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</si>
  <si>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</si>
  <si>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</si>
  <si>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</si>
  <si>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</si>
  <si>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</si>
  <si>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</si>
  <si>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</si>
  <si>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</si>
  <si>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</si>
  <si>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</si>
  <si>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</si>
  <si>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</si>
  <si>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</si>
  <si>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</si>
  <si>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</si>
  <si>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</si>
  <si>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</si>
  <si>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</si>
  <si>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</si>
  <si>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</si>
  <si>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</si>
  <si>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</si>
  <si>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</si>
  <si>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</si>
  <si>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</si>
  <si>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</si>
  <si>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</si>
  <si>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</si>
  <si>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</si>
  <si>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</si>
  <si>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</si>
  <si>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</si>
  <si>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</si>
  <si>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</si>
  <si>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</si>
  <si>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</si>
  <si>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</si>
  <si>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</si>
  <si>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</si>
  <si>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</si>
  <si>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</si>
  <si>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</si>
  <si>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</si>
  <si>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</si>
  <si>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</si>
  <si>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</si>
  <si>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</si>
  <si>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</si>
  <si>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</si>
  <si>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</si>
  <si>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</si>
  <si>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</si>
  <si>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</si>
  <si>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</si>
  <si>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</si>
  <si>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</si>
  <si>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</si>
  <si>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</si>
  <si>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</si>
  <si>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</si>
  <si>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</si>
  <si>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</si>
  <si>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</si>
  <si>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</si>
  <si>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</si>
  <si>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</si>
  <si>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</si>
  <si>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</si>
  <si>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</si>
  <si>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</si>
  <si>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</si>
  <si>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</si>
  <si>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</si>
  <si>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</si>
  <si>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</si>
  <si>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</si>
  <si>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</si>
  <si>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</si>
  <si>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</si>
  <si>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</si>
  <si>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</si>
  <si>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</si>
  <si>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</si>
  <si>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</si>
  <si>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</si>
  <si>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</si>
  <si>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</si>
  <si>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</si>
  <si>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</si>
  <si>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</si>
  <si>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</si>
  <si>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</si>
  <si>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</si>
  <si>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</si>
  <si>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</si>
  <si>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</si>
  <si>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</si>
  <si>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</si>
  <si>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</si>
  <si>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</si>
  <si>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</si>
  <si>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</si>
  <si>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</si>
  <si>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</si>
  <si>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</si>
  <si>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</si>
  <si>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</si>
  <si>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</si>
  <si>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</si>
  <si>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</si>
  <si>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</si>
  <si>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</si>
  <si>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</si>
  <si>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</si>
  <si>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</si>
  <si>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</si>
  <si>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</si>
  <si>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</si>
  <si>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</si>
  <si>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</si>
  <si>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</si>
  <si>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</si>
  <si>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</si>
  <si>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</si>
  <si>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</si>
  <si>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</si>
  <si>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</si>
  <si>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</si>
  <si>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</si>
  <si>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</si>
  <si>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</si>
  <si>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</si>
  <si>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</si>
  <si>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</si>
  <si>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</si>
  <si>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</si>
  <si>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</si>
  <si>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</si>
  <si>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</si>
  <si>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</si>
  <si>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</si>
  <si>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</si>
  <si>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</si>
  <si>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</si>
  <si>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</si>
  <si>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</si>
  <si>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</si>
  <si>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</si>
  <si>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</si>
  <si>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</si>
  <si>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</si>
  <si>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</si>
  <si>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</si>
  <si>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</si>
  <si>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</si>
  <si>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</si>
  <si>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</si>
  <si>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</si>
  <si>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</si>
  <si>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</si>
  <si>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</si>
  <si>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</si>
  <si>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</si>
  <si>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</si>
  <si>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</si>
  <si>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</si>
  <si>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</si>
  <si>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</si>
  <si>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</si>
  <si>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</si>
  <si>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</si>
  <si>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</si>
  <si>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</si>
  <si>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</si>
  <si>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</si>
  <si>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</si>
  <si>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</si>
  <si>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</si>
  <si>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</si>
  <si>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</si>
  <si>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</si>
  <si>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</si>
  <si>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</si>
  <si>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</si>
  <si>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</si>
  <si>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</si>
  <si>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</si>
  <si>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</si>
  <si>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</si>
  <si>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</si>
  <si>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</si>
  <si>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</si>
  <si>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</si>
  <si>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</si>
  <si>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</si>
  <si>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</si>
  <si>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</si>
  <si>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</si>
  <si>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</si>
  <si>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</si>
  <si>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</si>
  <si>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</si>
  <si>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</si>
  <si>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</si>
  <si>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</si>
  <si>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</si>
  <si>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</si>
  <si>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</si>
  <si>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</si>
  <si>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</si>
  <si>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</si>
  <si>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</si>
  <si>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</si>
  <si>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</si>
  <si>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</si>
  <si>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</si>
  <si>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</si>
  <si>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</si>
  <si>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</si>
  <si>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</si>
  <si>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</si>
  <si>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</si>
  <si>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</si>
  <si>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</si>
  <si>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</si>
  <si>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</si>
  <si>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</si>
  <si>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</si>
  <si>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</si>
  <si>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</si>
  <si>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</si>
  <si>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</si>
  <si>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</si>
  <si>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</si>
  <si>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</si>
  <si>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</si>
  <si>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</si>
  <si>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</si>
  <si>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</si>
  <si>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</si>
  <si>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</si>
  <si>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</si>
  <si>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</si>
  <si>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</si>
  <si>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</si>
  <si>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</si>
  <si>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</si>
  <si>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</si>
  <si>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</si>
  <si>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</si>
  <si>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</si>
  <si>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</si>
  <si>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</si>
  <si>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</si>
  <si>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</si>
  <si>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</si>
  <si>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</si>
  <si>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</si>
  <si>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</si>
  <si>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</si>
  <si>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</si>
  <si>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</si>
  <si>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</si>
  <si>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</si>
  <si>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</si>
  <si>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</si>
  <si>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</si>
  <si>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</si>
  <si>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</si>
  <si>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</si>
  <si>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</si>
  <si>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</si>
  <si>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</si>
  <si>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</si>
  <si>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</si>
  <si>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</si>
  <si>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</si>
  <si>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</si>
  <si>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</si>
  <si>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</si>
  <si>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</si>
  <si>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</si>
  <si>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</si>
  <si>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</si>
  <si>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</si>
  <si>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</si>
  <si>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</si>
  <si>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</si>
  <si>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</si>
  <si>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</si>
  <si>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</si>
  <si>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</si>
  <si>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</si>
  <si>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</si>
  <si>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</si>
  <si>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</si>
  <si>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</si>
  <si>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</si>
  <si>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</si>
  <si>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</si>
  <si>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</si>
  <si>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</si>
  <si>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</si>
  <si>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</si>
  <si>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</si>
  <si>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</si>
  <si>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</si>
  <si>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</si>
  <si>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</si>
  <si>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</si>
  <si>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</si>
  <si>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</si>
  <si>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</si>
  <si>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</si>
  <si>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</si>
  <si>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</si>
  <si>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</si>
  <si>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</si>
  <si>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</si>
  <si>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</si>
  <si>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</si>
  <si>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</si>
  <si>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</si>
  <si>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</si>
  <si>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</si>
  <si>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</si>
  <si>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</si>
  <si>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</si>
  <si>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</si>
  <si>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</si>
  <si>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</si>
  <si>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</si>
  <si>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</si>
  <si>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</si>
  <si>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</si>
  <si>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</si>
  <si>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</si>
  <si>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</si>
  <si>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</si>
  <si>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</si>
  <si>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</si>
  <si>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</si>
  <si>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</si>
  <si>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</si>
  <si>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</si>
  <si>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</si>
  <si>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</si>
  <si>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</si>
  <si>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</si>
  <si>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</si>
  <si>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</si>
  <si>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</si>
  <si>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</si>
  <si>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</si>
  <si>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</si>
  <si>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</si>
  <si>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</si>
  <si>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</si>
  <si>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</si>
  <si>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</si>
  <si>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</si>
  <si>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</si>
  <si>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</si>
  <si>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</si>
  <si>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</si>
  <si>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</si>
  <si>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</si>
  <si>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</si>
  <si>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</si>
  <si>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</si>
  <si>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</si>
  <si>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</si>
  <si>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</si>
  <si>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</si>
  <si>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</si>
  <si>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</si>
  <si>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</si>
  <si>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</si>
  <si>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</si>
  <si>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</si>
  <si>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</si>
  <si>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</si>
  <si>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</si>
  <si>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</si>
  <si>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</si>
  <si>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</si>
  <si>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</si>
  <si>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</si>
  <si>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</si>
  <si>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</si>
  <si>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</si>
  <si>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</si>
  <si>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</si>
  <si>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</si>
  <si>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</si>
  <si>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</si>
  <si>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</si>
  <si>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</si>
  <si>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</si>
  <si>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</si>
  <si>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</si>
  <si>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</si>
  <si>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</si>
  <si>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</si>
  <si>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</si>
  <si>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</si>
  <si>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</si>
  <si>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</si>
  <si>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</si>
  <si>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</si>
  <si>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</si>
  <si>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</si>
  <si>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</si>
  <si>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</si>
  <si>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</si>
  <si>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</si>
  <si>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</si>
  <si>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</si>
  <si>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</si>
  <si>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</si>
  <si>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</si>
  <si>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</si>
  <si>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</si>
  <si>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</si>
  <si>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</si>
  <si>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</si>
  <si>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</si>
  <si>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</si>
  <si>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</si>
  <si>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</si>
  <si>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</si>
  <si>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</si>
  <si>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</si>
  <si>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</si>
  <si>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</si>
  <si>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</si>
  <si>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</si>
  <si>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</si>
  <si>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</si>
  <si>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</si>
  <si>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</si>
  <si>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</si>
  <si>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</si>
  <si>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</si>
  <si>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</si>
  <si>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</si>
  <si>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</si>
  <si>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</si>
  <si>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</si>
  <si>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</si>
  <si>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</si>
  <si>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</si>
  <si>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</si>
  <si>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</si>
  <si>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</si>
  <si>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</si>
  <si>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</si>
  <si>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</si>
  <si>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</si>
  <si>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</si>
  <si>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</si>
  <si>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</si>
  <si>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</si>
  <si>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</si>
  <si>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</si>
  <si>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</si>
  <si>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</si>
  <si>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</si>
  <si>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</si>
  <si>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</si>
  <si>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</si>
  <si>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</si>
  <si>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</si>
  <si>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</si>
  <si>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</si>
  <si>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</si>
  <si>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</si>
  <si>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</si>
  <si>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</si>
  <si>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</si>
  <si>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</si>
  <si>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</si>
  <si>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</si>
  <si>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</si>
  <si>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</si>
  <si>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</si>
  <si>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</si>
  <si>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</si>
  <si>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</si>
  <si>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</si>
  <si>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</si>
  <si>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</si>
  <si>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</si>
  <si>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</si>
  <si>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</si>
  <si>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</si>
  <si>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</si>
  <si>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</si>
  <si>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</si>
  <si>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</si>
  <si>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</si>
  <si>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</si>
  <si>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</si>
  <si>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</si>
  <si>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</si>
  <si>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</si>
  <si>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</si>
  <si>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</si>
  <si>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</si>
  <si>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</si>
  <si>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</si>
  <si>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</si>
  <si>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</si>
  <si>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</si>
  <si>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</si>
  <si>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</si>
  <si>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</si>
  <si>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</si>
  <si>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</si>
  <si>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</si>
  <si>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</si>
  <si>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</si>
  <si>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</si>
  <si>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</si>
  <si>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</si>
  <si>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</si>
  <si>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</si>
  <si>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</si>
  <si>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</si>
  <si>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</si>
  <si>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</si>
  <si>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</si>
  <si>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</si>
  <si>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</si>
  <si>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</si>
  <si>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</si>
  <si>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</si>
  <si>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</si>
  <si>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</si>
  <si>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</si>
  <si>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</si>
  <si>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</si>
  <si>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</si>
  <si>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</si>
  <si>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</si>
  <si>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</si>
  <si>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</si>
  <si>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</si>
  <si>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</si>
  <si>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</si>
  <si>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</si>
  <si>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</si>
  <si>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</si>
  <si>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</si>
  <si>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</si>
  <si>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</si>
  <si>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</si>
  <si>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</si>
  <si>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</si>
  <si>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</si>
  <si>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</si>
  <si>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</si>
  <si>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</si>
  <si>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</si>
  <si>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</si>
  <si>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</si>
  <si>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</si>
  <si>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</si>
  <si>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</si>
  <si>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</si>
  <si>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</si>
  <si>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</si>
  <si>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</si>
  <si>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</si>
  <si>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</si>
  <si>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</si>
  <si>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</si>
  <si>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</si>
  <si>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</si>
  <si>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</si>
  <si>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</si>
  <si>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</si>
  <si>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</si>
  <si>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</si>
  <si>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</si>
  <si>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</si>
  <si>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</si>
  <si>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</si>
  <si>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</si>
  <si>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</si>
  <si>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</si>
  <si>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</si>
  <si>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</si>
  <si>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</si>
  <si>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</si>
  <si>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</si>
  <si>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</si>
  <si>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</si>
  <si>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</si>
  <si>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</si>
  <si>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</si>
  <si>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</si>
  <si>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</si>
  <si>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</si>
  <si>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</si>
  <si>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</si>
  <si>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</si>
  <si>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</si>
  <si>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</si>
  <si>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</si>
  <si>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</si>
  <si>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</si>
  <si>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</si>
  <si>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</si>
  <si>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</si>
  <si>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</si>
  <si>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</si>
  <si>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</si>
  <si>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</si>
  <si>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</si>
  <si>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</si>
  <si>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</si>
  <si>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</si>
  <si>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</si>
  <si>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</si>
  <si>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</si>
  <si>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</si>
  <si>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</si>
  <si>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</si>
  <si>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</si>
  <si>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</si>
  <si>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</si>
  <si>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</si>
  <si>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</si>
  <si>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</si>
  <si>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</si>
  <si>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</si>
  <si>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</si>
  <si>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</si>
  <si>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</si>
  <si>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</si>
  <si>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</si>
  <si>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</si>
  <si>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</si>
  <si>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</si>
  <si>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</si>
  <si>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</si>
  <si>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</si>
  <si>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</si>
  <si>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</si>
  <si>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</si>
  <si>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</si>
  <si>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</si>
  <si>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</si>
  <si>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</si>
  <si>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</si>
  <si>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</si>
  <si>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</si>
  <si>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</si>
  <si>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</si>
  <si>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</si>
  <si>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</si>
  <si>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</si>
  <si>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</si>
  <si>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</si>
  <si>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</si>
  <si>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</si>
  <si>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</si>
  <si>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</si>
  <si>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</si>
  <si>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</si>
  <si>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</si>
  <si>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</si>
  <si>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</si>
  <si>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</si>
  <si>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</si>
  <si>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</si>
  <si>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</si>
  <si>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</si>
  <si>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</si>
  <si>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</si>
  <si>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</si>
  <si>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</si>
  <si>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</si>
  <si>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</si>
  <si>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</si>
  <si>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</si>
  <si>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</si>
  <si>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</si>
  <si>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</si>
  <si>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</si>
  <si>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</si>
  <si>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</si>
  <si>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</si>
  <si>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</si>
  <si>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</si>
  <si>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</si>
  <si>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</si>
  <si>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</si>
  <si>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</si>
  <si>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</si>
  <si>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</si>
  <si>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</si>
  <si>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</si>
  <si>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</si>
  <si>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</si>
  <si>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</si>
  <si>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</si>
  <si>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</si>
  <si>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</si>
  <si>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</si>
  <si>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</si>
  <si>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</si>
  <si>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</si>
  <si>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</si>
  <si>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</si>
  <si>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</si>
  <si>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</si>
  <si>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</si>
  <si>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</si>
  <si>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</si>
  <si>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</si>
  <si>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</si>
  <si>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</si>
  <si>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</si>
  <si>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</si>
  <si>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</si>
  <si>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</si>
  <si>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</si>
  <si>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</si>
  <si>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</si>
  <si>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</si>
  <si>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</si>
  <si>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</si>
  <si>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</si>
  <si>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</si>
  <si>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</si>
  <si>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</si>
  <si>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</si>
  <si>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</si>
  <si>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</si>
  <si>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</si>
  <si>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</si>
  <si>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</si>
  <si>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</si>
  <si>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</si>
  <si>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</si>
  <si>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</si>
  <si>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</si>
  <si>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</si>
  <si>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</si>
  <si>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</si>
  <si>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</si>
  <si>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</si>
  <si>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</si>
  <si>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</si>
  <si>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</si>
  <si>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</si>
  <si>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</si>
  <si>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</si>
  <si>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</si>
  <si>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</si>
  <si>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</si>
  <si>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</si>
  <si>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</si>
  <si>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</si>
  <si>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</si>
  <si>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</si>
  <si>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</si>
  <si>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</si>
  <si>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</si>
  <si>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</si>
  <si>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</si>
  <si>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</si>
  <si>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</si>
  <si>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</si>
  <si>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</si>
  <si>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</si>
  <si>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</si>
  <si>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</si>
  <si>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</si>
  <si>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</si>
  <si>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</si>
  <si>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</si>
  <si>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</si>
  <si>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</si>
  <si>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</si>
  <si>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</si>
  <si>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</si>
  <si>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</si>
  <si>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</si>
  <si>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</si>
  <si>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</si>
  <si>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</si>
  <si>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</si>
  <si>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</si>
  <si>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</si>
  <si>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</si>
  <si>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</si>
  <si>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</si>
  <si>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</si>
  <si>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</si>
  <si>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</si>
  <si>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</si>
  <si>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</si>
  <si>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</si>
  <si>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</si>
  <si>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</si>
  <si>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</si>
  <si>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</si>
  <si>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</si>
  <si>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</si>
  <si>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</si>
  <si>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</si>
  <si>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</si>
  <si>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</si>
  <si>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</si>
  <si>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</si>
  <si>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</si>
  <si>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</si>
  <si>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</si>
  <si>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</si>
  <si>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</si>
  <si>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</si>
  <si>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</si>
  <si>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</si>
  <si>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</si>
  <si>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</si>
  <si>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</si>
  <si>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</si>
  <si>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</si>
  <si>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</si>
  <si>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</si>
  <si>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</si>
  <si>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</si>
  <si>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</si>
  <si>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</si>
  <si>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</si>
  <si>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</si>
  <si>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</si>
  <si>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</si>
  <si>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</si>
  <si>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</si>
  <si>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</si>
  <si>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</si>
  <si>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</si>
  <si>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</si>
  <si>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</si>
  <si>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</si>
  <si>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</si>
  <si>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</si>
  <si>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</si>
  <si>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</si>
  <si>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</si>
  <si>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</si>
  <si>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</si>
  <si>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</si>
  <si>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</si>
  <si>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</si>
  <si>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</si>
  <si>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</si>
  <si>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</si>
  <si>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</si>
  <si>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</si>
  <si>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</si>
  <si>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</si>
  <si>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</si>
  <si>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</si>
  <si>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</si>
  <si>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</si>
  <si>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</si>
  <si>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</si>
  <si>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</si>
  <si>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</si>
  <si>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</si>
  <si>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</si>
  <si>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</si>
  <si>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</si>
  <si>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</si>
  <si>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</si>
  <si>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Shipped</t>
  </si>
  <si>
    <t>ORD00004</t>
  </si>
  <si>
    <t>ORD01858</t>
  </si>
  <si>
    <t>Pending</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</si>
  <si>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</si>
  <si>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</si>
  <si>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</si>
  <si>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</si>
  <si>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</si>
  <si>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</si>
  <si>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</si>
  <si>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</si>
  <si>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</si>
  <si>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</si>
  <si>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</si>
  <si>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</si>
  <si>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</si>
  <si>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</si>
  <si>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</si>
  <si>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</si>
  <si>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</si>
  <si>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</si>
  <si>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</si>
  <si>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</si>
  <si>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</si>
  <si>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</si>
  <si>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</si>
  <si>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</si>
  <si>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</si>
  <si>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</si>
  <si>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</si>
  <si>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</si>
  <si>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</si>
  <si>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</si>
  <si>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</si>
  <si>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</si>
  <si>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</si>
  <si>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</si>
  <si>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</si>
  <si>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</si>
  <si>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</si>
  <si>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</si>
  <si>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</si>
  <si>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</si>
  <si>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</si>
  <si>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</si>
  <si>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</si>
  <si>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</si>
  <si>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</si>
  <si>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</si>
  <si>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</si>
  <si>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</si>
  <si>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</si>
  <si>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</si>
  <si>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</si>
  <si>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</si>
  <si>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</si>
  <si>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</si>
  <si>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</si>
  <si>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</si>
  <si>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</si>
  <si>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</si>
  <si>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</si>
  <si>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</si>
  <si>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</si>
  <si>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</si>
  <si>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</si>
  <si>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</si>
  <si>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</si>
  <si>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</si>
  <si>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</si>
  <si>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</si>
  <si>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</si>
  <si>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</si>
  <si>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</si>
  <si>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</si>
  <si>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</si>
  <si>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</si>
  <si>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</si>
  <si>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</si>
  <si>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</si>
  <si>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</si>
  <si>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</si>
  <si>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</si>
  <si>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</si>
  <si>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</si>
  <si>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</si>
  <si>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</si>
  <si>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</si>
  <si>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</si>
  <si>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</si>
  <si>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</si>
  <si>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</si>
  <si>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</si>
  <si>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</si>
  <si>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</si>
  <si>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</si>
  <si>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</si>
  <si>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</si>
  <si>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</si>
  <si>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</si>
  <si>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</si>
  <si>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</si>
  <si>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</si>
  <si>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</si>
  <si>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</si>
  <si>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</si>
  <si>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</si>
  <si>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</si>
  <si>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</si>
  <si>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</si>
  <si>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</si>
  <si>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</si>
  <si>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</si>
  <si>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</si>
  <si>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</si>
  <si>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</si>
  <si>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</si>
  <si>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</si>
  <si>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</si>
  <si>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</si>
  <si>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</si>
  <si>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</si>
  <si>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</si>
  <si>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</si>
  <si>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</si>
  <si>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</si>
  <si>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</si>
  <si>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</si>
  <si>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</si>
  <si>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</si>
  <si>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</si>
  <si>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</si>
  <si>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</si>
  <si>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</si>
  <si>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</si>
  <si>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</si>
  <si>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</si>
  <si>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</si>
  <si>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</si>
  <si>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</si>
  <si>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</si>
  <si>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</si>
  <si>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</si>
  <si>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</si>
  <si>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</si>
  <si>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</si>
  <si>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</si>
  <si>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</si>
  <si>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</si>
  <si>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</si>
  <si>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</si>
  <si>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</si>
  <si>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</si>
  <si>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</si>
  <si>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</si>
  <si>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</si>
  <si>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</si>
  <si>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</si>
  <si>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</si>
  <si>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</si>
  <si>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</si>
  <si>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</si>
  <si>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</si>
  <si>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</si>
  <si>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</si>
  <si>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</si>
  <si>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</si>
  <si>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</si>
  <si>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</si>
  <si>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</si>
  <si>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</si>
  <si>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</si>
  <si>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</si>
  <si>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</si>
  <si>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</si>
  <si>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</si>
  <si>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</si>
  <si>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</si>
  <si>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</si>
  <si>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</si>
  <si>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</si>
  <si>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</si>
  <si>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</si>
  <si>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</si>
  <si>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</si>
  <si>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</si>
  <si>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</si>
  <si>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</si>
  <si>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</si>
  <si>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</si>
  <si>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</si>
  <si>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</si>
  <si>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</si>
  <si>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</si>
  <si>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</si>
  <si>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</si>
  <si>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</si>
  <si>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</si>
  <si>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</si>
  <si>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</si>
  <si>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</si>
  <si>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</si>
  <si>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</si>
  <si>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</si>
  <si>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</si>
  <si>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</si>
  <si>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</si>
  <si>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</si>
  <si>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</si>
  <si>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</si>
  <si>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</si>
  <si>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</si>
  <si>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</si>
  <si>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</si>
  <si>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</si>
  <si>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</si>
  <si>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</si>
  <si>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</si>
  <si>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</si>
  <si>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</si>
  <si>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</si>
  <si>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</si>
  <si>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</si>
  <si>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</si>
  <si>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</si>
  <si>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</si>
  <si>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</si>
  <si>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</si>
  <si>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</si>
  <si>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</si>
  <si>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</si>
  <si>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</si>
  <si>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</si>
  <si>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</si>
  <si>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</si>
  <si>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</si>
  <si>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</si>
  <si>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</si>
  <si>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</si>
  <si>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</si>
  <si>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Produk Sayuran</t>
  </si>
  <si>
    <t>Harga Acuan (Rp/kg)</t>
  </si>
  <si>
    <t>Sumber</t>
  </si>
  <si>
    <t>URL Sumber</t>
  </si>
  <si>
    <t>Tanggal Acuan</t>
  </si>
  <si>
    <t>Catatan</t>
  </si>
  <si>
    <t>Info Pasar Denpasar - Pasar Badung</t>
  </si>
  <si>
    <t>https://infopasar.denpasarkota.go.id/</t>
  </si>
  <si>
    <t>Harga per kg</t>
  </si>
  <si>
    <t>e-TUKU Kota Cirebon</t>
  </si>
  <si>
    <t>https://etuku.cirebonkota.go.id/</t>
  </si>
  <si>
    <t>Harga rata-rata kota per kg, 25 Mar 2026</t>
  </si>
  <si>
    <t>SIHARTAPASTI Kota Tangerang</t>
  </si>
  <si>
    <t>https://sihartapasti.tangerangkota.go.id/</t>
  </si>
  <si>
    <t>Harga rata-rata per kg, dibulatkan</t>
  </si>
  <si>
    <t>Harga rata-rata per kg</t>
  </si>
  <si>
    <t>Harga acuan dipakai untuk membangun dummy data penjualan 2025, dengan kuantitas minimum 0,1 kg. Beberapa harga rata-rata pasar dibulatkan ke nominal pasar yang wajar.</t>
  </si>
  <si>
    <t>Hijau Mart</t>
  </si>
  <si>
    <t>SayurKota Mart</t>
  </si>
  <si>
    <t>FoodMart</t>
  </si>
  <si>
    <t>BelanjaSayur App</t>
  </si>
  <si>
    <t xml:space="preserve">Toko Sayur Sehat, Segar dan Awet, Melayani Permintaan di Seluruh Indonesia </t>
  </si>
  <si>
    <t>Karirnex VegMart App</t>
  </si>
  <si>
    <t>jmlh perempuan</t>
  </si>
  <si>
    <t>perempuan rating 5</t>
  </si>
  <si>
    <t>rata-rata subtotal di kota mataram</t>
  </si>
  <si>
    <t>Row Labels</t>
  </si>
  <si>
    <t>rata-rata subtotal di kota mataram dan payment method cod</t>
  </si>
  <si>
    <t>brp banyak qty yg berbelanja di belanjasayur app</t>
  </si>
  <si>
    <t>brp banyak qty yg berbelanja di belanjasayur app jenis kelamin laki</t>
  </si>
  <si>
    <t>brp banyak qty yg berbelanja di belanjasayur app jenis kelamin perempuan</t>
  </si>
  <si>
    <t>Sum of Total Sales</t>
  </si>
  <si>
    <t>Count of Order ID</t>
  </si>
  <si>
    <t>Average of Customer Rating</t>
  </si>
  <si>
    <t>Sum of Grand Total</t>
  </si>
  <si>
    <t>Column Labels</t>
  </si>
  <si>
    <t>Sum of Quantity (kg)</t>
  </si>
  <si>
    <t>total sales tiap sayuran</t>
  </si>
  <si>
    <t>jumlah orderan tiap order status</t>
  </si>
  <si>
    <t>rata-rata customer rating tiap platform</t>
  </si>
  <si>
    <t>grand total tiap platform dipisah berdasar tiap payment method</t>
  </si>
  <si>
    <t>total quantity (kg) tiap product name berdasar tiap jenis kelamin</t>
  </si>
  <si>
    <t>jumlah order tiap city, dikelompokkan berdasar order status, hanya 10 kota dengan jml order terbanyak</t>
  </si>
  <si>
    <t>Average of Shipping Fee</t>
  </si>
  <si>
    <t>Average of Discount Amount</t>
  </si>
  <si>
    <t>Jan</t>
  </si>
  <si>
    <t>Feb</t>
  </si>
  <si>
    <t>Mar</t>
  </si>
  <si>
    <t>Apr</t>
  </si>
  <si>
    <t>May</t>
  </si>
  <si>
    <t>Jun</t>
  </si>
  <si>
    <t>Jul</t>
  </si>
  <si>
    <t>Aug</t>
  </si>
  <si>
    <t>Sep</t>
  </si>
  <si>
    <t>Oct</t>
  </si>
  <si>
    <t>Nov</t>
  </si>
  <si>
    <t>Dec</t>
  </si>
  <si>
    <t>01-Jan</t>
  </si>
  <si>
    <t>02-Jan</t>
  </si>
  <si>
    <t>03-Jan</t>
  </si>
  <si>
    <t>04-Jan</t>
  </si>
  <si>
    <t>05-Jan</t>
  </si>
  <si>
    <t>09-Jan</t>
  </si>
  <si>
    <t>10-Jan</t>
  </si>
  <si>
    <t>11-Jan</t>
  </si>
  <si>
    <t>12-Jan</t>
  </si>
  <si>
    <t>13-Jan</t>
  </si>
  <si>
    <t>14-Jan</t>
  </si>
  <si>
    <t>15-Jan</t>
  </si>
  <si>
    <t>16-Jan</t>
  </si>
  <si>
    <t>17-Jan</t>
  </si>
  <si>
    <t>18-Jan</t>
  </si>
  <si>
    <t>19-Jan</t>
  </si>
  <si>
    <t>20-Jan</t>
  </si>
  <si>
    <t>21-Jan</t>
  </si>
  <si>
    <t>22-Jan</t>
  </si>
  <si>
    <t>24-Jan</t>
  </si>
  <si>
    <t>25-Jan</t>
  </si>
  <si>
    <t>26-Jan</t>
  </si>
  <si>
    <t>27-Jan</t>
  </si>
  <si>
    <t>28-Jan</t>
  </si>
  <si>
    <t>29-Jan</t>
  </si>
  <si>
    <t>30-Jan</t>
  </si>
  <si>
    <t>31-Jan</t>
  </si>
  <si>
    <t>01-Feb</t>
  </si>
  <si>
    <t>02-Feb</t>
  </si>
  <si>
    <t>03-Feb</t>
  </si>
  <si>
    <t>04-Feb</t>
  </si>
  <si>
    <t>05-Feb</t>
  </si>
  <si>
    <t>06-Feb</t>
  </si>
  <si>
    <t>07-Feb</t>
  </si>
  <si>
    <t>09-Feb</t>
  </si>
  <si>
    <t>10-Feb</t>
  </si>
  <si>
    <t>11-Feb</t>
  </si>
  <si>
    <t>12-Feb</t>
  </si>
  <si>
    <t>13-Feb</t>
  </si>
  <si>
    <t>14-Feb</t>
  </si>
  <si>
    <t>15-Feb</t>
  </si>
  <si>
    <t>16-Feb</t>
  </si>
  <si>
    <t>17-Feb</t>
  </si>
  <si>
    <t>18-Feb</t>
  </si>
  <si>
    <t>19-Feb</t>
  </si>
  <si>
    <t>20-Feb</t>
  </si>
  <si>
    <t>21-Feb</t>
  </si>
  <si>
    <t>23-Feb</t>
  </si>
  <si>
    <t>24-Feb</t>
  </si>
  <si>
    <t>25-Feb</t>
  </si>
  <si>
    <t>26-Feb</t>
  </si>
  <si>
    <t>27-Feb</t>
  </si>
  <si>
    <t>28-Feb</t>
  </si>
  <si>
    <t>01-Mar</t>
  </si>
  <si>
    <t>02-Mar</t>
  </si>
  <si>
    <t>03-Mar</t>
  </si>
  <si>
    <t>05-Mar</t>
  </si>
  <si>
    <t>06-Mar</t>
  </si>
  <si>
    <t>07-Mar</t>
  </si>
  <si>
    <t>08-Mar</t>
  </si>
  <si>
    <t>10-Mar</t>
  </si>
  <si>
    <t>11-Mar</t>
  </si>
  <si>
    <t>12-Mar</t>
  </si>
  <si>
    <t>14-Mar</t>
  </si>
  <si>
    <t>16-Mar</t>
  </si>
  <si>
    <t>17-Mar</t>
  </si>
  <si>
    <t>18-Mar</t>
  </si>
  <si>
    <t>19-Mar</t>
  </si>
  <si>
    <t>20-Mar</t>
  </si>
  <si>
    <t>22-Mar</t>
  </si>
  <si>
    <t>23-Mar</t>
  </si>
  <si>
    <t>24-Mar</t>
  </si>
  <si>
    <t>25-Mar</t>
  </si>
  <si>
    <t>26-Mar</t>
  </si>
  <si>
    <t>27-Mar</t>
  </si>
  <si>
    <t>28-Mar</t>
  </si>
  <si>
    <t>29-Mar</t>
  </si>
  <si>
    <t>30-Mar</t>
  </si>
  <si>
    <t>31-Mar</t>
  </si>
  <si>
    <t>02-Apr</t>
  </si>
  <si>
    <t>03-Apr</t>
  </si>
  <si>
    <t>04-Apr</t>
  </si>
  <si>
    <t>05-Apr</t>
  </si>
  <si>
    <t>06-Apr</t>
  </si>
  <si>
    <t>07-Apr</t>
  </si>
  <si>
    <t>09-Apr</t>
  </si>
  <si>
    <t>10-Apr</t>
  </si>
  <si>
    <t>11-Apr</t>
  </si>
  <si>
    <t>12-Apr</t>
  </si>
  <si>
    <t>13-Apr</t>
  </si>
  <si>
    <t>14-Apr</t>
  </si>
  <si>
    <t>15-Apr</t>
  </si>
  <si>
    <t>16-Apr</t>
  </si>
  <si>
    <t>17-Apr</t>
  </si>
  <si>
    <t>18-Apr</t>
  </si>
  <si>
    <t>20-Apr</t>
  </si>
  <si>
    <t>22-Apr</t>
  </si>
  <si>
    <t>24-Apr</t>
  </si>
  <si>
    <t>25-Apr</t>
  </si>
  <si>
    <t>26-Apr</t>
  </si>
  <si>
    <t>27-Apr</t>
  </si>
  <si>
    <t>28-Apr</t>
  </si>
  <si>
    <t>29-Apr</t>
  </si>
  <si>
    <t>30-Apr</t>
  </si>
  <si>
    <t>01-May</t>
  </si>
  <si>
    <t>02-May</t>
  </si>
  <si>
    <t>04-May</t>
  </si>
  <si>
    <t>05-May</t>
  </si>
  <si>
    <t>06-May</t>
  </si>
  <si>
    <t>07-May</t>
  </si>
  <si>
    <t>08-May</t>
  </si>
  <si>
    <t>09-May</t>
  </si>
  <si>
    <t>10-May</t>
  </si>
  <si>
    <t>11-May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</si>
  <si>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</si>
  <si>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</si>
  <si>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</si>
  <si>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</si>
  <si>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</si>
  <si>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</si>
  <si>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</si>
  <si>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</si>
  <si>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</si>
  <si>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</si>
  <si>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</si>
  <si>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</si>
  <si>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</si>
  <si>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</si>
  <si>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</si>
  <si>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</si>
  <si>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</si>
  <si>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</si>
  <si>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</si>
  <si>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</si>
  <si>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</si>
  <si>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06-Jun</t>
  </si>
  <si>
    <t>07-Jun</t>
  </si>
  <si>
    <t>08-Jun</t>
  </si>
  <si>
    <t>09-Jun</t>
  </si>
  <si>
    <t>11-Jun</t>
  </si>
  <si>
    <t>13-Jun</t>
  </si>
  <si>
    <t>15-Jun</t>
  </si>
  <si>
    <t>17-Jun</t>
  </si>
  <si>
    <t>19-Jun</t>
  </si>
  <si>
    <t>20-Jun</t>
  </si>
  <si>
    <t>21-Jun</t>
  </si>
  <si>
    <t>22-Jun</t>
  </si>
  <si>
    <t>24-Jun</t>
  </si>
  <si>
    <t>25-Jun</t>
  </si>
  <si>
    <t>26-Jun</t>
  </si>
  <si>
    <t>27-Jun</t>
  </si>
  <si>
    <t>28-Jun</t>
  </si>
  <si>
    <t>29-Jun</t>
  </si>
  <si>
    <t>30-Jun</t>
  </si>
  <si>
    <t>01-Jul</t>
  </si>
  <si>
    <t>02-Jul</t>
  </si>
  <si>
    <t>04-Jul</t>
  </si>
  <si>
    <t>05-Jul</t>
  </si>
  <si>
    <t>06-Jul</t>
  </si>
  <si>
    <t>07-Jul</t>
  </si>
  <si>
    <t>09-Jul</t>
  </si>
  <si>
    <t>10-Jul</t>
  </si>
  <si>
    <t>11-Jul</t>
  </si>
  <si>
    <t>12-Jul</t>
  </si>
  <si>
    <t>14-Jul</t>
  </si>
  <si>
    <t>15-Jul</t>
  </si>
  <si>
    <t>16-Jul</t>
  </si>
  <si>
    <t>17-Jul</t>
  </si>
  <si>
    <t>19-Jul</t>
  </si>
  <si>
    <t>20-Jul</t>
  </si>
  <si>
    <t>21-Jul</t>
  </si>
  <si>
    <t>22-Jul</t>
  </si>
  <si>
    <t>23-Jul</t>
  </si>
  <si>
    <t>25-Jul</t>
  </si>
  <si>
    <t>26-Jul</t>
  </si>
  <si>
    <t>27-Jul</t>
  </si>
  <si>
    <t>28-Jul</t>
  </si>
  <si>
    <t>29-Jul</t>
  </si>
  <si>
    <t>30-Jul</t>
  </si>
  <si>
    <t>31-Jul</t>
  </si>
  <si>
    <t>01-Aug</t>
  </si>
  <si>
    <t>04-Aug</t>
  </si>
  <si>
    <t>05-Aug</t>
  </si>
  <si>
    <t>06-Aug</t>
  </si>
  <si>
    <t>08-Aug</t>
  </si>
  <si>
    <t>09-Aug</t>
  </si>
  <si>
    <t>10-Aug</t>
  </si>
  <si>
    <t>12-Aug</t>
  </si>
  <si>
    <t>14-Aug</t>
  </si>
  <si>
    <t>16-Aug</t>
  </si>
  <si>
    <t>17-Aug</t>
  </si>
  <si>
    <t>18-Aug</t>
  </si>
  <si>
    <t>20-Aug</t>
  </si>
  <si>
    <t>21-Aug</t>
  </si>
  <si>
    <t>22-Aug</t>
  </si>
  <si>
    <t>23-Aug</t>
  </si>
  <si>
    <t>25-Aug</t>
  </si>
  <si>
    <t>26-Aug</t>
  </si>
  <si>
    <t>27-Aug</t>
  </si>
  <si>
    <t>28-Aug</t>
  </si>
  <si>
    <t>29-Aug</t>
  </si>
  <si>
    <t>30-Aug</t>
  </si>
  <si>
    <t>31-Aug</t>
  </si>
  <si>
    <t>01-Sep</t>
  </si>
  <si>
    <t>02-Sep</t>
  </si>
  <si>
    <t>03-Sep</t>
  </si>
  <si>
    <t>04-Sep</t>
  </si>
  <si>
    <t>06-Sep</t>
  </si>
  <si>
    <t>07-Sep</t>
  </si>
  <si>
    <t>08-Sep</t>
  </si>
  <si>
    <t>09-Sep</t>
  </si>
  <si>
    <t>11-Sep</t>
  </si>
  <si>
    <t>12-Sep</t>
  </si>
  <si>
    <t>13-Sep</t>
  </si>
  <si>
    <t>14-Sep</t>
  </si>
  <si>
    <t>15-Sep</t>
  </si>
  <si>
    <t>17-Sep</t>
  </si>
  <si>
    <t>18-Sep</t>
  </si>
  <si>
    <t>19-Sep</t>
  </si>
  <si>
    <t>20-Sep</t>
  </si>
  <si>
    <t>21-Sep</t>
  </si>
  <si>
    <t>22-Sep</t>
  </si>
  <si>
    <t>23-Sep</t>
  </si>
  <si>
    <t>24-Sep</t>
  </si>
  <si>
    <t>25-Sep</t>
  </si>
  <si>
    <t>26-Sep</t>
  </si>
  <si>
    <t>27-Sep</t>
  </si>
  <si>
    <t>28-Sep</t>
  </si>
  <si>
    <t>29-Sep</t>
  </si>
  <si>
    <t>30-Sep</t>
  </si>
  <si>
    <t>01-Oct</t>
  </si>
  <si>
    <t>03-Oct</t>
  </si>
  <si>
    <t>04-Oct</t>
  </si>
  <si>
    <t>05-Oct</t>
  </si>
  <si>
    <t>06-Oct</t>
  </si>
  <si>
    <t>07-Oct</t>
  </si>
  <si>
    <t>08-Oct</t>
  </si>
  <si>
    <t>09-Oct</t>
  </si>
  <si>
    <t>10-Oct</t>
  </si>
  <si>
    <t>11-Oct</t>
  </si>
  <si>
    <t>12-Oct</t>
  </si>
  <si>
    <t>13-Oct</t>
  </si>
  <si>
    <t>15-Oct</t>
  </si>
  <si>
    <t>16-Oct</t>
  </si>
  <si>
    <t>17-Oct</t>
  </si>
  <si>
    <t>19-Oct</t>
  </si>
  <si>
    <t>20-Oct</t>
  </si>
  <si>
    <t>21-Oct</t>
  </si>
  <si>
    <t>22-Oct</t>
  </si>
  <si>
    <t>23-Oct</t>
  </si>
  <si>
    <t>24-Oct</t>
  </si>
  <si>
    <t>25-Oct</t>
  </si>
  <si>
    <t>26-Oct</t>
  </si>
  <si>
    <t>27-Oct</t>
  </si>
  <si>
    <t>28-Oct</t>
  </si>
  <si>
    <t>29-Oct</t>
  </si>
  <si>
    <t>30-Oct</t>
  </si>
  <si>
    <t>31-Oct</t>
  </si>
  <si>
    <t>01-Nov</t>
  </si>
  <si>
    <t>02-Nov</t>
  </si>
  <si>
    <t>03-Nov</t>
  </si>
  <si>
    <t>04-Nov</t>
  </si>
  <si>
    <t>05-Nov</t>
  </si>
  <si>
    <t>06-Nov</t>
  </si>
  <si>
    <t>09-Nov</t>
  </si>
  <si>
    <t>10-Nov</t>
  </si>
  <si>
    <t>11-Nov</t>
  </si>
  <si>
    <t>12-Nov</t>
  </si>
  <si>
    <t>13-Nov</t>
  </si>
  <si>
    <t>14-Nov</t>
  </si>
  <si>
    <t>15-Nov</t>
  </si>
  <si>
    <t>18-Nov</t>
  </si>
  <si>
    <t>19-Nov</t>
  </si>
  <si>
    <t>20-Nov</t>
  </si>
  <si>
    <t>21-Nov</t>
  </si>
  <si>
    <t>23-Nov</t>
  </si>
  <si>
    <t>24-Nov</t>
  </si>
  <si>
    <t>25-Nov</t>
  </si>
  <si>
    <t>26-Nov</t>
  </si>
  <si>
    <t>27-Nov</t>
  </si>
  <si>
    <t>28-Nov</t>
  </si>
  <si>
    <t>29-Nov</t>
  </si>
  <si>
    <t>30-Nov</t>
  </si>
  <si>
    <t>01-Dec</t>
  </si>
  <si>
    <t>02-Dec</t>
  </si>
  <si>
    <t>03-Dec</t>
  </si>
  <si>
    <t>04-Dec</t>
  </si>
  <si>
    <t>05-Dec</t>
  </si>
  <si>
    <t>07-Dec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</si>
  <si>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</si>
  <si>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</si>
  <si>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</si>
  <si>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</si>
  <si>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</si>
  <si>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</si>
  <si>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</si>
  <si>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</si>
  <si>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</si>
  <si>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</si>
  <si>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</si>
  <si>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</si>
  <si>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</si>
  <si>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</si>
  <si>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</si>
  <si>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</si>
  <si>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</si>
  <si>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</si>
  <si>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</si>
  <si>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</si>
  <si>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</si>
  <si>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</si>
  <si>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</si>
  <si>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Sum of Shipping Fee</t>
  </si>
  <si>
    <t>Sum of Discount Amount</t>
  </si>
  <si>
    <t>00</t>
  </si>
  <si>
    <t>01</t>
  </si>
  <si>
    <t>02</t>
  </si>
  <si>
    <t>03</t>
  </si>
  <si>
    <t>04</t>
  </si>
  <si>
    <t>05</t>
  </si>
  <si>
    <t>06</t>
  </si>
  <si>
    <t>07</t>
  </si>
  <si>
    <t>08</t>
  </si>
  <si>
    <t>09</t>
  </si>
  <si>
    <t>10</t>
  </si>
  <si>
    <t>11</t>
  </si>
  <si>
    <t>12</t>
  </si>
  <si>
    <t>13</t>
  </si>
  <si>
    <t>14</t>
  </si>
  <si>
    <t>15</t>
  </si>
  <si>
    <t>16</t>
  </si>
  <si>
    <t>17</t>
  </si>
  <si>
    <t>18</t>
  </si>
  <si>
    <t>19</t>
  </si>
  <si>
    <t>20</t>
  </si>
  <si>
    <t>21</t>
  </si>
  <si>
    <t>22</t>
  </si>
  <si>
    <t>23</t>
  </si>
  <si>
    <t>2025</t>
  </si>
  <si>
    <t>Qtr1</t>
  </si>
  <si>
    <t>:13</t>
  </si>
  <si>
    <t>:36</t>
  </si>
  <si>
    <t>:09</t>
  </si>
  <si>
    <t>:49</t>
  </si>
  <si>
    <t>:15</t>
  </si>
  <si>
    <t>:11</t>
  </si>
  <si>
    <t>:48</t>
  </si>
  <si>
    <t>:33</t>
  </si>
  <si>
    <t>:28</t>
  </si>
  <si>
    <t>:10</t>
  </si>
  <si>
    <t>:40</t>
  </si>
  <si>
    <t>:06</t>
  </si>
  <si>
    <t>:00</t>
  </si>
  <si>
    <t>:19</t>
  </si>
  <si>
    <t>:14</t>
  </si>
  <si>
    <t>:20</t>
  </si>
  <si>
    <t>:56</t>
  </si>
  <si>
    <t>:32</t>
  </si>
  <si>
    <t>:44</t>
  </si>
  <si>
    <t>:51</t>
  </si>
  <si>
    <t>:35</t>
  </si>
  <si>
    <t>:43</t>
  </si>
  <si>
    <t>:29</t>
  </si>
  <si>
    <t>:45</t>
  </si>
  <si>
    <t>:24</t>
  </si>
  <si>
    <t>:46</t>
  </si>
  <si>
    <t>:27</t>
  </si>
  <si>
    <t>:26</t>
  </si>
  <si>
    <t>:58</t>
  </si>
  <si>
    <t>:30</t>
  </si>
  <si>
    <t>:50</t>
  </si>
  <si>
    <t>:31</t>
  </si>
  <si>
    <t>:34</t>
  </si>
  <si>
    <t>:18</t>
  </si>
  <si>
    <t>:47</t>
  </si>
  <si>
    <t>:38</t>
  </si>
  <si>
    <t>:25</t>
  </si>
  <si>
    <t>:17</t>
  </si>
  <si>
    <t>:16</t>
  </si>
  <si>
    <t>:05</t>
  </si>
  <si>
    <t>:41</t>
  </si>
  <si>
    <t>:12</t>
  </si>
  <si>
    <t>:21</t>
  </si>
  <si>
    <t>:22</t>
  </si>
  <si>
    <t>:02</t>
  </si>
  <si>
    <t>:07</t>
  </si>
  <si>
    <t>:52</t>
  </si>
  <si>
    <t>:04</t>
  </si>
  <si>
    <t>:03</t>
  </si>
  <si>
    <t>:37</t>
  </si>
  <si>
    <t>:59</t>
  </si>
  <si>
    <t>:01</t>
  </si>
  <si>
    <t>:39</t>
  </si>
  <si>
    <t>:08</t>
  </si>
  <si>
    <t>:54</t>
  </si>
  <si>
    <t>:55</t>
  </si>
  <si>
    <t>:53</t>
  </si>
  <si>
    <t>:42</t>
  </si>
  <si>
    <t>:23</t>
  </si>
  <si>
    <t>:57</t>
  </si>
  <si>
    <t>Qtr2</t>
  </si>
  <si>
    <t>Qtr3</t>
  </si>
  <si>
    <t>Qtr4</t>
  </si>
  <si>
    <t>hari</t>
  </si>
  <si>
    <t>Sun</t>
  </si>
  <si>
    <t>Mon</t>
  </si>
  <si>
    <t>Tue</t>
  </si>
  <si>
    <t>Wed</t>
  </si>
  <si>
    <t>Thu</t>
  </si>
  <si>
    <t>Fri</t>
  </si>
  <si>
    <t>Sat</t>
  </si>
  <si>
    <t>Hours (Order Date)</t>
  </si>
  <si>
    <t xml:space="preserve"> </t>
  </si>
  <si>
    <t xml:space="preserve"> Days</t>
  </si>
  <si>
    <t>Details for Average of Customer Rating - Product Name: Timun</t>
  </si>
  <si>
    <t>Details for   - Hours (Order Date): 5, hari: Sun</t>
  </si>
  <si>
    <t>order status2</t>
  </si>
  <si>
    <t xml:space="preserve">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</si>
</sst>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hh:mm:ss"/>
    <numFmt numFmtId="165" formatCode="&quot;Rp&quot;\ #,##0.00"/>
    <numFmt numFmtId="166" formatCode="0.0"/>
    <numFmt numFmtId="167" formatCode="yyyy\-mm\-dd"/>
    <numFmt numFmtId="168" formatCode="&quot;Rp &quot;\ #,##0,\ &quot;k&quot;"/>
    <numFmt numFmtId="169" formatCode="&quot;Rp&quot;#,##0.00"/>
    <numFmt numFmtId="170" formatCode="0.0,,\ &quot;jt&quot;"/>
  </numFmts>
  <fonts count="8" x14ac:knownFonts="1">
    <font>
      <sz val="11"/>
      <color theme="1"/>
      <name val="Calibri"/>
      <scheme val="minor"/>
    </font>
    <font>
      <b/>
      <sz val="11"/>
      <color theme="1"/>
      <name val="Calibri"/>
    </font>
    <font>
      <sz val="11"/>
      <color theme="1"/>
      <name val="Calibri"/>
    </font>
    <font>
      <sz val="11"/>
      <color theme="1"/>
      <name val="Calibri"/>
    </font>
    <font>
      <b/>
      <sz val="11"/>
      <name val="Calibri"/>
    </font>
    <font>
      <b/>
      <sz val="14"/>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4.9989318521683403E-2"/>
        <bgColor indexed="64"/>
      </patternFill>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style="thin">
        <color theme="4" tint="0.39997558519241921"/>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165" fontId="2" fillId="0" borderId="0" xfId="0" applyNumberFormat="1" applyFont="1"/>
    <xf numFmtId="166" fontId="2" fillId="0" borderId="0" xfId="0" applyNumberFormat="1" applyFont="1"/>
    <xf numFmtId="1" fontId="2" fillId="0" borderId="0" xfId="0" applyNumberFormat="1" applyFont="1"/>
    <xf numFmtId="165" fontId="0" fillId="0" borderId="0" xfId="0" applyNumberFormat="1"/>
    <xf numFmtId="167" fontId="0" fillId="0" borderId="0" xfId="0" applyNumberFormat="1"/>
    <xf numFmtId="0" fontId="4" fillId="0" borderId="0" xfId="0" applyFont="1"/>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2" fontId="0" fillId="0" borderId="0" xfId="0" applyNumberFormat="1"/>
    <xf numFmtId="168"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164" fontId="0" fillId="0" borderId="0" xfId="0" applyNumberFormat="1" applyAlignment="1">
      <alignment horizontal="left" indent="7"/>
    </xf>
    <xf numFmtId="0" fontId="6" fillId="4" borderId="4" xfId="0" applyFont="1" applyFill="1" applyBorder="1"/>
    <xf numFmtId="22" fontId="0" fillId="0" borderId="0" xfId="0" applyNumberFormat="1"/>
    <xf numFmtId="0" fontId="6" fillId="0" borderId="0" xfId="0" applyFont="1"/>
    <xf numFmtId="166" fontId="0" fillId="0" borderId="0" xfId="0" applyNumberFormat="1" applyAlignment="1">
      <alignment horizontal="left"/>
    </xf>
    <xf numFmtId="0" fontId="0" fillId="0" borderId="0" xfId="0" applyAlignment="1">
      <alignment horizontal="center" vertical="center"/>
    </xf>
    <xf numFmtId="169" fontId="0" fillId="0" borderId="0" xfId="0" applyNumberFormat="1"/>
    <xf numFmtId="170" fontId="0" fillId="0" borderId="0" xfId="0" applyNumberFormat="1"/>
    <xf numFmtId="0" fontId="0" fillId="0" borderId="0" xfId="0" pivotButton="1" applyAlignment="1">
      <alignment horizontal="center" vertical="center"/>
    </xf>
    <xf numFmtId="0" fontId="7" fillId="3" borderId="0" xfId="0" applyFont="1" applyFill="1"/>
    <xf numFmtId="0" fontId="5" fillId="2" borderId="2" xfId="0" applyFont="1" applyFill="1" applyBorder="1" applyAlignment="1">
      <alignment horizontal="center"/>
    </xf>
    <xf numFmtId="0" fontId="0" fillId="0" borderId="0" xfId="0" applyAlignment="1">
      <alignment vertical="top" wrapText="1"/>
    </xf>
    <xf numFmtId="0" fontId="0" fillId="0" borderId="0" xfId="0"/>
    <xf numFmtId="0" fontId="0" fillId="0" borderId="0" xfId="0" applyNumberFormat="1"/>
    <xf numFmtId="0" fontId="0" fillId="0" borderId="0" xfId="0" applyNumberFormat="1" applyAlignment="1">
      <alignment horizontal="center" vertical="center"/>
    </xf>
  </cellXfs>
  <cellStyles count="1">
    <cellStyle name="Normal" xfId="0" builtinId="0"/>
  </cellStyles>
  <dxfs count="50">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165" formatCode="&quot;Rp&quot;\ #,##0.00"/>
    </dxf>
    <dxf>
      <font>
        <b val="0"/>
        <i val="0"/>
        <strike val="0"/>
        <condense val="0"/>
        <extend val="0"/>
        <outline val="0"/>
        <shadow val="0"/>
        <u val="none"/>
        <vertAlign val="baseline"/>
        <sz val="11"/>
        <color theme="1"/>
        <name val="Calibri"/>
        <scheme val="none"/>
      </font>
      <numFmt numFmtId="165" formatCode="&quot;Rp&quot;\ #,##0.00"/>
    </dxf>
    <dxf>
      <numFmt numFmtId="165" formatCode="&quot;Rp&quot;\ #,##0.00"/>
    </dxf>
    <dxf>
      <numFmt numFmtId="165" formatCode="&quot;Rp&quot;\ #,##0.00"/>
    </dxf>
    <dxf>
      <numFmt numFmtId="165" formatCode="&quot;Rp&quot;\ #,##0.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6" formatCode="0.0"/>
    </dxf>
    <dxf>
      <font>
        <b val="0"/>
        <i val="0"/>
        <strike val="0"/>
        <condense val="0"/>
        <extend val="0"/>
        <outline val="0"/>
        <shadow val="0"/>
        <u val="none"/>
        <vertAlign val="baseline"/>
        <sz val="11"/>
        <color theme="1"/>
        <name val="Calibri"/>
        <scheme val="none"/>
      </font>
      <numFmt numFmtId="165" formatCode="&quot;Rp&quot;\ #,##0.0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alignment vertical="center"/>
    </dxf>
    <dxf>
      <alignment horizontal="center"/>
    </dxf>
    <dxf>
      <numFmt numFmtId="27" formatCode="dd/mm/yyyy\ hh:mm"/>
    </dxf>
    <dxf>
      <numFmt numFmtId="2" formatCode="0.00"/>
    </dxf>
    <dxf>
      <numFmt numFmtId="27" formatCode="dd/mm/yyyy\ hh:mm"/>
    </dxf>
  </dxfs>
  <tableStyles count="0" defaultTableStyle="TableStyleMedium2" defaultPivotStyle="PivotStyleLight16"/>
  <colors>
    <mruColors>
      <color rgb="FF79FF83"/>
      <color rgb="FF005DA2"/>
      <color rgb="FF5B89C1"/>
      <color rgb="FFFFFF00"/>
      <color rgb="FFE476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utama!PivotTable9</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oftEdge rad="0"/>
          </a:effectLst>
        </c:spPr>
      </c:pivotFmt>
      <c:pivotFmt>
        <c:idx val="2"/>
        <c:spPr>
          <a:solidFill>
            <a:schemeClr val="accent1">
              <a:lumMod val="75000"/>
            </a:schemeClr>
          </a:solidFill>
          <a:ln>
            <a:noFill/>
          </a:ln>
          <a:effectLst>
            <a:softEdge rad="0"/>
          </a:effectLst>
        </c:spPr>
      </c:pivotFmt>
      <c:pivotFmt>
        <c:idx val="3"/>
        <c:spPr>
          <a:solidFill>
            <a:schemeClr val="accent1">
              <a:lumMod val="75000"/>
            </a:schemeClr>
          </a:solidFill>
          <a:ln>
            <a:noFill/>
          </a:ln>
          <a:effectLst>
            <a:softEdge rad="0"/>
          </a:effectLst>
        </c:spPr>
      </c:pivotFmt>
    </c:pivotFmts>
    <c:plotArea>
      <c:layout/>
      <c:barChart>
        <c:barDir val="bar"/>
        <c:grouping val="clustered"/>
        <c:varyColors val="0"/>
        <c:ser>
          <c:idx val="0"/>
          <c:order val="0"/>
          <c:tx>
            <c:strRef>
              <c:f>'bahan utama'!$E$16</c:f>
              <c:strCache>
                <c:ptCount val="1"/>
                <c:pt idx="0">
                  <c:v>Total</c:v>
                </c:pt>
              </c:strCache>
            </c:strRef>
          </c:tx>
          <c:spPr>
            <a:solidFill>
              <a:schemeClr val="accent1">
                <a:lumMod val="75000"/>
              </a:schemeClr>
            </a:solidFill>
            <a:ln>
              <a:noFill/>
            </a:ln>
            <a:effectLst>
              <a:softEdge rad="0"/>
            </a:effectLst>
          </c:spPr>
          <c:invertIfNegative val="0"/>
          <c:dPt>
            <c:idx val="7"/>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6-2029-40B9-B107-19780E2D8951}"/>
              </c:ext>
            </c:extLst>
          </c:dPt>
          <c:dPt>
            <c:idx val="8"/>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5-2029-40B9-B107-19780E2D8951}"/>
              </c:ext>
            </c:extLst>
          </c:dPt>
          <c:dPt>
            <c:idx val="9"/>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4-2029-40B9-B107-19780E2D89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utama'!$D$17:$D$27</c:f>
              <c:strCache>
                <c:ptCount val="10"/>
                <c:pt idx="0">
                  <c:v>Brokoli</c:v>
                </c:pt>
                <c:pt idx="1">
                  <c:v>Tomat Merah</c:v>
                </c:pt>
                <c:pt idx="2">
                  <c:v>Kol/Kubis</c:v>
                </c:pt>
                <c:pt idx="3">
                  <c:v>Cabai Rawit Hijau</c:v>
                </c:pt>
                <c:pt idx="4">
                  <c:v>Wortel</c:v>
                </c:pt>
                <c:pt idx="5">
                  <c:v>Cabai Merah</c:v>
                </c:pt>
                <c:pt idx="6">
                  <c:v>Kentang</c:v>
                </c:pt>
                <c:pt idx="7">
                  <c:v>Bawang Putih</c:v>
                </c:pt>
                <c:pt idx="8">
                  <c:v>Cabai Rawit Merah</c:v>
                </c:pt>
                <c:pt idx="9">
                  <c:v>Bawang Merah</c:v>
                </c:pt>
              </c:strCache>
            </c:strRef>
          </c:cat>
          <c:val>
            <c:numRef>
              <c:f>'bahan utama'!$E$17:$E$27</c:f>
              <c:numCache>
                <c:formatCode>"Rp "\ #,##0,\ "k"</c:formatCode>
                <c:ptCount val="10"/>
                <c:pt idx="0">
                  <c:v>2118220</c:v>
                </c:pt>
                <c:pt idx="1">
                  <c:v>2818125</c:v>
                </c:pt>
                <c:pt idx="2">
                  <c:v>3179250</c:v>
                </c:pt>
                <c:pt idx="3">
                  <c:v>3247475</c:v>
                </c:pt>
                <c:pt idx="4">
                  <c:v>3913000</c:v>
                </c:pt>
                <c:pt idx="5">
                  <c:v>4637030</c:v>
                </c:pt>
                <c:pt idx="6">
                  <c:v>5472775</c:v>
                </c:pt>
                <c:pt idx="7">
                  <c:v>5955200</c:v>
                </c:pt>
                <c:pt idx="8">
                  <c:v>6877000</c:v>
                </c:pt>
                <c:pt idx="9">
                  <c:v>7736625</c:v>
                </c:pt>
              </c:numCache>
            </c:numRef>
          </c:val>
          <c:extLst>
            <c:ext xmlns:c16="http://schemas.microsoft.com/office/drawing/2014/chart" uri="{C3380CC4-5D6E-409C-BE32-E72D297353CC}">
              <c16:uniqueId val="{00000000-2029-40B9-B107-19780E2D8951}"/>
            </c:ext>
          </c:extLst>
        </c:ser>
        <c:dLbls>
          <c:showLegendKey val="0"/>
          <c:showVal val="0"/>
          <c:showCatName val="0"/>
          <c:showSerName val="0"/>
          <c:showPercent val="0"/>
          <c:showBubbleSize val="0"/>
        </c:dLbls>
        <c:gapWidth val="40"/>
        <c:axId val="529546960"/>
        <c:axId val="529549360"/>
      </c:barChart>
      <c:catAx>
        <c:axId val="52954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49360"/>
        <c:crosses val="autoZero"/>
        <c:auto val="1"/>
        <c:lblAlgn val="ctr"/>
        <c:lblOffset val="100"/>
        <c:noMultiLvlLbl val="0"/>
      </c:catAx>
      <c:valAx>
        <c:axId val="529549360"/>
        <c:scaling>
          <c:orientation val="minMax"/>
        </c:scaling>
        <c:delete val="1"/>
        <c:axPos val="b"/>
        <c:numFmt formatCode="&quot;Rp &quot;\ #,##0,\ &quot;k&quot;" sourceLinked="1"/>
        <c:majorTickMark val="none"/>
        <c:minorTickMark val="none"/>
        <c:tickLblPos val="nextTo"/>
        <c:crossAx val="5295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Order Precentage by Order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'bahan utama'!$E$1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9-4186-B9A6-1E159CB1A2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9-4186-B9A6-1E159CB1A2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69-4186-B9A6-1E159CB1A2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69-4186-B9A6-1E159CB1A2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69-4186-B9A6-1E159CB1A2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utama'!$D$2:$D$7</c:f>
              <c:strCache>
                <c:ptCount val="5"/>
                <c:pt idx="0">
                  <c:v>Cancelled</c:v>
                </c:pt>
                <c:pt idx="1">
                  <c:v>Completed</c:v>
                </c:pt>
                <c:pt idx="2">
                  <c:v>Pending</c:v>
                </c:pt>
                <c:pt idx="3">
                  <c:v>Returned</c:v>
                </c:pt>
                <c:pt idx="4">
                  <c:v>Shipped</c:v>
                </c:pt>
              </c:strCache>
            </c:strRef>
          </c:cat>
          <c:val>
            <c:numRef>
              <c:f>'bahan utama'!$E$2:$E$7</c:f>
              <c:numCache>
                <c:formatCode>0.00%</c:formatCode>
                <c:ptCount val="5"/>
                <c:pt idx="0">
                  <c:v>5.3999999999999999E-2</c:v>
                </c:pt>
                <c:pt idx="1">
                  <c:v>0.74750000000000005</c:v>
                </c:pt>
                <c:pt idx="2">
                  <c:v>3.3500000000000002E-2</c:v>
                </c:pt>
                <c:pt idx="3">
                  <c:v>0.13850000000000001</c:v>
                </c:pt>
                <c:pt idx="4">
                  <c:v>2.6499999999999999E-2</c:v>
                </c:pt>
              </c:numCache>
            </c:numRef>
          </c:val>
          <c:extLst>
            <c:ext xmlns:c16="http://schemas.microsoft.com/office/drawing/2014/chart" uri="{C3380CC4-5D6E-409C-BE32-E72D297353CC}">
              <c16:uniqueId val="{00000000-B480-4704-950E-2FB99BAFF9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Rating Per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s>
    <c:plotArea>
      <c:layout/>
      <c:barChart>
        <c:barDir val="col"/>
        <c:grouping val="clustered"/>
        <c:varyColors val="0"/>
        <c:ser>
          <c:idx val="0"/>
          <c:order val="0"/>
          <c:tx>
            <c:strRef>
              <c:f>'bahan utama'!$H$1</c:f>
              <c:strCache>
                <c:ptCount val="1"/>
                <c:pt idx="0">
                  <c:v>Total</c:v>
                </c:pt>
              </c:strCache>
            </c:strRef>
          </c:tx>
          <c:spPr>
            <a:solidFill>
              <a:schemeClr val="accent1">
                <a:lumMod val="40000"/>
                <a:lumOff val="60000"/>
              </a:schemeClr>
            </a:solidFill>
            <a:ln>
              <a:noFill/>
            </a:ln>
            <a:effectLst/>
          </c:spPr>
          <c:invertIfNegative val="0"/>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51FE-4E2C-8F24-88328F21EB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utama'!$G$2:$G$7</c:f>
              <c:strCache>
                <c:ptCount val="5"/>
                <c:pt idx="0">
                  <c:v>BelanjaSayur App</c:v>
                </c:pt>
                <c:pt idx="1">
                  <c:v>FoodMart</c:v>
                </c:pt>
                <c:pt idx="2">
                  <c:v>Hijau Mart</c:v>
                </c:pt>
                <c:pt idx="3">
                  <c:v>Karirnex VegMart App</c:v>
                </c:pt>
                <c:pt idx="4">
                  <c:v>SayurKota Mart</c:v>
                </c:pt>
              </c:strCache>
            </c:strRef>
          </c:cat>
          <c:val>
            <c:numRef>
              <c:f>'bahan utama'!$H$2:$H$7</c:f>
              <c:numCache>
                <c:formatCode>0.00</c:formatCode>
                <c:ptCount val="5"/>
                <c:pt idx="0">
                  <c:v>2.9473684210526314</c:v>
                </c:pt>
                <c:pt idx="1">
                  <c:v>2.9822335025380711</c:v>
                </c:pt>
                <c:pt idx="2">
                  <c:v>3.0074626865671643</c:v>
                </c:pt>
                <c:pt idx="3">
                  <c:v>2.9853300733496333</c:v>
                </c:pt>
                <c:pt idx="4">
                  <c:v>2.9797979797979797</c:v>
                </c:pt>
              </c:numCache>
            </c:numRef>
          </c:val>
          <c:extLst>
            <c:ext xmlns:c16="http://schemas.microsoft.com/office/drawing/2014/chart" uri="{C3380CC4-5D6E-409C-BE32-E72D297353CC}">
              <c16:uniqueId val="{00000000-51FE-4E2C-8F24-88328F21EBF4}"/>
            </c:ext>
          </c:extLst>
        </c:ser>
        <c:dLbls>
          <c:dLblPos val="outEnd"/>
          <c:showLegendKey val="0"/>
          <c:showVal val="1"/>
          <c:showCatName val="0"/>
          <c:showSerName val="0"/>
          <c:showPercent val="0"/>
          <c:showBubbleSize val="0"/>
        </c:dLbls>
        <c:gapWidth val="136"/>
        <c:overlap val="-27"/>
        <c:axId val="529548400"/>
        <c:axId val="529546480"/>
      </c:barChart>
      <c:catAx>
        <c:axId val="5295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46480"/>
        <c:crosses val="autoZero"/>
        <c:auto val="1"/>
        <c:lblAlgn val="ctr"/>
        <c:lblOffset val="100"/>
        <c:noMultiLvlLbl val="0"/>
      </c:catAx>
      <c:valAx>
        <c:axId val="529546480"/>
        <c:scaling>
          <c:orientation val="minMax"/>
        </c:scaling>
        <c:delete val="1"/>
        <c:axPos val="l"/>
        <c:numFmt formatCode="0.00" sourceLinked="1"/>
        <c:majorTickMark val="none"/>
        <c:minorTickMark val="none"/>
        <c:tickLblPos val="nextTo"/>
        <c:crossAx val="5295484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Month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bahan!$E$3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2">
                    <a:lumMod val="50000"/>
                  </a:schemeClr>
                </a:solidFill>
                <a:prstDash val="dash"/>
              </a:ln>
              <a:effectLst/>
            </c:spPr>
            <c:trendlineType val="linear"/>
            <c:dispRSqr val="0"/>
            <c:dispEq val="0"/>
          </c:trendline>
          <c:cat>
            <c:strRef>
              <c:f>bahan!$D$4:$D$16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bahan!$E$4:$E$16</c:f>
              <c:numCache>
                <c:formatCode>"Rp"\ #,##0.00</c:formatCode>
                <c:ptCount val="12"/>
                <c:pt idx="0">
                  <c:v>5008055</c:v>
                </c:pt>
                <c:pt idx="1">
                  <c:v>4411592.5</c:v>
                </c:pt>
                <c:pt idx="2">
                  <c:v>4825592.5</c:v>
                </c:pt>
                <c:pt idx="3">
                  <c:v>4320902.5</c:v>
                </c:pt>
                <c:pt idx="4">
                  <c:v>3903452.5</c:v>
                </c:pt>
                <c:pt idx="5">
                  <c:v>4721585</c:v>
                </c:pt>
                <c:pt idx="6">
                  <c:v>4132577.5</c:v>
                </c:pt>
                <c:pt idx="7">
                  <c:v>4755047.5</c:v>
                </c:pt>
                <c:pt idx="8">
                  <c:v>3912375</c:v>
                </c:pt>
                <c:pt idx="9">
                  <c:v>4906020</c:v>
                </c:pt>
                <c:pt idx="10">
                  <c:v>5361720</c:v>
                </c:pt>
                <c:pt idx="11">
                  <c:v>6174642.5</c:v>
                </c:pt>
              </c:numCache>
            </c:numRef>
          </c:val>
          <c:smooth val="0"/>
          <c:extLst>
            <c:ext xmlns:c16="http://schemas.microsoft.com/office/drawing/2014/chart" uri="{C3380CC4-5D6E-409C-BE32-E72D297353CC}">
              <c16:uniqueId val="{00000000-E63D-4C10-824D-891A73F4242C}"/>
            </c:ext>
          </c:extLst>
        </c:ser>
        <c:dLbls>
          <c:dLblPos val="t"/>
          <c:showLegendKey val="0"/>
          <c:showVal val="1"/>
          <c:showCatName val="0"/>
          <c:showSerName val="0"/>
          <c:showPercent val="0"/>
          <c:showBubbleSize val="0"/>
        </c:dLbls>
        <c:marker val="1"/>
        <c:smooth val="0"/>
        <c:axId val="179482112"/>
        <c:axId val="179480672"/>
      </c:lineChart>
      <c:catAx>
        <c:axId val="1794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80672"/>
        <c:crosses val="autoZero"/>
        <c:auto val="1"/>
        <c:lblAlgn val="ctr"/>
        <c:lblOffset val="100"/>
        <c:noMultiLvlLbl val="0"/>
      </c:catAx>
      <c:valAx>
        <c:axId val="179480672"/>
        <c:scaling>
          <c:orientation val="minMax"/>
        </c:scaling>
        <c:delete val="0"/>
        <c:axPos val="l"/>
        <c:majorGridlines>
          <c:spPr>
            <a:ln w="9525" cap="flat" cmpd="sng" algn="ctr">
              <a:solidFill>
                <a:schemeClr val="tx1">
                  <a:lumMod val="15000"/>
                  <a:lumOff val="85000"/>
                </a:schemeClr>
              </a:solidFill>
              <a:round/>
            </a:ln>
            <a:effectLst/>
          </c:spPr>
        </c:majorGridlines>
        <c:numFmt formatCode="&quot;Rp &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8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bahan!$X$39</c:f>
              <c:strCache>
                <c:ptCount val="1"/>
                <c:pt idx="0">
                  <c:v>Count of Order ID</c:v>
                </c:pt>
              </c:strCache>
            </c:strRef>
          </c:tx>
          <c:spPr>
            <a:ln w="19050" cap="rnd">
              <a:noFill/>
              <a:round/>
            </a:ln>
            <a:effectLst/>
          </c:spPr>
          <c:marker>
            <c:symbol val="circle"/>
            <c:size val="5"/>
            <c:spPr>
              <a:solidFill>
                <a:schemeClr val="accent1"/>
              </a:solidFill>
              <a:ln w="9525">
                <a:solidFill>
                  <a:schemeClr val="accent1"/>
                </a:solidFill>
              </a:ln>
              <a:effectLst/>
            </c:spPr>
          </c:marker>
          <c:xVal>
            <c:numRef>
              <c:f>bahan!$W$40:$W$59</c:f>
              <c:numCache>
                <c:formatCode>0.00</c:formatCode>
                <c:ptCount val="20"/>
                <c:pt idx="0">
                  <c:v>3.1666666666666665</c:v>
                </c:pt>
                <c:pt idx="1">
                  <c:v>2.8934911242603549</c:v>
                </c:pt>
                <c:pt idx="2">
                  <c:v>2.9</c:v>
                </c:pt>
                <c:pt idx="3">
                  <c:v>2.9264705882352939</c:v>
                </c:pt>
                <c:pt idx="4">
                  <c:v>3.1025641025641026</c:v>
                </c:pt>
                <c:pt idx="5">
                  <c:v>2.7966101694915255</c:v>
                </c:pt>
                <c:pt idx="6">
                  <c:v>2.7931034482758621</c:v>
                </c:pt>
                <c:pt idx="7">
                  <c:v>3.1428571428571428</c:v>
                </c:pt>
                <c:pt idx="8">
                  <c:v>2.8307692307692309</c:v>
                </c:pt>
                <c:pt idx="9">
                  <c:v>3.05607476635514</c:v>
                </c:pt>
                <c:pt idx="10">
                  <c:v>3.0222222222222221</c:v>
                </c:pt>
                <c:pt idx="11">
                  <c:v>3.1749999999999998</c:v>
                </c:pt>
                <c:pt idx="12">
                  <c:v>2.8705035971223021</c:v>
                </c:pt>
                <c:pt idx="13">
                  <c:v>2.8103448275862069</c:v>
                </c:pt>
                <c:pt idx="14">
                  <c:v>3.0540540540540539</c:v>
                </c:pt>
                <c:pt idx="15">
                  <c:v>3.0352941176470587</c:v>
                </c:pt>
                <c:pt idx="16">
                  <c:v>2.7222222222222223</c:v>
                </c:pt>
                <c:pt idx="17">
                  <c:v>2.8117647058823527</c:v>
                </c:pt>
                <c:pt idx="18">
                  <c:v>3.3785714285714286</c:v>
                </c:pt>
                <c:pt idx="19">
                  <c:v>2.9345794392523366</c:v>
                </c:pt>
              </c:numCache>
            </c:numRef>
          </c:xVal>
          <c:yVal>
            <c:numRef>
              <c:f>bahan!$X$40:$X$59</c:f>
              <c:numCache>
                <c:formatCode>General</c:formatCode>
                <c:ptCount val="20"/>
                <c:pt idx="0">
                  <c:v>156</c:v>
                </c:pt>
                <c:pt idx="1">
                  <c:v>169</c:v>
                </c:pt>
                <c:pt idx="2">
                  <c:v>80</c:v>
                </c:pt>
                <c:pt idx="3">
                  <c:v>68</c:v>
                </c:pt>
                <c:pt idx="4">
                  <c:v>78</c:v>
                </c:pt>
                <c:pt idx="5">
                  <c:v>118</c:v>
                </c:pt>
                <c:pt idx="6">
                  <c:v>87</c:v>
                </c:pt>
                <c:pt idx="7">
                  <c:v>84</c:v>
                </c:pt>
                <c:pt idx="8">
                  <c:v>65</c:v>
                </c:pt>
                <c:pt idx="9">
                  <c:v>107</c:v>
                </c:pt>
                <c:pt idx="10">
                  <c:v>90</c:v>
                </c:pt>
                <c:pt idx="11">
                  <c:v>80</c:v>
                </c:pt>
                <c:pt idx="12">
                  <c:v>139</c:v>
                </c:pt>
                <c:pt idx="13">
                  <c:v>116</c:v>
                </c:pt>
                <c:pt idx="14">
                  <c:v>74</c:v>
                </c:pt>
                <c:pt idx="15">
                  <c:v>85</c:v>
                </c:pt>
                <c:pt idx="16">
                  <c:v>72</c:v>
                </c:pt>
                <c:pt idx="17">
                  <c:v>85</c:v>
                </c:pt>
                <c:pt idx="18">
                  <c:v>140</c:v>
                </c:pt>
                <c:pt idx="19">
                  <c:v>107</c:v>
                </c:pt>
              </c:numCache>
            </c:numRef>
          </c:yVal>
          <c:smooth val="0"/>
          <c:extLst>
            <c:ext xmlns:c16="http://schemas.microsoft.com/office/drawing/2014/chart" uri="{C3380CC4-5D6E-409C-BE32-E72D297353CC}">
              <c16:uniqueId val="{00000000-1804-4220-9C19-4AA9C08CAE9E}"/>
            </c:ext>
          </c:extLst>
        </c:ser>
        <c:dLbls>
          <c:showLegendKey val="0"/>
          <c:showVal val="0"/>
          <c:showCatName val="0"/>
          <c:showSerName val="0"/>
          <c:showPercent val="0"/>
          <c:showBubbleSize val="0"/>
        </c:dLbls>
        <c:axId val="1466104400"/>
        <c:axId val="1466104880"/>
      </c:scatterChart>
      <c:valAx>
        <c:axId val="1466104400"/>
        <c:scaling>
          <c:orientation val="minMax"/>
          <c:max val="5"/>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04880"/>
        <c:crosses val="autoZero"/>
        <c:crossBetween val="midCat"/>
      </c:valAx>
      <c:valAx>
        <c:axId val="14661048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044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[karirnex 4.xlsx]bahan!PivotTable4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Sum</a:t>
            </a:r>
            <a:r>
              <a:rPr lang="en-ID" b="1" baseline="0"/>
              <a:t> of Payment Method </a:t>
            </a:r>
            <a:r>
              <a:rPr lang="en-ID" b="1" baseline="0">
                <a:solidFill>
                  <a:srgbClr val="5B89C1"/>
                </a:solidFill>
              </a:rPr>
              <a:t>Laki - laki</a:t>
            </a:r>
            <a:r>
              <a:rPr lang="en-ID" b="1" baseline="0"/>
              <a:t> vs </a:t>
            </a:r>
            <a:r>
              <a:rPr lang="en-ID" b="1" baseline="0">
                <a:solidFill>
                  <a:srgbClr val="E47676"/>
                </a:solidFill>
              </a:rPr>
              <a:t>Wanita</a:t>
            </a:r>
            <a:endParaRPr lang="en-ID" b="1">
              <a:solidFill>
                <a:srgbClr val="E4767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rgbClr val="5B89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47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bahan!$AG$15:$AG$16</c:f>
              <c:strCache>
                <c:ptCount val="1"/>
                <c:pt idx="0">
                  <c:v>Laki-laki</c:v>
                </c:pt>
              </c:strCache>
            </c:strRef>
          </c:tx>
          <c:spPr>
            <a:solidFill>
              <a:srgbClr val="5B89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bahan!$AF$17:$AF$21</c:f>
              <c:strCache>
                <c:ptCount val="4"/>
                <c:pt idx="0">
                  <c:v>COD</c:v>
                </c:pt>
                <c:pt idx="1">
                  <c:v>e-Wallet</c:v>
                </c:pt>
                <c:pt idx="2">
                  <c:v>Kartu Kredit</c:v>
                </c:pt>
                <c:pt idx="3">
                  <c:v>Transfer Bank</c:v>
                </c:pt>
              </c:strCache>
            </c:strRef>
          </c:cat>
          <c:val>
            <c:numRef>
              <c:f>bahan!$AG$17:$AG$21</c:f>
              <c:numCache>
                <c:formatCode>General</c:formatCode>
                <c:ptCount val="4"/>
                <c:pt idx="0">
                  <c:v>110</c:v>
                </c:pt>
                <c:pt idx="1">
                  <c:v>88</c:v>
                </c:pt>
                <c:pt idx="2">
                  <c:v>107</c:v>
                </c:pt>
                <c:pt idx="3">
                  <c:v>94</c:v>
                </c:pt>
              </c:numCache>
            </c:numRef>
          </c:val>
          <c:extLst>
            <c:ext xmlns:c16="http://schemas.microsoft.com/office/drawing/2014/chart" uri="{C3380CC4-5D6E-409C-BE32-E72D297353CC}">
              <c16:uniqueId val="{00000000-2C97-4C77-A185-0E8649265AF9}"/>
            </c:ext>
          </c:extLst>
        </c:ser>
        <c:ser>
          <c:idx val="1"/>
          <c:order val="1"/>
          <c:tx>
            <c:strRef>
              <c:f>bahan!$AH$15:$AH$16</c:f>
              <c:strCache>
                <c:ptCount val="1"/>
                <c:pt idx="0">
                  <c:v>Perempuan</c:v>
                </c:pt>
              </c:strCache>
            </c:strRef>
          </c:tx>
          <c:spPr>
            <a:solidFill>
              <a:srgbClr val="E4767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bahan!$AF$17:$AF$21</c:f>
              <c:strCache>
                <c:ptCount val="4"/>
                <c:pt idx="0">
                  <c:v>COD</c:v>
                </c:pt>
                <c:pt idx="1">
                  <c:v>e-Wallet</c:v>
                </c:pt>
                <c:pt idx="2">
                  <c:v>Kartu Kredit</c:v>
                </c:pt>
                <c:pt idx="3">
                  <c:v>Transfer Bank</c:v>
                </c:pt>
              </c:strCache>
            </c:strRef>
          </c:cat>
          <c:val>
            <c:numRef>
              <c:f>bahan!$AH$17:$AH$21</c:f>
              <c:numCache>
                <c:formatCode>General</c:formatCode>
                <c:ptCount val="4"/>
                <c:pt idx="0">
                  <c:v>389</c:v>
                </c:pt>
                <c:pt idx="1">
                  <c:v>379</c:v>
                </c:pt>
                <c:pt idx="2">
                  <c:v>412</c:v>
                </c:pt>
                <c:pt idx="3">
                  <c:v>421</c:v>
                </c:pt>
              </c:numCache>
            </c:numRef>
          </c:val>
          <c:extLst>
            <c:ext xmlns:c16="http://schemas.microsoft.com/office/drawing/2014/chart" uri="{C3380CC4-5D6E-409C-BE32-E72D297353CC}">
              <c16:uniqueId val="{00000000-B758-4002-B333-7F3B38689630}"/>
            </c:ext>
          </c:extLst>
        </c:ser>
        <c:dLbls>
          <c:dLblPos val="outEnd"/>
          <c:showLegendKey val="0"/>
          <c:showVal val="1"/>
          <c:showCatName val="0"/>
          <c:showSerName val="0"/>
          <c:showPercent val="0"/>
          <c:showBubbleSize val="0"/>
        </c:dLbls>
        <c:gapWidth val="130"/>
        <c:axId val="1466093840"/>
        <c:axId val="1466094320"/>
      </c:barChart>
      <c:catAx>
        <c:axId val="14660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94320"/>
        <c:crosses val="autoZero"/>
        <c:auto val="1"/>
        <c:lblAlgn val="ctr"/>
        <c:lblOffset val="100"/>
        <c:noMultiLvlLbl val="0"/>
      </c:catAx>
      <c:valAx>
        <c:axId val="14660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9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[karirnex 4.xlsx]bahan!PivotTable7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Shipping Fee per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bahan!$AH$39</c:f>
              <c:strCache>
                <c:ptCount val="1"/>
                <c:pt idx="0">
                  <c:v>Total</c:v>
                </c:pt>
              </c:strCache>
            </c:strRef>
          </c:tx>
          <c:spPr>
            <a:solidFill>
              <a:schemeClr val="accent1"/>
            </a:solidFill>
            <a:ln>
              <a:noFill/>
            </a:ln>
            <a:effectLst/>
          </c:spPr>
          <c:invertIfNegative val="0"/>
          <c:cat>
            <c:strRef>
              <c:f>bahan!$AG$40:$AG$78</c:f>
              <c:strCache>
                <c:ptCount val="38"/>
                <c:pt idx="0">
                  <c:v>Nabire</c:v>
                </c:pt>
                <c:pt idx="1">
                  <c:v>Jakarta</c:v>
                </c:pt>
                <c:pt idx="2">
                  <c:v>Manado</c:v>
                </c:pt>
                <c:pt idx="3">
                  <c:v>Jambi</c:v>
                </c:pt>
                <c:pt idx="4">
                  <c:v>Sorong</c:v>
                </c:pt>
                <c:pt idx="5">
                  <c:v>Makassar</c:v>
                </c:pt>
                <c:pt idx="6">
                  <c:v>Denpasar</c:v>
                </c:pt>
                <c:pt idx="7">
                  <c:v>Pontianak</c:v>
                </c:pt>
                <c:pt idx="8">
                  <c:v>Yogyakarta</c:v>
                </c:pt>
                <c:pt idx="9">
                  <c:v>Medan</c:v>
                </c:pt>
                <c:pt idx="10">
                  <c:v>Gorontalo</c:v>
                </c:pt>
                <c:pt idx="11">
                  <c:v>Bengkulu</c:v>
                </c:pt>
                <c:pt idx="12">
                  <c:v>Padang</c:v>
                </c:pt>
                <c:pt idx="13">
                  <c:v>Surabaya</c:v>
                </c:pt>
                <c:pt idx="14">
                  <c:v>Semarang</c:v>
                </c:pt>
                <c:pt idx="15">
                  <c:v>Palu</c:v>
                </c:pt>
                <c:pt idx="16">
                  <c:v>Merauke</c:v>
                </c:pt>
                <c:pt idx="17">
                  <c:v>Serang</c:v>
                </c:pt>
                <c:pt idx="18">
                  <c:v>Mataram</c:v>
                </c:pt>
                <c:pt idx="19">
                  <c:v>Kendari</c:v>
                </c:pt>
                <c:pt idx="20">
                  <c:v>Banjarbaru</c:v>
                </c:pt>
                <c:pt idx="21">
                  <c:v>Sofifi</c:v>
                </c:pt>
                <c:pt idx="22">
                  <c:v>Palangka Raya</c:v>
                </c:pt>
                <c:pt idx="23">
                  <c:v>Ambon</c:v>
                </c:pt>
                <c:pt idx="24">
                  <c:v>Pekanbaru</c:v>
                </c:pt>
                <c:pt idx="25">
                  <c:v>Tanjungpinang</c:v>
                </c:pt>
                <c:pt idx="26">
                  <c:v>Mamuju</c:v>
                </c:pt>
                <c:pt idx="27">
                  <c:v>Samarinda</c:v>
                </c:pt>
                <c:pt idx="28">
                  <c:v>Jayapura</c:v>
                </c:pt>
                <c:pt idx="29">
                  <c:v>Bandar Lampung</c:v>
                </c:pt>
                <c:pt idx="30">
                  <c:v>Tanjung Selor</c:v>
                </c:pt>
                <c:pt idx="31">
                  <c:v>Kupang</c:v>
                </c:pt>
                <c:pt idx="32">
                  <c:v>Banda Aceh</c:v>
                </c:pt>
                <c:pt idx="33">
                  <c:v>Palembang</c:v>
                </c:pt>
                <c:pt idx="34">
                  <c:v>Manokwari</c:v>
                </c:pt>
                <c:pt idx="35">
                  <c:v>Pangkalpinang</c:v>
                </c:pt>
                <c:pt idx="36">
                  <c:v>Wamena</c:v>
                </c:pt>
                <c:pt idx="37">
                  <c:v>Bandung</c:v>
                </c:pt>
              </c:strCache>
            </c:strRef>
          </c:cat>
          <c:val>
            <c:numRef>
              <c:f>bahan!$AH$40:$AH$78</c:f>
              <c:numCache>
                <c:formatCode>"Rp"\ #,##0.00</c:formatCode>
                <c:ptCount val="38"/>
                <c:pt idx="0">
                  <c:v>86880.952380952382</c:v>
                </c:pt>
                <c:pt idx="1">
                  <c:v>86640.776699029127</c:v>
                </c:pt>
                <c:pt idx="2">
                  <c:v>84348.837209302321</c:v>
                </c:pt>
                <c:pt idx="3">
                  <c:v>83297.872340425529</c:v>
                </c:pt>
                <c:pt idx="4">
                  <c:v>82721.311475409835</c:v>
                </c:pt>
                <c:pt idx="5">
                  <c:v>81529.411764705888</c:v>
                </c:pt>
                <c:pt idx="6">
                  <c:v>80000</c:v>
                </c:pt>
                <c:pt idx="7">
                  <c:v>79407.894736842107</c:v>
                </c:pt>
                <c:pt idx="8">
                  <c:v>75562.5</c:v>
                </c:pt>
                <c:pt idx="9">
                  <c:v>74260</c:v>
                </c:pt>
                <c:pt idx="10">
                  <c:v>74074.074074074073</c:v>
                </c:pt>
                <c:pt idx="11">
                  <c:v>70779.661016949147</c:v>
                </c:pt>
                <c:pt idx="12">
                  <c:v>65384.615384615383</c:v>
                </c:pt>
                <c:pt idx="13">
                  <c:v>65236.84210526316</c:v>
                </c:pt>
                <c:pt idx="14">
                  <c:v>64823.529411764706</c:v>
                </c:pt>
                <c:pt idx="15">
                  <c:v>59555.555555555555</c:v>
                </c:pt>
                <c:pt idx="16">
                  <c:v>56640</c:v>
                </c:pt>
                <c:pt idx="17">
                  <c:v>55218.75</c:v>
                </c:pt>
                <c:pt idx="18">
                  <c:v>53052.631578947367</c:v>
                </c:pt>
                <c:pt idx="19">
                  <c:v>52789.473684210527</c:v>
                </c:pt>
                <c:pt idx="20">
                  <c:v>52659.574468085106</c:v>
                </c:pt>
                <c:pt idx="21">
                  <c:v>47435.897435897437</c:v>
                </c:pt>
                <c:pt idx="22">
                  <c:v>47222.222222222219</c:v>
                </c:pt>
                <c:pt idx="23">
                  <c:v>46772.727272727272</c:v>
                </c:pt>
                <c:pt idx="24">
                  <c:v>44625</c:v>
                </c:pt>
                <c:pt idx="25">
                  <c:v>44129.032258064515</c:v>
                </c:pt>
                <c:pt idx="26">
                  <c:v>43513.513513513513</c:v>
                </c:pt>
                <c:pt idx="27">
                  <c:v>38700</c:v>
                </c:pt>
                <c:pt idx="28">
                  <c:v>28750</c:v>
                </c:pt>
                <c:pt idx="29">
                  <c:v>26444.444444444445</c:v>
                </c:pt>
                <c:pt idx="30">
                  <c:v>24142.857142857141</c:v>
                </c:pt>
                <c:pt idx="31">
                  <c:v>21000</c:v>
                </c:pt>
                <c:pt idx="32">
                  <c:v>17647.058823529413</c:v>
                </c:pt>
                <c:pt idx="33">
                  <c:v>17000</c:v>
                </c:pt>
                <c:pt idx="34">
                  <c:v>16524.590163934427</c:v>
                </c:pt>
                <c:pt idx="35">
                  <c:v>15868.421052631578</c:v>
                </c:pt>
                <c:pt idx="36">
                  <c:v>13828.125</c:v>
                </c:pt>
                <c:pt idx="37">
                  <c:v>0</c:v>
                </c:pt>
              </c:numCache>
            </c:numRef>
          </c:val>
          <c:extLst>
            <c:ext xmlns:c16="http://schemas.microsoft.com/office/drawing/2014/chart" uri="{C3380CC4-5D6E-409C-BE32-E72D297353CC}">
              <c16:uniqueId val="{00000000-4AE5-41CC-9957-805E1F8E50A0}"/>
            </c:ext>
          </c:extLst>
        </c:ser>
        <c:dLbls>
          <c:showLegendKey val="0"/>
          <c:showVal val="0"/>
          <c:showCatName val="0"/>
          <c:showSerName val="0"/>
          <c:showPercent val="0"/>
          <c:showBubbleSize val="0"/>
        </c:dLbls>
        <c:gapWidth val="219"/>
        <c:overlap val="-27"/>
        <c:axId val="2049065968"/>
        <c:axId val="2049066448"/>
      </c:barChart>
      <c:catAx>
        <c:axId val="204906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66448"/>
        <c:crosses val="autoZero"/>
        <c:auto val="1"/>
        <c:lblAlgn val="ctr"/>
        <c:lblOffset val="100"/>
        <c:noMultiLvlLbl val="0"/>
      </c:catAx>
      <c:valAx>
        <c:axId val="2049066448"/>
        <c:scaling>
          <c:orientation val="minMax"/>
        </c:scaling>
        <c:delete val="0"/>
        <c:axPos val="l"/>
        <c:majorGridlines>
          <c:spPr>
            <a:ln w="9525" cap="flat" cmpd="sng" algn="ctr">
              <a:solidFill>
                <a:schemeClr val="tx1">
                  <a:lumMod val="15000"/>
                  <a:lumOff val="85000"/>
                </a:schemeClr>
              </a:solidFill>
              <a:round/>
            </a:ln>
            <a:effectLst/>
          </c:spPr>
        </c:majorGridlines>
        <c:numFmt formatCode="&quot;Rp &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6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 User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bahanlagi!$E$8</c:f>
              <c:strCache>
                <c:ptCount val="1"/>
                <c:pt idx="0">
                  <c:v>Total</c:v>
                </c:pt>
              </c:strCache>
            </c:strRef>
          </c:tx>
          <c:spPr>
            <a:solidFill>
              <a:schemeClr val="accent1"/>
            </a:solidFill>
            <a:ln>
              <a:noFill/>
            </a:ln>
            <a:effectLst/>
          </c:spPr>
          <c:invertIfNegative val="0"/>
          <c:cat>
            <c:strRef>
              <c:f>bahanlagi!$D$9:$D$14</c:f>
              <c:strCache>
                <c:ptCount val="5"/>
                <c:pt idx="0">
                  <c:v>Karirnex VegMart App</c:v>
                </c:pt>
                <c:pt idx="1">
                  <c:v>Hijau Mart</c:v>
                </c:pt>
                <c:pt idx="2">
                  <c:v>BelanjaSayur App</c:v>
                </c:pt>
                <c:pt idx="3">
                  <c:v>SayurKota Mart</c:v>
                </c:pt>
                <c:pt idx="4">
                  <c:v>FoodMart</c:v>
                </c:pt>
              </c:strCache>
            </c:strRef>
          </c:cat>
          <c:val>
            <c:numRef>
              <c:f>bahanlagi!$E$9:$E$14</c:f>
              <c:numCache>
                <c:formatCode>General</c:formatCode>
                <c:ptCount val="5"/>
                <c:pt idx="0">
                  <c:v>409</c:v>
                </c:pt>
                <c:pt idx="1">
                  <c:v>402</c:v>
                </c:pt>
                <c:pt idx="2">
                  <c:v>399</c:v>
                </c:pt>
                <c:pt idx="3">
                  <c:v>396</c:v>
                </c:pt>
                <c:pt idx="4">
                  <c:v>394</c:v>
                </c:pt>
              </c:numCache>
            </c:numRef>
          </c:val>
          <c:extLst>
            <c:ext xmlns:c16="http://schemas.microsoft.com/office/drawing/2014/chart" uri="{C3380CC4-5D6E-409C-BE32-E72D297353CC}">
              <c16:uniqueId val="{00000000-DD01-4AD8-8935-337DBD38C59C}"/>
            </c:ext>
          </c:extLst>
        </c:ser>
        <c:dLbls>
          <c:showLegendKey val="0"/>
          <c:showVal val="0"/>
          <c:showCatName val="0"/>
          <c:showSerName val="0"/>
          <c:showPercent val="0"/>
          <c:showBubbleSize val="0"/>
        </c:dLbls>
        <c:gapWidth val="219"/>
        <c:overlap val="-27"/>
        <c:axId val="141670816"/>
        <c:axId val="141679936"/>
      </c:barChart>
      <c:catAx>
        <c:axId val="14167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9936"/>
        <c:crosses val="autoZero"/>
        <c:auto val="1"/>
        <c:lblAlgn val="ctr"/>
        <c:lblOffset val="100"/>
        <c:noMultiLvlLbl val="0"/>
      </c:catAx>
      <c:valAx>
        <c:axId val="1416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bahanlagi!$K$18</c:f>
              <c:strCache>
                <c:ptCount val="1"/>
                <c:pt idx="0">
                  <c:v>Total</c:v>
                </c:pt>
              </c:strCache>
            </c:strRef>
          </c:tx>
          <c:spPr>
            <a:solidFill>
              <a:schemeClr val="accent1"/>
            </a:solidFill>
            <a:ln>
              <a:noFill/>
            </a:ln>
            <a:effectLst/>
          </c:spPr>
          <c:invertIfNegative val="0"/>
          <c:cat>
            <c:strRef>
              <c:f>bahanlagi!$J$19:$J$57</c:f>
              <c:strCache>
                <c:ptCount val="38"/>
                <c:pt idx="0">
                  <c:v>Jakarta</c:v>
                </c:pt>
                <c:pt idx="1">
                  <c:v>Pangkalpinang</c:v>
                </c:pt>
                <c:pt idx="2">
                  <c:v>Pontianak</c:v>
                </c:pt>
                <c:pt idx="3">
                  <c:v>Jayapura</c:v>
                </c:pt>
                <c:pt idx="4">
                  <c:v>Surabaya</c:v>
                </c:pt>
                <c:pt idx="5">
                  <c:v>Samarinda</c:v>
                </c:pt>
                <c:pt idx="6">
                  <c:v>Manokwari</c:v>
                </c:pt>
                <c:pt idx="7">
                  <c:v>Semarang</c:v>
                </c:pt>
                <c:pt idx="8">
                  <c:v>Wamena</c:v>
                </c:pt>
                <c:pt idx="9">
                  <c:v>Bengkulu</c:v>
                </c:pt>
                <c:pt idx="10">
                  <c:v>Tanjungpinang</c:v>
                </c:pt>
                <c:pt idx="11">
                  <c:v>Yogyakarta</c:v>
                </c:pt>
                <c:pt idx="12">
                  <c:v>Bandung</c:v>
                </c:pt>
                <c:pt idx="13">
                  <c:v>Sorong</c:v>
                </c:pt>
                <c:pt idx="14">
                  <c:v>Tanjung Selor</c:v>
                </c:pt>
                <c:pt idx="15">
                  <c:v>Mataram</c:v>
                </c:pt>
                <c:pt idx="16">
                  <c:v>Banda Aceh</c:v>
                </c:pt>
                <c:pt idx="17">
                  <c:v>Kendari</c:v>
                </c:pt>
                <c:pt idx="18">
                  <c:v>Jambi</c:v>
                </c:pt>
                <c:pt idx="19">
                  <c:v>Medan</c:v>
                </c:pt>
                <c:pt idx="20">
                  <c:v>Pekanbaru</c:v>
                </c:pt>
                <c:pt idx="21">
                  <c:v>Palu</c:v>
                </c:pt>
                <c:pt idx="22">
                  <c:v>Mamuju</c:v>
                </c:pt>
                <c:pt idx="23">
                  <c:v>Palembang</c:v>
                </c:pt>
                <c:pt idx="24">
                  <c:v>Banjarbaru</c:v>
                </c:pt>
                <c:pt idx="25">
                  <c:v>Merauke</c:v>
                </c:pt>
                <c:pt idx="26">
                  <c:v>Nabire</c:v>
                </c:pt>
                <c:pt idx="27">
                  <c:v>Manado</c:v>
                </c:pt>
                <c:pt idx="28">
                  <c:v>Denpasar</c:v>
                </c:pt>
                <c:pt idx="29">
                  <c:v>Serang</c:v>
                </c:pt>
                <c:pt idx="30">
                  <c:v>Ambon</c:v>
                </c:pt>
                <c:pt idx="31">
                  <c:v>Sofifi</c:v>
                </c:pt>
                <c:pt idx="32">
                  <c:v>Kupang</c:v>
                </c:pt>
                <c:pt idx="33">
                  <c:v>Palangka Raya</c:v>
                </c:pt>
                <c:pt idx="34">
                  <c:v>Makassar</c:v>
                </c:pt>
                <c:pt idx="35">
                  <c:v>Bandar Lampung</c:v>
                </c:pt>
                <c:pt idx="36">
                  <c:v>Padang</c:v>
                </c:pt>
                <c:pt idx="37">
                  <c:v>Gorontalo</c:v>
                </c:pt>
              </c:strCache>
            </c:strRef>
          </c:cat>
          <c:val>
            <c:numRef>
              <c:f>bahanlagi!$K$19:$K$57</c:f>
              <c:numCache>
                <c:formatCode>"Rp"\ #,##0.00</c:formatCode>
                <c:ptCount val="38"/>
                <c:pt idx="0">
                  <c:v>2835992.5</c:v>
                </c:pt>
                <c:pt idx="1">
                  <c:v>2557985</c:v>
                </c:pt>
                <c:pt idx="2">
                  <c:v>2206555</c:v>
                </c:pt>
                <c:pt idx="3">
                  <c:v>2180035</c:v>
                </c:pt>
                <c:pt idx="4">
                  <c:v>2086342.5</c:v>
                </c:pt>
                <c:pt idx="5">
                  <c:v>2058855</c:v>
                </c:pt>
                <c:pt idx="6">
                  <c:v>1944560</c:v>
                </c:pt>
                <c:pt idx="7">
                  <c:v>1851255</c:v>
                </c:pt>
                <c:pt idx="8">
                  <c:v>1843730</c:v>
                </c:pt>
                <c:pt idx="9">
                  <c:v>1815765</c:v>
                </c:pt>
                <c:pt idx="10">
                  <c:v>1809527.5</c:v>
                </c:pt>
                <c:pt idx="11">
                  <c:v>1762142.5</c:v>
                </c:pt>
                <c:pt idx="12">
                  <c:v>1741747.5</c:v>
                </c:pt>
                <c:pt idx="13">
                  <c:v>1734125</c:v>
                </c:pt>
                <c:pt idx="14">
                  <c:v>1727035</c:v>
                </c:pt>
                <c:pt idx="15">
                  <c:v>1686855</c:v>
                </c:pt>
                <c:pt idx="16">
                  <c:v>1618552.5</c:v>
                </c:pt>
                <c:pt idx="17">
                  <c:v>1569360</c:v>
                </c:pt>
                <c:pt idx="18">
                  <c:v>1555272.5</c:v>
                </c:pt>
                <c:pt idx="19">
                  <c:v>1409237.5</c:v>
                </c:pt>
                <c:pt idx="20">
                  <c:v>1384285</c:v>
                </c:pt>
                <c:pt idx="21">
                  <c:v>1319277.5</c:v>
                </c:pt>
                <c:pt idx="22">
                  <c:v>1239475</c:v>
                </c:pt>
                <c:pt idx="23">
                  <c:v>1226547.5</c:v>
                </c:pt>
                <c:pt idx="24">
                  <c:v>1208140</c:v>
                </c:pt>
                <c:pt idx="25">
                  <c:v>1164105</c:v>
                </c:pt>
                <c:pt idx="26">
                  <c:v>1096665</c:v>
                </c:pt>
                <c:pt idx="27">
                  <c:v>1089792.5</c:v>
                </c:pt>
                <c:pt idx="28">
                  <c:v>1084172.5</c:v>
                </c:pt>
                <c:pt idx="29">
                  <c:v>1005830</c:v>
                </c:pt>
                <c:pt idx="30">
                  <c:v>991252.5</c:v>
                </c:pt>
                <c:pt idx="31">
                  <c:v>874677.5</c:v>
                </c:pt>
                <c:pt idx="32">
                  <c:v>867750</c:v>
                </c:pt>
                <c:pt idx="33">
                  <c:v>848657.5</c:v>
                </c:pt>
                <c:pt idx="34">
                  <c:v>845700</c:v>
                </c:pt>
                <c:pt idx="35">
                  <c:v>809442.5</c:v>
                </c:pt>
                <c:pt idx="36">
                  <c:v>741325</c:v>
                </c:pt>
                <c:pt idx="37">
                  <c:v>641537.5</c:v>
                </c:pt>
              </c:numCache>
            </c:numRef>
          </c:val>
          <c:extLst>
            <c:ext xmlns:c16="http://schemas.microsoft.com/office/drawing/2014/chart" uri="{C3380CC4-5D6E-409C-BE32-E72D297353CC}">
              <c16:uniqueId val="{00000000-845D-433D-9C7D-6628AEF24535}"/>
            </c:ext>
          </c:extLst>
        </c:ser>
        <c:dLbls>
          <c:showLegendKey val="0"/>
          <c:showVal val="0"/>
          <c:showCatName val="0"/>
          <c:showSerName val="0"/>
          <c:showPercent val="0"/>
          <c:showBubbleSize val="0"/>
        </c:dLbls>
        <c:gapWidth val="219"/>
        <c:overlap val="-27"/>
        <c:axId val="604609648"/>
        <c:axId val="604593808"/>
      </c:barChart>
      <c:catAx>
        <c:axId val="60460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93808"/>
        <c:crosses val="autoZero"/>
        <c:auto val="1"/>
        <c:lblAlgn val="ctr"/>
        <c:lblOffset val="100"/>
        <c:noMultiLvlLbl val="0"/>
      </c:catAx>
      <c:valAx>
        <c:axId val="604593808"/>
        <c:scaling>
          <c:orientation val="minMax"/>
        </c:scaling>
        <c:delete val="0"/>
        <c:axPos val="l"/>
        <c:majorGridlines>
          <c:spPr>
            <a:ln w="9525" cap="flat" cmpd="sng" algn="ctr">
              <a:solidFill>
                <a:schemeClr val="tx1">
                  <a:lumMod val="15000"/>
                  <a:lumOff val="85000"/>
                </a:schemeClr>
              </a:solidFill>
              <a:round/>
            </a:ln>
            <a:effectLst/>
          </c:spPr>
        </c:majorGridlines>
        <c:numFmt formatCode="&quot;Rp &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0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4.xlsx]bahanlagi!PivotTable9</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Jumlah Order Laki -Laki dan Perempuan</a:t>
            </a:r>
            <a:endParaRPr lang="en-US" sz="1600" b="1">
              <a:solidFill>
                <a:srgbClr val="E47676"/>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B89C1"/>
          </a:solidFill>
          <a:ln w="19050">
            <a:solidFill>
              <a:schemeClr val="lt1"/>
            </a:solidFill>
          </a:ln>
          <a:effectLst/>
        </c:spPr>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47676"/>
          </a:solidFill>
          <a:ln w="19050">
            <a:solidFill>
              <a:schemeClr val="lt1"/>
            </a:solidFill>
          </a:ln>
          <a:effectLst/>
        </c:spPr>
        <c:dLbl>
          <c:idx val="0"/>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bahanlagi!$F$37</c:f>
              <c:strCache>
                <c:ptCount val="1"/>
                <c:pt idx="0">
                  <c:v>Total</c:v>
                </c:pt>
              </c:strCache>
            </c:strRef>
          </c:tx>
          <c:dPt>
            <c:idx val="0"/>
            <c:bubble3D val="0"/>
            <c:spPr>
              <a:solidFill>
                <a:srgbClr val="5B89C1"/>
              </a:solidFill>
              <a:ln w="19050">
                <a:solidFill>
                  <a:schemeClr val="lt1"/>
                </a:solidFill>
              </a:ln>
              <a:effectLst/>
            </c:spPr>
            <c:extLst>
              <c:ext xmlns:c16="http://schemas.microsoft.com/office/drawing/2014/chart" uri="{C3380CC4-5D6E-409C-BE32-E72D297353CC}">
                <c16:uniqueId val="{0000000C-7673-43B7-A9E6-EBE9DB427600}"/>
              </c:ext>
            </c:extLst>
          </c:dPt>
          <c:dPt>
            <c:idx val="1"/>
            <c:bubble3D val="0"/>
            <c:spPr>
              <a:solidFill>
                <a:srgbClr val="E47676"/>
              </a:solidFill>
              <a:ln w="19050">
                <a:solidFill>
                  <a:schemeClr val="lt1"/>
                </a:solidFill>
              </a:ln>
              <a:effectLst/>
            </c:spPr>
            <c:extLst>
              <c:ext xmlns:c16="http://schemas.microsoft.com/office/drawing/2014/chart" uri="{C3380CC4-5D6E-409C-BE32-E72D297353CC}">
                <c16:uniqueId val="{0000000E-7673-43B7-A9E6-EBE9DB427600}"/>
              </c:ext>
            </c:extLst>
          </c:dPt>
          <c:dLbls>
            <c:dLbl>
              <c:idx val="0"/>
              <c:layout>
                <c:manualLayout>
                  <c:x val="7.4530397145117666E-2"/>
                  <c:y val="-4.47696373024848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673-43B7-A9E6-EBE9DB427600}"/>
                </c:ext>
              </c:extLst>
            </c:dLbl>
            <c:dLbl>
              <c:idx val="1"/>
              <c:layout>
                <c:manualLayout>
                  <c:x val="-6.5269341943781214E-2"/>
                  <c:y val="0.10301504252300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673-43B7-A9E6-EBE9DB42760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bahanlagi!$E$38:$E$40</c:f>
              <c:strCache>
                <c:ptCount val="2"/>
                <c:pt idx="0">
                  <c:v>Laki-laki</c:v>
                </c:pt>
                <c:pt idx="1">
                  <c:v>Perempuan</c:v>
                </c:pt>
              </c:strCache>
            </c:strRef>
          </c:cat>
          <c:val>
            <c:numRef>
              <c:f>bahanlagi!$F$38:$F$40</c:f>
              <c:numCache>
                <c:formatCode>General</c:formatCode>
                <c:ptCount val="2"/>
                <c:pt idx="0">
                  <c:v>399</c:v>
                </c:pt>
                <c:pt idx="1">
                  <c:v>1601</c:v>
                </c:pt>
              </c:numCache>
            </c:numRef>
          </c:val>
          <c:extLst>
            <c:ext xmlns:c16="http://schemas.microsoft.com/office/drawing/2014/chart" uri="{C3380CC4-5D6E-409C-BE32-E72D297353CC}">
              <c16:uniqueId val="{0000000F-7673-43B7-A9E6-EBE9DB427600}"/>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4.xlsx]bahanlagi!PivotTable14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rPr>
              <a:t>Total Sales </a:t>
            </a:r>
            <a:r>
              <a:rPr lang="en-US" sz="1400" b="1" i="0" u="none" strike="noStrike" kern="1200" spc="0" baseline="0">
                <a:solidFill>
                  <a:srgbClr val="5B89C1"/>
                </a:solidFill>
              </a:rPr>
              <a:t>Laki -Laki </a:t>
            </a:r>
            <a:r>
              <a:rPr lang="en-US" sz="1400" b="1" i="0" u="none" strike="noStrike" kern="1200" spc="0" baseline="0">
                <a:solidFill>
                  <a:srgbClr val="000000">
                    <a:lumMod val="65000"/>
                    <a:lumOff val="35000"/>
                  </a:srgbClr>
                </a:solidFill>
              </a:rPr>
              <a:t>dan </a:t>
            </a:r>
            <a:r>
              <a:rPr lang="en-US" sz="1400" b="1" i="0" u="none" strike="noStrike" kern="1200" spc="0" baseline="0">
                <a:solidFill>
                  <a:srgbClr val="E47676"/>
                </a:solidFill>
              </a:rPr>
              <a:t>Perempuan</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89C1"/>
          </a:solidFill>
          <a:ln w="19050">
            <a:solidFill>
              <a:schemeClr val="lt1"/>
            </a:solidFill>
          </a:ln>
          <a:effectLst/>
        </c:spPr>
        <c:dLbl>
          <c:idx val="0"/>
          <c:layout>
            <c:manualLayout>
              <c:x val="0.15000000000000011"/>
              <c:y val="-7.407407407407407E-2"/>
            </c:manualLayout>
          </c:layout>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47676"/>
          </a:solidFill>
          <a:ln w="19050">
            <a:solidFill>
              <a:schemeClr val="lt1"/>
            </a:solidFill>
          </a:ln>
          <a:effectLst/>
        </c:spPr>
        <c:dLbl>
          <c:idx val="0"/>
          <c:layout>
            <c:manualLayout>
              <c:x val="-0.16111111111111115"/>
              <c:y val="5.5555555555555386E-2"/>
            </c:manualLayout>
          </c:layout>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bahanlagi!$F$44</c:f>
              <c:strCache>
                <c:ptCount val="1"/>
                <c:pt idx="0">
                  <c:v>Total</c:v>
                </c:pt>
              </c:strCache>
            </c:strRef>
          </c:tx>
          <c:dPt>
            <c:idx val="0"/>
            <c:bubble3D val="0"/>
            <c:spPr>
              <a:solidFill>
                <a:srgbClr val="5B89C1"/>
              </a:solidFill>
              <a:ln w="19050">
                <a:solidFill>
                  <a:schemeClr val="lt1"/>
                </a:solidFill>
              </a:ln>
              <a:effectLst/>
            </c:spPr>
            <c:extLst>
              <c:ext xmlns:c16="http://schemas.microsoft.com/office/drawing/2014/chart" uri="{C3380CC4-5D6E-409C-BE32-E72D297353CC}">
                <c16:uniqueId val="{00000003-DD3D-4113-ABB6-9ABAD3AF9A41}"/>
              </c:ext>
            </c:extLst>
          </c:dPt>
          <c:dPt>
            <c:idx val="1"/>
            <c:bubble3D val="0"/>
            <c:spPr>
              <a:solidFill>
                <a:srgbClr val="E47676"/>
              </a:solidFill>
              <a:ln w="19050">
                <a:solidFill>
                  <a:schemeClr val="lt1"/>
                </a:solidFill>
              </a:ln>
              <a:effectLst/>
            </c:spPr>
            <c:extLst>
              <c:ext xmlns:c16="http://schemas.microsoft.com/office/drawing/2014/chart" uri="{C3380CC4-5D6E-409C-BE32-E72D297353CC}">
                <c16:uniqueId val="{00000004-DD3D-4113-ABB6-9ABAD3AF9A41}"/>
              </c:ext>
            </c:extLst>
          </c:dPt>
          <c:dLbls>
            <c:dLbl>
              <c:idx val="0"/>
              <c:layout>
                <c:manualLayout>
                  <c:x val="0.15000000000000011"/>
                  <c:y val="-7.407407407407407E-2"/>
                </c:manualLayout>
              </c:layout>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3D-4113-ABB6-9ABAD3AF9A41}"/>
                </c:ext>
              </c:extLst>
            </c:dLbl>
            <c:dLbl>
              <c:idx val="1"/>
              <c:layout>
                <c:manualLayout>
                  <c:x val="-0.16111111111111115"/>
                  <c:y val="5.5555555555555386E-2"/>
                </c:manualLayout>
              </c:layout>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3D-4113-ABB6-9ABAD3AF9A41}"/>
                </c:ext>
              </c:extLst>
            </c:dLbl>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bahanlagi!$E$45:$E$47</c:f>
              <c:strCache>
                <c:ptCount val="2"/>
                <c:pt idx="0">
                  <c:v>Laki-laki</c:v>
                </c:pt>
                <c:pt idx="1">
                  <c:v>Perempuan</c:v>
                </c:pt>
              </c:strCache>
            </c:strRef>
          </c:cat>
          <c:val>
            <c:numRef>
              <c:f>bahanlagi!$F$45:$F$47</c:f>
              <c:numCache>
                <c:formatCode>"Rp"\ #,##0.00</c:formatCode>
                <c:ptCount val="2"/>
                <c:pt idx="0">
                  <c:v>10914375</c:v>
                </c:pt>
                <c:pt idx="1">
                  <c:v>45519187.5</c:v>
                </c:pt>
              </c:numCache>
            </c:numRef>
          </c:val>
          <c:extLst>
            <c:ext xmlns:c16="http://schemas.microsoft.com/office/drawing/2014/chart" uri="{C3380CC4-5D6E-409C-BE32-E72D297353CC}">
              <c16:uniqueId val="{00000000-DD3D-4113-ABB6-9ABAD3AF9A4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49999999999999E-2"/>
              <c:y val="-4.1666666666666664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8888888888888906E-2"/>
              <c:y val="-5.0925925925925923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555555555555557"/>
              <c:y val="8.7962962962962965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8888888888888892E-2"/>
              <c:y val="6.0185185185185099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bahanlagi!$H$14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FA0-4FCE-AC2D-913156FBB4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FA0-4FCE-AC2D-913156FBB4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FA0-4FCE-AC2D-913156FBB4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FA0-4FCE-AC2D-913156FBB413}"/>
              </c:ext>
            </c:extLst>
          </c:dPt>
          <c:dLbls>
            <c:dLbl>
              <c:idx val="0"/>
              <c:layout>
                <c:manualLayout>
                  <c:x val="7.49999999999999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FA0-4FCE-AC2D-913156FBB413}"/>
                </c:ext>
              </c:extLst>
            </c:dLbl>
            <c:dLbl>
              <c:idx val="1"/>
              <c:layout>
                <c:manualLayout>
                  <c:x val="8.8888888888888892E-2"/>
                  <c:y val="6.0185185185185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A0-4FCE-AC2D-913156FBB413}"/>
                </c:ext>
              </c:extLst>
            </c:dLbl>
            <c:dLbl>
              <c:idx val="2"/>
              <c:layout>
                <c:manualLayout>
                  <c:x val="-0.10555555555555557"/>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FA0-4FCE-AC2D-913156FBB413}"/>
                </c:ext>
              </c:extLst>
            </c:dLbl>
            <c:dLbl>
              <c:idx val="3"/>
              <c:layout>
                <c:manualLayout>
                  <c:x val="-8.8888888888888906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A0-4FCE-AC2D-913156FBB413}"/>
                </c:ext>
              </c:extLst>
            </c:dLbl>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bahanlagi!$G$15:$G$19</c:f>
              <c:strCache>
                <c:ptCount val="4"/>
                <c:pt idx="0">
                  <c:v>COD</c:v>
                </c:pt>
                <c:pt idx="1">
                  <c:v>e-Wallet</c:v>
                </c:pt>
                <c:pt idx="2">
                  <c:v>Kartu Kredit</c:v>
                </c:pt>
                <c:pt idx="3">
                  <c:v>Transfer Bank</c:v>
                </c:pt>
              </c:strCache>
            </c:strRef>
          </c:cat>
          <c:val>
            <c:numRef>
              <c:f>bahanlagi!$H$15:$H$19</c:f>
              <c:numCache>
                <c:formatCode>General</c:formatCode>
                <c:ptCount val="4"/>
                <c:pt idx="0">
                  <c:v>499</c:v>
                </c:pt>
                <c:pt idx="1">
                  <c:v>467</c:v>
                </c:pt>
                <c:pt idx="2">
                  <c:v>519</c:v>
                </c:pt>
                <c:pt idx="3">
                  <c:v>515</c:v>
                </c:pt>
              </c:numCache>
            </c:numRef>
          </c:val>
          <c:extLst>
            <c:ext xmlns:c16="http://schemas.microsoft.com/office/drawing/2014/chart" uri="{C3380CC4-5D6E-409C-BE32-E72D297353CC}">
              <c16:uniqueId val="{00000000-2FA0-4FCE-AC2D-913156FBB41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4.xlsx]bahanlagi!PivotTable11</c:name>
    <c:fmtId val="2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bahanlagi!$C$68</c:f>
              <c:strCache>
                <c:ptCount val="1"/>
                <c:pt idx="0">
                  <c:v>Sum of Total Sales</c:v>
                </c:pt>
              </c:strCache>
            </c:strRef>
          </c:tx>
          <c:spPr>
            <a:ln w="28575" cap="rnd">
              <a:solidFill>
                <a:schemeClr val="accent1"/>
              </a:solidFill>
              <a:round/>
            </a:ln>
            <a:effectLst/>
          </c:spPr>
          <c:marker>
            <c:symbol val="none"/>
          </c:marker>
          <c:cat>
            <c:strRef>
              <c:f>bahanlagi!$B$69:$B$81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bahanlagi!$C$69:$C$81</c:f>
              <c:numCache>
                <c:formatCode>"Rp"\ #,##0.00</c:formatCode>
                <c:ptCount val="12"/>
                <c:pt idx="0">
                  <c:v>5008055</c:v>
                </c:pt>
                <c:pt idx="1">
                  <c:v>4411592.5</c:v>
                </c:pt>
                <c:pt idx="2">
                  <c:v>4825592.5</c:v>
                </c:pt>
                <c:pt idx="3">
                  <c:v>4320902.5</c:v>
                </c:pt>
                <c:pt idx="4">
                  <c:v>3903452.5</c:v>
                </c:pt>
                <c:pt idx="5">
                  <c:v>4721585</c:v>
                </c:pt>
                <c:pt idx="6">
                  <c:v>4132577.5</c:v>
                </c:pt>
                <c:pt idx="7">
                  <c:v>4755047.5</c:v>
                </c:pt>
                <c:pt idx="8">
                  <c:v>3912375</c:v>
                </c:pt>
                <c:pt idx="9">
                  <c:v>4906020</c:v>
                </c:pt>
                <c:pt idx="10">
                  <c:v>5361720</c:v>
                </c:pt>
                <c:pt idx="11">
                  <c:v>6174642.5</c:v>
                </c:pt>
              </c:numCache>
            </c:numRef>
          </c:val>
          <c:smooth val="0"/>
          <c:extLst>
            <c:ext xmlns:c16="http://schemas.microsoft.com/office/drawing/2014/chart" uri="{C3380CC4-5D6E-409C-BE32-E72D297353CC}">
              <c16:uniqueId val="{00000000-9981-43A8-BDB1-5CEC9527CA4B}"/>
            </c:ext>
          </c:extLst>
        </c:ser>
        <c:ser>
          <c:idx val="1"/>
          <c:order val="1"/>
          <c:tx>
            <c:strRef>
              <c:f>bahanlagi!$D$68</c:f>
              <c:strCache>
                <c:ptCount val="1"/>
                <c:pt idx="0">
                  <c:v>Sum of Grand Total</c:v>
                </c:pt>
              </c:strCache>
            </c:strRef>
          </c:tx>
          <c:spPr>
            <a:ln w="28575" cap="rnd">
              <a:solidFill>
                <a:schemeClr val="accent2"/>
              </a:solidFill>
              <a:round/>
            </a:ln>
            <a:effectLst/>
          </c:spPr>
          <c:marker>
            <c:symbol val="none"/>
          </c:marker>
          <c:cat>
            <c:strRef>
              <c:f>bahanlagi!$B$69:$B$81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bahanlagi!$D$69:$D$81</c:f>
              <c:numCache>
                <c:formatCode>"Rp"\ #,##0.00</c:formatCode>
                <c:ptCount val="12"/>
                <c:pt idx="0">
                  <c:v>14140055</c:v>
                </c:pt>
                <c:pt idx="1">
                  <c:v>12711592.5</c:v>
                </c:pt>
                <c:pt idx="2">
                  <c:v>12798592.5</c:v>
                </c:pt>
                <c:pt idx="3">
                  <c:v>12671902.5</c:v>
                </c:pt>
                <c:pt idx="4">
                  <c:v>12203452.5</c:v>
                </c:pt>
                <c:pt idx="5">
                  <c:v>13498585</c:v>
                </c:pt>
                <c:pt idx="6">
                  <c:v>12056577.5</c:v>
                </c:pt>
                <c:pt idx="7">
                  <c:v>12502047.5</c:v>
                </c:pt>
                <c:pt idx="8">
                  <c:v>11719375</c:v>
                </c:pt>
                <c:pt idx="9">
                  <c:v>13920020</c:v>
                </c:pt>
                <c:pt idx="10">
                  <c:v>13812720</c:v>
                </c:pt>
                <c:pt idx="11">
                  <c:v>17449642.5</c:v>
                </c:pt>
              </c:numCache>
            </c:numRef>
          </c:val>
          <c:smooth val="0"/>
          <c:extLst>
            <c:ext xmlns:c16="http://schemas.microsoft.com/office/drawing/2014/chart" uri="{C3380CC4-5D6E-409C-BE32-E72D297353CC}">
              <c16:uniqueId val="{00000001-9981-43A8-BDB1-5CEC9527CA4B}"/>
            </c:ext>
          </c:extLst>
        </c:ser>
        <c:dLbls>
          <c:showLegendKey val="0"/>
          <c:showVal val="0"/>
          <c:showCatName val="0"/>
          <c:showSerName val="0"/>
          <c:showPercent val="0"/>
          <c:showBubbleSize val="0"/>
        </c:dLbls>
        <c:smooth val="0"/>
        <c:axId val="1424030992"/>
        <c:axId val="1424031952"/>
      </c:lineChart>
      <c:catAx>
        <c:axId val="14240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31952"/>
        <c:crosses val="autoZero"/>
        <c:auto val="1"/>
        <c:lblAlgn val="ctr"/>
        <c:lblOffset val="100"/>
        <c:noMultiLvlLbl val="0"/>
      </c:catAx>
      <c:valAx>
        <c:axId val="1424031952"/>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 0.0,,\ &quot;j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3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4.xlsx]bahanlagi!grand total per city</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Grand Total tiap Kota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bahanlagi!$H$85</c:f>
              <c:strCache>
                <c:ptCount val="1"/>
                <c:pt idx="0">
                  <c:v>Total</c:v>
                </c:pt>
              </c:strCache>
            </c:strRef>
          </c:tx>
          <c:spPr>
            <a:solidFill>
              <a:schemeClr val="accent1"/>
            </a:solidFill>
            <a:ln>
              <a:noFill/>
            </a:ln>
            <a:effectLst/>
          </c:spPr>
          <c:invertIfNegative val="0"/>
          <c:dLbls>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bahanlagi!$G$86:$G$96</c:f>
              <c:strCache>
                <c:ptCount val="10"/>
                <c:pt idx="0">
                  <c:v>Medan</c:v>
                </c:pt>
                <c:pt idx="1">
                  <c:v>Samarinda</c:v>
                </c:pt>
                <c:pt idx="2">
                  <c:v>Jambi</c:v>
                </c:pt>
                <c:pt idx="3">
                  <c:v>Bengkulu</c:v>
                </c:pt>
                <c:pt idx="4">
                  <c:v>Semarang</c:v>
                </c:pt>
                <c:pt idx="5">
                  <c:v>Yogyakarta</c:v>
                </c:pt>
                <c:pt idx="6">
                  <c:v>Sorong</c:v>
                </c:pt>
                <c:pt idx="7">
                  <c:v>Surabaya</c:v>
                </c:pt>
                <c:pt idx="8">
                  <c:v>Pontianak</c:v>
                </c:pt>
                <c:pt idx="9">
                  <c:v>Jakarta</c:v>
                </c:pt>
              </c:strCache>
            </c:strRef>
          </c:cat>
          <c:val>
            <c:numRef>
              <c:f>bahanlagi!$H$86:$H$96</c:f>
              <c:numCache>
                <c:formatCode>"Rp"\ #,##0.00</c:formatCode>
                <c:ptCount val="10"/>
                <c:pt idx="0">
                  <c:v>5122237.5</c:v>
                </c:pt>
                <c:pt idx="1">
                  <c:v>5154855</c:v>
                </c:pt>
                <c:pt idx="2">
                  <c:v>5470272.5</c:v>
                </c:pt>
                <c:pt idx="3">
                  <c:v>5991765</c:v>
                </c:pt>
                <c:pt idx="4">
                  <c:v>6259255</c:v>
                </c:pt>
                <c:pt idx="5">
                  <c:v>6598142.5</c:v>
                </c:pt>
                <c:pt idx="6">
                  <c:v>6780125</c:v>
                </c:pt>
                <c:pt idx="7">
                  <c:v>7044342.5</c:v>
                </c:pt>
                <c:pt idx="8">
                  <c:v>8241555</c:v>
                </c:pt>
                <c:pt idx="9">
                  <c:v>11759992.5</c:v>
                </c:pt>
              </c:numCache>
            </c:numRef>
          </c:val>
          <c:extLst>
            <c:ext xmlns:c16="http://schemas.microsoft.com/office/drawing/2014/chart" uri="{C3380CC4-5D6E-409C-BE32-E72D297353CC}">
              <c16:uniqueId val="{00000000-A71C-4E3F-ABE3-10B0356D429B}"/>
            </c:ext>
          </c:extLst>
        </c:ser>
        <c:dLbls>
          <c:dLblPos val="outEnd"/>
          <c:showLegendKey val="0"/>
          <c:showVal val="1"/>
          <c:showCatName val="0"/>
          <c:showSerName val="0"/>
          <c:showPercent val="0"/>
          <c:showBubbleSize val="0"/>
        </c:dLbls>
        <c:gapWidth val="40"/>
        <c:axId val="1651302992"/>
        <c:axId val="1651309712"/>
      </c:barChart>
      <c:catAx>
        <c:axId val="165130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1309712"/>
        <c:crosses val="autoZero"/>
        <c:auto val="1"/>
        <c:lblAlgn val="ctr"/>
        <c:lblOffset val="100"/>
        <c:noMultiLvlLbl val="0"/>
      </c:catAx>
      <c:valAx>
        <c:axId val="1651309712"/>
        <c:scaling>
          <c:orientation val="minMax"/>
        </c:scaling>
        <c:delete val="1"/>
        <c:axPos val="b"/>
        <c:numFmt formatCode="&quot;Rp&quot;\.\ 0.0,,\ &quot;jt&quot;" sourceLinked="0"/>
        <c:majorTickMark val="none"/>
        <c:minorTickMark val="none"/>
        <c:tickLblPos val="nextTo"/>
        <c:crossAx val="1651302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utama!PivotTable3</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Order Percentage by Order Status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'bahan utama'!$E$1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E4-4F6E-9091-7CC8CA25D6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E4-4F6E-9091-7CC8CA25D6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E4-4F6E-9091-7CC8CA25D6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E4-4F6E-9091-7CC8CA25D6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E4-4F6E-9091-7CC8CA25D66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utama'!$D$2:$D$7</c:f>
              <c:strCache>
                <c:ptCount val="5"/>
                <c:pt idx="0">
                  <c:v>Cancelled</c:v>
                </c:pt>
                <c:pt idx="1">
                  <c:v>Completed</c:v>
                </c:pt>
                <c:pt idx="2">
                  <c:v>Pending</c:v>
                </c:pt>
                <c:pt idx="3">
                  <c:v>Returned</c:v>
                </c:pt>
                <c:pt idx="4">
                  <c:v>Shipped</c:v>
                </c:pt>
              </c:strCache>
            </c:strRef>
          </c:cat>
          <c:val>
            <c:numRef>
              <c:f>'bahan utama'!$E$2:$E$7</c:f>
              <c:numCache>
                <c:formatCode>0.00%</c:formatCode>
                <c:ptCount val="5"/>
                <c:pt idx="0">
                  <c:v>5.3999999999999999E-2</c:v>
                </c:pt>
                <c:pt idx="1">
                  <c:v>0.74750000000000005</c:v>
                </c:pt>
                <c:pt idx="2">
                  <c:v>3.3500000000000002E-2</c:v>
                </c:pt>
                <c:pt idx="3">
                  <c:v>0.13850000000000001</c:v>
                </c:pt>
                <c:pt idx="4">
                  <c:v>2.6499999999999999E-2</c:v>
                </c:pt>
              </c:numCache>
            </c:numRef>
          </c:val>
          <c:extLst>
            <c:ext xmlns:c16="http://schemas.microsoft.com/office/drawing/2014/chart" uri="{C3380CC4-5D6E-409C-BE32-E72D297353CC}">
              <c16:uniqueId val="{0000000A-F2E4-4F6E-9091-7CC8CA25D66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254454978631031"/>
          <c:y val="0.2756235890094158"/>
          <c:w val="0.26276058335692576"/>
          <c:h val="0.483164656865444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utama!PivotTable9</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Products by Total Sales  </a:t>
            </a:r>
            <a:endParaRPr lang="en-US" sz="18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oftEdge rad="0"/>
          </a:effectLst>
        </c:spPr>
      </c:pivotFmt>
      <c:pivotFmt>
        <c:idx val="2"/>
        <c:spPr>
          <a:solidFill>
            <a:schemeClr val="accent1">
              <a:lumMod val="75000"/>
            </a:schemeClr>
          </a:solidFill>
          <a:ln>
            <a:noFill/>
          </a:ln>
          <a:effectLst>
            <a:softEdge rad="0"/>
          </a:effectLst>
        </c:spPr>
      </c:pivotFmt>
      <c:pivotFmt>
        <c:idx val="3"/>
        <c:spPr>
          <a:solidFill>
            <a:schemeClr val="accent1">
              <a:lumMod val="75000"/>
            </a:schemeClr>
          </a:solidFill>
          <a:ln>
            <a:noFill/>
          </a:ln>
          <a:effectLst>
            <a:softEdge rad="0"/>
          </a:effectLst>
        </c:spPr>
      </c:pivotFmt>
      <c:pivotFmt>
        <c:idx val="4"/>
        <c:spPr>
          <a:solidFill>
            <a:schemeClr val="accent1">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oftEdge rad="0"/>
          </a:effectLst>
        </c:spPr>
      </c:pivotFmt>
      <c:pivotFmt>
        <c:idx val="6"/>
        <c:spPr>
          <a:solidFill>
            <a:schemeClr val="accent1">
              <a:lumMod val="75000"/>
            </a:schemeClr>
          </a:solidFill>
          <a:ln>
            <a:noFill/>
          </a:ln>
          <a:effectLst>
            <a:softEdge rad="0"/>
          </a:effectLst>
        </c:spPr>
      </c:pivotFmt>
      <c:pivotFmt>
        <c:idx val="7"/>
        <c:spPr>
          <a:solidFill>
            <a:schemeClr val="accent1">
              <a:lumMod val="75000"/>
            </a:schemeClr>
          </a:solidFill>
          <a:ln>
            <a:noFill/>
          </a:ln>
          <a:effectLst>
            <a:softEdge rad="0"/>
          </a:effectLst>
        </c:spPr>
      </c:pivotFmt>
      <c:pivotFmt>
        <c:idx val="8"/>
        <c:spPr>
          <a:solidFill>
            <a:schemeClr val="accent1">
              <a:lumMod val="75000"/>
            </a:schemeClr>
          </a:solidFill>
          <a:ln>
            <a:noFill/>
          </a:ln>
          <a:effectLst>
            <a:softEdge rad="0"/>
          </a:effectLst>
        </c:spPr>
        <c:marker>
          <c:symbol val="none"/>
        </c:marker>
        <c:dLbl>
          <c:idx val="0"/>
          <c:numFmt formatCode="&quot;Rp&quot;\.\ 0.0,,\ &quot;jt&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softEdge rad="0"/>
          </a:effectLst>
        </c:spPr>
      </c:pivotFmt>
      <c:pivotFmt>
        <c:idx val="10"/>
        <c:spPr>
          <a:solidFill>
            <a:schemeClr val="accent1">
              <a:lumMod val="75000"/>
            </a:schemeClr>
          </a:solidFill>
          <a:ln>
            <a:noFill/>
          </a:ln>
          <a:effectLst>
            <a:softEdge rad="0"/>
          </a:effectLst>
        </c:spPr>
      </c:pivotFmt>
      <c:pivotFmt>
        <c:idx val="11"/>
        <c:spPr>
          <a:solidFill>
            <a:schemeClr val="accent1">
              <a:lumMod val="75000"/>
            </a:schemeClr>
          </a:solidFill>
          <a:ln>
            <a:noFill/>
          </a:ln>
          <a:effectLst>
            <a:softEdge rad="0"/>
          </a:effectLst>
        </c:spPr>
      </c:pivotFmt>
    </c:pivotFmts>
    <c:plotArea>
      <c:layout/>
      <c:barChart>
        <c:barDir val="bar"/>
        <c:grouping val="clustered"/>
        <c:varyColors val="0"/>
        <c:ser>
          <c:idx val="0"/>
          <c:order val="0"/>
          <c:tx>
            <c:strRef>
              <c:f>'bahan utama'!$E$16</c:f>
              <c:strCache>
                <c:ptCount val="1"/>
                <c:pt idx="0">
                  <c:v>Total</c:v>
                </c:pt>
              </c:strCache>
            </c:strRef>
          </c:tx>
          <c:spPr>
            <a:solidFill>
              <a:schemeClr val="accent1">
                <a:lumMod val="75000"/>
              </a:schemeClr>
            </a:solidFill>
            <a:ln>
              <a:noFill/>
            </a:ln>
            <a:effectLst>
              <a:softEdge rad="0"/>
            </a:effectLst>
          </c:spPr>
          <c:invertIfNegative val="0"/>
          <c:dPt>
            <c:idx val="7"/>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1-D9E1-4320-8F4C-E242702A940F}"/>
              </c:ext>
            </c:extLst>
          </c:dPt>
          <c:dPt>
            <c:idx val="8"/>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3-D9E1-4320-8F4C-E242702A940F}"/>
              </c:ext>
            </c:extLst>
          </c:dPt>
          <c:dPt>
            <c:idx val="9"/>
            <c:invertIfNegative val="0"/>
            <c:bubble3D val="0"/>
            <c:spPr>
              <a:solidFill>
                <a:schemeClr val="accent1">
                  <a:lumMod val="75000"/>
                </a:schemeClr>
              </a:solidFill>
              <a:ln>
                <a:noFill/>
              </a:ln>
              <a:effectLst>
                <a:softEdge rad="0"/>
              </a:effectLst>
            </c:spPr>
            <c:extLst>
              <c:ext xmlns:c16="http://schemas.microsoft.com/office/drawing/2014/chart" uri="{C3380CC4-5D6E-409C-BE32-E72D297353CC}">
                <c16:uniqueId val="{00000005-D9E1-4320-8F4C-E242702A940F}"/>
              </c:ext>
            </c:extLst>
          </c:dPt>
          <c:dLbls>
            <c:numFmt formatCode="&quot;Rp&quot;\.\ 0.0,,\ &quot;jt&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utama'!$D$17:$D$27</c:f>
              <c:strCache>
                <c:ptCount val="10"/>
                <c:pt idx="0">
                  <c:v>Brokoli</c:v>
                </c:pt>
                <c:pt idx="1">
                  <c:v>Tomat Merah</c:v>
                </c:pt>
                <c:pt idx="2">
                  <c:v>Kol/Kubis</c:v>
                </c:pt>
                <c:pt idx="3">
                  <c:v>Cabai Rawit Hijau</c:v>
                </c:pt>
                <c:pt idx="4">
                  <c:v>Wortel</c:v>
                </c:pt>
                <c:pt idx="5">
                  <c:v>Cabai Merah</c:v>
                </c:pt>
                <c:pt idx="6">
                  <c:v>Kentang</c:v>
                </c:pt>
                <c:pt idx="7">
                  <c:v>Bawang Putih</c:v>
                </c:pt>
                <c:pt idx="8">
                  <c:v>Cabai Rawit Merah</c:v>
                </c:pt>
                <c:pt idx="9">
                  <c:v>Bawang Merah</c:v>
                </c:pt>
              </c:strCache>
            </c:strRef>
          </c:cat>
          <c:val>
            <c:numRef>
              <c:f>'bahan utama'!$E$17:$E$27</c:f>
              <c:numCache>
                <c:formatCode>"Rp "\ #,##0,\ "k"</c:formatCode>
                <c:ptCount val="10"/>
                <c:pt idx="0">
                  <c:v>2118220</c:v>
                </c:pt>
                <c:pt idx="1">
                  <c:v>2818125</c:v>
                </c:pt>
                <c:pt idx="2">
                  <c:v>3179250</c:v>
                </c:pt>
                <c:pt idx="3">
                  <c:v>3247475</c:v>
                </c:pt>
                <c:pt idx="4">
                  <c:v>3913000</c:v>
                </c:pt>
                <c:pt idx="5">
                  <c:v>4637030</c:v>
                </c:pt>
                <c:pt idx="6">
                  <c:v>5472775</c:v>
                </c:pt>
                <c:pt idx="7">
                  <c:v>5955200</c:v>
                </c:pt>
                <c:pt idx="8">
                  <c:v>6877000</c:v>
                </c:pt>
                <c:pt idx="9">
                  <c:v>7736625</c:v>
                </c:pt>
              </c:numCache>
            </c:numRef>
          </c:val>
          <c:extLst>
            <c:ext xmlns:c16="http://schemas.microsoft.com/office/drawing/2014/chart" uri="{C3380CC4-5D6E-409C-BE32-E72D297353CC}">
              <c16:uniqueId val="{00000006-D9E1-4320-8F4C-E242702A940F}"/>
            </c:ext>
          </c:extLst>
        </c:ser>
        <c:dLbls>
          <c:showLegendKey val="0"/>
          <c:showVal val="0"/>
          <c:showCatName val="0"/>
          <c:showSerName val="0"/>
          <c:showPercent val="0"/>
          <c:showBubbleSize val="0"/>
        </c:dLbls>
        <c:gapWidth val="40"/>
        <c:axId val="529546960"/>
        <c:axId val="529549360"/>
      </c:barChart>
      <c:catAx>
        <c:axId val="52954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29549360"/>
        <c:crosses val="autoZero"/>
        <c:auto val="1"/>
        <c:lblAlgn val="ctr"/>
        <c:lblOffset val="100"/>
        <c:noMultiLvlLbl val="0"/>
      </c:catAx>
      <c:valAx>
        <c:axId val="529549360"/>
        <c:scaling>
          <c:orientation val="minMax"/>
        </c:scaling>
        <c:delete val="1"/>
        <c:axPos val="b"/>
        <c:numFmt formatCode="&quot;Rp &quot;\ #,##0,\ &quot;k&quot;" sourceLinked="1"/>
        <c:majorTickMark val="none"/>
        <c:minorTickMark val="none"/>
        <c:tickLblPos val="nextTo"/>
        <c:crossAx val="5295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softEdge rad="0"/>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 utama!PivotTable4</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Average Rating Per Platform</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s>
    <c:plotArea>
      <c:layout/>
      <c:barChart>
        <c:barDir val="col"/>
        <c:grouping val="clustered"/>
        <c:varyColors val="0"/>
        <c:ser>
          <c:idx val="0"/>
          <c:order val="0"/>
          <c:tx>
            <c:strRef>
              <c:f>'bahan utama'!$H$1</c:f>
              <c:strCache>
                <c:ptCount val="1"/>
                <c:pt idx="0">
                  <c:v>Total</c:v>
                </c:pt>
              </c:strCache>
            </c:strRef>
          </c:tx>
          <c:spPr>
            <a:solidFill>
              <a:schemeClr val="accent1">
                <a:lumMod val="75000"/>
              </a:schemeClr>
            </a:solidFill>
            <a:ln>
              <a:noFill/>
            </a:ln>
            <a:effectLst/>
          </c:spPr>
          <c:invertIfNegative val="0"/>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1-B41A-4734-B9A6-6209C7A34CF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utama'!$G$2:$G$7</c:f>
              <c:strCache>
                <c:ptCount val="5"/>
                <c:pt idx="0">
                  <c:v>BelanjaSayur App</c:v>
                </c:pt>
                <c:pt idx="1">
                  <c:v>FoodMart</c:v>
                </c:pt>
                <c:pt idx="2">
                  <c:v>Hijau Mart</c:v>
                </c:pt>
                <c:pt idx="3">
                  <c:v>Karirnex VegMart App</c:v>
                </c:pt>
                <c:pt idx="4">
                  <c:v>SayurKota Mart</c:v>
                </c:pt>
              </c:strCache>
            </c:strRef>
          </c:cat>
          <c:val>
            <c:numRef>
              <c:f>'bahan utama'!$H$2:$H$7</c:f>
              <c:numCache>
                <c:formatCode>0.00</c:formatCode>
                <c:ptCount val="5"/>
                <c:pt idx="0">
                  <c:v>2.9473684210526314</c:v>
                </c:pt>
                <c:pt idx="1">
                  <c:v>2.9822335025380711</c:v>
                </c:pt>
                <c:pt idx="2">
                  <c:v>3.0074626865671643</c:v>
                </c:pt>
                <c:pt idx="3">
                  <c:v>2.9853300733496333</c:v>
                </c:pt>
                <c:pt idx="4">
                  <c:v>2.9797979797979797</c:v>
                </c:pt>
              </c:numCache>
            </c:numRef>
          </c:val>
          <c:extLst>
            <c:ext xmlns:c16="http://schemas.microsoft.com/office/drawing/2014/chart" uri="{C3380CC4-5D6E-409C-BE32-E72D297353CC}">
              <c16:uniqueId val="{00000002-B41A-4734-B9A6-6209C7A34CF8}"/>
            </c:ext>
          </c:extLst>
        </c:ser>
        <c:dLbls>
          <c:dLblPos val="outEnd"/>
          <c:showLegendKey val="0"/>
          <c:showVal val="1"/>
          <c:showCatName val="0"/>
          <c:showSerName val="0"/>
          <c:showPercent val="0"/>
          <c:showBubbleSize val="0"/>
        </c:dLbls>
        <c:gapWidth val="136"/>
        <c:overlap val="-27"/>
        <c:axId val="529548400"/>
        <c:axId val="529546480"/>
      </c:barChart>
      <c:catAx>
        <c:axId val="5295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29546480"/>
        <c:crosses val="autoZero"/>
        <c:auto val="1"/>
        <c:lblAlgn val="ctr"/>
        <c:lblOffset val="100"/>
        <c:noMultiLvlLbl val="0"/>
      </c:catAx>
      <c:valAx>
        <c:axId val="529546480"/>
        <c:scaling>
          <c:orientation val="minMax"/>
        </c:scaling>
        <c:delete val="1"/>
        <c:axPos val="l"/>
        <c:numFmt formatCode="0.00" sourceLinked="1"/>
        <c:majorTickMark val="none"/>
        <c:minorTickMark val="none"/>
        <c:tickLblPos val="nextTo"/>
        <c:crossAx val="5295484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4.xlsx]bahanlagi!PivotTable7</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Payment Method Popularity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49999999999999E-2"/>
              <c:y val="-4.1666666666666664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8.8888888888888906E-2"/>
              <c:y val="-5.0925925925925923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0555555555555557"/>
              <c:y val="8.7962962962962965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8.8888888888888892E-2"/>
              <c:y val="6.0185185185185099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49999999999999E-2"/>
              <c:y val="-4.1666666666666664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8888888888888892E-2"/>
              <c:y val="6.0185185185185099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555555555555557"/>
              <c:y val="8.7962962962962965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8888888888888906E-2"/>
              <c:y val="-5.0925925925925923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106949395684917"/>
              <c:y val="-8.6038995700573606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337485353668965"/>
              <c:y val="8.9636247335578886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7575436962778665"/>
              <c:y val="6.3311625920785555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7560512793167266"/>
              <c:y val="-8.0507390549026073E-2"/>
            </c:manualLayout>
          </c:layout>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bahanlagi!$H$14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34-43FB-A056-AFEAADC1A6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34-43FB-A056-AFEAADC1A6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34-43FB-A056-AFEAADC1A6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34-43FB-A056-AFEAADC1A694}"/>
              </c:ext>
            </c:extLst>
          </c:dPt>
          <c:dLbls>
            <c:dLbl>
              <c:idx val="0"/>
              <c:layout>
                <c:manualLayout>
                  <c:x val="0.14106949395684917"/>
                  <c:y val="-8.60389957005736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34-43FB-A056-AFEAADC1A694}"/>
                </c:ext>
              </c:extLst>
            </c:dLbl>
            <c:dLbl>
              <c:idx val="1"/>
              <c:layout>
                <c:manualLayout>
                  <c:x val="0.16337485353668965"/>
                  <c:y val="8.96362473355788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34-43FB-A056-AFEAADC1A694}"/>
                </c:ext>
              </c:extLst>
            </c:dLbl>
            <c:dLbl>
              <c:idx val="2"/>
              <c:layout>
                <c:manualLayout>
                  <c:x val="-0.17575436962778665"/>
                  <c:y val="6.33116259207855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34-43FB-A056-AFEAADC1A694}"/>
                </c:ext>
              </c:extLst>
            </c:dLbl>
            <c:dLbl>
              <c:idx val="3"/>
              <c:layout>
                <c:manualLayout>
                  <c:x val="-0.17560512793167266"/>
                  <c:y val="-8.0507390549026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934-43FB-A056-AFEAADC1A694}"/>
                </c:ext>
              </c:extLst>
            </c:dLbl>
            <c:spPr>
              <a:solidFill>
                <a:srgbClr val="FFFFFF">
                  <a:alpha val="0"/>
                </a:srgb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bahanlagi!$G$15:$G$19</c:f>
              <c:strCache>
                <c:ptCount val="4"/>
                <c:pt idx="0">
                  <c:v>COD</c:v>
                </c:pt>
                <c:pt idx="1">
                  <c:v>e-Wallet</c:v>
                </c:pt>
                <c:pt idx="2">
                  <c:v>Kartu Kredit</c:v>
                </c:pt>
                <c:pt idx="3">
                  <c:v>Transfer Bank</c:v>
                </c:pt>
              </c:strCache>
            </c:strRef>
          </c:cat>
          <c:val>
            <c:numRef>
              <c:f>bahanlagi!$H$15:$H$19</c:f>
              <c:numCache>
                <c:formatCode>General</c:formatCode>
                <c:ptCount val="4"/>
                <c:pt idx="0">
                  <c:v>499</c:v>
                </c:pt>
                <c:pt idx="1">
                  <c:v>467</c:v>
                </c:pt>
                <c:pt idx="2">
                  <c:v>519</c:v>
                </c:pt>
                <c:pt idx="3">
                  <c:v>515</c:v>
                </c:pt>
              </c:numCache>
            </c:numRef>
          </c:val>
          <c:extLst>
            <c:ext xmlns:c16="http://schemas.microsoft.com/office/drawing/2014/chart" uri="{C3380CC4-5D6E-409C-BE32-E72D297353CC}">
              <c16:uniqueId val="{00000008-1934-43FB-A056-AFEAADC1A69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4.xlsx]bahanlagi!PivotTable11</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chemeClr val="accent1"/>
                </a:solidFill>
              </a:rPr>
              <a:t>Total Sales </a:t>
            </a:r>
            <a:r>
              <a:rPr lang="en-US" sz="1400" b="1" i="0" u="none" strike="noStrike" kern="1200" spc="0" baseline="0">
                <a:solidFill>
                  <a:srgbClr val="000000">
                    <a:lumMod val="65000"/>
                    <a:lumOff val="35000"/>
                  </a:srgbClr>
                </a:solidFill>
              </a:rPr>
              <a:t>and </a:t>
            </a:r>
            <a:r>
              <a:rPr lang="en-US" sz="1400" b="1" i="0" u="none" strike="noStrike" kern="1200" spc="0" baseline="0">
                <a:solidFill>
                  <a:srgbClr val="C00000"/>
                </a:solidFill>
              </a:rPr>
              <a:t>Grand Total </a:t>
            </a:r>
            <a:r>
              <a:rPr lang="en-US" sz="1400" b="1" i="0" u="none" strike="noStrike" kern="1200" spc="0" baseline="0">
                <a:solidFill>
                  <a:srgbClr val="000000">
                    <a:lumMod val="65000"/>
                    <a:lumOff val="35000"/>
                  </a:srgbClr>
                </a:solidFill>
              </a:rPr>
              <a:t>per Month (2025)</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quot;j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 0.0,,\ &quot;j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bahanlagi!$C$68</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 &quot;j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bahanlagi!$B$69:$B$81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bahanlagi!$C$69:$C$81</c:f>
              <c:numCache>
                <c:formatCode>"Rp"\ #,##0.00</c:formatCode>
                <c:ptCount val="12"/>
                <c:pt idx="0">
                  <c:v>5008055</c:v>
                </c:pt>
                <c:pt idx="1">
                  <c:v>4411592.5</c:v>
                </c:pt>
                <c:pt idx="2">
                  <c:v>4825592.5</c:v>
                </c:pt>
                <c:pt idx="3">
                  <c:v>4320902.5</c:v>
                </c:pt>
                <c:pt idx="4">
                  <c:v>3903452.5</c:v>
                </c:pt>
                <c:pt idx="5">
                  <c:v>4721585</c:v>
                </c:pt>
                <c:pt idx="6">
                  <c:v>4132577.5</c:v>
                </c:pt>
                <c:pt idx="7">
                  <c:v>4755047.5</c:v>
                </c:pt>
                <c:pt idx="8">
                  <c:v>3912375</c:v>
                </c:pt>
                <c:pt idx="9">
                  <c:v>4906020</c:v>
                </c:pt>
                <c:pt idx="10">
                  <c:v>5361720</c:v>
                </c:pt>
                <c:pt idx="11">
                  <c:v>6174642.5</c:v>
                </c:pt>
              </c:numCache>
            </c:numRef>
          </c:val>
          <c:smooth val="0"/>
          <c:extLst>
            <c:ext xmlns:c16="http://schemas.microsoft.com/office/drawing/2014/chart" uri="{C3380CC4-5D6E-409C-BE32-E72D297353CC}">
              <c16:uniqueId val="{00000000-C755-4CCC-B124-06DA365D705B}"/>
            </c:ext>
          </c:extLst>
        </c:ser>
        <c:ser>
          <c:idx val="1"/>
          <c:order val="1"/>
          <c:tx>
            <c:strRef>
              <c:f>bahanlagi!$D$68</c:f>
              <c:strCache>
                <c:ptCount val="1"/>
                <c:pt idx="0">
                  <c:v>Sum of Grand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 0.0,,\ &quot;j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bahanlagi!$B$69:$B$81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bahanlagi!$D$69:$D$81</c:f>
              <c:numCache>
                <c:formatCode>"Rp"\ #,##0.00</c:formatCode>
                <c:ptCount val="12"/>
                <c:pt idx="0">
                  <c:v>14140055</c:v>
                </c:pt>
                <c:pt idx="1">
                  <c:v>12711592.5</c:v>
                </c:pt>
                <c:pt idx="2">
                  <c:v>12798592.5</c:v>
                </c:pt>
                <c:pt idx="3">
                  <c:v>12671902.5</c:v>
                </c:pt>
                <c:pt idx="4">
                  <c:v>12203452.5</c:v>
                </c:pt>
                <c:pt idx="5">
                  <c:v>13498585</c:v>
                </c:pt>
                <c:pt idx="6">
                  <c:v>12056577.5</c:v>
                </c:pt>
                <c:pt idx="7">
                  <c:v>12502047.5</c:v>
                </c:pt>
                <c:pt idx="8">
                  <c:v>11719375</c:v>
                </c:pt>
                <c:pt idx="9">
                  <c:v>13920020</c:v>
                </c:pt>
                <c:pt idx="10">
                  <c:v>13812720</c:v>
                </c:pt>
                <c:pt idx="11">
                  <c:v>17449642.5</c:v>
                </c:pt>
              </c:numCache>
            </c:numRef>
          </c:val>
          <c:smooth val="0"/>
          <c:extLst>
            <c:ext xmlns:c16="http://schemas.microsoft.com/office/drawing/2014/chart" uri="{C3380CC4-5D6E-409C-BE32-E72D297353CC}">
              <c16:uniqueId val="{00000001-C755-4CCC-B124-06DA365D705B}"/>
            </c:ext>
          </c:extLst>
        </c:ser>
        <c:dLbls>
          <c:dLblPos val="t"/>
          <c:showLegendKey val="0"/>
          <c:showVal val="1"/>
          <c:showCatName val="0"/>
          <c:showSerName val="0"/>
          <c:showPercent val="0"/>
          <c:showBubbleSize val="0"/>
        </c:dLbls>
        <c:marker val="1"/>
        <c:smooth val="0"/>
        <c:axId val="1588031056"/>
        <c:axId val="1588032976"/>
      </c:lineChart>
      <c:catAx>
        <c:axId val="15880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8032976"/>
        <c:crosses val="autoZero"/>
        <c:auto val="1"/>
        <c:lblAlgn val="ctr"/>
        <c:lblOffset val="100"/>
        <c:noMultiLvlLbl val="0"/>
      </c:catAx>
      <c:valAx>
        <c:axId val="158803297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 0.0,,\ &quot;j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803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[karirnex 4.xlsx]bahanlagi!grand total per city</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t>Grand Total by Cities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bahanlagi!$H$85</c:f>
              <c:strCache>
                <c:ptCount val="1"/>
                <c:pt idx="0">
                  <c:v>Total</c:v>
                </c:pt>
              </c:strCache>
            </c:strRef>
          </c:tx>
          <c:spPr>
            <a:solidFill>
              <a:schemeClr val="accent1">
                <a:lumMod val="75000"/>
              </a:schemeClr>
            </a:solidFill>
            <a:ln>
              <a:noFill/>
            </a:ln>
            <a:effectLst/>
          </c:spPr>
          <c:invertIfNegative val="0"/>
          <c:dLbls>
            <c:numFmt formatCode="&quot;Rp &quot;\ #,##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bahanlagi!$G$86:$G$96</c:f>
              <c:strCache>
                <c:ptCount val="10"/>
                <c:pt idx="0">
                  <c:v>Medan</c:v>
                </c:pt>
                <c:pt idx="1">
                  <c:v>Samarinda</c:v>
                </c:pt>
                <c:pt idx="2">
                  <c:v>Jambi</c:v>
                </c:pt>
                <c:pt idx="3">
                  <c:v>Bengkulu</c:v>
                </c:pt>
                <c:pt idx="4">
                  <c:v>Semarang</c:v>
                </c:pt>
                <c:pt idx="5">
                  <c:v>Yogyakarta</c:v>
                </c:pt>
                <c:pt idx="6">
                  <c:v>Sorong</c:v>
                </c:pt>
                <c:pt idx="7">
                  <c:v>Surabaya</c:v>
                </c:pt>
                <c:pt idx="8">
                  <c:v>Pontianak</c:v>
                </c:pt>
                <c:pt idx="9">
                  <c:v>Jakarta</c:v>
                </c:pt>
              </c:strCache>
            </c:strRef>
          </c:cat>
          <c:val>
            <c:numRef>
              <c:f>bahanlagi!$H$86:$H$96</c:f>
              <c:numCache>
                <c:formatCode>"Rp"\ #,##0.00</c:formatCode>
                <c:ptCount val="10"/>
                <c:pt idx="0">
                  <c:v>5122237.5</c:v>
                </c:pt>
                <c:pt idx="1">
                  <c:v>5154855</c:v>
                </c:pt>
                <c:pt idx="2">
                  <c:v>5470272.5</c:v>
                </c:pt>
                <c:pt idx="3">
                  <c:v>5991765</c:v>
                </c:pt>
                <c:pt idx="4">
                  <c:v>6259255</c:v>
                </c:pt>
                <c:pt idx="5">
                  <c:v>6598142.5</c:v>
                </c:pt>
                <c:pt idx="6">
                  <c:v>6780125</c:v>
                </c:pt>
                <c:pt idx="7">
                  <c:v>7044342.5</c:v>
                </c:pt>
                <c:pt idx="8">
                  <c:v>8241555</c:v>
                </c:pt>
                <c:pt idx="9">
                  <c:v>11759992.5</c:v>
                </c:pt>
              </c:numCache>
            </c:numRef>
          </c:val>
          <c:extLst>
            <c:ext xmlns:c16="http://schemas.microsoft.com/office/drawing/2014/chart" uri="{C3380CC4-5D6E-409C-BE32-E72D297353CC}">
              <c16:uniqueId val="{00000000-A125-4806-8FD6-0989FFEE61CA}"/>
            </c:ext>
          </c:extLst>
        </c:ser>
        <c:dLbls>
          <c:dLblPos val="outEnd"/>
          <c:showLegendKey val="0"/>
          <c:showVal val="1"/>
          <c:showCatName val="0"/>
          <c:showSerName val="0"/>
          <c:showPercent val="0"/>
          <c:showBubbleSize val="0"/>
        </c:dLbls>
        <c:gapWidth val="40"/>
        <c:axId val="1651302992"/>
        <c:axId val="1651309712"/>
      </c:barChart>
      <c:catAx>
        <c:axId val="165130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51309712"/>
        <c:crosses val="autoZero"/>
        <c:auto val="1"/>
        <c:lblAlgn val="ctr"/>
        <c:lblOffset val="100"/>
        <c:noMultiLvlLbl val="0"/>
      </c:catAx>
      <c:valAx>
        <c:axId val="1651309712"/>
        <c:scaling>
          <c:orientation val="minMax"/>
        </c:scaling>
        <c:delete val="1"/>
        <c:axPos val="b"/>
        <c:numFmt formatCode="&quot;Rp&quot;\.\ 0.0,,\ &quot;jt&quot;" sourceLinked="0"/>
        <c:majorTickMark val="none"/>
        <c:minorTickMark val="none"/>
        <c:tickLblPos val="nextTo"/>
        <c:crossAx val="1651302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FDA4EBAF-9325-4C37-B2BD-0353CCC432B3}">
          <cx:tx>
            <cx:txData>
              <cx:f>_xlchart.v1.1</cx:f>
              <cx:v>Sum of Grand Total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image" Target="../media/image1.emf"/><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15785</xdr:rowOff>
    </xdr:from>
    <xdr:to>
      <xdr:col>4</xdr:col>
      <xdr:colOff>415835</xdr:colOff>
      <xdr:row>45</xdr:row>
      <xdr:rowOff>15785</xdr:rowOff>
    </xdr:to>
    <xdr:graphicFrame macro="">
      <xdr:nvGraphicFramePr>
        <xdr:cNvPr id="7" name="Chart 6">
          <a:extLst>
            <a:ext uri="{FF2B5EF4-FFF2-40B4-BE49-F238E27FC236}">
              <a16:creationId xmlns:a16="http://schemas.microsoft.com/office/drawing/2014/main" id="{460F3C6F-53D0-5603-2106-850CC5819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553599</xdr:colOff>
      <xdr:row>35</xdr:row>
      <xdr:rowOff>104782</xdr:rowOff>
    </xdr:from>
    <xdr:to>
      <xdr:col>7</xdr:col>
      <xdr:colOff>1390576</xdr:colOff>
      <xdr:row>50</xdr:row>
      <xdr:rowOff>151294</xdr:rowOff>
    </xdr:to>
    <xdr:graphicFrame macro="">
      <xdr:nvGraphicFramePr>
        <xdr:cNvPr id="8" name="Chart 7">
          <a:extLst>
            <a:ext uri="{FF2B5EF4-FFF2-40B4-BE49-F238E27FC236}">
              <a16:creationId xmlns:a16="http://schemas.microsoft.com/office/drawing/2014/main" id="{72F49F09-5B46-C393-9A9E-D7127E4E6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531478</xdr:colOff>
      <xdr:row>38</xdr:row>
      <xdr:rowOff>65957</xdr:rowOff>
    </xdr:from>
    <xdr:to>
      <xdr:col>12</xdr:col>
      <xdr:colOff>797217</xdr:colOff>
      <xdr:row>53</xdr:row>
      <xdr:rowOff>119744</xdr:rowOff>
    </xdr:to>
    <xdr:graphicFrame macro="">
      <xdr:nvGraphicFramePr>
        <xdr:cNvPr id="10" name="Chart 9">
          <a:extLst>
            <a:ext uri="{FF2B5EF4-FFF2-40B4-BE49-F238E27FC236}">
              <a16:creationId xmlns:a16="http://schemas.microsoft.com/office/drawing/2014/main" id="{04F2800C-2115-53EB-DA7A-485163117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265355</xdr:colOff>
      <xdr:row>20</xdr:row>
      <xdr:rowOff>95473</xdr:rowOff>
    </xdr:from>
    <xdr:to>
      <xdr:col>15</xdr:col>
      <xdr:colOff>265355</xdr:colOff>
      <xdr:row>34</xdr:row>
      <xdr:rowOff>52330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0816389-0DF6-2880-5FC8-4EED469E90D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73496" y="3681355"/>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408708</xdr:colOff>
      <xdr:row>28</xdr:row>
      <xdr:rowOff>55417</xdr:rowOff>
    </xdr:from>
    <xdr:to>
      <xdr:col>11</xdr:col>
      <xdr:colOff>565591</xdr:colOff>
      <xdr:row>46</xdr:row>
      <xdr:rowOff>19561</xdr:rowOff>
    </xdr:to>
    <xdr:graphicFrame macro="">
      <xdr:nvGraphicFramePr>
        <xdr:cNvPr id="4" name="Chart 3">
          <a:extLst>
            <a:ext uri="{FF2B5EF4-FFF2-40B4-BE49-F238E27FC236}">
              <a16:creationId xmlns:a16="http://schemas.microsoft.com/office/drawing/2014/main" id="{BB5BC8DC-4A75-B355-2E53-752F840B1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542365</xdr:colOff>
      <xdr:row>28</xdr:row>
      <xdr:rowOff>44824</xdr:rowOff>
    </xdr:from>
    <xdr:to>
      <xdr:col>30</xdr:col>
      <xdr:colOff>58271</xdr:colOff>
      <xdr:row>43</xdr:row>
      <xdr:rowOff>98612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0CA8A19-A84A-F113-FD48-6D8D14A84F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833145" y="5165464"/>
              <a:ext cx="5383306" cy="2796988"/>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76200</xdr:colOff>
      <xdr:row>37</xdr:row>
      <xdr:rowOff>98612</xdr:rowOff>
    </xdr:from>
    <xdr:to>
      <xdr:col>23</xdr:col>
      <xdr:colOff>533400</xdr:colOff>
      <xdr:row>52</xdr:row>
      <xdr:rowOff>152400</xdr:rowOff>
    </xdr:to>
    <xdr:graphicFrame macro="">
      <xdr:nvGraphicFramePr>
        <xdr:cNvPr id="6" name="Chart 5">
          <a:extLst>
            <a:ext uri="{FF2B5EF4-FFF2-40B4-BE49-F238E27FC236}">
              <a16:creationId xmlns:a16="http://schemas.microsoft.com/office/drawing/2014/main" id="{5D7A08EE-1E92-4891-0128-C47B158F0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192740</xdr:colOff>
      <xdr:row>21</xdr:row>
      <xdr:rowOff>17930</xdr:rowOff>
    </xdr:from>
    <xdr:to>
      <xdr:col>34</xdr:col>
      <xdr:colOff>434787</xdr:colOff>
      <xdr:row>36</xdr:row>
      <xdr:rowOff>71718</xdr:rowOff>
    </xdr:to>
    <xdr:graphicFrame macro="">
      <xdr:nvGraphicFramePr>
        <xdr:cNvPr id="7" name="Chart 6">
          <a:extLst>
            <a:ext uri="{FF2B5EF4-FFF2-40B4-BE49-F238E27FC236}">
              <a16:creationId xmlns:a16="http://schemas.microsoft.com/office/drawing/2014/main" id="{B73E6393-A90C-84F5-314E-83A0DCF89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570445</xdr:colOff>
      <xdr:row>47</xdr:row>
      <xdr:rowOff>92465</xdr:rowOff>
    </xdr:from>
    <xdr:to>
      <xdr:col>37</xdr:col>
      <xdr:colOff>409011</xdr:colOff>
      <xdr:row>62</xdr:row>
      <xdr:rowOff>52708</xdr:rowOff>
    </xdr:to>
    <xdr:graphicFrame macro="">
      <xdr:nvGraphicFramePr>
        <xdr:cNvPr id="9" name="Chart 8">
          <a:extLst>
            <a:ext uri="{FF2B5EF4-FFF2-40B4-BE49-F238E27FC236}">
              <a16:creationId xmlns:a16="http://schemas.microsoft.com/office/drawing/2014/main" id="{921B4F36-8882-C087-7FF2-9C76AD2FF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xdr:colOff>
      <xdr:row>15</xdr:row>
      <xdr:rowOff>80010</xdr:rowOff>
    </xdr:from>
    <xdr:to>
      <xdr:col>5</xdr:col>
      <xdr:colOff>121920</xdr:colOff>
      <xdr:row>30</xdr:row>
      <xdr:rowOff>80010</xdr:rowOff>
    </xdr:to>
    <xdr:graphicFrame macro="">
      <xdr:nvGraphicFramePr>
        <xdr:cNvPr id="3" name="Chart 2">
          <a:extLst>
            <a:ext uri="{FF2B5EF4-FFF2-40B4-BE49-F238E27FC236}">
              <a16:creationId xmlns:a16="http://schemas.microsoft.com/office/drawing/2014/main" id="{C62AF296-BE21-24C8-648C-7CE3068E8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xdr:colOff>
      <xdr:row>19</xdr:row>
      <xdr:rowOff>163830</xdr:rowOff>
    </xdr:from>
    <xdr:to>
      <xdr:col>18</xdr:col>
      <xdr:colOff>358140</xdr:colOff>
      <xdr:row>34</xdr:row>
      <xdr:rowOff>163830</xdr:rowOff>
    </xdr:to>
    <xdr:graphicFrame macro="">
      <xdr:nvGraphicFramePr>
        <xdr:cNvPr id="6" name="Chart 5">
          <a:extLst>
            <a:ext uri="{FF2B5EF4-FFF2-40B4-BE49-F238E27FC236}">
              <a16:creationId xmlns:a16="http://schemas.microsoft.com/office/drawing/2014/main" id="{6F20E31B-5FE4-5AF0-98B5-D867C779C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153681</xdr:colOff>
      <xdr:row>42</xdr:row>
      <xdr:rowOff>138313</xdr:rowOff>
    </xdr:from>
    <xdr:to>
      <xdr:col>20</xdr:col>
      <xdr:colOff>220554</xdr:colOff>
      <xdr:row>58</xdr:row>
      <xdr:rowOff>7044</xdr:rowOff>
    </xdr:to>
    <xdr:graphicFrame macro="">
      <xdr:nvGraphicFramePr>
        <xdr:cNvPr id="7" name="Chart 6">
          <a:extLst>
            <a:ext uri="{FF2B5EF4-FFF2-40B4-BE49-F238E27FC236}">
              <a16:creationId xmlns:a16="http://schemas.microsoft.com/office/drawing/2014/main" id="{55E7B005-4FAD-3EA2-3097-0F5D96815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435428</xdr:colOff>
      <xdr:row>57</xdr:row>
      <xdr:rowOff>163287</xdr:rowOff>
    </xdr:from>
    <xdr:to>
      <xdr:col>19</xdr:col>
      <xdr:colOff>1349828</xdr:colOff>
      <xdr:row>72</xdr:row>
      <xdr:rowOff>130630</xdr:rowOff>
    </xdr:to>
    <xdr:graphicFrame macro="">
      <xdr:nvGraphicFramePr>
        <xdr:cNvPr id="8" name="Chart 7">
          <a:extLst>
            <a:ext uri="{FF2B5EF4-FFF2-40B4-BE49-F238E27FC236}">
              <a16:creationId xmlns:a16="http://schemas.microsoft.com/office/drawing/2014/main" id="{3287A43F-36C5-B4DD-4202-67CC5BEE3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438630</xdr:colOff>
      <xdr:row>37</xdr:row>
      <xdr:rowOff>19210</xdr:rowOff>
    </xdr:from>
    <xdr:to>
      <xdr:col>28</xdr:col>
      <xdr:colOff>346422</xdr:colOff>
      <xdr:row>52</xdr:row>
      <xdr:rowOff>72998</xdr:rowOff>
    </xdr:to>
    <xdr:graphicFrame macro="">
      <xdr:nvGraphicFramePr>
        <xdr:cNvPr id="2" name="Chart 1">
          <a:extLst>
            <a:ext uri="{FF2B5EF4-FFF2-40B4-BE49-F238E27FC236}">
              <a16:creationId xmlns:a16="http://schemas.microsoft.com/office/drawing/2014/main" id="{D0CDEC94-EC81-B195-7566-08625DC35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1057002</xdr:colOff>
      <xdr:row>7</xdr:row>
      <xdr:rowOff>70757</xdr:rowOff>
    </xdr:from>
    <xdr:to>
      <xdr:col>13</xdr:col>
      <xdr:colOff>688264</xdr:colOff>
      <xdr:row>20</xdr:row>
      <xdr:rowOff>131989</xdr:rowOff>
    </xdr:to>
    <mc:AlternateContent xmlns:mc="http://schemas.openxmlformats.org/markup-compatibility/2006" xmlns:a14="http://schemas.microsoft.com/office/drawing/2010/main">
      <mc:Choice Requires="a14">
        <xdr:graphicFrame macro="">
          <xdr:nvGraphicFramePr>
            <xdr:cNvPr id="11" name="Jenis Kelamin 2">
              <a:extLst>
                <a:ext uri="{FF2B5EF4-FFF2-40B4-BE49-F238E27FC236}">
                  <a16:creationId xmlns:a16="http://schemas.microsoft.com/office/drawing/2014/main" id="{364C1D08-7D6D-50E4-594C-17677992352D}"/>
                </a:ext>
              </a:extLst>
            </xdr:cNvPr>
            <xdr:cNvGraphicFramePr/>
          </xdr:nvGraphicFramePr>
          <xdr:xfrm>
            <a:off x="0" y="0"/>
            <a:ext cx="0" cy="0"/>
          </xdr:xfrm>
          <a:graphic>
            <a:graphicData uri="http://schemas.microsoft.com/office/drawing/2010/slicer">
              <sle:slicer xmlns:sle="http://schemas.microsoft.com/office/drawing/2010/slicer" name="Jenis Kelamin 2"/>
            </a:graphicData>
          </a:graphic>
        </xdr:graphicFrame>
      </mc:Choice>
      <mc:Fallback xmlns="">
        <xdr:sp macro="" textlink="">
          <xdr:nvSpPr>
            <xdr:cNvPr id="0" name=""/>
            <xdr:cNvSpPr>
              <a:spLocks noTextEdit="1"/>
            </xdr:cNvSpPr>
          </xdr:nvSpPr>
          <xdr:spPr>
            <a:xfrm>
              <a:off x="12443459" y="1366157"/>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306161</xdr:colOff>
      <xdr:row>56</xdr:row>
      <xdr:rowOff>172811</xdr:rowOff>
    </xdr:from>
    <xdr:to>
      <xdr:col>8</xdr:col>
      <xdr:colOff>161365</xdr:colOff>
      <xdr:row>71</xdr:row>
      <xdr:rowOff>63954</xdr:rowOff>
    </xdr:to>
    <xdr:graphicFrame macro="">
      <xdr:nvGraphicFramePr>
        <xdr:cNvPr id="9" name="Chart 8">
          <a:extLst>
            <a:ext uri="{FF2B5EF4-FFF2-40B4-BE49-F238E27FC236}">
              <a16:creationId xmlns:a16="http://schemas.microsoft.com/office/drawing/2014/main" id="{3DE96F33-48BF-81F1-BB12-AD51BF741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327212</xdr:colOff>
      <xdr:row>79</xdr:row>
      <xdr:rowOff>156882</xdr:rowOff>
    </xdr:from>
    <xdr:to>
      <xdr:col>11</xdr:col>
      <xdr:colOff>999565</xdr:colOff>
      <xdr:row>95</xdr:row>
      <xdr:rowOff>31376</xdr:rowOff>
    </xdr:to>
    <xdr:graphicFrame macro="">
      <xdr:nvGraphicFramePr>
        <xdr:cNvPr id="10" name="grandtot city">
          <a:extLst>
            <a:ext uri="{FF2B5EF4-FFF2-40B4-BE49-F238E27FC236}">
              <a16:creationId xmlns:a16="http://schemas.microsoft.com/office/drawing/2014/main" id="{9813E605-B461-13F2-C2ED-BFE738CFA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643890</xdr:colOff>
      <xdr:row>24</xdr:row>
      <xdr:rowOff>144780</xdr:rowOff>
    </xdr:from>
    <xdr:to>
      <xdr:col>13</xdr:col>
      <xdr:colOff>269420</xdr:colOff>
      <xdr:row>37</xdr:row>
      <xdr:rowOff>135255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E9D6ABF0-CA10-042A-8477-36AEEFC4E33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128319" y="4586151"/>
              <a:ext cx="1824445" cy="23962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1123950</xdr:colOff>
      <xdr:row>27</xdr:row>
      <xdr:rowOff>53340</xdr:rowOff>
    </xdr:from>
    <xdr:to>
      <xdr:col>13</xdr:col>
      <xdr:colOff>753290</xdr:colOff>
      <xdr:row>40</xdr:row>
      <xdr:rowOff>43815</xdr:rowOff>
    </xdr:to>
    <mc:AlternateContent xmlns:mc="http://schemas.openxmlformats.org/markup-compatibility/2006" xmlns:a14="http://schemas.microsoft.com/office/drawing/2010/main">
      <mc:Choice Requires="a14">
        <xdr:graphicFrame macro="">
          <xdr:nvGraphicFramePr>
            <xdr:cNvPr id="13" name="Order Status">
              <a:extLst>
                <a:ext uri="{FF2B5EF4-FFF2-40B4-BE49-F238E27FC236}">
                  <a16:creationId xmlns:a16="http://schemas.microsoft.com/office/drawing/2014/main" id="{E00C0AED-E7DA-7D56-8D1F-75564B5BA69B}"/>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2570279" y="5049883"/>
              <a:ext cx="1828255" cy="23962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29</xdr:row>
      <xdr:rowOff>152400</xdr:rowOff>
    </xdr:from>
    <xdr:to>
      <xdr:col>14</xdr:col>
      <xdr:colOff>175260</xdr:colOff>
      <xdr:row>42</xdr:row>
      <xdr:rowOff>142875</xdr:rowOff>
    </xdr:to>
    <mc:AlternateContent xmlns:mc="http://schemas.openxmlformats.org/markup-compatibility/2006" xmlns:a14="http://schemas.microsoft.com/office/drawing/2010/main">
      <mc:Choice Requires="a14">
        <xdr:graphicFrame macro="">
          <xdr:nvGraphicFramePr>
            <xdr:cNvPr id="14" name="Platform">
              <a:extLst>
                <a:ext uri="{FF2B5EF4-FFF2-40B4-BE49-F238E27FC236}">
                  <a16:creationId xmlns:a16="http://schemas.microsoft.com/office/drawing/2014/main" id="{7DF38732-4C85-F312-511E-D2D57292016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3014960" y="5519057"/>
              <a:ext cx="1845129" cy="23962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781050</xdr:colOff>
      <xdr:row>0</xdr:row>
      <xdr:rowOff>0</xdr:rowOff>
    </xdr:from>
    <xdr:to>
      <xdr:col>22</xdr:col>
      <xdr:colOff>130628</xdr:colOff>
      <xdr:row>5</xdr:row>
      <xdr:rowOff>137160</xdr:rowOff>
    </xdr:to>
    <xdr:sp macro="" textlink="">
      <xdr:nvSpPr>
        <xdr:cNvPr id="3" name="Rectangle: Rounded Corners 2">
          <a:extLst>
            <a:ext uri="{FF2B5EF4-FFF2-40B4-BE49-F238E27FC236}">
              <a16:creationId xmlns:a16="http://schemas.microsoft.com/office/drawing/2014/main" id="{764A2D79-3BE5-BA68-31CF-A13267C2715A}"/>
            </a:ext>
          </a:extLst>
        </xdr:cNvPr>
        <xdr:cNvSpPr/>
      </xdr:nvSpPr>
      <xdr:spPr>
        <a:xfrm>
          <a:off x="781050" y="0"/>
          <a:ext cx="15884978" cy="1089660"/>
        </a:xfrm>
        <a:prstGeom prst="roundRect">
          <a:avLst/>
        </a:prstGeom>
        <a:ln>
          <a:noFill/>
        </a:ln>
        <a:effectLst>
          <a:outerShdw blurRad="635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D" sz="4800" b="1" i="0" u="none" strike="noStrike">
              <a:solidFill>
                <a:schemeClr val="dk1"/>
              </a:solidFill>
              <a:effectLst/>
              <a:latin typeface="+mj-lt"/>
              <a:ea typeface="+mn-ea"/>
              <a:cs typeface="+mn-cs"/>
            </a:rPr>
            <a:t>Karirnex VegMart App</a:t>
          </a:r>
          <a:r>
            <a:rPr lang="en-ID" sz="4800" b="1">
              <a:effectLst/>
              <a:latin typeface="+mj-lt"/>
            </a:rPr>
            <a:t> Sales Dashboard 2025</a:t>
          </a:r>
          <a:endParaRPr lang="en-ID" sz="4800" b="1">
            <a:latin typeface="+mj-lt"/>
          </a:endParaRPr>
        </a:p>
      </xdr:txBody>
    </xdr:sp>
    <xdr:clientData/>
  </xdr:twoCellAnchor>
  <xdr:twoCellAnchor>
    <xdr:from>
      <xdr:col>3</xdr:col>
      <xdr:colOff>191984</xdr:colOff>
      <xdr:row>37</xdr:row>
      <xdr:rowOff>11135</xdr:rowOff>
    </xdr:from>
    <xdr:to>
      <xdr:col>8</xdr:col>
      <xdr:colOff>38100</xdr:colOff>
      <xdr:row>51</xdr:row>
      <xdr:rowOff>68285</xdr:rowOff>
    </xdr:to>
    <xdr:graphicFrame macro="">
      <xdr:nvGraphicFramePr>
        <xdr:cNvPr id="5" name="Chart 4">
          <a:extLst>
            <a:ext uri="{FF2B5EF4-FFF2-40B4-BE49-F238E27FC236}">
              <a16:creationId xmlns:a16="http://schemas.microsoft.com/office/drawing/2014/main" id="{6133AAC1-B7D6-4E38-805E-274FCF5A5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xdr:colOff>
      <xdr:row>52</xdr:row>
      <xdr:rowOff>113309</xdr:rowOff>
    </xdr:from>
    <xdr:to>
      <xdr:col>14</xdr:col>
      <xdr:colOff>247650</xdr:colOff>
      <xdr:row>71</xdr:row>
      <xdr:rowOff>104897</xdr:rowOff>
    </xdr:to>
    <xdr:graphicFrame macro="">
      <xdr:nvGraphicFramePr>
        <xdr:cNvPr id="6" name="Chart 5">
          <a:extLst>
            <a:ext uri="{FF2B5EF4-FFF2-40B4-BE49-F238E27FC236}">
              <a16:creationId xmlns:a16="http://schemas.microsoft.com/office/drawing/2014/main" id="{895B6C99-651C-42EE-932A-6AB8DCAE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438151</xdr:colOff>
      <xdr:row>52</xdr:row>
      <xdr:rowOff>133350</xdr:rowOff>
    </xdr:from>
    <xdr:to>
      <xdr:col>22</xdr:col>
      <xdr:colOff>76200</xdr:colOff>
      <xdr:row>71</xdr:row>
      <xdr:rowOff>95250</xdr:rowOff>
    </xdr:to>
    <xdr:graphicFrame macro="">
      <xdr:nvGraphicFramePr>
        <xdr:cNvPr id="8" name="Chart 7">
          <a:extLst>
            <a:ext uri="{FF2B5EF4-FFF2-40B4-BE49-F238E27FC236}">
              <a16:creationId xmlns:a16="http://schemas.microsoft.com/office/drawing/2014/main" id="{DECAB45B-2704-4E24-AF6D-02C3EC1D9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323851</xdr:colOff>
      <xdr:row>37</xdr:row>
      <xdr:rowOff>16329</xdr:rowOff>
    </xdr:from>
    <xdr:to>
      <xdr:col>15</xdr:col>
      <xdr:colOff>400051</xdr:colOff>
      <xdr:row>51</xdr:row>
      <xdr:rowOff>82137</xdr:rowOff>
    </xdr:to>
    <xdr:graphicFrame macro="">
      <xdr:nvGraphicFramePr>
        <xdr:cNvPr id="11" name="Chart 10">
          <a:extLst>
            <a:ext uri="{FF2B5EF4-FFF2-40B4-BE49-F238E27FC236}">
              <a16:creationId xmlns:a16="http://schemas.microsoft.com/office/drawing/2014/main" id="{604E3817-135B-4A21-B87A-A6B705EAA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49529</xdr:colOff>
      <xdr:row>6</xdr:row>
      <xdr:rowOff>68534</xdr:rowOff>
    </xdr:from>
    <xdr:to>
      <xdr:col>4</xdr:col>
      <xdr:colOff>1568431</xdr:colOff>
      <xdr:row>13</xdr:row>
      <xdr:rowOff>143743</xdr:rowOff>
    </xdr:to>
    <xdr:grpSp>
      <xdr:nvGrpSpPr>
        <xdr:cNvPr id="12" name="Group 11">
          <a:extLst>
            <a:ext uri="{FF2B5EF4-FFF2-40B4-BE49-F238E27FC236}">
              <a16:creationId xmlns:a16="http://schemas.microsoft.com/office/drawing/2014/main" id="{10BAB93E-67D4-C2C5-9A66-6E463CBD34D2}"/>
            </a:ext>
          </a:extLst>
        </xdr:cNvPr>
        <xdr:cNvGrpSpPr/>
      </xdr:nvGrpSpPr>
      <xdr:grpSpPr>
        <a:xfrm>
          <a:off x="2887979" y="1211534"/>
          <a:ext cx="2642852" cy="1408709"/>
          <a:chOff x="1114699" y="1143993"/>
          <a:chExt cx="1794756" cy="1335972"/>
        </a:xfrm>
      </xdr:grpSpPr>
      <xdr:sp macro="" textlink="bahanlagi!L5">
        <xdr:nvSpPr>
          <xdr:cNvPr id="15" name="Rectangle: Rounded Corners 14">
            <a:extLst>
              <a:ext uri="{FF2B5EF4-FFF2-40B4-BE49-F238E27FC236}">
                <a16:creationId xmlns:a16="http://schemas.microsoft.com/office/drawing/2014/main" id="{13849AE6-55C8-4019-B2DF-E08FA3C1AE96}"/>
              </a:ext>
            </a:extLst>
          </xdr:cNvPr>
          <xdr:cNvSpPr/>
        </xdr:nvSpPr>
        <xdr:spPr>
          <a:xfrm>
            <a:off x="1114699" y="1143993"/>
            <a:ext cx="1794756" cy="1335972"/>
          </a:xfrm>
          <a:prstGeom prst="roundRect">
            <a:avLst/>
          </a:prstGeom>
          <a:ln>
            <a:no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i="0" u="none" strike="noStrike">
                <a:solidFill>
                  <a:srgbClr val="000000"/>
                </a:solidFill>
                <a:latin typeface="Calibri"/>
                <a:ea typeface="Calibri"/>
                <a:cs typeface="Calibri"/>
              </a:rPr>
              <a:t>Orders</a:t>
            </a:r>
            <a:endParaRPr lang="en-ID" sz="2000" b="1">
              <a:latin typeface="+mj-lt"/>
            </a:endParaRPr>
          </a:p>
        </xdr:txBody>
      </xdr:sp>
      <xdr:sp macro="" textlink="bahanlagi!L5">
        <xdr:nvSpPr>
          <xdr:cNvPr id="4" name="TextBox 3">
            <a:extLst>
              <a:ext uri="{FF2B5EF4-FFF2-40B4-BE49-F238E27FC236}">
                <a16:creationId xmlns:a16="http://schemas.microsoft.com/office/drawing/2014/main" id="{C4914150-EC56-C615-5E01-3A1697DA2A79}"/>
              </a:ext>
            </a:extLst>
          </xdr:cNvPr>
          <xdr:cNvSpPr txBox="1"/>
        </xdr:nvSpPr>
        <xdr:spPr>
          <a:xfrm>
            <a:off x="1150347" y="1523999"/>
            <a:ext cx="1260765" cy="66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818A9B-5811-4860-83C7-39504064BD92}" type="TxLink">
              <a:rPr lang="en-US" sz="4000" b="1" i="0" u="none" strike="noStrike">
                <a:solidFill>
                  <a:srgbClr val="000000"/>
                </a:solidFill>
                <a:latin typeface="Calibri"/>
                <a:ea typeface="Calibri"/>
                <a:cs typeface="Calibri"/>
              </a:rPr>
              <a:pPr algn="l"/>
              <a:t>2000</a:t>
            </a:fld>
            <a:endParaRPr lang="en-ID" sz="4000" b="1"/>
          </a:p>
        </xdr:txBody>
      </xdr:sp>
    </xdr:grpSp>
    <xdr:clientData/>
  </xdr:twoCellAnchor>
  <xdr:twoCellAnchor>
    <xdr:from>
      <xdr:col>5</xdr:col>
      <xdr:colOff>40478</xdr:colOff>
      <xdr:row>6</xdr:row>
      <xdr:rowOff>68534</xdr:rowOff>
    </xdr:from>
    <xdr:to>
      <xdr:col>8</xdr:col>
      <xdr:colOff>326573</xdr:colOff>
      <xdr:row>13</xdr:row>
      <xdr:rowOff>143743</xdr:rowOff>
    </xdr:to>
    <xdr:grpSp>
      <xdr:nvGrpSpPr>
        <xdr:cNvPr id="71" name="Group 70">
          <a:extLst>
            <a:ext uri="{FF2B5EF4-FFF2-40B4-BE49-F238E27FC236}">
              <a16:creationId xmlns:a16="http://schemas.microsoft.com/office/drawing/2014/main" id="{7255424E-B0F4-4D77-89C7-FE7939D9A24D}"/>
            </a:ext>
          </a:extLst>
        </xdr:cNvPr>
        <xdr:cNvGrpSpPr/>
      </xdr:nvGrpSpPr>
      <xdr:grpSpPr>
        <a:xfrm>
          <a:off x="5698328" y="1211534"/>
          <a:ext cx="2629245" cy="1408709"/>
          <a:chOff x="1114699" y="1143993"/>
          <a:chExt cx="1794756" cy="1335972"/>
        </a:xfrm>
      </xdr:grpSpPr>
      <xdr:sp macro="" textlink="bahanlagi!L5">
        <xdr:nvSpPr>
          <xdr:cNvPr id="72" name="Rectangle: Rounded Corners 71">
            <a:extLst>
              <a:ext uri="{FF2B5EF4-FFF2-40B4-BE49-F238E27FC236}">
                <a16:creationId xmlns:a16="http://schemas.microsoft.com/office/drawing/2014/main" id="{A770738B-F955-2726-0E53-302ECEE4475F}"/>
              </a:ext>
            </a:extLst>
          </xdr:cNvPr>
          <xdr:cNvSpPr/>
        </xdr:nvSpPr>
        <xdr:spPr>
          <a:xfrm>
            <a:off x="1114699" y="1143993"/>
            <a:ext cx="1794756" cy="1335972"/>
          </a:xfrm>
          <a:prstGeom prst="roundRect">
            <a:avLst/>
          </a:prstGeom>
          <a:ln>
            <a:no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i="0" u="none" strike="noStrike">
                <a:solidFill>
                  <a:srgbClr val="000000"/>
                </a:solidFill>
                <a:latin typeface="Calibri"/>
                <a:ea typeface="Calibri"/>
                <a:cs typeface="Calibri"/>
              </a:rPr>
              <a:t>Grand</a:t>
            </a:r>
            <a:r>
              <a:rPr lang="en-US" sz="2000" b="1" i="0" u="none" strike="noStrike" baseline="0">
                <a:solidFill>
                  <a:srgbClr val="000000"/>
                </a:solidFill>
                <a:latin typeface="Calibri"/>
                <a:ea typeface="Calibri"/>
                <a:cs typeface="Calibri"/>
              </a:rPr>
              <a:t> Total</a:t>
            </a:r>
            <a:endParaRPr lang="en-ID" sz="2000" b="1">
              <a:latin typeface="+mj-lt"/>
            </a:endParaRPr>
          </a:p>
        </xdr:txBody>
      </xdr:sp>
      <xdr:sp macro="" textlink="bahanlagi!F5">
        <xdr:nvSpPr>
          <xdr:cNvPr id="73" name="TextBox 72">
            <a:extLst>
              <a:ext uri="{FF2B5EF4-FFF2-40B4-BE49-F238E27FC236}">
                <a16:creationId xmlns:a16="http://schemas.microsoft.com/office/drawing/2014/main" id="{325972A6-C09C-0B4D-E723-C314CCB0A9F1}"/>
              </a:ext>
            </a:extLst>
          </xdr:cNvPr>
          <xdr:cNvSpPr txBox="1"/>
        </xdr:nvSpPr>
        <xdr:spPr>
          <a:xfrm>
            <a:off x="1150347" y="1523999"/>
            <a:ext cx="1260765" cy="66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97D9991-1A09-409E-BA81-470BBB6BCEC7}" type="TxLink">
              <a:rPr lang="en-US" sz="4000" b="1" i="0" u="none" strike="noStrike">
                <a:solidFill>
                  <a:srgbClr val="000000"/>
                </a:solidFill>
                <a:latin typeface="Calibri"/>
                <a:ea typeface="Calibri"/>
                <a:cs typeface="Calibri"/>
              </a:rPr>
              <a:pPr algn="l"/>
              <a:t>159.5 jt</a:t>
            </a:fld>
            <a:endParaRPr lang="en-ID" sz="4000" b="1"/>
          </a:p>
        </xdr:txBody>
      </xdr:sp>
    </xdr:grpSp>
    <xdr:clientData/>
  </xdr:twoCellAnchor>
  <xdr:twoCellAnchor>
    <xdr:from>
      <xdr:col>8</xdr:col>
      <xdr:colOff>492236</xdr:colOff>
      <xdr:row>6</xdr:row>
      <xdr:rowOff>68534</xdr:rowOff>
    </xdr:from>
    <xdr:to>
      <xdr:col>13</xdr:col>
      <xdr:colOff>68038</xdr:colOff>
      <xdr:row>13</xdr:row>
      <xdr:rowOff>143743</xdr:rowOff>
    </xdr:to>
    <xdr:grpSp>
      <xdr:nvGrpSpPr>
        <xdr:cNvPr id="74" name="Group 73">
          <a:extLst>
            <a:ext uri="{FF2B5EF4-FFF2-40B4-BE49-F238E27FC236}">
              <a16:creationId xmlns:a16="http://schemas.microsoft.com/office/drawing/2014/main" id="{A7F83A28-4E45-406A-ACB0-FDFCAECD6EF0}"/>
            </a:ext>
          </a:extLst>
        </xdr:cNvPr>
        <xdr:cNvGrpSpPr/>
      </xdr:nvGrpSpPr>
      <xdr:grpSpPr>
        <a:xfrm>
          <a:off x="8493236" y="1211534"/>
          <a:ext cx="2623802" cy="1408709"/>
          <a:chOff x="1114699" y="1143993"/>
          <a:chExt cx="1794756" cy="1335972"/>
        </a:xfrm>
      </xdr:grpSpPr>
      <xdr:sp macro="" textlink="bahanlagi!L5">
        <xdr:nvSpPr>
          <xdr:cNvPr id="75" name="Rectangle: Rounded Corners 74">
            <a:extLst>
              <a:ext uri="{FF2B5EF4-FFF2-40B4-BE49-F238E27FC236}">
                <a16:creationId xmlns:a16="http://schemas.microsoft.com/office/drawing/2014/main" id="{439ECB86-DF71-B3D8-5FCA-FA2202D264A0}"/>
              </a:ext>
            </a:extLst>
          </xdr:cNvPr>
          <xdr:cNvSpPr/>
        </xdr:nvSpPr>
        <xdr:spPr>
          <a:xfrm>
            <a:off x="1114699" y="1143993"/>
            <a:ext cx="1794756" cy="1335972"/>
          </a:xfrm>
          <a:prstGeom prst="roundRect">
            <a:avLst/>
          </a:prstGeom>
          <a:ln>
            <a:no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Sales</a:t>
            </a:r>
            <a:endParaRPr lang="en-ID" sz="2000" b="1">
              <a:latin typeface="+mj-lt"/>
            </a:endParaRPr>
          </a:p>
        </xdr:txBody>
      </xdr:sp>
      <xdr:sp macro="" textlink="bahanlagi!D5">
        <xdr:nvSpPr>
          <xdr:cNvPr id="76" name="TextBox 75">
            <a:extLst>
              <a:ext uri="{FF2B5EF4-FFF2-40B4-BE49-F238E27FC236}">
                <a16:creationId xmlns:a16="http://schemas.microsoft.com/office/drawing/2014/main" id="{8C618AAC-F7A6-C7AC-FF1F-70934BDE54BC}"/>
              </a:ext>
            </a:extLst>
          </xdr:cNvPr>
          <xdr:cNvSpPr txBox="1"/>
        </xdr:nvSpPr>
        <xdr:spPr>
          <a:xfrm>
            <a:off x="1150347" y="1523999"/>
            <a:ext cx="1260765" cy="66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F7F71BF-FEE1-4D0B-AA65-8DAAF07AC440}" type="TxLink">
              <a:rPr lang="en-US" sz="4000" b="1" i="0" u="none" strike="noStrike">
                <a:solidFill>
                  <a:srgbClr val="000000"/>
                </a:solidFill>
                <a:latin typeface="Calibri"/>
                <a:ea typeface="Calibri"/>
                <a:cs typeface="Calibri"/>
              </a:rPr>
              <a:pPr algn="l"/>
              <a:t>56.4 jt</a:t>
            </a:fld>
            <a:endParaRPr lang="en-ID" sz="4000" b="1"/>
          </a:p>
        </xdr:txBody>
      </xdr:sp>
    </xdr:grpSp>
    <xdr:clientData/>
  </xdr:twoCellAnchor>
  <xdr:twoCellAnchor>
    <xdr:from>
      <xdr:col>13</xdr:col>
      <xdr:colOff>222814</xdr:colOff>
      <xdr:row>6</xdr:row>
      <xdr:rowOff>68534</xdr:rowOff>
    </xdr:from>
    <xdr:to>
      <xdr:col>17</xdr:col>
      <xdr:colOff>416380</xdr:colOff>
      <xdr:row>13</xdr:row>
      <xdr:rowOff>143743</xdr:rowOff>
    </xdr:to>
    <xdr:grpSp>
      <xdr:nvGrpSpPr>
        <xdr:cNvPr id="77" name="Group 76">
          <a:extLst>
            <a:ext uri="{FF2B5EF4-FFF2-40B4-BE49-F238E27FC236}">
              <a16:creationId xmlns:a16="http://schemas.microsoft.com/office/drawing/2014/main" id="{14944E88-3B45-4D17-B267-97414DA606CE}"/>
            </a:ext>
          </a:extLst>
        </xdr:cNvPr>
        <xdr:cNvGrpSpPr/>
      </xdr:nvGrpSpPr>
      <xdr:grpSpPr>
        <a:xfrm>
          <a:off x="11271814" y="1211534"/>
          <a:ext cx="2631966" cy="1408709"/>
          <a:chOff x="1114699" y="1143993"/>
          <a:chExt cx="1794756" cy="1335972"/>
        </a:xfrm>
      </xdr:grpSpPr>
      <xdr:sp macro="" textlink="bahanlagi!L5">
        <xdr:nvSpPr>
          <xdr:cNvPr id="78" name="Rectangle: Rounded Corners 77">
            <a:extLst>
              <a:ext uri="{FF2B5EF4-FFF2-40B4-BE49-F238E27FC236}">
                <a16:creationId xmlns:a16="http://schemas.microsoft.com/office/drawing/2014/main" id="{AE30D2DB-4008-5FF0-028A-F3C69FE89418}"/>
              </a:ext>
            </a:extLst>
          </xdr:cNvPr>
          <xdr:cNvSpPr/>
        </xdr:nvSpPr>
        <xdr:spPr>
          <a:xfrm>
            <a:off x="1114699" y="1143993"/>
            <a:ext cx="1794756" cy="1335972"/>
          </a:xfrm>
          <a:prstGeom prst="roundRect">
            <a:avLst/>
          </a:prstGeom>
          <a:ln>
            <a:no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i="0" u="none" strike="noStrike">
                <a:solidFill>
                  <a:srgbClr val="000000"/>
                </a:solidFill>
                <a:latin typeface="Calibri"/>
                <a:ea typeface="Calibri"/>
                <a:cs typeface="Calibri"/>
              </a:rPr>
              <a:t>Shipping</a:t>
            </a:r>
            <a:r>
              <a:rPr lang="en-US" sz="2000" b="1" i="0" u="none" strike="noStrike" baseline="0">
                <a:solidFill>
                  <a:srgbClr val="000000"/>
                </a:solidFill>
                <a:latin typeface="Calibri"/>
                <a:ea typeface="Calibri"/>
                <a:cs typeface="Calibri"/>
              </a:rPr>
              <a:t> Fee</a:t>
            </a:r>
            <a:endParaRPr lang="en-ID" sz="2000" b="1">
              <a:latin typeface="+mj-lt"/>
            </a:endParaRPr>
          </a:p>
        </xdr:txBody>
      </xdr:sp>
      <xdr:sp macro="" textlink="bahanlagi!H5">
        <xdr:nvSpPr>
          <xdr:cNvPr id="79" name="TextBox 78">
            <a:extLst>
              <a:ext uri="{FF2B5EF4-FFF2-40B4-BE49-F238E27FC236}">
                <a16:creationId xmlns:a16="http://schemas.microsoft.com/office/drawing/2014/main" id="{01B3EBF9-37E9-FA0D-5A38-CE9F0C3018E1}"/>
              </a:ext>
            </a:extLst>
          </xdr:cNvPr>
          <xdr:cNvSpPr txBox="1"/>
        </xdr:nvSpPr>
        <xdr:spPr>
          <a:xfrm>
            <a:off x="1150347" y="1523999"/>
            <a:ext cx="1260765" cy="66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BEB372F-44EC-4CAA-824B-6EEC5B18F8D0}" type="TxLink">
              <a:rPr lang="en-US" sz="4000" b="1" i="0" u="none" strike="noStrike">
                <a:solidFill>
                  <a:srgbClr val="000000"/>
                </a:solidFill>
                <a:latin typeface="Calibri"/>
                <a:ea typeface="Calibri"/>
                <a:cs typeface="Calibri"/>
              </a:rPr>
              <a:pPr algn="l"/>
              <a:t>103.1 jt</a:t>
            </a:fld>
            <a:endParaRPr lang="en-ID" sz="4000" b="1"/>
          </a:p>
        </xdr:txBody>
      </xdr:sp>
    </xdr:grpSp>
    <xdr:clientData/>
  </xdr:twoCellAnchor>
  <xdr:twoCellAnchor>
    <xdr:from>
      <xdr:col>17</xdr:col>
      <xdr:colOff>556312</xdr:colOff>
      <xdr:row>6</xdr:row>
      <xdr:rowOff>68534</xdr:rowOff>
    </xdr:from>
    <xdr:to>
      <xdr:col>22</xdr:col>
      <xdr:colOff>140278</xdr:colOff>
      <xdr:row>13</xdr:row>
      <xdr:rowOff>143743</xdr:rowOff>
    </xdr:to>
    <xdr:grpSp>
      <xdr:nvGrpSpPr>
        <xdr:cNvPr id="21" name="Group 20">
          <a:extLst>
            <a:ext uri="{FF2B5EF4-FFF2-40B4-BE49-F238E27FC236}">
              <a16:creationId xmlns:a16="http://schemas.microsoft.com/office/drawing/2014/main" id="{FDB88D4C-5687-D8D6-BD5A-2EEFABFF5098}"/>
            </a:ext>
          </a:extLst>
        </xdr:cNvPr>
        <xdr:cNvGrpSpPr/>
      </xdr:nvGrpSpPr>
      <xdr:grpSpPr>
        <a:xfrm>
          <a:off x="14043712" y="1211534"/>
          <a:ext cx="2631966" cy="1408709"/>
          <a:chOff x="14050639" y="1149189"/>
          <a:chExt cx="2631966" cy="1335972"/>
        </a:xfrm>
      </xdr:grpSpPr>
      <xdr:sp macro="" textlink="bahanlagi!L5">
        <xdr:nvSpPr>
          <xdr:cNvPr id="81" name="Rectangle: Rounded Corners 80">
            <a:extLst>
              <a:ext uri="{FF2B5EF4-FFF2-40B4-BE49-F238E27FC236}">
                <a16:creationId xmlns:a16="http://schemas.microsoft.com/office/drawing/2014/main" id="{EEEDE544-0105-B562-278C-63F763A1857C}"/>
              </a:ext>
            </a:extLst>
          </xdr:cNvPr>
          <xdr:cNvSpPr/>
        </xdr:nvSpPr>
        <xdr:spPr>
          <a:xfrm>
            <a:off x="14050639" y="1149189"/>
            <a:ext cx="2631966" cy="1335972"/>
          </a:xfrm>
          <a:prstGeom prst="roundRect">
            <a:avLst/>
          </a:prstGeom>
          <a:ln>
            <a:no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i="0" u="none" strike="noStrike">
                <a:solidFill>
                  <a:srgbClr val="000000"/>
                </a:solidFill>
                <a:latin typeface="Calibri"/>
                <a:ea typeface="Calibri"/>
                <a:cs typeface="Calibri"/>
              </a:rPr>
              <a:t>Avg Customer</a:t>
            </a:r>
            <a:r>
              <a:rPr lang="en-US" sz="2000" b="1" i="0" u="none" strike="noStrike" baseline="0">
                <a:solidFill>
                  <a:srgbClr val="000000"/>
                </a:solidFill>
                <a:latin typeface="Calibri"/>
                <a:ea typeface="Calibri"/>
                <a:cs typeface="Calibri"/>
              </a:rPr>
              <a:t> Rating</a:t>
            </a:r>
            <a:endParaRPr lang="en-ID" sz="2000" b="1">
              <a:latin typeface="+mj-lt"/>
            </a:endParaRPr>
          </a:p>
        </xdr:txBody>
      </xdr:sp>
      <xdr:sp macro="" textlink="bahanlagi!J5">
        <xdr:nvSpPr>
          <xdr:cNvPr id="82" name="TextBox 81">
            <a:extLst>
              <a:ext uri="{FF2B5EF4-FFF2-40B4-BE49-F238E27FC236}">
                <a16:creationId xmlns:a16="http://schemas.microsoft.com/office/drawing/2014/main" id="{3A2E18B7-C42D-482C-7FF6-66DD77B6B492}"/>
              </a:ext>
            </a:extLst>
          </xdr:cNvPr>
          <xdr:cNvSpPr txBox="1"/>
        </xdr:nvSpPr>
        <xdr:spPr>
          <a:xfrm>
            <a:off x="14102916" y="1529195"/>
            <a:ext cx="1848881" cy="66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B3650F2-BB1D-48C7-8C37-57C979D79054}" type="TxLink">
              <a:rPr lang="en-US" sz="4000" b="1" i="0" u="none" strike="noStrike">
                <a:solidFill>
                  <a:srgbClr val="000000"/>
                </a:solidFill>
                <a:latin typeface="Calibri"/>
                <a:ea typeface="Calibri"/>
                <a:cs typeface="Calibri"/>
              </a:rPr>
              <a:pPr algn="l"/>
              <a:t>2.98</a:t>
            </a:fld>
            <a:endParaRPr lang="en-ID" sz="4000" b="1"/>
          </a:p>
        </xdr:txBody>
      </xdr:sp>
    </xdr:grpSp>
    <xdr:clientData/>
  </xdr:twoCellAnchor>
  <xdr:twoCellAnchor editAs="oneCell">
    <xdr:from>
      <xdr:col>0</xdr:col>
      <xdr:colOff>723901</xdr:colOff>
      <xdr:row>6</xdr:row>
      <xdr:rowOff>103415</xdr:rowOff>
    </xdr:from>
    <xdr:to>
      <xdr:col>2</xdr:col>
      <xdr:colOff>914400</xdr:colOff>
      <xdr:row>13</xdr:row>
      <xdr:rowOff>70758</xdr:rowOff>
    </xdr:to>
    <mc:AlternateContent xmlns:mc="http://schemas.openxmlformats.org/markup-compatibility/2006" xmlns:a14="http://schemas.microsoft.com/office/drawing/2010/main">
      <mc:Choice Requires="a14">
        <xdr:graphicFrame macro="">
          <xdr:nvGraphicFramePr>
            <xdr:cNvPr id="14" name="Jenis Kelamin 3">
              <a:extLst>
                <a:ext uri="{FF2B5EF4-FFF2-40B4-BE49-F238E27FC236}">
                  <a16:creationId xmlns:a16="http://schemas.microsoft.com/office/drawing/2014/main" id="{88D20D76-FE2E-4A0A-8C16-932E6BB8E076}"/>
                </a:ext>
              </a:extLst>
            </xdr:cNvPr>
            <xdr:cNvGraphicFramePr/>
          </xdr:nvGraphicFramePr>
          <xdr:xfrm>
            <a:off x="0" y="0"/>
            <a:ext cx="0" cy="0"/>
          </xdr:xfrm>
          <a:graphic>
            <a:graphicData uri="http://schemas.microsoft.com/office/drawing/2010/slicer">
              <sle:slicer xmlns:sle="http://schemas.microsoft.com/office/drawing/2010/slicer" name="Jenis Kelamin 3"/>
            </a:graphicData>
          </a:graphic>
        </xdr:graphicFrame>
      </mc:Choice>
      <mc:Fallback xmlns="">
        <xdr:sp macro="" textlink="">
          <xdr:nvSpPr>
            <xdr:cNvPr id="0" name=""/>
            <xdr:cNvSpPr>
              <a:spLocks noTextEdit="1"/>
            </xdr:cNvSpPr>
          </xdr:nvSpPr>
          <xdr:spPr>
            <a:xfrm>
              <a:off x="723900" y="1246415"/>
              <a:ext cx="1905000" cy="13008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154130</xdr:colOff>
      <xdr:row>15</xdr:row>
      <xdr:rowOff>1732</xdr:rowOff>
    </xdr:from>
    <xdr:to>
      <xdr:col>15</xdr:col>
      <xdr:colOff>400049</xdr:colOff>
      <xdr:row>36</xdr:row>
      <xdr:rowOff>19050</xdr:rowOff>
    </xdr:to>
    <xdr:graphicFrame macro="">
      <xdr:nvGraphicFramePr>
        <xdr:cNvPr id="18" name="Chart 17">
          <a:extLst>
            <a:ext uri="{FF2B5EF4-FFF2-40B4-BE49-F238E27FC236}">
              <a16:creationId xmlns:a16="http://schemas.microsoft.com/office/drawing/2014/main" id="{BF111723-1413-4661-A872-B5727A93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743296</xdr:colOff>
      <xdr:row>13</xdr:row>
      <xdr:rowOff>151708</xdr:rowOff>
    </xdr:from>
    <xdr:to>
      <xdr:col>2</xdr:col>
      <xdr:colOff>900546</xdr:colOff>
      <xdr:row>27</xdr:row>
      <xdr:rowOff>97156</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229E9D72-3C6E-EFAF-CF36-6BFEAD683AC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43296" y="2628208"/>
              <a:ext cx="1852700" cy="26124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139289</xdr:colOff>
      <xdr:row>52</xdr:row>
      <xdr:rowOff>120236</xdr:rowOff>
    </xdr:from>
    <xdr:to>
      <xdr:col>6</xdr:col>
      <xdr:colOff>971550</xdr:colOff>
      <xdr:row>71</xdr:row>
      <xdr:rowOff>114300</xdr:rowOff>
    </xdr:to>
    <xdr:graphicFrame macro="">
      <xdr:nvGraphicFramePr>
        <xdr:cNvPr id="24" name="grandtot city">
          <a:extLst>
            <a:ext uri="{FF2B5EF4-FFF2-40B4-BE49-F238E27FC236}">
              <a16:creationId xmlns:a16="http://schemas.microsoft.com/office/drawing/2014/main" id="{1124851F-AC88-434B-94FB-082FDAD3D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775855</xdr:colOff>
      <xdr:row>28</xdr:row>
      <xdr:rowOff>69273</xdr:rowOff>
    </xdr:from>
    <xdr:to>
      <xdr:col>2</xdr:col>
      <xdr:colOff>900546</xdr:colOff>
      <xdr:row>35</xdr:row>
      <xdr:rowOff>166256</xdr:rowOff>
    </xdr:to>
    <mc:AlternateContent xmlns:mc="http://schemas.openxmlformats.org/markup-compatibility/2006" xmlns:a14="http://schemas.microsoft.com/office/drawing/2010/main">
      <mc:Choice Requires="a14">
        <xdr:graphicFrame macro="">
          <xdr:nvGraphicFramePr>
            <xdr:cNvPr id="25" name="Payment Method 1">
              <a:extLst>
                <a:ext uri="{FF2B5EF4-FFF2-40B4-BE49-F238E27FC236}">
                  <a16:creationId xmlns:a16="http://schemas.microsoft.com/office/drawing/2014/main" id="{7823A49F-E5C9-44CD-A767-FB8FE6144B1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775855" y="5403273"/>
              <a:ext cx="1820141" cy="143048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771006</xdr:colOff>
      <xdr:row>36</xdr:row>
      <xdr:rowOff>64424</xdr:rowOff>
    </xdr:from>
    <xdr:to>
      <xdr:col>2</xdr:col>
      <xdr:colOff>895697</xdr:colOff>
      <xdr:row>45</xdr:row>
      <xdr:rowOff>124691</xdr:rowOff>
    </xdr:to>
    <mc:AlternateContent xmlns:mc="http://schemas.openxmlformats.org/markup-compatibility/2006" xmlns:a14="http://schemas.microsoft.com/office/drawing/2010/main">
      <mc:Choice Requires="a14">
        <xdr:graphicFrame macro="">
          <xdr:nvGraphicFramePr>
            <xdr:cNvPr id="26" name="Order Status 1">
              <a:extLst>
                <a:ext uri="{FF2B5EF4-FFF2-40B4-BE49-F238E27FC236}">
                  <a16:creationId xmlns:a16="http://schemas.microsoft.com/office/drawing/2014/main" id="{337F457E-956B-4E98-B231-2949ED858290}"/>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771006" y="6922424"/>
              <a:ext cx="1820141" cy="17747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766156</xdr:colOff>
      <xdr:row>46</xdr:row>
      <xdr:rowOff>4157</xdr:rowOff>
    </xdr:from>
    <xdr:to>
      <xdr:col>2</xdr:col>
      <xdr:colOff>890847</xdr:colOff>
      <xdr:row>55</xdr:row>
      <xdr:rowOff>41564</xdr:rowOff>
    </xdr:to>
    <mc:AlternateContent xmlns:mc="http://schemas.openxmlformats.org/markup-compatibility/2006" xmlns:a14="http://schemas.microsoft.com/office/drawing/2010/main">
      <mc:Choice Requires="a14">
        <xdr:graphicFrame macro="">
          <xdr:nvGraphicFramePr>
            <xdr:cNvPr id="27" name="Platform 1">
              <a:extLst>
                <a:ext uri="{FF2B5EF4-FFF2-40B4-BE49-F238E27FC236}">
                  <a16:creationId xmlns:a16="http://schemas.microsoft.com/office/drawing/2014/main" id="{B1DB967D-1AD2-4EA1-90D0-EBA4B3865A20}"/>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66156" y="8767157"/>
              <a:ext cx="1820141" cy="17519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16</xdr:col>
          <xdr:colOff>45028</xdr:colOff>
          <xdr:row>15</xdr:row>
          <xdr:rowOff>19049</xdr:rowOff>
        </xdr:from>
        <xdr:to>
          <xdr:col>22</xdr:col>
          <xdr:colOff>11430</xdr:colOff>
          <xdr:row>51</xdr:row>
          <xdr:rowOff>57150</xdr:rowOff>
        </xdr:to>
        <xdr:pic>
          <xdr:nvPicPr>
            <xdr:cNvPr id="28" name="Picture 27">
              <a:extLst>
                <a:ext uri="{FF2B5EF4-FFF2-40B4-BE49-F238E27FC236}">
                  <a16:creationId xmlns:a16="http://schemas.microsoft.com/office/drawing/2014/main" id="{BBB0E6D3-8AB7-502D-51B7-BC78D597DE2C}"/>
                </a:ext>
              </a:extLst>
            </xdr:cNvPr>
            <xdr:cNvPicPr>
              <a:picLocks noChangeAspect="1" noChangeArrowheads="1"/>
              <a:extLst>
                <a:ext uri="{84589F7E-364E-4C9E-8A38-B11213B215E9}">
                  <a14:cameraTool cellRange="bahanlagi!$U$6:$AB$31" spid="_x0000_s5168"/>
                </a:ext>
              </a:extLst>
            </xdr:cNvPicPr>
          </xdr:nvPicPr>
          <xdr:blipFill>
            <a:blip xmlns:r="http://schemas.openxmlformats.org/officeDocument/2006/relationships" r:embed="rId7"/>
            <a:srcRect/>
            <a:stretch>
              <a:fillRect/>
            </a:stretch>
          </xdr:blipFill>
          <xdr:spPr bwMode="auto">
            <a:xfrm>
              <a:off x="12922828" y="2876549"/>
              <a:ext cx="3624002" cy="689610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6162.518913310189" createdVersion="8" refreshedVersion="8" minRefreshableVersion="3" recordCount="2000" xr:uid="{A9233738-4B49-451F-A98F-EA27708C6C1B}">
  <cacheSource type="worksheet">
    <worksheetSource ref="A3:R2003" sheet="Data"/>
  </cacheSource>
  <cacheFields count="25">
    <cacheField name="Order ID" numFmtId="0">
      <sharedItems/>
    </cacheField>
    <cacheField name="Order Date" numFmtId="164">
      <sharedItems containsSemiMixedTypes="0" containsNonDate="0" containsDate="1" containsString="0" minDate="2025-01-01T09:13:36" maxDate="2025-12-31T22:25:25" count="1866">
        <d v="2025-01-01T09:13:36"/>
        <d v="2025-01-01T10:09:49"/>
        <d v="2025-01-01T12:15:11"/>
        <d v="2025-01-01T12:48:33"/>
        <d v="2025-01-01T16:28:10"/>
        <d v="2025-01-01T17:40:15"/>
        <d v="2025-01-01T19:06:00"/>
        <d v="2025-01-01T19:19:14"/>
        <d v="2025-01-02T11:20:56"/>
        <d v="2025-01-02T12:20:32"/>
        <d v="2025-01-02T15:44:51"/>
        <d v="2025-01-03T03:35:43"/>
        <d v="2025-01-03T16:06:29"/>
        <d v="2025-01-04T09:45:14"/>
        <d v="2025-01-04T10:45:24"/>
        <d v="2025-01-04T11:46:24"/>
        <d v="2025-01-04T18:00:27"/>
        <d v="2025-01-04T18:26:36"/>
        <d v="2025-01-04T19:58:20"/>
        <d v="2025-01-04T22:11:06"/>
        <d v="2025-01-05T17:20:43"/>
        <d v="2025-01-05T18:30:50"/>
        <d v="2025-01-05T21:29:40"/>
        <d v="2025-01-09T20:31:29"/>
        <d v="2025-01-09T21:34:18"/>
        <d v="2025-01-10T09:50:47"/>
        <d v="2025-01-11T06:13:38"/>
        <d v="2025-01-11T09:34:25"/>
        <d v="2025-01-11T12:40:56"/>
        <d v="2025-01-11T17:26:17"/>
        <d v="2025-01-12T09:15:16"/>
        <d v="2025-01-12T12:05:41"/>
        <d v="2025-01-12T15:34:56"/>
        <d v="2025-01-13T10:58:13"/>
        <d v="2025-01-13T12:12:21"/>
        <d v="2025-01-13T12:34:22"/>
        <d v="2025-01-13T14:31:29"/>
        <d v="2025-01-14T06:09:44"/>
        <d v="2025-01-14T19:38:02"/>
        <d v="2025-01-15T00:51:48"/>
        <d v="2025-01-15T09:19:43"/>
        <d v="2025-01-15T13:16:07"/>
        <d v="2025-01-16T18:52:33"/>
        <d v="2025-01-17T20:48:09"/>
        <d v="2025-01-18T03:31:06"/>
        <d v="2025-01-18T09:46:20"/>
        <d v="2025-01-18T10:58:19"/>
        <d v="2025-01-18T11:50:40"/>
        <d v="2025-01-19T02:56:32"/>
        <d v="2025-01-19T17:15:51"/>
        <d v="2025-01-20T11:05:28"/>
        <d v="2025-01-20T14:32:12"/>
        <d v="2025-01-21T10:47:02"/>
        <d v="2025-01-22T09:43:45"/>
        <d v="2025-01-24T18:04:38"/>
        <d v="2025-01-25T01:03:37"/>
        <d v="2025-01-25T04:59:48"/>
        <d v="2025-01-25T05:58:51"/>
        <d v="2025-01-25T06:38:01"/>
        <d v="2025-01-25T07:41:39"/>
        <d v="2025-01-25T08:37:31"/>
        <d v="2025-01-25T09:31:28"/>
        <d v="2025-01-25T09:47:31"/>
        <d v="2025-01-25T09:56:17"/>
        <d v="2025-01-25T10:50:08"/>
        <d v="2025-01-25T11:38:22"/>
        <d v="2025-01-25T12:07:40"/>
        <d v="2025-01-25T12:22:40"/>
        <d v="2025-01-25T12:33:32"/>
        <d v="2025-01-25T12:34:04"/>
        <d v="2025-01-25T12:36:05"/>
        <d v="2025-01-25T12:54:20"/>
        <d v="2025-01-25T14:21:04"/>
        <d v="2025-01-25T14:59:06"/>
        <d v="2025-01-25T15:08:35"/>
        <d v="2025-01-25T17:41:54"/>
        <d v="2025-01-25T20:25:19"/>
        <d v="2025-01-25T23:30:41"/>
        <d v="2025-01-26T02:26:37"/>
        <d v="2025-01-26T06:33:38"/>
        <d v="2025-01-26T10:18:33"/>
        <d v="2025-01-26T12:18:45"/>
        <d v="2025-01-26T13:03:06"/>
        <d v="2025-01-26T13:11:27"/>
        <d v="2025-01-26T13:39:27"/>
        <d v="2025-01-26T13:55:32"/>
        <d v="2025-01-26T14:25:12"/>
        <d v="2025-01-26T14:44:03"/>
        <d v="2025-01-26T19:43:25"/>
        <d v="2025-01-26T21:32:48"/>
        <d v="2025-01-26T21:40:14"/>
        <d v="2025-01-26T22:38:08"/>
        <d v="2025-01-27T00:04:01"/>
        <d v="2025-01-27T02:53:34"/>
        <d v="2025-01-27T03:44:42"/>
        <d v="2025-01-27T08:41:32"/>
        <d v="2025-01-27T09:11:09"/>
        <d v="2025-01-27T09:37:53"/>
        <d v="2025-01-27T10:04:39"/>
        <d v="2025-01-27T10:58:40"/>
        <d v="2025-01-27T11:25:11"/>
        <d v="2025-01-27T12:37:12"/>
        <d v="2025-01-27T14:33:21"/>
        <d v="2025-01-27T14:54:01"/>
        <d v="2025-01-27T15:13:48"/>
        <d v="2025-01-27T16:34:24"/>
        <d v="2025-01-27T17:07:50"/>
        <d v="2025-01-27T17:45:55"/>
        <d v="2025-01-27T18:00:08"/>
        <d v="2025-01-27T18:45:48"/>
        <d v="2025-01-28T01:49:08"/>
        <d v="2025-01-28T06:31:37"/>
        <d v="2025-01-28T09:03:49"/>
        <d v="2025-01-28T10:10:51"/>
        <d v="2025-01-28T10:32:44"/>
        <d v="2025-01-28T13:27:23"/>
        <d v="2025-01-28T14:56:54"/>
        <d v="2025-01-28T17:04:52"/>
        <d v="2025-01-28T17:18:23"/>
        <d v="2025-01-28T17:38:10"/>
        <d v="2025-01-28T18:50:36"/>
        <d v="2025-01-28T18:56:55"/>
        <d v="2025-01-28T21:19:01"/>
        <d v="2025-01-29T09:05:36"/>
        <d v="2025-01-29T11:05:58"/>
        <d v="2025-01-29T12:46:12"/>
        <d v="2025-01-29T13:24:44"/>
        <d v="2025-01-29T14:01:12"/>
        <d v="2025-01-29T14:15:21"/>
        <d v="2025-01-29T14:50:56"/>
        <d v="2025-01-29T16:51:18"/>
        <d v="2025-01-29T22:06:45"/>
        <d v="2025-01-30T04:42:59"/>
        <d v="2025-01-30T08:34:49"/>
        <d v="2025-01-30T08:36:42"/>
        <d v="2025-01-30T08:48:44"/>
        <d v="2025-01-30T09:30:28"/>
        <d v="2025-01-30T09:39:12"/>
        <d v="2025-01-30T10:10:07"/>
        <d v="2025-01-30T11:33:31"/>
        <d v="2025-01-30T11:48:44"/>
        <d v="2025-01-30T12:25:08"/>
        <d v="2025-01-30T12:45:23"/>
        <d v="2025-01-30T13:22:32"/>
        <d v="2025-01-30T13:46:51"/>
        <d v="2025-01-30T17:12:24"/>
        <d v="2025-01-30T17:54:23"/>
        <d v="2025-01-30T18:37:25"/>
        <d v="2025-01-30T22:31:35"/>
        <d v="2025-01-31T00:29:54"/>
        <d v="2025-01-31T08:13:34"/>
        <d v="2025-01-31T08:22:51"/>
        <d v="2025-01-31T09:07:28"/>
        <d v="2025-01-31T09:23:36"/>
        <d v="2025-01-31T09:33:59"/>
        <d v="2025-01-31T09:40:07"/>
        <d v="2025-01-31T10:11:53"/>
        <d v="2025-01-31T10:30:38"/>
        <d v="2025-01-31T11:34:39"/>
        <d v="2025-01-31T12:15:25"/>
        <d v="2025-01-31T12:30:24"/>
        <d v="2025-01-31T13:09:49"/>
        <d v="2025-01-31T19:25:09"/>
        <d v="2025-01-31T19:26:26"/>
        <d v="2025-01-31T19:37:37"/>
        <d v="2025-01-31T19:45:49"/>
        <d v="2025-02-01T04:25:59"/>
        <d v="2025-02-02T00:12:32"/>
        <d v="2025-02-02T07:20:46"/>
        <d v="2025-02-02T07:50:44"/>
        <d v="2025-02-02T11:38:04"/>
        <d v="2025-02-02T12:04:27"/>
        <d v="2025-02-02T15:29:06"/>
        <d v="2025-02-02T17:10:16"/>
        <d v="2025-02-02T18:15:41"/>
        <d v="2025-02-02T18:57:06"/>
        <d v="2025-02-03T13:10:39"/>
        <d v="2025-02-04T09:09:17"/>
        <d v="2025-02-04T15:43:31"/>
        <d v="2025-02-04T16:39:26"/>
        <d v="2025-02-04T16:59:20"/>
        <d v="2025-02-04T17:40:51"/>
        <d v="2025-02-05T17:30:14"/>
        <d v="2025-02-06T16:31:53"/>
        <d v="2025-02-06T17:39:04"/>
        <d v="2025-02-07T10:16:10"/>
        <d v="2025-02-07T16:21:58"/>
        <d v="2025-02-07T17:00:06"/>
        <d v="2025-02-07T18:25:40"/>
        <d v="2025-02-09T11:52:54"/>
        <d v="2025-02-09T12:27:51"/>
        <d v="2025-02-09T14:32:01"/>
        <d v="2025-02-09T14:35:02"/>
        <d v="2025-02-09T15:43:23"/>
        <d v="2025-02-09T16:41:14"/>
        <d v="2025-02-09T17:54:37"/>
        <d v="2025-02-10T06:16:36"/>
        <d v="2025-02-10T06:50:36"/>
        <d v="2025-02-11T15:10:51"/>
        <d v="2025-02-11T16:15:14"/>
        <d v="2025-02-11T17:22:05"/>
        <d v="2025-02-12T10:56:44"/>
        <d v="2025-02-13T21:52:25"/>
        <d v="2025-02-14T02:38:00"/>
        <d v="2025-02-15T08:11:37"/>
        <d v="2025-02-15T13:59:49"/>
        <d v="2025-02-16T17:16:26"/>
        <d v="2025-02-17T13:46:21"/>
        <d v="2025-02-17T16:52:33"/>
        <d v="2025-02-17T17:09:56"/>
        <d v="2025-02-18T13:39:51"/>
        <d v="2025-02-19T06:27:23"/>
        <d v="2025-02-19T14:15:04"/>
        <d v="2025-02-20T03:38:09"/>
        <d v="2025-02-20T14:10:09"/>
        <d v="2025-02-20T14:12:41"/>
        <d v="2025-02-20T18:22:18"/>
        <d v="2025-02-21T12:07:40"/>
        <d v="2025-02-21T13:16:20"/>
        <d v="2025-02-23T09:56:17"/>
        <d v="2025-02-23T17:55:10"/>
        <d v="2025-02-24T15:26:43"/>
        <d v="2025-02-25T00:52:34"/>
        <d v="2025-02-25T04:40:58"/>
        <d v="2025-02-25T05:26:20"/>
        <d v="2025-02-25T07:01:52"/>
        <d v="2025-02-25T07:50:19"/>
        <d v="2025-02-25T08:56:50"/>
        <d v="2025-02-25T09:01:27"/>
        <d v="2025-02-25T09:26:48"/>
        <d v="2025-02-25T09:32:42"/>
        <d v="2025-02-25T09:47:09"/>
        <d v="2025-02-25T10:34:16"/>
        <d v="2025-02-25T11:15:48"/>
        <d v="2025-02-25T11:39:15"/>
        <d v="2025-02-25T11:44:08"/>
        <d v="2025-02-25T11:51:46"/>
        <d v="2025-02-25T12:05:18"/>
        <d v="2025-02-25T12:31:26"/>
        <d v="2025-02-25T12:34:07"/>
        <d v="2025-02-25T13:11:23"/>
        <d v="2025-02-25T13:29:18"/>
        <d v="2025-02-25T15:28:02"/>
        <d v="2025-02-25T15:47:19"/>
        <d v="2025-02-25T15:48:01"/>
        <d v="2025-02-25T16:06:50"/>
        <d v="2025-02-25T16:49:07"/>
        <d v="2025-02-25T17:24:58"/>
        <d v="2025-02-25T17:38:00"/>
        <d v="2025-02-25T17:56:36"/>
        <d v="2025-02-25T18:12:28"/>
        <d v="2025-02-25T18:29:38"/>
        <d v="2025-02-25T18:44:57"/>
        <d v="2025-02-25T19:30:22"/>
        <d v="2025-02-25T19:34:54"/>
        <d v="2025-02-25T20:53:52"/>
        <d v="2025-02-25T23:02:17"/>
        <d v="2025-02-26T00:53:25"/>
        <d v="2025-02-26T02:37:06"/>
        <d v="2025-02-26T06:54:30"/>
        <d v="2025-02-26T08:15:03"/>
        <d v="2025-02-26T08:17:24"/>
        <d v="2025-02-26T09:13:33"/>
        <d v="2025-02-26T11:29:26"/>
        <d v="2025-02-26T11:51:38"/>
        <d v="2025-02-26T15:37:55"/>
        <d v="2025-02-26T15:58:15"/>
        <d v="2025-02-26T16:06:55"/>
        <d v="2025-02-26T16:49:13"/>
        <d v="2025-02-26T18:54:39"/>
        <d v="2025-02-26T20:19:57"/>
        <d v="2025-02-27T00:17:32"/>
        <d v="2025-02-27T07:01:20"/>
        <d v="2025-02-27T10:30:28"/>
        <d v="2025-02-27T10:54:35"/>
        <d v="2025-02-27T11:16:37"/>
        <d v="2025-02-27T12:07:03"/>
        <d v="2025-02-27T12:14:36"/>
        <d v="2025-02-27T12:27:48"/>
        <d v="2025-02-27T13:24:39"/>
        <d v="2025-02-27T14:34:25"/>
        <d v="2025-02-27T15:01:11"/>
        <d v="2025-02-27T15:59:29"/>
        <d v="2025-02-27T16:12:14"/>
        <d v="2025-02-27T17:40:25"/>
        <d v="2025-02-27T17:48:41"/>
        <d v="2025-02-27T18:22:36"/>
        <d v="2025-02-27T18:48:58"/>
        <d v="2025-02-27T19:09:57"/>
        <d v="2025-02-27T21:28:08"/>
        <d v="2025-02-27T21:52:53"/>
        <d v="2025-02-27T21:53:10"/>
        <d v="2025-02-27T23:14:06"/>
        <d v="2025-02-28T02:59:52"/>
        <d v="2025-02-28T07:30:58"/>
        <d v="2025-02-28T09:10:41"/>
        <d v="2025-02-28T09:36:35"/>
        <d v="2025-02-28T09:41:10"/>
        <d v="2025-02-28T09:47:10"/>
        <d v="2025-02-28T10:08:18"/>
        <d v="2025-02-28T11:20:52"/>
        <d v="2025-02-28T11:46:23"/>
        <d v="2025-02-28T12:10:07"/>
        <d v="2025-02-28T12:21:18"/>
        <d v="2025-02-28T12:23:55"/>
        <d v="2025-02-28T12:26:42"/>
        <d v="2025-02-28T12:36:29"/>
        <d v="2025-02-28T12:56:21"/>
        <d v="2025-02-28T13:13:49"/>
        <d v="2025-02-28T14:24:47"/>
        <d v="2025-02-28T14:39:36"/>
        <d v="2025-02-28T15:20:32"/>
        <d v="2025-02-28T16:27:32"/>
        <d v="2025-02-28T16:49:15"/>
        <d v="2025-02-28T17:56:35"/>
        <d v="2025-02-28T18:55:44"/>
        <d v="2025-03-01T20:39:13"/>
        <d v="2025-03-02T11:36:51"/>
        <d v="2025-03-02T14:11:13"/>
        <d v="2025-03-02T17:51:45"/>
        <d v="2025-03-02T20:00:28"/>
        <d v="2025-03-03T07:29:35"/>
        <d v="2025-03-03T10:17:13"/>
        <d v="2025-03-03T10:26:59"/>
        <d v="2025-03-03T21:55:49"/>
        <d v="2025-03-05T06:29:27"/>
        <d v="2025-03-05T14:53:55"/>
        <d v="2025-03-06T08:32:06"/>
        <d v="2025-03-06T12:26:24"/>
        <d v="2025-03-07T00:47:43"/>
        <d v="2025-03-07T08:41:50"/>
        <d v="2025-03-07T15:19:37"/>
        <d v="2025-03-08T05:04:28"/>
        <d v="2025-03-08T07:46:57"/>
        <d v="2025-03-08T14:11:11"/>
        <d v="2025-03-10T14:26:25"/>
        <d v="2025-03-10T19:14:12"/>
        <d v="2025-03-11T12:22:36"/>
        <d v="2025-03-12T13:38:11"/>
        <d v="2025-03-14T16:44:34"/>
        <d v="2025-03-14T17:38:57"/>
        <d v="2025-03-16T11:56:21"/>
        <d v="2025-03-16T16:43:04"/>
        <d v="2025-03-17T00:00:12"/>
        <d v="2025-03-17T15:56:36"/>
        <d v="2025-03-17T17:41:08"/>
        <d v="2025-03-17T19:47:50"/>
        <d v="2025-03-18T04:46:38"/>
        <d v="2025-03-18T08:42:57"/>
        <d v="2025-03-19T13:24:08"/>
        <d v="2025-03-19T14:37:13"/>
        <d v="2025-03-19T17:14:13"/>
        <d v="2025-03-19T20:34:15"/>
        <d v="2025-03-20T05:37:59"/>
        <d v="2025-03-20T15:04:18"/>
        <d v="2025-03-20T17:23:27"/>
        <d v="2025-03-22T12:49:10"/>
        <d v="2025-03-22T14:22:55"/>
        <d v="2025-03-23T19:04:27"/>
        <d v="2025-03-23T22:38:13"/>
        <d v="2025-03-24T02:44:04"/>
        <d v="2025-03-24T10:10:21"/>
        <d v="2025-03-24T12:09:49"/>
        <d v="2025-03-25T02:07:08"/>
        <d v="2025-03-25T08:28:35"/>
        <d v="2025-03-25T10:15:13"/>
        <d v="2025-03-25T11:11:17"/>
        <d v="2025-03-25T11:18:38"/>
        <d v="2025-03-25T11:20:36"/>
        <d v="2025-03-25T11:28:16"/>
        <d v="2025-03-25T11:55:10"/>
        <d v="2025-03-25T12:10:37"/>
        <d v="2025-03-25T13:00:46"/>
        <d v="2025-03-25T14:19:42"/>
        <d v="2025-03-25T14:36:32"/>
        <d v="2025-03-25T14:58:42"/>
        <d v="2025-03-25T16:46:21"/>
        <d v="2025-03-25T17:05:53"/>
        <d v="2025-03-25T20:39:30"/>
        <d v="2025-03-25T21:43:53"/>
        <d v="2025-03-26T02:41:34"/>
        <d v="2025-03-26T05:29:07"/>
        <d v="2025-03-26T10:10:52"/>
        <d v="2025-03-26T10:39:24"/>
        <d v="2025-03-26T11:00:07"/>
        <d v="2025-03-26T11:29:47"/>
        <d v="2025-03-26T12:33:21"/>
        <d v="2025-03-26T13:03:48"/>
        <d v="2025-03-26T15:05:29"/>
        <d v="2025-03-26T15:59:44"/>
        <d v="2025-03-26T17:39:04"/>
        <d v="2025-03-26T20:59:51"/>
        <d v="2025-03-26T22:10:07"/>
        <d v="2025-03-27T03:30:28"/>
        <d v="2025-03-27T08:51:20"/>
        <d v="2025-03-27T09:36:32"/>
        <d v="2025-03-27T09:45:20"/>
        <d v="2025-03-27T10:24:28"/>
        <d v="2025-03-27T10:56:05"/>
        <d v="2025-03-27T12:22:29"/>
        <d v="2025-03-27T12:57:59"/>
        <d v="2025-03-27T13:32:57"/>
        <d v="2025-03-27T15:42:28"/>
        <d v="2025-03-27T15:48:59"/>
        <d v="2025-03-27T16:07:31"/>
        <d v="2025-03-27T18:47:28"/>
        <d v="2025-03-27T23:21:55"/>
        <d v="2025-03-28T01:50:50"/>
        <d v="2025-03-28T03:27:53"/>
        <d v="2025-03-28T09:09:11"/>
        <d v="2025-03-28T09:54:01"/>
        <d v="2025-03-28T10:06:24"/>
        <d v="2025-03-28T11:06:45"/>
        <d v="2025-03-28T11:10:01"/>
        <d v="2025-03-28T15:36:23"/>
        <d v="2025-03-28T15:47:04"/>
        <d v="2025-03-28T17:16:06"/>
        <d v="2025-03-28T17:18:50"/>
        <d v="2025-03-28T19:00:14"/>
        <d v="2025-03-28T20:29:38"/>
        <d v="2025-03-28T21:18:31"/>
        <d v="2025-03-29T06:54:12"/>
        <d v="2025-03-29T07:14:02"/>
        <d v="2025-03-29T08:59:27"/>
        <d v="2025-03-29T10:03:35"/>
        <d v="2025-03-29T10:38:28"/>
        <d v="2025-03-29T10:40:23"/>
        <d v="2025-03-29T11:40:33"/>
        <d v="2025-03-29T12:02:58"/>
        <d v="2025-03-29T13:11:56"/>
        <d v="2025-03-29T17:03:00"/>
        <d v="2025-03-29T19:05:48"/>
        <d v="2025-03-30T02:47:26"/>
        <d v="2025-03-30T03:35:19"/>
        <d v="2025-03-30T09:24:59"/>
        <d v="2025-03-30T10:41:59"/>
        <d v="2025-03-30T10:43:54"/>
        <d v="2025-03-30T11:04:03"/>
        <d v="2025-03-30T11:13:59"/>
        <d v="2025-03-30T11:53:58"/>
        <d v="2025-03-30T12:27:54"/>
        <d v="2025-03-30T12:59:20"/>
        <d v="2025-03-30T13:14:28"/>
        <d v="2025-03-30T13:47:22"/>
        <d v="2025-03-30T15:15:13"/>
        <d v="2025-03-30T15:21:33"/>
        <d v="2025-03-30T15:26:01"/>
        <d v="2025-03-30T17:45:13"/>
        <d v="2025-03-30T18:33:03"/>
        <d v="2025-03-30T20:34:03"/>
        <d v="2025-03-30T23:12:39"/>
        <d v="2025-03-31T02:09:48"/>
        <d v="2025-03-31T06:18:30"/>
        <d v="2025-03-31T07:42:08"/>
        <d v="2025-03-31T08:27:40"/>
        <d v="2025-03-31T11:42:10"/>
        <d v="2025-03-31T13:06:33"/>
        <d v="2025-03-31T13:32:16"/>
        <d v="2025-03-31T14:10:01"/>
        <d v="2025-03-31T14:47:12"/>
        <d v="2025-03-31T15:26:51"/>
        <d v="2025-03-31T15:38:18"/>
        <d v="2025-03-31T17:05:48"/>
        <d v="2025-03-31T18:02:22"/>
        <d v="2025-03-31T23:29:50"/>
        <d v="2025-03-31T23:43:44"/>
        <d v="2025-04-02T03:35:33"/>
        <d v="2025-04-02T09:36:34"/>
        <d v="2025-04-03T12:22:23"/>
        <d v="2025-04-03T18:05:52"/>
        <d v="2025-04-03T20:32:29"/>
        <d v="2025-04-04T12:33:20"/>
        <d v="2025-04-04T20:33:59"/>
        <d v="2025-04-04T22:33:30"/>
        <d v="2025-04-05T06:07:51"/>
        <d v="2025-04-05T14:58:28"/>
        <d v="2025-04-05T19:48:44"/>
        <d v="2025-04-06T13:42:00"/>
        <d v="2025-04-06T16:46:15"/>
        <d v="2025-04-07T11:34:14"/>
        <d v="2025-04-07T18:44:32"/>
        <d v="2025-04-09T10:28:39"/>
        <d v="2025-04-10T05:25:55"/>
        <d v="2025-04-11T16:01:38"/>
        <d v="2025-04-11T19:40:50"/>
        <d v="2025-04-12T07:44:39"/>
        <d v="2025-04-12T09:46:06"/>
        <d v="2025-04-12T18:49:00"/>
        <d v="2025-04-13T09:24:45"/>
        <d v="2025-04-13T18:39:52"/>
        <d v="2025-04-13T22:54:10"/>
        <d v="2025-04-14T09:09:51"/>
        <d v="2025-04-14T12:09:40"/>
        <d v="2025-04-14T15:07:16"/>
        <d v="2025-04-14T18:43:20"/>
        <d v="2025-04-14T20:42:29"/>
        <d v="2025-04-15T14:40:28"/>
        <d v="2025-04-16T04:01:18"/>
        <d v="2025-04-17T06:30:51"/>
        <d v="2025-04-17T07:43:55"/>
        <d v="2025-04-18T08:39:25"/>
        <d v="2025-04-20T20:30:18"/>
        <d v="2025-04-22T11:44:26"/>
        <d v="2025-04-24T13:13:24"/>
        <d v="2025-04-25T00:05:56"/>
        <d v="2025-04-25T00:19:40"/>
        <d v="2025-04-25T02:15:01"/>
        <d v="2025-04-25T02:23:17"/>
        <d v="2025-04-25T04:38:23"/>
        <d v="2025-04-25T04:45:58"/>
        <d v="2025-04-25T05:46:26"/>
        <d v="2025-04-25T08:02:16"/>
        <d v="2025-04-25T08:17:50"/>
        <d v="2025-04-25T08:48:47"/>
        <d v="2025-04-25T10:24:48"/>
        <d v="2025-04-25T10:52:31"/>
        <d v="2025-04-25T11:03:04"/>
        <d v="2025-04-25T12:29:57"/>
        <d v="2025-04-25T13:08:00"/>
        <d v="2025-04-25T14:25:21"/>
        <d v="2025-04-25T14:50:22"/>
        <d v="2025-04-25T14:56:57"/>
        <d v="2025-04-25T15:03:03"/>
        <d v="2025-04-25T15:28:47"/>
        <d v="2025-04-25T15:39:31"/>
        <d v="2025-04-25T15:43:21"/>
        <d v="2025-04-25T15:52:59"/>
        <d v="2025-04-25T16:33:14"/>
        <d v="2025-04-25T18:05:22"/>
        <d v="2025-04-25T18:19:30"/>
        <d v="2025-04-25T19:56:04"/>
        <d v="2025-04-25T22:00:40"/>
        <d v="2025-04-25T23:08:54"/>
        <d v="2025-04-26T11:49:44"/>
        <d v="2025-04-26T12:41:30"/>
        <d v="2025-04-26T13:08:33"/>
        <d v="2025-04-26T13:38:50"/>
        <d v="2025-04-26T14:41:22"/>
        <d v="2025-04-26T17:27:33"/>
        <d v="2025-04-26T17:28:31"/>
        <d v="2025-04-26T18:51:54"/>
        <d v="2025-04-26T18:53:02"/>
        <d v="2025-04-26T19:16:19"/>
        <d v="2025-04-26T19:17:59"/>
        <d v="2025-04-26T20:34:58"/>
        <d v="2025-04-26T20:56:03"/>
        <d v="2025-04-26T23:24:13"/>
        <d v="2025-04-27T00:48:02"/>
        <d v="2025-04-27T03:08:14"/>
        <d v="2025-04-27T06:47:10"/>
        <d v="2025-04-27T07:15:16"/>
        <d v="2025-04-27T09:18:14"/>
        <d v="2025-04-27T09:27:03"/>
        <d v="2025-04-27T10:44:46"/>
        <d v="2025-04-27T11:11:27"/>
        <d v="2025-04-27T12:00:04"/>
        <d v="2025-04-27T12:06:12"/>
        <d v="2025-04-27T12:12:26"/>
        <d v="2025-04-27T12:23:48"/>
        <d v="2025-04-27T12:32:00"/>
        <d v="2025-04-27T14:03:09"/>
        <d v="2025-04-27T14:24:00"/>
        <d v="2025-04-27T14:35:07"/>
        <d v="2025-04-27T15:31:03"/>
        <d v="2025-04-27T17:07:55"/>
        <d v="2025-04-27T17:10:57"/>
        <d v="2025-04-27T17:38:57"/>
        <d v="2025-04-27T18:08:48"/>
        <d v="2025-04-27T21:01:31"/>
        <d v="2025-04-27T21:53:23"/>
        <d v="2025-04-27T22:10:11"/>
        <d v="2025-04-28T01:08:36"/>
        <d v="2025-04-28T01:19:06"/>
        <d v="2025-04-28T04:15:01"/>
        <d v="2025-04-28T10:24:33"/>
        <d v="2025-04-28T10:56:05"/>
        <d v="2025-04-28T12:54:26"/>
        <d v="2025-04-28T13:12:46"/>
        <d v="2025-04-28T14:59:07"/>
        <d v="2025-04-28T17:33:31"/>
        <d v="2025-04-28T17:54:50"/>
        <d v="2025-04-28T20:06:58"/>
        <d v="2025-04-28T21:45:44"/>
        <d v="2025-04-29T01:09:25"/>
        <d v="2025-04-29T03:12:33"/>
        <d v="2025-04-29T07:47:14"/>
        <d v="2025-04-29T10:12:49"/>
        <d v="2025-04-29T12:11:48"/>
        <d v="2025-04-29T12:13:10"/>
        <d v="2025-04-29T12:23:24"/>
        <d v="2025-04-29T13:31:08"/>
        <d v="2025-04-29T13:33:35"/>
        <d v="2025-04-29T14:01:08"/>
        <d v="2025-04-29T15:16:49"/>
        <d v="2025-04-29T15:44:01"/>
        <d v="2025-04-29T15:50:50"/>
        <d v="2025-04-29T16:51:44"/>
        <d v="2025-04-29T17:30:53"/>
        <d v="2025-04-29T17:37:16"/>
        <d v="2025-04-29T19:47:19"/>
        <d v="2025-04-29T20:04:38"/>
        <d v="2025-04-29T21:44:54"/>
        <d v="2025-04-30T04:38:28"/>
        <d v="2025-04-30T07:26:00"/>
        <d v="2025-04-30T08:22:12"/>
        <d v="2025-04-30T08:54:40"/>
        <d v="2025-04-30T12:14:25"/>
        <d v="2025-04-30T12:15:27"/>
        <d v="2025-04-30T12:47:54"/>
        <d v="2025-04-30T13:22:39"/>
        <d v="2025-04-30T16:23:08"/>
        <d v="2025-04-30T16:42:50"/>
        <d v="2025-04-30T16:57:57"/>
        <d v="2025-04-30T17:37:32"/>
        <d v="2025-04-30T18:46:04"/>
        <d v="2025-04-30T22:53:34"/>
        <d v="2025-04-30T23:29:08"/>
        <d v="2025-05-01T10:11:44"/>
        <d v="2025-05-01T19:01:45"/>
        <d v="2025-05-02T19:00:25"/>
        <d v="2025-05-04T11:19:31"/>
        <d v="2025-05-04T18:39:14"/>
        <d v="2025-05-05T11:07:09"/>
        <d v="2025-05-05T16:03:07"/>
        <d v="2025-05-05T22:03:55"/>
        <d v="2025-05-06T15:44:07"/>
        <d v="2025-05-06T19:20:35"/>
        <d v="2025-05-07T09:38:41"/>
        <d v="2025-05-07T10:11:19"/>
        <d v="2025-05-07T15:18:35"/>
        <d v="2025-05-08T07:39:30"/>
        <d v="2025-05-08T18:21:20"/>
        <d v="2025-05-09T11:25:57"/>
        <d v="2025-05-09T12:51:11"/>
        <d v="2025-05-09T15:40:17"/>
        <d v="2025-05-09T19:45:27"/>
        <d v="2025-05-10T15:57:12"/>
        <d v="2025-05-11T06:44:59"/>
        <d v="2025-05-11T09:16:55"/>
        <d v="2025-05-11T10:50:58"/>
        <d v="2025-05-11T14:02:08"/>
        <d v="2025-05-15T14:16:52"/>
        <d v="2025-05-15T20:45:06"/>
        <d v="2025-05-16T09:19:09"/>
        <d v="2025-05-16T14:23:24"/>
        <d v="2025-05-17T07:18:23"/>
        <d v="2025-05-17T09:42:51"/>
        <d v="2025-05-17T10:42:17"/>
        <d v="2025-05-17T10:48:46"/>
        <d v="2025-05-18T21:33:03"/>
        <d v="2025-05-19T18:19:16"/>
        <d v="2025-05-20T10:04:03"/>
        <d v="2025-05-21T00:35:40"/>
        <d v="2025-05-22T02:47:47"/>
        <d v="2025-05-23T17:32:06"/>
        <d v="2025-05-24T12:16:52"/>
        <d v="2025-05-24T17:18:59"/>
        <d v="2025-05-25T00:56:06"/>
        <d v="2025-05-25T03:16:03"/>
        <d v="2025-05-25T08:08:14"/>
        <d v="2025-05-25T08:26:54"/>
        <d v="2025-05-25T09:57:56"/>
        <d v="2025-05-25T11:40:56"/>
        <d v="2025-05-25T13:58:11"/>
        <d v="2025-05-25T14:07:53"/>
        <d v="2025-05-25T14:50:21"/>
        <d v="2025-05-25T15:28:25"/>
        <d v="2025-05-25T15:50:48"/>
        <d v="2025-05-25T19:39:52"/>
        <d v="2025-05-25T20:46:09"/>
        <d v="2025-05-25T21:26:10"/>
        <d v="2025-05-25T23:06:13"/>
        <d v="2025-05-26T10:15:11"/>
        <d v="2025-05-26T11:09:22"/>
        <d v="2025-05-26T12:23:52"/>
        <d v="2025-05-26T14:32:42"/>
        <d v="2025-05-26T14:58:37"/>
        <d v="2025-05-26T14:59:42"/>
        <d v="2025-05-26T15:38:32"/>
        <d v="2025-05-26T16:39:47"/>
        <d v="2025-05-26T17:50:27"/>
        <d v="2025-05-26T19:07:13"/>
        <d v="2025-05-26T19:21:06"/>
        <d v="2025-05-26T22:41:59"/>
        <d v="2025-05-27T01:20:43"/>
        <d v="2025-05-27T05:21:21"/>
        <d v="2025-05-27T07:03:48"/>
        <d v="2025-05-27T09:10:56"/>
        <d v="2025-05-27T10:55:58"/>
        <d v="2025-05-27T11:25:53"/>
        <d v="2025-05-27T11:41:31"/>
        <d v="2025-05-27T11:42:32"/>
        <d v="2025-05-27T12:28:55"/>
        <d v="2025-05-27T12:30:25"/>
        <d v="2025-05-27T12:33:30"/>
        <d v="2025-05-27T13:23:23"/>
        <d v="2025-05-27T13:54:29"/>
        <d v="2025-05-27T14:50:44"/>
        <d v="2025-05-27T15:01:40"/>
        <d v="2025-05-27T15:06:23"/>
        <d v="2025-05-27T15:56:19"/>
        <d v="2025-05-27T17:19:58"/>
        <d v="2025-05-27T17:34:30"/>
        <d v="2025-05-27T18:03:58"/>
        <d v="2025-05-28T10:17:54"/>
        <d v="2025-05-28T10:23:30"/>
        <d v="2025-05-28T11:44:49"/>
        <d v="2025-05-28T12:53:01"/>
        <d v="2025-05-28T13:39:30"/>
        <d v="2025-05-28T14:31:53"/>
        <d v="2025-05-28T14:58:19"/>
        <d v="2025-05-28T15:55:15"/>
        <d v="2025-05-28T18:01:55"/>
        <d v="2025-05-28T18:34:22"/>
        <d v="2025-05-28T21:43:51"/>
        <d v="2025-05-28T22:23:54"/>
        <d v="2025-05-29T03:44:21"/>
        <d v="2025-05-29T05:23:45"/>
        <d v="2025-05-29T09:54:02"/>
        <d v="2025-05-29T09:56:26"/>
        <d v="2025-05-29T10:14:45"/>
        <d v="2025-05-29T13:48:42"/>
        <d v="2025-05-29T14:15:23"/>
        <d v="2025-05-29T14:28:13"/>
        <d v="2025-05-29T17:00:56"/>
        <d v="2025-05-29T17:04:32"/>
        <d v="2025-05-29T17:25:23"/>
        <d v="2025-05-29T17:37:09"/>
        <d v="2025-05-29T17:56:16"/>
        <d v="2025-05-29T19:28:45"/>
        <d v="2025-05-29T21:07:38"/>
        <d v="2025-05-29T22:45:22"/>
        <d v="2025-05-30T02:09:00"/>
        <d v="2025-05-30T05:07:02"/>
        <d v="2025-05-30T07:14:19"/>
        <d v="2025-05-30T10:08:58"/>
        <d v="2025-05-30T11:06:15"/>
        <d v="2025-05-30T11:46:00"/>
        <d v="2025-05-30T12:36:16"/>
        <d v="2025-05-30T12:37:42"/>
        <d v="2025-05-30T12:47:41"/>
        <d v="2025-05-30T13:44:16"/>
        <d v="2025-05-30T13:57:45"/>
        <d v="2025-05-30T14:58:45"/>
        <d v="2025-05-30T15:01:31"/>
        <d v="2025-05-30T17:07:53"/>
        <d v="2025-05-30T18:58:57"/>
        <d v="2025-05-30T19:22:48"/>
        <d v="2025-05-30T19:39:41"/>
        <d v="2025-05-30T21:58:57"/>
        <d v="2025-05-31T08:24:36"/>
        <d v="2025-05-31T10:44:42"/>
        <d v="2025-05-31T10:47:04"/>
        <d v="2025-05-31T11:08:53"/>
        <d v="2025-05-31T11:39:13"/>
        <d v="2025-05-31T12:03:02"/>
        <d v="2025-05-31T13:08:25"/>
        <d v="2025-05-31T13:57:30"/>
        <d v="2025-05-31T15:38:40"/>
        <d v="2025-05-31T16:20:06"/>
        <d v="2025-05-31T18:29:09"/>
        <d v="2025-06-01T18:44:28"/>
        <d v="2025-06-02T08:46:57"/>
        <d v="2025-06-02T10:23:16"/>
        <d v="2025-06-03T11:52:27"/>
        <d v="2025-06-04T09:43:25"/>
        <d v="2025-06-04T21:59:45"/>
        <d v="2025-06-06T02:13:24"/>
        <d v="2025-06-06T04:19:16"/>
        <d v="2025-06-06T10:13:25"/>
        <d v="2025-06-06T16:34:42"/>
        <d v="2025-06-07T03:43:05"/>
        <d v="2025-06-07T22:29:19"/>
        <d v="2025-06-08T16:12:44"/>
        <d v="2025-06-09T10:38:47"/>
        <d v="2025-06-09T12:45:52"/>
        <d v="2025-06-09T16:54:47"/>
        <d v="2025-06-11T20:14:10"/>
        <d v="2025-06-13T06:48:49"/>
        <d v="2025-06-13T11:46:01"/>
        <d v="2025-06-13T17:44:28"/>
        <d v="2025-06-15T05:06:16"/>
        <d v="2025-06-15T07:27:54"/>
        <d v="2025-06-17T10:24:18"/>
        <d v="2025-06-17T11:21:50"/>
        <d v="2025-06-19T10:16:44"/>
        <d v="2025-06-19T14:14:20"/>
        <d v="2025-06-19T19:41:06"/>
        <d v="2025-06-20T09:27:44"/>
        <d v="2025-06-20T13:08:36"/>
        <d v="2025-06-21T00:34:49"/>
        <d v="2025-06-21T03:09:05"/>
        <d v="2025-06-21T18:30:17"/>
        <d v="2025-06-22T11:51:05"/>
        <d v="2025-06-22T17:45:14"/>
        <d v="2025-06-24T19:10:39"/>
        <d v="2025-06-25T03:28:12"/>
        <d v="2025-06-25T05:06:18"/>
        <d v="2025-06-25T05:20:24"/>
        <d v="2025-06-25T06:18:50"/>
        <d v="2025-06-25T07:46:16"/>
        <d v="2025-06-25T08:15:20"/>
        <d v="2025-06-25T09:12:10"/>
        <d v="2025-06-25T10:24:15"/>
        <d v="2025-06-25T10:34:27"/>
        <d v="2025-06-25T10:45:01"/>
        <d v="2025-06-25T11:45:03"/>
        <d v="2025-06-25T12:25:53"/>
        <d v="2025-06-25T14:34:15"/>
        <d v="2025-06-25T14:38:04"/>
        <d v="2025-06-25T14:44:51"/>
        <d v="2025-06-25T15:35:13"/>
        <d v="2025-06-25T15:39:03"/>
        <d v="2025-06-25T15:52:42"/>
        <d v="2025-06-25T16:09:47"/>
        <d v="2025-06-25T16:09:48"/>
        <d v="2025-06-25T16:29:51"/>
        <d v="2025-06-25T16:57:39"/>
        <d v="2025-06-25T17:12:47"/>
        <d v="2025-06-25T18:57:54"/>
        <d v="2025-06-25T19:32:53"/>
        <d v="2025-06-26T01:48:01"/>
        <d v="2025-06-26T01:48:46"/>
        <d v="2025-06-26T05:15:00"/>
        <d v="2025-06-26T06:41:20"/>
        <d v="2025-06-26T06:51:48"/>
        <d v="2025-06-26T07:11:38"/>
        <d v="2025-06-26T07:14:59"/>
        <d v="2025-06-26T08:19:41"/>
        <d v="2025-06-26T10:19:20"/>
        <d v="2025-06-26T10:28:16"/>
        <d v="2025-06-26T12:00:44"/>
        <d v="2025-06-26T13:09:08"/>
        <d v="2025-06-26T15:09:51"/>
        <d v="2025-06-26T16:35:35"/>
        <d v="2025-06-26T16:49:40"/>
        <d v="2025-06-26T17:06:32"/>
        <d v="2025-06-26T17:33:00"/>
        <d v="2025-06-26T19:53:57"/>
        <d v="2025-06-27T04:59:31"/>
        <d v="2025-06-27T05:41:46"/>
        <d v="2025-06-27T06:03:53"/>
        <d v="2025-06-27T10:37:42"/>
        <d v="2025-06-27T10:54:47"/>
        <d v="2025-06-27T11:08:19"/>
        <d v="2025-06-27T12:32:20"/>
        <d v="2025-06-27T14:26:41"/>
        <d v="2025-06-27T14:51:47"/>
        <d v="2025-06-27T15:03:10"/>
        <d v="2025-06-27T17:39:46"/>
        <d v="2025-06-27T20:27:07"/>
        <d v="2025-06-27T20:32:17"/>
        <d v="2025-06-27T20:59:06"/>
        <d v="2025-06-28T01:51:31"/>
        <d v="2025-06-28T05:31:29"/>
        <d v="2025-06-28T09:22:18"/>
        <d v="2025-06-28T10:37:30"/>
        <d v="2025-06-28T10:48:02"/>
        <d v="2025-06-28T10:55:07"/>
        <d v="2025-06-28T11:02:39"/>
        <d v="2025-06-28T11:39:09"/>
        <d v="2025-06-28T12:03:37"/>
        <d v="2025-06-28T12:26:14"/>
        <d v="2025-06-28T13:34:01"/>
        <d v="2025-06-28T14:00:32"/>
        <d v="2025-06-28T14:18:35"/>
        <d v="2025-06-28T15:14:57"/>
        <d v="2025-06-28T15:44:44"/>
        <d v="2025-06-28T15:57:18"/>
        <d v="2025-06-28T16:34:03"/>
        <d v="2025-06-28T17:21:15"/>
        <d v="2025-06-28T17:35:45"/>
        <d v="2025-06-28T18:28:08"/>
        <d v="2025-06-29T01:56:04"/>
        <d v="2025-06-29T06:51:41"/>
        <d v="2025-06-29T08:03:24"/>
        <d v="2025-06-29T08:57:45"/>
        <d v="2025-06-29T09:27:01"/>
        <d v="2025-06-29T09:32:57"/>
        <d v="2025-06-29T09:53:16"/>
        <d v="2025-06-29T10:07:36"/>
        <d v="2025-06-29T11:02:17"/>
        <d v="2025-06-29T11:54:27"/>
        <d v="2025-06-29T12:59:46"/>
        <d v="2025-06-29T13:10:08"/>
        <d v="2025-06-29T13:17:06"/>
        <d v="2025-06-29T13:46:53"/>
        <d v="2025-06-29T14:31:48"/>
        <d v="2025-06-29T16:07:56"/>
        <d v="2025-06-29T17:00:40"/>
        <d v="2025-06-29T18:24:39"/>
        <d v="2025-06-29T18:50:47"/>
        <d v="2025-06-29T19:36:57"/>
        <d v="2025-06-29T20:26:26"/>
        <d v="2025-06-29T21:17:18"/>
        <d v="2025-06-29T21:19:34"/>
        <d v="2025-06-30T06:51:56"/>
        <d v="2025-06-30T07:43:08"/>
        <d v="2025-06-30T09:32:53"/>
        <d v="2025-06-30T09:34:53"/>
        <d v="2025-06-30T10:20:16"/>
        <d v="2025-06-30T11:08:33"/>
        <d v="2025-06-30T11:16:51"/>
        <d v="2025-06-30T11:22:49"/>
        <d v="2025-06-30T11:59:50"/>
        <d v="2025-06-30T13:17:28"/>
        <d v="2025-06-30T13:39:52"/>
        <d v="2025-06-30T13:40:53"/>
        <d v="2025-06-30T13:53:05"/>
        <d v="2025-06-30T13:57:30"/>
        <d v="2025-06-30T14:28:25"/>
        <d v="2025-06-30T14:48:35"/>
        <d v="2025-06-30T16:16:03"/>
        <d v="2025-06-30T16:57:02"/>
        <d v="2025-06-30T17:38:00"/>
        <d v="2025-06-30T17:50:43"/>
        <d v="2025-06-30T17:53:35"/>
        <d v="2025-06-30T19:25:47"/>
        <d v="2025-06-30T20:32:17"/>
        <d v="2025-07-01T11:51:44"/>
        <d v="2025-07-01T17:49:15"/>
        <d v="2025-07-02T06:31:35"/>
        <d v="2025-07-02T13:21:04"/>
        <d v="2025-07-04T06:45:50"/>
        <d v="2025-07-04T20:13:35"/>
        <d v="2025-07-04T20:27:48"/>
        <d v="2025-07-05T00:09:28"/>
        <d v="2025-07-05T11:18:00"/>
        <d v="2025-07-06T11:13:09"/>
        <d v="2025-07-07T03:14:24"/>
        <d v="2025-07-07T06:33:39"/>
        <d v="2025-07-07T09:17:46"/>
        <d v="2025-07-07T16:16:59"/>
        <d v="2025-07-07T16:28:00"/>
        <d v="2025-07-07T16:52:10"/>
        <d v="2025-07-09T20:04:01"/>
        <d v="2025-07-10T07:21:28"/>
        <d v="2025-07-11T23:04:08"/>
        <d v="2025-07-12T19:52:20"/>
        <d v="2025-07-14T13:03:12"/>
        <d v="2025-07-14T14:20:16"/>
        <d v="2025-07-14T23:48:51"/>
        <d v="2025-07-15T07:39:15"/>
        <d v="2025-07-15T13:23:32"/>
        <d v="2025-07-16T10:38:08"/>
        <d v="2025-07-17T09:17:42"/>
        <d v="2025-07-17T16:16:10"/>
        <d v="2025-07-19T09:51:59"/>
        <d v="2025-07-19T12:40:50"/>
        <d v="2025-07-20T23:50:13"/>
        <d v="2025-07-21T07:04:48"/>
        <d v="2025-07-21T22:26:34"/>
        <d v="2025-07-22T01:46:36"/>
        <d v="2025-07-22T12:30:07"/>
        <d v="2025-07-23T06:38:12"/>
        <d v="2025-07-23T12:05:19"/>
        <d v="2025-07-23T19:05:10"/>
        <d v="2025-07-25T01:20:10"/>
        <d v="2025-07-25T07:20:44"/>
        <d v="2025-07-25T08:10:53"/>
        <d v="2025-07-25T09:01:48"/>
        <d v="2025-07-25T09:41:23"/>
        <d v="2025-07-25T10:39:29"/>
        <d v="2025-07-25T11:02:52"/>
        <d v="2025-07-25T11:47:56"/>
        <d v="2025-07-25T12:01:09"/>
        <d v="2025-07-25T12:01:29"/>
        <d v="2025-07-25T12:08:19"/>
        <d v="2025-07-25T12:41:37"/>
        <d v="2025-07-25T13:35:00"/>
        <d v="2025-07-25T13:46:33"/>
        <d v="2025-07-25T14:32:34"/>
        <d v="2025-07-25T14:49:46"/>
        <d v="2025-07-25T15:03:25"/>
        <d v="2025-07-25T15:14:05"/>
        <d v="2025-07-25T16:27:59"/>
        <d v="2025-07-25T16:49:16"/>
        <d v="2025-07-25T17:57:23"/>
        <d v="2025-07-25T19:59:40"/>
        <d v="2025-07-25T20:27:41"/>
        <d v="2025-07-25T20:45:56"/>
        <d v="2025-07-25T20:55:56"/>
        <d v="2025-07-26T00:03:29"/>
        <d v="2025-07-26T01:05:35"/>
        <d v="2025-07-26T01:53:54"/>
        <d v="2025-07-26T03:17:32"/>
        <d v="2025-07-26T08:39:50"/>
        <d v="2025-07-26T08:45:07"/>
        <d v="2025-07-26T10:58:55"/>
        <d v="2025-07-26T11:23:16"/>
        <d v="2025-07-26T11:56:21"/>
        <d v="2025-07-26T12:03:53"/>
        <d v="2025-07-26T12:04:41"/>
        <d v="2025-07-26T12:16:10"/>
        <d v="2025-07-26T13:22:18"/>
        <d v="2025-07-26T14:02:25"/>
        <d v="2025-07-26T14:09:06"/>
        <d v="2025-07-26T14:33:29"/>
        <d v="2025-07-26T15:05:46"/>
        <d v="2025-07-26T16:16:04"/>
        <d v="2025-07-26T17:50:04"/>
        <d v="2025-07-26T19:27:29"/>
        <d v="2025-07-27T04:37:54"/>
        <d v="2025-07-27T10:32:34"/>
        <d v="2025-07-27T10:52:16"/>
        <d v="2025-07-27T13:47:33"/>
        <d v="2025-07-27T14:07:59"/>
        <d v="2025-07-27T14:49:44"/>
        <d v="2025-07-27T17:43:53"/>
        <d v="2025-07-27T18:22:15"/>
        <d v="2025-07-27T21:36:47"/>
        <d v="2025-07-28T00:32:33"/>
        <d v="2025-07-28T00:47:48"/>
        <d v="2025-07-28T02:24:38"/>
        <d v="2025-07-28T03:11:17"/>
        <d v="2025-07-28T03:43:08"/>
        <d v="2025-07-28T07:11:10"/>
        <d v="2025-07-28T07:35:10"/>
        <d v="2025-07-28T07:38:05"/>
        <d v="2025-07-28T07:38:09"/>
        <d v="2025-07-28T08:41:13"/>
        <d v="2025-07-28T08:43:02"/>
        <d v="2025-07-28T09:23:31"/>
        <d v="2025-07-28T10:35:38"/>
        <d v="2025-07-28T11:10:45"/>
        <d v="2025-07-28T13:43:57"/>
        <d v="2025-07-28T19:42:01"/>
        <d v="2025-07-28T19:42:47"/>
        <d v="2025-07-28T20:55:21"/>
        <d v="2025-07-28T21:33:10"/>
        <d v="2025-07-29T04:29:02"/>
        <d v="2025-07-29T09:30:40"/>
        <d v="2025-07-29T10:06:54"/>
        <d v="2025-07-29T10:10:47"/>
        <d v="2025-07-29T11:17:55"/>
        <d v="2025-07-29T12:20:09"/>
        <d v="2025-07-29T13:07:04"/>
        <d v="2025-07-29T15:58:16"/>
        <d v="2025-07-29T15:58:37"/>
        <d v="2025-07-29T17:35:08"/>
        <d v="2025-07-29T18:10:13"/>
        <d v="2025-07-29T18:36:18"/>
        <d v="2025-07-30T07:05:48"/>
        <d v="2025-07-30T09:16:05"/>
        <d v="2025-07-30T12:46:08"/>
        <d v="2025-07-30T13:53:54"/>
        <d v="2025-07-30T15:49:13"/>
        <d v="2025-07-30T16:46:15"/>
        <d v="2025-07-30T17:25:06"/>
        <d v="2025-07-30T18:48:39"/>
        <d v="2025-07-30T19:49:41"/>
        <d v="2025-07-30T22:46:11"/>
        <d v="2025-07-31T04:06:25"/>
        <d v="2025-07-31T10:06:53"/>
        <d v="2025-07-31T10:53:58"/>
        <d v="2025-07-31T11:11:58"/>
        <d v="2025-07-31T11:27:29"/>
        <d v="2025-07-31T11:47:33"/>
        <d v="2025-07-31T12:11:40"/>
        <d v="2025-07-31T13:48:33"/>
        <d v="2025-07-31T15:27:40"/>
        <d v="2025-07-31T17:30:28"/>
        <d v="2025-07-31T19:15:29"/>
        <d v="2025-08-01T09:39:16"/>
        <d v="2025-08-01T12:56:50"/>
        <d v="2025-08-01T13:22:41"/>
        <d v="2025-08-01T13:47:32"/>
        <d v="2025-08-01T14:44:03"/>
        <d v="2025-08-04T10:53:05"/>
        <d v="2025-08-04T21:44:00"/>
        <d v="2025-08-05T15:00:52"/>
        <d v="2025-08-06T11:23:30"/>
        <d v="2025-08-08T08:36:04"/>
        <d v="2025-08-08T09:33:55"/>
        <d v="2025-08-08T10:06:30"/>
        <d v="2025-08-08T11:02:38"/>
        <d v="2025-08-08T11:32:49"/>
        <d v="2025-08-08T13:29:33"/>
        <d v="2025-08-08T13:54:25"/>
        <d v="2025-08-08T15:24:50"/>
        <d v="2025-08-08T15:26:19"/>
        <d v="2025-08-08T16:16:14"/>
        <d v="2025-08-09T00:47:44"/>
        <d v="2025-08-09T16:37:12"/>
        <d v="2025-08-10T12:11:22"/>
        <d v="2025-08-10T12:20:02"/>
        <d v="2025-08-12T08:54:30"/>
        <d v="2025-08-12T16:30:29"/>
        <d v="2025-08-14T09:14:34"/>
        <d v="2025-08-16T08:29:32"/>
        <d v="2025-08-17T12:25:28"/>
        <d v="2025-08-17T14:13:29"/>
        <d v="2025-08-17T19:54:41"/>
        <d v="2025-08-18T10:42:35"/>
        <d v="2025-08-20T12:12:58"/>
        <d v="2025-08-21T14:23:48"/>
        <d v="2025-08-21T18:35:49"/>
        <d v="2025-08-22T02:04:37"/>
        <d v="2025-08-22T15:51:34"/>
        <d v="2025-08-22T16:28:04"/>
        <d v="2025-08-23T12:53:33"/>
        <d v="2025-08-23T14:58:58"/>
        <d v="2025-08-25T02:07:34"/>
        <d v="2025-08-25T03:40:17"/>
        <d v="2025-08-25T06:36:44"/>
        <d v="2025-08-25T07:02:14"/>
        <d v="2025-08-25T08:03:44"/>
        <d v="2025-08-25T09:27:09"/>
        <d v="2025-08-25T10:44:48"/>
        <d v="2025-08-25T11:04:48"/>
        <d v="2025-08-25T11:19:22"/>
        <d v="2025-08-25T11:20:05"/>
        <d v="2025-08-25T12:19:55"/>
        <d v="2025-08-25T12:37:33"/>
        <d v="2025-08-25T13:19:01"/>
        <d v="2025-08-25T14:28:32"/>
        <d v="2025-08-25T14:43:29"/>
        <d v="2025-08-25T15:14:57"/>
        <d v="2025-08-25T15:50:59"/>
        <d v="2025-08-25T18:27:11"/>
        <d v="2025-08-25T18:31:47"/>
        <d v="2025-08-25T18:47:41"/>
        <d v="2025-08-25T19:09:58"/>
        <d v="2025-08-25T21:58:06"/>
        <d v="2025-08-25T23:41:45"/>
        <d v="2025-08-26T01:56:09"/>
        <d v="2025-08-26T06:05:00"/>
        <d v="2025-08-26T06:16:24"/>
        <d v="2025-08-26T06:46:28"/>
        <d v="2025-08-26T08:22:54"/>
        <d v="2025-08-26T08:32:57"/>
        <d v="2025-08-26T08:48:39"/>
        <d v="2025-08-26T11:17:42"/>
        <d v="2025-08-26T11:31:44"/>
        <d v="2025-08-26T12:16:17"/>
        <d v="2025-08-26T12:17:32"/>
        <d v="2025-08-26T12:39:47"/>
        <d v="2025-08-26T14:08:29"/>
        <d v="2025-08-26T14:54:16"/>
        <d v="2025-08-26T15:36:19"/>
        <d v="2025-08-26T16:07:52"/>
        <d v="2025-08-26T16:12:22"/>
        <d v="2025-08-26T17:06:52"/>
        <d v="2025-08-26T17:26:03"/>
        <d v="2025-08-26T17:36:29"/>
        <d v="2025-08-27T08:47:17"/>
        <d v="2025-08-27T11:40:12"/>
        <d v="2025-08-27T11:58:50"/>
        <d v="2025-08-27T12:42:46"/>
        <d v="2025-08-27T14:03:41"/>
        <d v="2025-08-27T14:55:22"/>
        <d v="2025-08-27T15:29:57"/>
        <d v="2025-08-27T18:53:30"/>
        <d v="2025-08-27T19:43:06"/>
        <d v="2025-08-27T21:45:23"/>
        <d v="2025-08-28T10:59:38"/>
        <d v="2025-08-28T11:51:57"/>
        <d v="2025-08-28T12:02:37"/>
        <d v="2025-08-28T13:20:00"/>
        <d v="2025-08-28T13:41:18"/>
        <d v="2025-08-28T15:16:17"/>
        <d v="2025-08-28T16:12:38"/>
        <d v="2025-08-28T17:01:39"/>
        <d v="2025-08-28T20:04:15"/>
        <d v="2025-08-28T20:23:45"/>
        <d v="2025-08-28T21:38:32"/>
        <d v="2025-08-29T05:22:31"/>
        <d v="2025-08-29T07:11:16"/>
        <d v="2025-08-29T07:49:02"/>
        <d v="2025-08-29T10:04:43"/>
        <d v="2025-08-29T11:17:09"/>
        <d v="2025-08-29T13:15:12"/>
        <d v="2025-08-29T13:19:14"/>
        <d v="2025-08-29T15:12:32"/>
        <d v="2025-08-29T15:37:05"/>
        <d v="2025-08-29T17:38:59"/>
        <d v="2025-08-29T19:20:45"/>
        <d v="2025-08-29T19:54:35"/>
        <d v="2025-08-30T05:50:27"/>
        <d v="2025-08-30T10:10:22"/>
        <d v="2025-08-30T10:17:14"/>
        <d v="2025-08-30T11:53:52"/>
        <d v="2025-08-30T12:50:46"/>
        <d v="2025-08-30T13:58:11"/>
        <d v="2025-08-30T14:36:32"/>
        <d v="2025-08-30T15:29:15"/>
        <d v="2025-08-30T16:00:49"/>
        <d v="2025-08-30T16:04:50"/>
        <d v="2025-08-30T17:26:41"/>
        <d v="2025-08-30T17:38:25"/>
        <d v="2025-08-30T19:46:42"/>
        <d v="2025-08-30T21:28:32"/>
        <d v="2025-08-31T09:44:13"/>
        <d v="2025-08-31T10:23:54"/>
        <d v="2025-08-31T11:27:22"/>
        <d v="2025-08-31T12:05:35"/>
        <d v="2025-08-31T13:29:58"/>
        <d v="2025-08-31T15:56:23"/>
        <d v="2025-08-31T16:25:41"/>
        <d v="2025-08-31T16:50:34"/>
        <d v="2025-08-31T18:19:23"/>
        <d v="2025-08-31T22:52:02"/>
        <d v="2025-09-01T04:35:54"/>
        <d v="2025-09-01T13:18:02"/>
        <d v="2025-09-02T08:04:00"/>
        <d v="2025-09-02T16:45:16"/>
        <d v="2025-09-03T01:26:45"/>
        <d v="2025-09-03T17:01:45"/>
        <d v="2025-09-04T13:08:40"/>
        <d v="2025-09-04T14:31:43"/>
        <d v="2025-09-04T14:44:34"/>
        <d v="2025-09-06T12:15:14"/>
        <d v="2025-09-06T12:29:17"/>
        <d v="2025-09-06T13:18:36"/>
        <d v="2025-09-07T11:44:40"/>
        <d v="2025-09-07T13:19:54"/>
        <d v="2025-09-08T18:12:24"/>
        <d v="2025-09-09T15:17:27"/>
        <d v="2025-09-09T16:10:56"/>
        <d v="2025-09-09T16:17:09"/>
        <d v="2025-09-09T21:06:49"/>
        <d v="2025-09-09T22:06:37"/>
        <d v="2025-09-09T23:47:33"/>
        <d v="2025-09-11T08:04:27"/>
        <d v="2025-09-12T08:30:22"/>
        <d v="2025-09-13T09:46:06"/>
        <d v="2025-09-13T12:13:44"/>
        <d v="2025-09-13T15:12:59"/>
        <d v="2025-09-14T02:18:31"/>
        <d v="2025-09-14T03:02:55"/>
        <d v="2025-09-14T07:28:20"/>
        <d v="2025-09-14T09:39:33"/>
        <d v="2025-09-14T13:55:38"/>
        <d v="2025-09-14T14:36:46"/>
        <d v="2025-09-15T16:46:33"/>
        <d v="2025-09-17T10:25:38"/>
        <d v="2025-09-17T14:41:56"/>
        <d v="2025-09-17T21:07:44"/>
        <d v="2025-09-18T09:05:41"/>
        <d v="2025-09-19T02:30:31"/>
        <d v="2025-09-19T20:48:31"/>
        <d v="2025-09-20T11:15:58"/>
        <d v="2025-09-20T22:39:01"/>
        <d v="2025-09-21T02:45:45"/>
        <d v="2025-09-22T07:11:34"/>
        <d v="2025-09-22T13:15:38"/>
        <d v="2025-09-23T22:29:05"/>
        <d v="2025-09-24T06:13:37"/>
        <d v="2025-09-25T07:56:31"/>
        <d v="2025-09-25T09:02:53"/>
        <d v="2025-09-25T09:45:44"/>
        <d v="2025-09-25T10:38:26"/>
        <d v="2025-09-25T10:57:00"/>
        <d v="2025-09-25T11:11:40"/>
        <d v="2025-09-25T11:51:30"/>
        <d v="2025-09-25T11:53:07"/>
        <d v="2025-09-25T12:11:17"/>
        <d v="2025-09-25T13:20:17"/>
        <d v="2025-09-25T13:22:45"/>
        <d v="2025-09-25T13:27:50"/>
        <d v="2025-09-25T14:27:02"/>
        <d v="2025-09-25T15:04:12"/>
        <d v="2025-09-25T15:50:18"/>
        <d v="2025-09-25T16:01:01"/>
        <d v="2025-09-25T17:18:07"/>
        <d v="2025-09-25T17:40:56"/>
        <d v="2025-09-25T17:50:54"/>
        <d v="2025-09-25T19:03:06"/>
        <d v="2025-09-25T19:18:21"/>
        <d v="2025-09-25T21:25:12"/>
        <d v="2025-09-26T00:08:34"/>
        <d v="2025-09-26T00:42:06"/>
        <d v="2025-09-26T08:33:26"/>
        <d v="2025-09-26T08:39:02"/>
        <d v="2025-09-26T09:50:45"/>
        <d v="2025-09-26T11:34:34"/>
        <d v="2025-09-26T12:06:22"/>
        <d v="2025-09-26T12:16:52"/>
        <d v="2025-09-26T13:20:34"/>
        <d v="2025-09-26T13:35:03"/>
        <d v="2025-09-26T17:06:17"/>
        <d v="2025-09-26T17:35:37"/>
        <d v="2025-09-26T19:10:41"/>
        <d v="2025-09-27T06:01:04"/>
        <d v="2025-09-27T07:24:21"/>
        <d v="2025-09-27T09:06:45"/>
        <d v="2025-09-27T11:03:46"/>
        <d v="2025-09-27T11:58:19"/>
        <d v="2025-09-27T14:18:06"/>
        <d v="2025-09-27T15:44:02"/>
        <d v="2025-09-27T16:35:28"/>
        <d v="2025-09-27T17:53:22"/>
        <d v="2025-09-27T18:26:02"/>
        <d v="2025-09-27T18:31:53"/>
        <d v="2025-09-27T19:18:07"/>
        <d v="2025-09-28T07:38:11"/>
        <d v="2025-09-28T08:14:58"/>
        <d v="2025-09-28T08:46:28"/>
        <d v="2025-09-28T09:08:02"/>
        <d v="2025-09-28T10:08:09"/>
        <d v="2025-09-28T10:08:29"/>
        <d v="2025-09-28T11:42:26"/>
        <d v="2025-09-28T13:13:06"/>
        <d v="2025-09-28T13:15:04"/>
        <d v="2025-09-28T13:40:12"/>
        <d v="2025-09-28T15:03:58"/>
        <d v="2025-09-28T16:11:37"/>
        <d v="2025-09-28T18:52:09"/>
        <d v="2025-09-28T19:00:12"/>
        <d v="2025-09-28T19:35:02"/>
        <d v="2025-09-28T20:32:24"/>
        <d v="2025-09-28T21:02:57"/>
        <d v="2025-09-28T21:55:45"/>
        <d v="2025-09-29T06:14:27"/>
        <d v="2025-09-29T06:29:47"/>
        <d v="2025-09-29T06:52:03"/>
        <d v="2025-09-29T07:49:53"/>
        <d v="2025-09-29T07:59:58"/>
        <d v="2025-09-29T12:02:38"/>
        <d v="2025-09-29T14:59:52"/>
        <d v="2025-09-29T15:17:29"/>
        <d v="2025-09-29T15:29:50"/>
        <d v="2025-09-29T16:20:17"/>
        <d v="2025-09-29T19:48:01"/>
        <d v="2025-09-30T06:00:10"/>
        <d v="2025-09-30T06:01:06"/>
        <d v="2025-09-30T08:33:08"/>
        <d v="2025-09-30T10:30:56"/>
        <d v="2025-09-30T13:21:31"/>
        <d v="2025-09-30T13:50:27"/>
        <d v="2025-09-30T14:05:52"/>
        <d v="2025-09-30T14:46:39"/>
        <d v="2025-09-30T15:39:05"/>
        <d v="2025-09-30T17:48:28"/>
        <d v="2025-09-30T20:19:04"/>
        <d v="2025-09-30T20:29:17"/>
        <d v="2025-09-30T20:35:53"/>
        <d v="2025-10-01T00:01:54"/>
        <d v="2025-10-01T08:28:54"/>
        <d v="2025-10-03T09:46:42"/>
        <d v="2025-10-03T14:15:21"/>
        <d v="2025-10-04T15:14:15"/>
        <d v="2025-10-04T18:40:52"/>
        <d v="2025-10-04T21:30:23"/>
        <d v="2025-10-05T12:07:53"/>
        <d v="2025-10-05T14:45:31"/>
        <d v="2025-10-06T03:54:36"/>
        <d v="2025-10-06T10:56:28"/>
        <d v="2025-10-06T15:25:30"/>
        <d v="2025-10-07T14:25:56"/>
        <d v="2025-10-07T17:59:20"/>
        <d v="2025-10-08T16:01:45"/>
        <d v="2025-10-08T17:18:42"/>
        <d v="2025-10-09T03:00:06"/>
        <d v="2025-10-09T15:36:06"/>
        <d v="2025-10-09T15:42:21"/>
        <d v="2025-10-09T20:02:11"/>
        <d v="2025-10-10T07:27:46"/>
        <d v="2025-10-10T08:27:28"/>
        <d v="2025-10-10T10:04:27"/>
        <d v="2025-10-10T11:02:11"/>
        <d v="2025-10-10T13:16:19"/>
        <d v="2025-10-10T14:08:36"/>
        <d v="2025-10-10T18:50:33"/>
        <d v="2025-10-11T02:17:44"/>
        <d v="2025-10-11T15:40:28"/>
        <d v="2025-10-12T15:45:05"/>
        <d v="2025-10-12T18:51:02"/>
        <d v="2025-10-12T19:36:33"/>
        <d v="2025-10-13T11:38:39"/>
        <d v="2025-10-15T01:16:47"/>
        <d v="2025-10-15T16:20:30"/>
        <d v="2025-10-16T07:05:04"/>
        <d v="2025-10-16T17:50:41"/>
        <d v="2025-10-16T18:15:54"/>
        <d v="2025-10-16T21:00:19"/>
        <d v="2025-10-17T12:29:50"/>
        <d v="2025-10-17T13:11:46"/>
        <d v="2025-10-17T19:21:04"/>
        <d v="2025-10-19T14:42:53"/>
        <d v="2025-10-20T12:09:40"/>
        <d v="2025-10-20T16:13:45"/>
        <d v="2025-10-20T17:22:14"/>
        <d v="2025-10-21T06:31:47"/>
        <d v="2025-10-21T15:40:17"/>
        <d v="2025-10-22T10:21:18"/>
        <d v="2025-10-23T13:03:00"/>
        <d v="2025-10-24T09:32:07"/>
        <d v="2025-10-24T13:37:04"/>
        <d v="2025-10-25T03:57:29"/>
        <d v="2025-10-25T04:00:55"/>
        <d v="2025-10-25T06:11:14"/>
        <d v="2025-10-25T06:55:09"/>
        <d v="2025-10-25T08:39:01"/>
        <d v="2025-10-25T09:03:25"/>
        <d v="2025-10-25T09:55:28"/>
        <d v="2025-10-25T10:41:33"/>
        <d v="2025-10-25T10:47:12"/>
        <d v="2025-10-25T11:42:09"/>
        <d v="2025-10-25T12:57:24"/>
        <d v="2025-10-25T13:55:32"/>
        <d v="2025-10-25T14:00:24"/>
        <d v="2025-10-25T14:25:58"/>
        <d v="2025-10-25T14:29:15"/>
        <d v="2025-10-25T14:36:53"/>
        <d v="2025-10-25T14:40:57"/>
        <d v="2025-10-25T15:16:13"/>
        <d v="2025-10-25T15:47:26"/>
        <d v="2025-10-25T16:53:41"/>
        <d v="2025-10-25T17:39:27"/>
        <d v="2025-10-25T18:20:05"/>
        <d v="2025-10-25T18:58:56"/>
        <d v="2025-10-25T19:41:11"/>
        <d v="2025-10-26T10:51:07"/>
        <d v="2025-10-26T11:49:33"/>
        <d v="2025-10-26T12:30:43"/>
        <d v="2025-10-26T12:57:37"/>
        <d v="2025-10-26T12:59:35"/>
        <d v="2025-10-26T13:45:11"/>
        <d v="2025-10-26T13:46:27"/>
        <d v="2025-10-26T14:20:31"/>
        <d v="2025-10-26T16:57:44"/>
        <d v="2025-10-26T17:03:27"/>
        <d v="2025-10-26T21:41:09"/>
        <d v="2025-10-27T06:23:46"/>
        <d v="2025-10-27T07:46:30"/>
        <d v="2025-10-27T09:17:31"/>
        <d v="2025-10-27T10:18:57"/>
        <d v="2025-10-27T11:18:32"/>
        <d v="2025-10-27T11:31:43"/>
        <d v="2025-10-27T11:32:08"/>
        <d v="2025-10-27T12:59:55"/>
        <d v="2025-10-27T13:21:33"/>
        <d v="2025-10-27T13:26:07"/>
        <d v="2025-10-27T14:09:11"/>
        <d v="2025-10-27T15:36:51"/>
        <d v="2025-10-27T16:14:36"/>
        <d v="2025-10-27T16:53:13"/>
        <d v="2025-10-27T19:38:20"/>
        <d v="2025-10-27T21:01:44"/>
        <d v="2025-10-28T00:32:37"/>
        <d v="2025-10-28T01:52:20"/>
        <d v="2025-10-28T08:36:52"/>
        <d v="2025-10-28T09:33:04"/>
        <d v="2025-10-28T09:34:12"/>
        <d v="2025-10-28T09:55:04"/>
        <d v="2025-10-28T10:40:37"/>
        <d v="2025-10-28T11:24:00"/>
        <d v="2025-10-28T11:32:25"/>
        <d v="2025-10-28T11:49:06"/>
        <d v="2025-10-28T13:15:17"/>
        <d v="2025-10-28T15:48:18"/>
        <d v="2025-10-28T16:29:01"/>
        <d v="2025-10-28T16:29:58"/>
        <d v="2025-10-28T18:01:00"/>
        <d v="2025-10-28T18:54:48"/>
        <d v="2025-10-28T21:01:48"/>
        <d v="2025-10-29T10:33:11"/>
        <d v="2025-10-29T10:58:47"/>
        <d v="2025-10-29T11:21:42"/>
        <d v="2025-10-29T12:28:11"/>
        <d v="2025-10-29T12:30:02"/>
        <d v="2025-10-29T13:42:53"/>
        <d v="2025-10-29T13:56:44"/>
        <d v="2025-10-29T14:46:42"/>
        <d v="2025-10-29T15:28:04"/>
        <d v="2025-10-29T16:19:02"/>
        <d v="2025-10-29T17:16:28"/>
        <d v="2025-10-29T17:53:42"/>
        <d v="2025-10-29T18:28:09"/>
        <d v="2025-10-29T22:02:51"/>
        <d v="2025-10-30T01:33:10"/>
        <d v="2025-10-30T06:52:00"/>
        <d v="2025-10-30T08:57:54"/>
        <d v="2025-10-30T09:42:56"/>
        <d v="2025-10-30T09:55:57"/>
        <d v="2025-10-30T13:09:00"/>
        <d v="2025-10-30T13:56:21"/>
        <d v="2025-10-30T14:40:59"/>
        <d v="2025-10-30T14:59:41"/>
        <d v="2025-10-30T16:21:23"/>
        <d v="2025-10-30T16:56:16"/>
        <d v="2025-10-30T17:58:22"/>
        <d v="2025-10-30T19:03:10"/>
        <d v="2025-10-30T19:14:34"/>
        <d v="2025-10-30T22:20:43"/>
        <d v="2025-10-31T06:13:27"/>
        <d v="2025-10-31T08:42:30"/>
        <d v="2025-10-31T08:58:25"/>
        <d v="2025-10-31T09:53:29"/>
        <d v="2025-10-31T12:03:57"/>
        <d v="2025-10-31T12:39:10"/>
        <d v="2025-10-31T14:14:28"/>
        <d v="2025-10-31T14:14:57"/>
        <d v="2025-10-31T14:18:28"/>
        <d v="2025-10-31T15:17:33"/>
        <d v="2025-10-31T15:20:17"/>
        <d v="2025-10-31T15:29:05"/>
        <d v="2025-10-31T17:06:03"/>
        <d v="2025-10-31T17:37:46"/>
        <d v="2025-10-31T21:02:47"/>
        <d v="2025-10-31T21:57:09"/>
        <d v="2025-10-31T23:06:11"/>
        <d v="2025-11-01T10:56:37"/>
        <d v="2025-11-01T17:02:59"/>
        <d v="2025-11-01T18:33:59"/>
        <d v="2025-11-02T06:10:30"/>
        <d v="2025-11-02T13:54:24"/>
        <d v="2025-11-02T14:37:36"/>
        <d v="2025-11-02T15:08:17"/>
        <d v="2025-11-03T10:14:55"/>
        <d v="2025-11-03T11:08:38"/>
        <d v="2025-11-03T13:08:11"/>
        <d v="2025-11-03T16:45:59"/>
        <d v="2025-11-04T10:13:27"/>
        <d v="2025-11-04T10:21:22"/>
        <d v="2025-11-04T12:27:03"/>
        <d v="2025-11-04T15:36:13"/>
        <d v="2025-11-04T16:42:18"/>
        <d v="2025-11-04T17:57:58"/>
        <d v="2025-11-04T19:23:54"/>
        <d v="2025-11-05T17:21:44"/>
        <d v="2025-11-06T03:25:13"/>
        <d v="2025-11-06T13:48:36"/>
        <d v="2025-11-09T11:40:13"/>
        <d v="2025-11-10T12:41:36"/>
        <d v="2025-11-11T06:43:23"/>
        <d v="2025-11-11T14:01:59"/>
        <d v="2025-11-11T15:54:56"/>
        <d v="2025-11-11T15:57:44"/>
        <d v="2025-11-11T18:51:15"/>
        <d v="2025-11-12T10:45:17"/>
        <d v="2025-11-12T21:52:55"/>
        <d v="2025-11-13T19:21:27"/>
        <d v="2025-11-13T21:49:19"/>
        <d v="2025-11-14T05:38:06"/>
        <d v="2025-11-14T16:24:20"/>
        <d v="2025-11-14T18:12:01"/>
        <d v="2025-11-15T08:25:17"/>
        <d v="2025-11-15T16:15:58"/>
        <d v="2025-11-18T01:05:35"/>
        <d v="2025-11-18T09:06:36"/>
        <d v="2025-11-19T19:12:21"/>
        <d v="2025-11-20T12:52:34"/>
        <d v="2025-11-21T05:01:06"/>
        <d v="2025-11-21T08:27:38"/>
        <d v="2025-11-23T08:47:36"/>
        <d v="2025-11-23T10:37:01"/>
        <d v="2025-11-23T19:43:48"/>
        <d v="2025-11-23T21:35:29"/>
        <d v="2025-11-24T08:58:52"/>
        <d v="2025-11-24T09:18:39"/>
        <d v="2025-11-24T09:51:23"/>
        <d v="2025-11-24T10:02:18"/>
        <d v="2025-11-24T19:56:59"/>
        <d v="2025-11-25T01:25:57"/>
        <d v="2025-11-25T07:26:37"/>
        <d v="2025-11-25T09:14:42"/>
        <d v="2025-11-25T09:33:29"/>
        <d v="2025-11-25T10:12:23"/>
        <d v="2025-11-25T10:13:41"/>
        <d v="2025-11-25T10:22:10"/>
        <d v="2025-11-25T10:48:47"/>
        <d v="2025-11-25T11:05:10"/>
        <d v="2025-11-25T11:08:59"/>
        <d v="2025-11-25T11:18:03"/>
        <d v="2025-11-25T11:22:17"/>
        <d v="2025-11-25T12:14:02"/>
        <d v="2025-11-25T12:16:40"/>
        <d v="2025-11-25T13:08:44"/>
        <d v="2025-11-25T13:46:55"/>
        <d v="2025-11-25T13:47:43"/>
        <d v="2025-11-25T13:53:35"/>
        <d v="2025-11-25T14:22:19"/>
        <d v="2025-11-25T14:48:47"/>
        <d v="2025-11-25T15:09:21"/>
        <d v="2025-11-25T15:13:17"/>
        <d v="2025-11-25T15:37:57"/>
        <d v="2025-11-25T15:47:04"/>
        <d v="2025-11-25T16:25:36"/>
        <d v="2025-11-25T16:26:15"/>
        <d v="2025-11-25T16:40:17"/>
        <d v="2025-11-25T16:43:42"/>
        <d v="2025-11-25T16:59:08"/>
        <d v="2025-11-25T18:46:23"/>
        <d v="2025-11-25T18:52:48"/>
        <d v="2025-11-25T19:39:46"/>
        <d v="2025-11-25T23:37:13"/>
        <d v="2025-11-26T00:52:07"/>
        <d v="2025-11-26T01:13:42"/>
        <d v="2025-11-26T01:38:54"/>
        <d v="2025-11-26T08:36:18"/>
        <d v="2025-11-26T09:45:34"/>
        <d v="2025-11-26T11:37:00"/>
        <d v="2025-11-26T11:48:25"/>
        <d v="2025-11-26T13:26:47"/>
        <d v="2025-11-26T15:47:20"/>
        <d v="2025-11-26T16:17:17"/>
        <d v="2025-11-26T17:28:35"/>
        <d v="2025-11-26T20:44:33"/>
        <d v="2025-11-26T21:54:04"/>
        <d v="2025-11-27T08:42:20"/>
        <d v="2025-11-27T09:44:54"/>
        <d v="2025-11-27T10:19:43"/>
        <d v="2025-11-27T10:30:53"/>
        <d v="2025-11-27T10:53:27"/>
        <d v="2025-11-27T11:11:57"/>
        <d v="2025-11-27T12:47:53"/>
        <d v="2025-11-27T13:56:00"/>
        <d v="2025-11-27T14:50:49"/>
        <d v="2025-11-27T15:28:43"/>
        <d v="2025-11-27T16:50:31"/>
        <d v="2025-11-27T17:13:25"/>
        <d v="2025-11-27T17:17:08"/>
        <d v="2025-11-27T17:30:06"/>
        <d v="2025-11-27T17:57:04"/>
        <d v="2025-11-27T21:05:01"/>
        <d v="2025-11-27T21:51:30"/>
        <d v="2025-11-27T22:20:35"/>
        <d v="2025-11-28T00:17:32"/>
        <d v="2025-11-28T02:24:19"/>
        <d v="2025-11-28T07:09:54"/>
        <d v="2025-11-28T08:42:25"/>
        <d v="2025-11-28T09:06:33"/>
        <d v="2025-11-28T09:46:52"/>
        <d v="2025-11-28T09:53:10"/>
        <d v="2025-11-28T11:58:29"/>
        <d v="2025-11-28T12:20:54"/>
        <d v="2025-11-28T12:20:56"/>
        <d v="2025-11-28T13:42:04"/>
        <d v="2025-11-28T14:08:25"/>
        <d v="2025-11-28T14:13:07"/>
        <d v="2025-11-28T14:54:44"/>
        <d v="2025-11-28T16:09:40"/>
        <d v="2025-11-28T20:28:59"/>
        <d v="2025-11-28T21:49:54"/>
        <d v="2025-11-29T06:59:34"/>
        <d v="2025-11-29T08:11:56"/>
        <d v="2025-11-29T09:07:21"/>
        <d v="2025-11-29T09:09:00"/>
        <d v="2025-11-29T09:42:01"/>
        <d v="2025-11-29T13:51:44"/>
        <d v="2025-11-29T15:19:31"/>
        <d v="2025-11-29T15:40:01"/>
        <d v="2025-11-29T18:23:40"/>
        <d v="2025-11-29T18:57:36"/>
        <d v="2025-11-29T19:31:13"/>
        <d v="2025-11-29T23:47:17"/>
        <d v="2025-11-30T07:27:26"/>
        <d v="2025-11-30T09:23:48"/>
        <d v="2025-11-30T10:31:48"/>
        <d v="2025-11-30T11:12:49"/>
        <d v="2025-11-30T11:20:08"/>
        <d v="2025-11-30T12:17:00"/>
        <d v="2025-11-30T13:19:52"/>
        <d v="2025-11-30T15:25:29"/>
        <d v="2025-11-30T15:35:19"/>
        <d v="2025-11-30T17:08:27"/>
        <d v="2025-11-30T17:49:12"/>
        <d v="2025-11-30T18:45:31"/>
        <d v="2025-11-30T19:59:21"/>
        <d v="2025-11-30T20:15:50"/>
        <d v="2025-12-01T13:54:30"/>
        <d v="2025-12-02T07:09:34"/>
        <d v="2025-12-02T15:31:16"/>
        <d v="2025-12-02T17:26:47"/>
        <d v="2025-12-03T16:14:10"/>
        <d v="2025-12-04T09:48:20"/>
        <d v="2025-12-04T11:38:36"/>
        <d v="2025-12-04T13:31:47"/>
        <d v="2025-12-04T13:59:41"/>
        <d v="2025-12-04T16:18:17"/>
        <d v="2025-12-04T21:07:08"/>
        <d v="2025-12-05T10:35:47"/>
        <d v="2025-12-05T16:09:10"/>
        <d v="2025-12-07T07:40:05"/>
        <d v="2025-12-07T08:54:15"/>
        <d v="2025-12-07T09:40:40"/>
        <d v="2025-12-09T10:55:55"/>
        <d v="2025-12-09T13:00:46"/>
        <d v="2025-12-09T14:26:59"/>
        <d v="2025-12-10T02:01:30"/>
        <d v="2025-12-10T09:13:37"/>
        <d v="2025-12-10T11:27:06"/>
        <d v="2025-12-10T17:46:39"/>
        <d v="2025-12-10T17:47:19"/>
        <d v="2025-12-10T18:45:24"/>
        <d v="2025-12-11T10:34:12"/>
        <d v="2025-12-11T16:53:10"/>
        <d v="2025-12-12T01:41:03"/>
        <d v="2025-12-12T06:24:43"/>
        <d v="2025-12-12T10:23:42"/>
        <d v="2025-12-12T11:01:17"/>
        <d v="2025-12-12T11:21:38"/>
        <d v="2025-12-12T12:38:19"/>
        <d v="2025-12-12T12:41:05"/>
        <d v="2025-12-12T12:52:15"/>
        <d v="2025-12-12T15:43:10"/>
        <d v="2025-12-12T16:52:07"/>
        <d v="2025-12-12T21:28:28"/>
        <d v="2025-12-13T14:34:59"/>
        <d v="2025-12-14T10:01:35"/>
        <d v="2025-12-14T15:34:32"/>
        <d v="2025-12-14T18:31:40"/>
        <d v="2025-12-15T02:05:08"/>
        <d v="2025-12-15T03:46:27"/>
        <d v="2025-12-15T10:58:21"/>
        <d v="2025-12-15T12:47:32"/>
        <d v="2025-12-16T13:41:08"/>
        <d v="2025-12-16T14:57:46"/>
        <d v="2025-12-16T15:21:40"/>
        <d v="2025-12-16T16:58:29"/>
        <d v="2025-12-17T09:49:56"/>
        <d v="2025-12-17T10:51:06"/>
        <d v="2025-12-18T16:29:09"/>
        <d v="2025-12-19T13:53:26"/>
        <d v="2025-12-20T06:52:48"/>
        <d v="2025-12-20T12:24:14"/>
        <d v="2025-12-21T10:39:22"/>
        <d v="2025-12-22T11:57:47"/>
        <d v="2025-12-22T18:56:18"/>
        <d v="2025-12-22T19:10:15"/>
        <d v="2025-12-23T10:19:29"/>
        <d v="2025-12-23T11:17:04"/>
        <d v="2025-12-23T14:19:31"/>
        <d v="2025-12-23T15:23:29"/>
        <d v="2025-12-23T18:48:26"/>
        <d v="2025-12-24T10:35:53"/>
        <d v="2025-12-25T00:15:07"/>
        <d v="2025-12-25T01:09:59"/>
        <d v="2025-12-25T01:31:40"/>
        <d v="2025-12-25T01:58:34"/>
        <d v="2025-12-25T02:26:21"/>
        <d v="2025-12-25T02:27:26"/>
        <d v="2025-12-25T02:59:34"/>
        <d v="2025-12-25T06:51:32"/>
        <d v="2025-12-25T07:53:13"/>
        <d v="2025-12-25T08:00:10"/>
        <d v="2025-12-25T08:43:30"/>
        <d v="2025-12-25T09:22:27"/>
        <d v="2025-12-25T09:27:54"/>
        <d v="2025-12-25T09:34:55"/>
        <d v="2025-12-25T09:39:49"/>
        <d v="2025-12-25T10:52:50"/>
        <d v="2025-12-25T11:12:45"/>
        <d v="2025-12-25T11:16:09"/>
        <d v="2025-12-25T11:34:13"/>
        <d v="2025-12-25T11:48:43"/>
        <d v="2025-12-25T12:06:21"/>
        <d v="2025-12-25T12:26:03"/>
        <d v="2025-12-25T13:01:41"/>
        <d v="2025-12-25T13:11:25"/>
        <d v="2025-12-25T13:17:32"/>
        <d v="2025-12-25T13:35:38"/>
        <d v="2025-12-25T13:54:26"/>
        <d v="2025-12-25T14:39:53"/>
        <d v="2025-12-25T15:31:15"/>
        <d v="2025-12-25T15:34:57"/>
        <d v="2025-12-25T15:39:45"/>
        <d v="2025-12-25T16:50:01"/>
        <d v="2025-12-25T17:46:45"/>
        <d v="2025-12-25T18:52:41"/>
        <d v="2025-12-25T18:57:36"/>
        <d v="2025-12-25T19:10:03"/>
        <d v="2025-12-25T20:52:33"/>
        <d v="2025-12-25T21:25:50"/>
        <d v="2025-12-25T21:33:42"/>
        <d v="2025-12-25T21:51:03"/>
        <d v="2025-12-25T22:19:28"/>
        <d v="2025-12-25T22:50:15"/>
        <d v="2025-12-25T23:10:42"/>
        <d v="2025-12-26T02:29:17"/>
        <d v="2025-12-26T03:04:36"/>
        <d v="2025-12-26T04:21:32"/>
        <d v="2025-12-26T07:33:50"/>
        <d v="2025-12-26T08:53:47"/>
        <d v="2025-12-26T11:11:06"/>
        <d v="2025-12-26T11:59:10"/>
        <d v="2025-12-26T12:07:11"/>
        <d v="2025-12-26T15:34:43"/>
        <d v="2025-12-26T15:44:19"/>
        <d v="2025-12-26T16:36:37"/>
        <d v="2025-12-26T16:56:15"/>
        <d v="2025-12-26T17:58:23"/>
        <d v="2025-12-26T22:54:13"/>
        <d v="2025-12-27T00:14:00"/>
        <d v="2025-12-27T02:45:15"/>
        <d v="2025-12-27T08:45:29"/>
        <d v="2025-12-27T09:53:54"/>
        <d v="2025-12-27T10:06:52"/>
        <d v="2025-12-27T11:52:27"/>
        <d v="2025-12-27T12:01:10"/>
        <d v="2025-12-27T12:09:41"/>
        <d v="2025-12-27T12:45:09"/>
        <d v="2025-12-27T14:39:30"/>
        <d v="2025-12-27T15:13:10"/>
        <d v="2025-12-27T16:11:32"/>
        <d v="2025-12-27T18:05:28"/>
        <d v="2025-12-27T18:58:47"/>
        <d v="2025-12-27T21:12:43"/>
        <d v="2025-12-28T00:14:09"/>
        <d v="2025-12-28T01:15:54"/>
        <d v="2025-12-28T01:33:16"/>
        <d v="2025-12-28T04:51:41"/>
        <d v="2025-12-28T09:03:28"/>
        <d v="2025-12-28T09:06:41"/>
        <d v="2025-12-28T10:12:51"/>
        <d v="2025-12-28T10:52:33"/>
        <d v="2025-12-28T12:44:51"/>
        <d v="2025-12-28T13:29:24"/>
        <d v="2025-12-28T14:20:26"/>
        <d v="2025-12-28T15:10:24"/>
        <d v="2025-12-28T16:32:59"/>
        <d v="2025-12-28T17:16:54"/>
        <d v="2025-12-28T17:29:39"/>
        <d v="2025-12-28T21:35:14"/>
        <d v="2025-12-28T21:46:38"/>
        <d v="2025-12-28T21:58:52"/>
        <d v="2025-12-29T03:08:29"/>
        <d v="2025-12-29T05:07:30"/>
        <d v="2025-12-29T08:38:33"/>
        <d v="2025-12-29T13:08:23"/>
        <d v="2025-12-29T13:20:08"/>
        <d v="2025-12-29T13:20:14"/>
        <d v="2025-12-29T13:56:39"/>
        <d v="2025-12-29T14:27:29"/>
        <d v="2025-12-29T15:27:54"/>
        <d v="2025-12-29T15:36:09"/>
        <d v="2025-12-29T15:57:37"/>
        <d v="2025-12-29T16:27:35"/>
        <d v="2025-12-29T17:05:58"/>
        <d v="2025-12-29T18:16:15"/>
        <d v="2025-12-30T00:13:12"/>
        <d v="2025-12-30T03:01:58"/>
        <d v="2025-12-30T07:15:59"/>
        <d v="2025-12-30T10:09:52"/>
        <d v="2025-12-30T10:22:15"/>
        <d v="2025-12-30T11:39:23"/>
        <d v="2025-12-30T12:09:29"/>
        <d v="2025-12-30T12:51:24"/>
        <d v="2025-12-30T12:53:37"/>
        <d v="2025-12-30T13:30:39"/>
        <d v="2025-12-30T13:34:08"/>
        <d v="2025-12-30T13:44:38"/>
        <d v="2025-12-30T13:49:54"/>
        <d v="2025-12-30T15:50:29"/>
        <d v="2025-12-30T15:59:56"/>
        <d v="2025-12-30T16:08:49"/>
        <d v="2025-12-30T17:31:52"/>
        <d v="2025-12-31T01:02:41"/>
        <d v="2025-12-31T01:22:20"/>
        <d v="2025-12-31T03:55:06"/>
        <d v="2025-12-31T04:58:15"/>
        <d v="2025-12-31T07:57:22"/>
        <d v="2025-12-31T10:04:34"/>
        <d v="2025-12-31T10:36:01"/>
        <d v="2025-12-31T10:46:38"/>
        <d v="2025-12-31T10:57:38"/>
        <d v="2025-12-31T11:11:40"/>
        <d v="2025-12-31T13:46:06"/>
        <d v="2025-12-31T14:28:29"/>
        <d v="2025-12-31T16:15:53"/>
        <d v="2025-12-31T17:51:15"/>
        <d v="2025-12-31T21:30:39"/>
        <d v="2025-12-31T21:50:56"/>
        <d v="2025-12-31T22:25:25"/>
      </sharedItems>
      <fieldGroup par="24"/>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0">
        <s v="Jagung Manis"/>
        <s v="Sawi Hijau"/>
        <s v="Wortel"/>
        <s v="Kol/Kubis"/>
        <s v="Bawang Putih"/>
        <s v="Labu Siam"/>
        <s v="Brokoli"/>
        <s v="Buncis"/>
        <s v="Kentang"/>
        <s v="Cabai Merah"/>
        <s v="Bawang Merah"/>
        <s v="Tomat Merah"/>
        <s v="Terong Ungu"/>
        <s v="Kangkung"/>
        <s v="Cabai Rawit Hijau"/>
        <s v="Bayam"/>
        <s v="Cabai Rawit Merah"/>
        <s v="Kacang Panjang"/>
        <s v="Timun"/>
        <s v="Daun Bawang"/>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ount="43">
        <n v="1.1000000000000001"/>
        <n v="0.7"/>
        <n v="0.4"/>
        <n v="0.9"/>
        <n v="2.9"/>
        <n v="1.2"/>
        <n v="2.2000000000000002"/>
        <n v="1.6"/>
        <n v="3.7"/>
        <n v="2.1"/>
        <n v="1.3"/>
        <n v="2.5"/>
        <n v="0.6"/>
        <n v="0.5"/>
        <n v="2.6"/>
        <n v="1.7"/>
        <n v="1.8"/>
        <n v="1"/>
        <n v="1.5"/>
        <n v="0.8"/>
        <n v="1.4"/>
        <n v="2.8"/>
        <n v="2.2999999999999998"/>
        <n v="0.3"/>
        <n v="2"/>
        <n v="2.4"/>
        <n v="0.1"/>
        <n v="1.9"/>
        <n v="3.1"/>
        <n v="3.3"/>
        <n v="3.5"/>
        <n v="2.7"/>
        <n v="0.2"/>
        <n v="3"/>
        <n v="4.2"/>
        <n v="3.8"/>
        <n v="3.2"/>
        <n v="3.6"/>
        <n v="3.4"/>
        <n v="4"/>
        <n v="3.9"/>
        <n v="4.3"/>
        <n v="4.0999999999999996"/>
      </sharedItems>
    </cacheField>
    <cacheField name="Discount (%)" numFmtId="1">
      <sharedItems containsSemiMixedTypes="0" containsString="0" containsNumber="1" containsInteger="1" minValue="0" maxValue="5"/>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Seconds (Order Date)" numFmtId="0" databaseField="0">
      <fieldGroup base="1">
        <rangePr groupBy="seconds" startDate="2025-01-01T09:13:36" endDate="2025-12-31T22:25:25"/>
        <groupItems count="62">
          <s v="&lt;01/01/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12/2025"/>
        </groupItems>
      </fieldGroup>
    </cacheField>
    <cacheField name="Minutes (Order Date)" numFmtId="0" databaseField="0">
      <fieldGroup base="1">
        <rangePr groupBy="minutes" startDate="2025-01-01T09:13:36" endDate="2025-12-31T22:25:25"/>
        <groupItems count="62">
          <s v="&lt;01/01/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12/2025"/>
        </groupItems>
      </fieldGroup>
    </cacheField>
    <cacheField name="Hours (Order Date)" numFmtId="0" databaseField="0">
      <fieldGroup base="1">
        <rangePr groupBy="hours" startDate="2025-01-01T09:13:36" endDate="2025-12-31T22:25:25"/>
        <groupItems count="26">
          <s v="&lt;01/01/2025"/>
          <s v="00"/>
          <s v="01"/>
          <s v="02"/>
          <s v="03"/>
          <s v="04"/>
          <s v="05"/>
          <s v="06"/>
          <s v="07"/>
          <s v="08"/>
          <s v="09"/>
          <s v="10"/>
          <s v="11"/>
          <s v="12"/>
          <s v="13"/>
          <s v="14"/>
          <s v="15"/>
          <s v="16"/>
          <s v="17"/>
          <s v="18"/>
          <s v="19"/>
          <s v="20"/>
          <s v="21"/>
          <s v="22"/>
          <s v="23"/>
          <s v="&gt;31/12/2025"/>
        </groupItems>
      </fieldGroup>
    </cacheField>
    <cacheField name="Days (Order Date)" numFmtId="0" databaseField="0">
      <fieldGroup base="1">
        <rangePr groupBy="days" startDate="2025-01-01T09:13:36" endDate="2025-12-31T22:25:25"/>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Order Date)" numFmtId="0" databaseField="0">
      <fieldGroup base="1">
        <rangePr groupBy="months" startDate="2025-01-01T09:13:36" endDate="2025-12-31T22:25:25"/>
        <groupItems count="14">
          <s v="&lt;01/01/2025"/>
          <s v="Jan"/>
          <s v="Feb"/>
          <s v="Mar"/>
          <s v="Apr"/>
          <s v="May"/>
          <s v="Jun"/>
          <s v="Jul"/>
          <s v="Aug"/>
          <s v="Sep"/>
          <s v="Oct"/>
          <s v="Nov"/>
          <s v="Dec"/>
          <s v="&gt;31/12/2025"/>
        </groupItems>
      </fieldGroup>
    </cacheField>
    <cacheField name="Quarters (Order Date)" numFmtId="0" databaseField="0">
      <fieldGroup base="1">
        <rangePr groupBy="quarters" startDate="2025-01-01T09:13:36" endDate="2025-12-31T22:25:25"/>
        <groupItems count="6">
          <s v="&lt;01/01/2025"/>
          <s v="Qtr1"/>
          <s v="Qtr2"/>
          <s v="Qtr3"/>
          <s v="Qtr4"/>
          <s v="&gt;31/12/2025"/>
        </groupItems>
      </fieldGroup>
    </cacheField>
    <cacheField name="Years (Order Date)" numFmtId="0" databaseField="0">
      <fieldGroup base="1">
        <rangePr groupBy="years" startDate="2025-01-01T09:13:36" endDate="2025-12-31T22:25:25"/>
        <groupItems count="3">
          <s v="&lt;01/01/2025"/>
          <s v="2025"/>
          <s v="&gt;31/12/2025"/>
        </groupItems>
      </fieldGroup>
    </cacheField>
  </cacheFields>
  <extLst>
    <ext xmlns:x14="http://schemas.microsoft.com/office/spreadsheetml/2009/9/main" uri="{725AE2AE-9491-48be-B2B4-4EB974FC3084}">
      <x14:pivotCacheDefinition pivotCacheId="1534965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6229.563093750003" createdVersion="8" refreshedVersion="8" minRefreshableVersion="3" recordCount="2000" xr:uid="{4426D085-F336-427B-8416-7C833C8A5C09}">
  <cacheSource type="worksheet">
    <worksheetSource name="Table3"/>
  </cacheSource>
  <cacheFields count="27">
    <cacheField name="Order ID" numFmtId="0">
      <sharedItems/>
    </cacheField>
    <cacheField name="Order Date" numFmtId="164">
      <sharedItems containsSemiMixedTypes="0" containsNonDate="0" containsDate="1" containsString="0" minDate="2025-01-01T09:13:36" maxDate="2025-12-31T22:25:25" count="1866">
        <d v="2025-01-01T09:13:36"/>
        <d v="2025-01-01T10:09:49"/>
        <d v="2025-01-01T12:15:11"/>
        <d v="2025-01-01T12:48:33"/>
        <d v="2025-01-01T16:28:10"/>
        <d v="2025-01-01T17:40:15"/>
        <d v="2025-01-01T19:06:00"/>
        <d v="2025-01-01T19:19:14"/>
        <d v="2025-01-02T11:20:56"/>
        <d v="2025-01-02T12:20:32"/>
        <d v="2025-01-02T15:44:51"/>
        <d v="2025-01-03T03:35:43"/>
        <d v="2025-01-03T16:06:29"/>
        <d v="2025-01-04T09:45:14"/>
        <d v="2025-01-04T10:45:24"/>
        <d v="2025-01-04T11:46:24"/>
        <d v="2025-01-04T18:00:27"/>
        <d v="2025-01-04T18:26:36"/>
        <d v="2025-01-04T19:58:20"/>
        <d v="2025-01-04T22:11:06"/>
        <d v="2025-01-05T17:20:43"/>
        <d v="2025-01-05T18:30:50"/>
        <d v="2025-01-05T21:29:40"/>
        <d v="2025-01-09T20:31:29"/>
        <d v="2025-01-09T21:34:18"/>
        <d v="2025-01-10T09:50:47"/>
        <d v="2025-01-11T06:13:38"/>
        <d v="2025-01-11T09:34:25"/>
        <d v="2025-01-11T12:40:56"/>
        <d v="2025-01-11T17:26:17"/>
        <d v="2025-01-12T09:15:16"/>
        <d v="2025-01-12T12:05:41"/>
        <d v="2025-01-12T15:34:56"/>
        <d v="2025-01-13T10:58:13"/>
        <d v="2025-01-13T12:12:21"/>
        <d v="2025-01-13T12:34:22"/>
        <d v="2025-01-13T14:31:29"/>
        <d v="2025-01-14T06:09:44"/>
        <d v="2025-01-14T19:38:02"/>
        <d v="2025-01-15T00:51:48"/>
        <d v="2025-01-15T09:19:43"/>
        <d v="2025-01-15T13:16:07"/>
        <d v="2025-01-16T18:52:33"/>
        <d v="2025-01-17T20:48:09"/>
        <d v="2025-01-18T03:31:06"/>
        <d v="2025-01-18T09:46:20"/>
        <d v="2025-01-18T10:58:19"/>
        <d v="2025-01-18T11:50:40"/>
        <d v="2025-01-19T02:56:32"/>
        <d v="2025-01-19T17:15:51"/>
        <d v="2025-01-20T11:05:28"/>
        <d v="2025-01-20T14:32:12"/>
        <d v="2025-01-21T10:47:02"/>
        <d v="2025-01-22T09:43:45"/>
        <d v="2025-01-24T18:04:38"/>
        <d v="2025-01-25T01:03:37"/>
        <d v="2025-01-25T04:59:48"/>
        <d v="2025-01-25T05:58:51"/>
        <d v="2025-01-25T06:38:01"/>
        <d v="2025-01-25T07:41:39"/>
        <d v="2025-01-25T08:37:31"/>
        <d v="2025-01-25T09:31:28"/>
        <d v="2025-01-25T09:47:31"/>
        <d v="2025-01-25T09:56:17"/>
        <d v="2025-01-25T10:50:08"/>
        <d v="2025-01-25T11:38:22"/>
        <d v="2025-01-25T12:07:40"/>
        <d v="2025-01-25T12:22:40"/>
        <d v="2025-01-25T12:33:32"/>
        <d v="2025-01-25T12:34:04"/>
        <d v="2025-01-25T12:36:05"/>
        <d v="2025-01-25T12:54:20"/>
        <d v="2025-01-25T14:21:04"/>
        <d v="2025-01-25T14:59:06"/>
        <d v="2025-01-25T15:08:35"/>
        <d v="2025-01-25T17:41:54"/>
        <d v="2025-01-25T20:25:19"/>
        <d v="2025-01-25T23:30:41"/>
        <d v="2025-01-26T02:26:37"/>
        <d v="2025-01-26T06:33:38"/>
        <d v="2025-01-26T10:18:33"/>
        <d v="2025-01-26T12:18:45"/>
        <d v="2025-01-26T13:03:06"/>
        <d v="2025-01-26T13:11:27"/>
        <d v="2025-01-26T13:39:27"/>
        <d v="2025-01-26T13:55:32"/>
        <d v="2025-01-26T14:25:12"/>
        <d v="2025-01-26T14:44:03"/>
        <d v="2025-01-26T19:43:25"/>
        <d v="2025-01-26T21:32:48"/>
        <d v="2025-01-26T21:40:14"/>
        <d v="2025-01-26T22:38:08"/>
        <d v="2025-01-27T00:04:01"/>
        <d v="2025-01-27T02:53:34"/>
        <d v="2025-01-27T03:44:42"/>
        <d v="2025-01-27T08:41:32"/>
        <d v="2025-01-27T09:11:09"/>
        <d v="2025-01-27T09:37:53"/>
        <d v="2025-01-27T10:04:39"/>
        <d v="2025-01-27T10:58:40"/>
        <d v="2025-01-27T11:25:11"/>
        <d v="2025-01-27T12:37:12"/>
        <d v="2025-01-27T14:33:21"/>
        <d v="2025-01-27T14:54:01"/>
        <d v="2025-01-27T15:13:48"/>
        <d v="2025-01-27T16:34:24"/>
        <d v="2025-01-27T17:07:50"/>
        <d v="2025-01-27T17:45:55"/>
        <d v="2025-01-27T18:00:08"/>
        <d v="2025-01-27T18:45:48"/>
        <d v="2025-01-28T01:49:08"/>
        <d v="2025-01-28T06:31:37"/>
        <d v="2025-01-28T09:03:49"/>
        <d v="2025-01-28T10:10:51"/>
        <d v="2025-01-28T10:32:44"/>
        <d v="2025-01-28T13:27:23"/>
        <d v="2025-01-28T14:56:54"/>
        <d v="2025-01-28T17:04:52"/>
        <d v="2025-01-28T17:18:23"/>
        <d v="2025-01-28T17:38:10"/>
        <d v="2025-01-28T18:50:36"/>
        <d v="2025-01-28T18:56:55"/>
        <d v="2025-01-28T21:19:01"/>
        <d v="2025-01-29T09:05:36"/>
        <d v="2025-01-29T11:05:58"/>
        <d v="2025-01-29T12:46:12"/>
        <d v="2025-01-29T13:24:44"/>
        <d v="2025-01-29T14:01:12"/>
        <d v="2025-01-29T14:15:21"/>
        <d v="2025-01-29T14:50:56"/>
        <d v="2025-01-29T16:51:18"/>
        <d v="2025-01-29T22:06:45"/>
        <d v="2025-01-30T04:42:59"/>
        <d v="2025-01-30T08:34:49"/>
        <d v="2025-01-30T08:36:42"/>
        <d v="2025-01-30T08:48:44"/>
        <d v="2025-01-30T09:30:28"/>
        <d v="2025-01-30T09:39:12"/>
        <d v="2025-01-30T10:10:07"/>
        <d v="2025-01-30T11:33:31"/>
        <d v="2025-01-30T11:48:44"/>
        <d v="2025-01-30T12:25:08"/>
        <d v="2025-01-30T12:45:23"/>
        <d v="2025-01-30T13:22:32"/>
        <d v="2025-01-30T13:46:51"/>
        <d v="2025-01-30T17:12:24"/>
        <d v="2025-01-30T17:54:23"/>
        <d v="2025-01-30T18:37:25"/>
        <d v="2025-01-30T22:31:35"/>
        <d v="2025-01-31T00:29:54"/>
        <d v="2025-01-31T08:13:34"/>
        <d v="2025-01-31T08:22:51"/>
        <d v="2025-01-31T09:07:28"/>
        <d v="2025-01-31T09:23:36"/>
        <d v="2025-01-31T09:33:59"/>
        <d v="2025-01-31T09:40:07"/>
        <d v="2025-01-31T10:11:53"/>
        <d v="2025-01-31T10:30:38"/>
        <d v="2025-01-31T11:34:39"/>
        <d v="2025-01-31T12:15:25"/>
        <d v="2025-01-31T12:30:24"/>
        <d v="2025-01-31T13:09:49"/>
        <d v="2025-01-31T19:25:09"/>
        <d v="2025-01-31T19:26:26"/>
        <d v="2025-01-31T19:37:37"/>
        <d v="2025-01-31T19:45:49"/>
        <d v="2025-02-01T04:25:59"/>
        <d v="2025-02-02T00:12:32"/>
        <d v="2025-02-02T07:20:46"/>
        <d v="2025-02-02T07:50:44"/>
        <d v="2025-02-02T11:38:04"/>
        <d v="2025-02-02T12:04:27"/>
        <d v="2025-02-02T15:29:06"/>
        <d v="2025-02-02T17:10:16"/>
        <d v="2025-02-02T18:15:41"/>
        <d v="2025-02-02T18:57:06"/>
        <d v="2025-02-03T13:10:39"/>
        <d v="2025-02-04T09:09:17"/>
        <d v="2025-02-04T15:43:31"/>
        <d v="2025-02-04T16:39:26"/>
        <d v="2025-02-04T16:59:20"/>
        <d v="2025-02-04T17:40:51"/>
        <d v="2025-02-05T17:30:14"/>
        <d v="2025-02-06T16:31:53"/>
        <d v="2025-02-06T17:39:04"/>
        <d v="2025-02-07T10:16:10"/>
        <d v="2025-02-07T16:21:58"/>
        <d v="2025-02-07T17:00:06"/>
        <d v="2025-02-07T18:25:40"/>
        <d v="2025-02-09T11:52:54"/>
        <d v="2025-02-09T12:27:51"/>
        <d v="2025-02-09T14:32:01"/>
        <d v="2025-02-09T14:35:02"/>
        <d v="2025-02-09T15:43:23"/>
        <d v="2025-02-09T16:41:14"/>
        <d v="2025-02-09T17:54:37"/>
        <d v="2025-02-10T06:16:36"/>
        <d v="2025-02-10T06:50:36"/>
        <d v="2025-02-11T15:10:51"/>
        <d v="2025-02-11T16:15:14"/>
        <d v="2025-02-11T17:22:05"/>
        <d v="2025-02-12T10:56:44"/>
        <d v="2025-02-13T21:52:25"/>
        <d v="2025-02-14T02:38:00"/>
        <d v="2025-02-15T08:11:37"/>
        <d v="2025-02-15T13:59:49"/>
        <d v="2025-02-16T17:16:26"/>
        <d v="2025-02-17T13:46:21"/>
        <d v="2025-02-17T16:52:33"/>
        <d v="2025-02-17T17:09:56"/>
        <d v="2025-02-18T13:39:51"/>
        <d v="2025-02-19T06:27:23"/>
        <d v="2025-02-19T14:15:04"/>
        <d v="2025-02-20T03:38:09"/>
        <d v="2025-02-20T14:10:09"/>
        <d v="2025-02-20T14:12:41"/>
        <d v="2025-02-20T18:22:18"/>
        <d v="2025-02-21T12:07:40"/>
        <d v="2025-02-21T13:16:20"/>
        <d v="2025-02-23T09:56:17"/>
        <d v="2025-02-23T17:55:10"/>
        <d v="2025-02-24T15:26:43"/>
        <d v="2025-02-25T00:52:34"/>
        <d v="2025-02-25T04:40:58"/>
        <d v="2025-02-25T05:26:20"/>
        <d v="2025-02-25T07:01:52"/>
        <d v="2025-02-25T07:50:19"/>
        <d v="2025-02-25T08:56:50"/>
        <d v="2025-02-25T09:01:27"/>
        <d v="2025-02-25T09:26:48"/>
        <d v="2025-02-25T09:32:42"/>
        <d v="2025-02-25T09:47:09"/>
        <d v="2025-02-25T10:34:16"/>
        <d v="2025-02-25T11:15:48"/>
        <d v="2025-02-25T11:39:15"/>
        <d v="2025-02-25T11:44:08"/>
        <d v="2025-02-25T11:51:46"/>
        <d v="2025-02-25T12:05:18"/>
        <d v="2025-02-25T12:31:26"/>
        <d v="2025-02-25T12:34:07"/>
        <d v="2025-02-25T13:11:23"/>
        <d v="2025-02-25T13:29:18"/>
        <d v="2025-02-25T15:28:02"/>
        <d v="2025-02-25T15:47:19"/>
        <d v="2025-02-25T15:48:01"/>
        <d v="2025-02-25T16:06:50"/>
        <d v="2025-02-25T16:49:07"/>
        <d v="2025-02-25T17:24:58"/>
        <d v="2025-02-25T17:38:00"/>
        <d v="2025-02-25T17:56:36"/>
        <d v="2025-02-25T18:12:28"/>
        <d v="2025-02-25T18:29:38"/>
        <d v="2025-02-25T18:44:57"/>
        <d v="2025-02-25T19:30:22"/>
        <d v="2025-02-25T19:34:54"/>
        <d v="2025-02-25T20:53:52"/>
        <d v="2025-02-25T23:02:17"/>
        <d v="2025-02-26T00:53:25"/>
        <d v="2025-02-26T02:37:06"/>
        <d v="2025-02-26T06:54:30"/>
        <d v="2025-02-26T08:15:03"/>
        <d v="2025-02-26T08:17:24"/>
        <d v="2025-02-26T09:13:33"/>
        <d v="2025-02-26T11:29:26"/>
        <d v="2025-02-26T11:51:38"/>
        <d v="2025-02-26T15:37:55"/>
        <d v="2025-02-26T15:58:15"/>
        <d v="2025-02-26T16:06:55"/>
        <d v="2025-02-26T16:49:13"/>
        <d v="2025-02-26T18:54:39"/>
        <d v="2025-02-26T20:19:57"/>
        <d v="2025-02-27T00:17:32"/>
        <d v="2025-02-27T07:01:20"/>
        <d v="2025-02-27T10:30:28"/>
        <d v="2025-02-27T10:54:35"/>
        <d v="2025-02-27T11:16:37"/>
        <d v="2025-02-27T12:07:03"/>
        <d v="2025-02-27T12:14:36"/>
        <d v="2025-02-27T12:27:48"/>
        <d v="2025-02-27T13:24:39"/>
        <d v="2025-02-27T14:34:25"/>
        <d v="2025-02-27T15:01:11"/>
        <d v="2025-02-27T15:59:29"/>
        <d v="2025-02-27T16:12:14"/>
        <d v="2025-02-27T17:40:25"/>
        <d v="2025-02-27T17:48:41"/>
        <d v="2025-02-27T18:22:36"/>
        <d v="2025-02-27T18:48:58"/>
        <d v="2025-02-27T19:09:57"/>
        <d v="2025-02-27T21:28:08"/>
        <d v="2025-02-27T21:52:53"/>
        <d v="2025-02-27T21:53:10"/>
        <d v="2025-02-27T23:14:06"/>
        <d v="2025-02-28T02:59:52"/>
        <d v="2025-02-28T07:30:58"/>
        <d v="2025-02-28T09:10:41"/>
        <d v="2025-02-28T09:36:35"/>
        <d v="2025-02-28T09:41:10"/>
        <d v="2025-02-28T09:47:10"/>
        <d v="2025-02-28T10:08:18"/>
        <d v="2025-02-28T11:20:52"/>
        <d v="2025-02-28T11:46:23"/>
        <d v="2025-02-28T12:10:07"/>
        <d v="2025-02-28T12:21:18"/>
        <d v="2025-02-28T12:23:55"/>
        <d v="2025-02-28T12:26:42"/>
        <d v="2025-02-28T12:36:29"/>
        <d v="2025-02-28T12:56:21"/>
        <d v="2025-02-28T13:13:49"/>
        <d v="2025-02-28T14:24:47"/>
        <d v="2025-02-28T14:39:36"/>
        <d v="2025-02-28T15:20:32"/>
        <d v="2025-02-28T16:27:32"/>
        <d v="2025-02-28T16:49:15"/>
        <d v="2025-02-28T17:56:35"/>
        <d v="2025-02-28T18:55:44"/>
        <d v="2025-03-01T20:39:13"/>
        <d v="2025-03-02T11:36:51"/>
        <d v="2025-03-02T14:11:13"/>
        <d v="2025-03-02T17:51:45"/>
        <d v="2025-03-02T20:00:28"/>
        <d v="2025-03-03T07:29:35"/>
        <d v="2025-03-03T10:17:13"/>
        <d v="2025-03-03T10:26:59"/>
        <d v="2025-03-03T21:55:49"/>
        <d v="2025-03-05T06:29:27"/>
        <d v="2025-03-05T14:53:55"/>
        <d v="2025-03-06T08:32:06"/>
        <d v="2025-03-06T12:26:24"/>
        <d v="2025-03-07T00:47:43"/>
        <d v="2025-03-07T08:41:50"/>
        <d v="2025-03-07T15:19:37"/>
        <d v="2025-03-08T05:04:28"/>
        <d v="2025-03-08T07:46:57"/>
        <d v="2025-03-08T14:11:11"/>
        <d v="2025-03-10T14:26:25"/>
        <d v="2025-03-10T19:14:12"/>
        <d v="2025-03-11T12:22:36"/>
        <d v="2025-03-12T13:38:11"/>
        <d v="2025-03-14T16:44:34"/>
        <d v="2025-03-14T17:38:57"/>
        <d v="2025-03-16T11:56:21"/>
        <d v="2025-03-16T16:43:04"/>
        <d v="2025-03-17T00:00:12"/>
        <d v="2025-03-17T15:56:36"/>
        <d v="2025-03-17T17:41:08"/>
        <d v="2025-03-17T19:47:50"/>
        <d v="2025-03-18T04:46:38"/>
        <d v="2025-03-18T08:42:57"/>
        <d v="2025-03-19T13:24:08"/>
        <d v="2025-03-19T14:37:13"/>
        <d v="2025-03-19T17:14:13"/>
        <d v="2025-03-19T20:34:15"/>
        <d v="2025-03-20T05:37:59"/>
        <d v="2025-03-20T15:04:18"/>
        <d v="2025-03-20T17:23:27"/>
        <d v="2025-03-22T12:49:10"/>
        <d v="2025-03-22T14:22:55"/>
        <d v="2025-03-23T19:04:27"/>
        <d v="2025-03-23T22:38:13"/>
        <d v="2025-03-24T02:44:04"/>
        <d v="2025-03-24T10:10:21"/>
        <d v="2025-03-24T12:09:49"/>
        <d v="2025-03-25T02:07:08"/>
        <d v="2025-03-25T08:28:35"/>
        <d v="2025-03-25T10:15:13"/>
        <d v="2025-03-25T11:11:17"/>
        <d v="2025-03-25T11:18:38"/>
        <d v="2025-03-25T11:20:36"/>
        <d v="2025-03-25T11:28:16"/>
        <d v="2025-03-25T11:55:10"/>
        <d v="2025-03-25T12:10:37"/>
        <d v="2025-03-25T13:00:46"/>
        <d v="2025-03-25T14:19:42"/>
        <d v="2025-03-25T14:36:32"/>
        <d v="2025-03-25T14:58:42"/>
        <d v="2025-03-25T16:46:21"/>
        <d v="2025-03-25T17:05:53"/>
        <d v="2025-03-25T20:39:30"/>
        <d v="2025-03-25T21:43:53"/>
        <d v="2025-03-26T02:41:34"/>
        <d v="2025-03-26T05:29:07"/>
        <d v="2025-03-26T10:10:52"/>
        <d v="2025-03-26T10:39:24"/>
        <d v="2025-03-26T11:00:07"/>
        <d v="2025-03-26T11:29:47"/>
        <d v="2025-03-26T12:33:21"/>
        <d v="2025-03-26T13:03:48"/>
        <d v="2025-03-26T15:05:29"/>
        <d v="2025-03-26T15:59:44"/>
        <d v="2025-03-26T17:39:04"/>
        <d v="2025-03-26T20:59:51"/>
        <d v="2025-03-26T22:10:07"/>
        <d v="2025-03-27T03:30:28"/>
        <d v="2025-03-27T08:51:20"/>
        <d v="2025-03-27T09:36:32"/>
        <d v="2025-03-27T09:45:20"/>
        <d v="2025-03-27T10:24:28"/>
        <d v="2025-03-27T10:56:05"/>
        <d v="2025-03-27T12:22:29"/>
        <d v="2025-03-27T12:57:59"/>
        <d v="2025-03-27T13:32:57"/>
        <d v="2025-03-27T15:42:28"/>
        <d v="2025-03-27T15:48:59"/>
        <d v="2025-03-27T16:07:31"/>
        <d v="2025-03-27T18:47:28"/>
        <d v="2025-03-27T23:21:55"/>
        <d v="2025-03-28T01:50:50"/>
        <d v="2025-03-28T03:27:53"/>
        <d v="2025-03-28T09:09:11"/>
        <d v="2025-03-28T09:54:01"/>
        <d v="2025-03-28T10:06:24"/>
        <d v="2025-03-28T11:06:45"/>
        <d v="2025-03-28T11:10:01"/>
        <d v="2025-03-28T15:36:23"/>
        <d v="2025-03-28T15:47:04"/>
        <d v="2025-03-28T17:16:06"/>
        <d v="2025-03-28T17:18:50"/>
        <d v="2025-03-28T19:00:14"/>
        <d v="2025-03-28T20:29:38"/>
        <d v="2025-03-28T21:18:31"/>
        <d v="2025-03-29T06:54:12"/>
        <d v="2025-03-29T07:14:02"/>
        <d v="2025-03-29T08:59:27"/>
        <d v="2025-03-29T10:03:35"/>
        <d v="2025-03-29T10:38:28"/>
        <d v="2025-03-29T10:40:23"/>
        <d v="2025-03-29T11:40:33"/>
        <d v="2025-03-29T12:02:58"/>
        <d v="2025-03-29T13:11:56"/>
        <d v="2025-03-29T17:03:00"/>
        <d v="2025-03-29T19:05:48"/>
        <d v="2025-03-30T02:47:26"/>
        <d v="2025-03-30T03:35:19"/>
        <d v="2025-03-30T09:24:59"/>
        <d v="2025-03-30T10:41:59"/>
        <d v="2025-03-30T10:43:54"/>
        <d v="2025-03-30T11:04:03"/>
        <d v="2025-03-30T11:13:59"/>
        <d v="2025-03-30T11:53:58"/>
        <d v="2025-03-30T12:27:54"/>
        <d v="2025-03-30T12:59:20"/>
        <d v="2025-03-30T13:14:28"/>
        <d v="2025-03-30T13:47:22"/>
        <d v="2025-03-30T15:15:13"/>
        <d v="2025-03-30T15:21:33"/>
        <d v="2025-03-30T15:26:01"/>
        <d v="2025-03-30T17:45:13"/>
        <d v="2025-03-30T18:33:03"/>
        <d v="2025-03-30T20:34:03"/>
        <d v="2025-03-30T23:12:39"/>
        <d v="2025-03-31T02:09:48"/>
        <d v="2025-03-31T06:18:30"/>
        <d v="2025-03-31T07:42:08"/>
        <d v="2025-03-31T08:27:40"/>
        <d v="2025-03-31T11:42:10"/>
        <d v="2025-03-31T13:06:33"/>
        <d v="2025-03-31T13:32:16"/>
        <d v="2025-03-31T14:10:01"/>
        <d v="2025-03-31T14:47:12"/>
        <d v="2025-03-31T15:26:51"/>
        <d v="2025-03-31T15:38:18"/>
        <d v="2025-03-31T17:05:48"/>
        <d v="2025-03-31T18:02:22"/>
        <d v="2025-03-31T23:29:50"/>
        <d v="2025-03-31T23:43:44"/>
        <d v="2025-04-02T03:35:33"/>
        <d v="2025-04-02T09:36:34"/>
        <d v="2025-04-03T12:22:23"/>
        <d v="2025-04-03T18:05:52"/>
        <d v="2025-04-03T20:32:29"/>
        <d v="2025-04-04T12:33:20"/>
        <d v="2025-04-04T20:33:59"/>
        <d v="2025-04-04T22:33:30"/>
        <d v="2025-04-05T06:07:51"/>
        <d v="2025-04-05T14:58:28"/>
        <d v="2025-04-05T19:48:44"/>
        <d v="2025-04-06T13:42:00"/>
        <d v="2025-04-06T16:46:15"/>
        <d v="2025-04-07T11:34:14"/>
        <d v="2025-04-07T18:44:32"/>
        <d v="2025-04-09T10:28:39"/>
        <d v="2025-04-10T05:25:55"/>
        <d v="2025-04-11T16:01:38"/>
        <d v="2025-04-11T19:40:50"/>
        <d v="2025-04-12T07:44:39"/>
        <d v="2025-04-12T09:46:06"/>
        <d v="2025-04-12T18:49:00"/>
        <d v="2025-04-13T09:24:45"/>
        <d v="2025-04-13T18:39:52"/>
        <d v="2025-04-13T22:54:10"/>
        <d v="2025-04-14T09:09:51"/>
        <d v="2025-04-14T12:09:40"/>
        <d v="2025-04-14T15:07:16"/>
        <d v="2025-04-14T18:43:20"/>
        <d v="2025-04-14T20:42:29"/>
        <d v="2025-04-15T14:40:28"/>
        <d v="2025-04-16T04:01:18"/>
        <d v="2025-04-17T06:30:51"/>
        <d v="2025-04-17T07:43:55"/>
        <d v="2025-04-18T08:39:25"/>
        <d v="2025-04-20T20:30:18"/>
        <d v="2025-04-22T11:44:26"/>
        <d v="2025-04-24T13:13:24"/>
        <d v="2025-04-25T00:05:56"/>
        <d v="2025-04-25T00:19:40"/>
        <d v="2025-04-25T02:15:01"/>
        <d v="2025-04-25T02:23:17"/>
        <d v="2025-04-25T04:38:23"/>
        <d v="2025-04-25T04:45:58"/>
        <d v="2025-04-25T05:46:26"/>
        <d v="2025-04-25T08:02:16"/>
        <d v="2025-04-25T08:17:50"/>
        <d v="2025-04-25T08:48:47"/>
        <d v="2025-04-25T10:24:48"/>
        <d v="2025-04-25T10:52:31"/>
        <d v="2025-04-25T11:03:04"/>
        <d v="2025-04-25T12:29:57"/>
        <d v="2025-04-25T13:08:00"/>
        <d v="2025-04-25T14:25:21"/>
        <d v="2025-04-25T14:50:22"/>
        <d v="2025-04-25T14:56:57"/>
        <d v="2025-04-25T15:03:03"/>
        <d v="2025-04-25T15:28:47"/>
        <d v="2025-04-25T15:39:31"/>
        <d v="2025-04-25T15:43:21"/>
        <d v="2025-04-25T15:52:59"/>
        <d v="2025-04-25T16:33:14"/>
        <d v="2025-04-25T18:05:22"/>
        <d v="2025-04-25T18:19:30"/>
        <d v="2025-04-25T19:56:04"/>
        <d v="2025-04-25T22:00:40"/>
        <d v="2025-04-25T23:08:54"/>
        <d v="2025-04-26T11:49:44"/>
        <d v="2025-04-26T12:41:30"/>
        <d v="2025-04-26T13:08:33"/>
        <d v="2025-04-26T13:38:50"/>
        <d v="2025-04-26T14:41:22"/>
        <d v="2025-04-26T17:27:33"/>
        <d v="2025-04-26T17:28:31"/>
        <d v="2025-04-26T18:51:54"/>
        <d v="2025-04-26T18:53:02"/>
        <d v="2025-04-26T19:16:19"/>
        <d v="2025-04-26T19:17:59"/>
        <d v="2025-04-26T20:34:58"/>
        <d v="2025-04-26T20:56:03"/>
        <d v="2025-04-26T23:24:13"/>
        <d v="2025-04-27T00:48:02"/>
        <d v="2025-04-27T03:08:14"/>
        <d v="2025-04-27T06:47:10"/>
        <d v="2025-04-27T07:15:16"/>
        <d v="2025-04-27T09:18:14"/>
        <d v="2025-04-27T09:27:03"/>
        <d v="2025-04-27T10:44:46"/>
        <d v="2025-04-27T11:11:27"/>
        <d v="2025-04-27T12:00:04"/>
        <d v="2025-04-27T12:06:12"/>
        <d v="2025-04-27T12:12:26"/>
        <d v="2025-04-27T12:23:48"/>
        <d v="2025-04-27T12:32:00"/>
        <d v="2025-04-27T14:03:09"/>
        <d v="2025-04-27T14:24:00"/>
        <d v="2025-04-27T14:35:07"/>
        <d v="2025-04-27T15:31:03"/>
        <d v="2025-04-27T17:07:55"/>
        <d v="2025-04-27T17:10:57"/>
        <d v="2025-04-27T17:38:57"/>
        <d v="2025-04-27T18:08:48"/>
        <d v="2025-04-27T21:01:31"/>
        <d v="2025-04-27T21:53:23"/>
        <d v="2025-04-27T22:10:11"/>
        <d v="2025-04-28T01:08:36"/>
        <d v="2025-04-28T01:19:06"/>
        <d v="2025-04-28T04:15:01"/>
        <d v="2025-04-28T10:24:33"/>
        <d v="2025-04-28T10:56:05"/>
        <d v="2025-04-28T12:54:26"/>
        <d v="2025-04-28T13:12:46"/>
        <d v="2025-04-28T14:59:07"/>
        <d v="2025-04-28T17:33:31"/>
        <d v="2025-04-28T17:54:50"/>
        <d v="2025-04-28T20:06:58"/>
        <d v="2025-04-28T21:45:44"/>
        <d v="2025-04-29T01:09:25"/>
        <d v="2025-04-29T03:12:33"/>
        <d v="2025-04-29T07:47:14"/>
        <d v="2025-04-29T10:12:49"/>
        <d v="2025-04-29T12:11:48"/>
        <d v="2025-04-29T12:13:10"/>
        <d v="2025-04-29T12:23:24"/>
        <d v="2025-04-29T13:31:08"/>
        <d v="2025-04-29T13:33:35"/>
        <d v="2025-04-29T14:01:08"/>
        <d v="2025-04-29T15:16:49"/>
        <d v="2025-04-29T15:44:01"/>
        <d v="2025-04-29T15:50:50"/>
        <d v="2025-04-29T16:51:44"/>
        <d v="2025-04-29T17:30:53"/>
        <d v="2025-04-29T17:37:16"/>
        <d v="2025-04-29T19:47:19"/>
        <d v="2025-04-29T20:04:38"/>
        <d v="2025-04-29T21:44:54"/>
        <d v="2025-04-30T04:38:28"/>
        <d v="2025-04-30T07:26:00"/>
        <d v="2025-04-30T08:22:12"/>
        <d v="2025-04-30T08:54:40"/>
        <d v="2025-04-30T12:14:25"/>
        <d v="2025-04-30T12:15:27"/>
        <d v="2025-04-30T12:47:54"/>
        <d v="2025-04-30T13:22:39"/>
        <d v="2025-04-30T16:23:08"/>
        <d v="2025-04-30T16:42:50"/>
        <d v="2025-04-30T16:57:57"/>
        <d v="2025-04-30T17:37:32"/>
        <d v="2025-04-30T18:46:04"/>
        <d v="2025-04-30T22:53:34"/>
        <d v="2025-04-30T23:29:08"/>
        <d v="2025-05-01T10:11:44"/>
        <d v="2025-05-01T19:01:45"/>
        <d v="2025-05-02T19:00:25"/>
        <d v="2025-05-04T11:19:31"/>
        <d v="2025-05-04T18:39:14"/>
        <d v="2025-05-05T11:07:09"/>
        <d v="2025-05-05T16:03:07"/>
        <d v="2025-05-05T22:03:55"/>
        <d v="2025-05-06T15:44:07"/>
        <d v="2025-05-06T19:20:35"/>
        <d v="2025-05-07T09:38:41"/>
        <d v="2025-05-07T10:11:19"/>
        <d v="2025-05-07T15:18:35"/>
        <d v="2025-05-08T07:39:30"/>
        <d v="2025-05-08T18:21:20"/>
        <d v="2025-05-09T11:25:57"/>
        <d v="2025-05-09T12:51:11"/>
        <d v="2025-05-09T15:40:17"/>
        <d v="2025-05-09T19:45:27"/>
        <d v="2025-05-10T15:57:12"/>
        <d v="2025-05-11T06:44:59"/>
        <d v="2025-05-11T09:16:55"/>
        <d v="2025-05-11T10:50:58"/>
        <d v="2025-05-11T14:02:08"/>
        <d v="2025-05-15T14:16:52"/>
        <d v="2025-05-15T20:45:06"/>
        <d v="2025-05-16T09:19:09"/>
        <d v="2025-05-16T14:23:24"/>
        <d v="2025-05-17T07:18:23"/>
        <d v="2025-05-17T09:42:51"/>
        <d v="2025-05-17T10:42:17"/>
        <d v="2025-05-17T10:48:46"/>
        <d v="2025-05-18T21:33:03"/>
        <d v="2025-05-19T18:19:16"/>
        <d v="2025-05-20T10:04:03"/>
        <d v="2025-05-21T00:35:40"/>
        <d v="2025-05-22T02:47:47"/>
        <d v="2025-05-23T17:32:06"/>
        <d v="2025-05-24T12:16:52"/>
        <d v="2025-05-24T17:18:59"/>
        <d v="2025-05-25T00:56:06"/>
        <d v="2025-05-25T03:16:03"/>
        <d v="2025-05-25T08:08:14"/>
        <d v="2025-05-25T08:26:54"/>
        <d v="2025-05-25T09:57:56"/>
        <d v="2025-05-25T11:40:56"/>
        <d v="2025-05-25T13:58:11"/>
        <d v="2025-05-25T14:07:53"/>
        <d v="2025-05-25T14:50:21"/>
        <d v="2025-05-25T15:28:25"/>
        <d v="2025-05-25T15:50:48"/>
        <d v="2025-05-25T19:39:52"/>
        <d v="2025-05-25T20:46:09"/>
        <d v="2025-05-25T21:26:10"/>
        <d v="2025-05-25T23:06:13"/>
        <d v="2025-05-26T10:15:11"/>
        <d v="2025-05-26T11:09:22"/>
        <d v="2025-05-26T12:23:52"/>
        <d v="2025-05-26T14:32:42"/>
        <d v="2025-05-26T14:58:37"/>
        <d v="2025-05-26T14:59:42"/>
        <d v="2025-05-26T15:38:32"/>
        <d v="2025-05-26T16:39:47"/>
        <d v="2025-05-26T17:50:27"/>
        <d v="2025-05-26T19:07:13"/>
        <d v="2025-05-26T19:21:06"/>
        <d v="2025-05-26T22:41:59"/>
        <d v="2025-05-27T01:20:43"/>
        <d v="2025-05-27T05:21:21"/>
        <d v="2025-05-27T07:03:48"/>
        <d v="2025-05-27T09:10:56"/>
        <d v="2025-05-27T10:55:58"/>
        <d v="2025-05-27T11:25:53"/>
        <d v="2025-05-27T11:41:31"/>
        <d v="2025-05-27T11:42:32"/>
        <d v="2025-05-27T12:28:55"/>
        <d v="2025-05-27T12:30:25"/>
        <d v="2025-05-27T12:33:30"/>
        <d v="2025-05-27T13:23:23"/>
        <d v="2025-05-27T13:54:29"/>
        <d v="2025-05-27T14:50:44"/>
        <d v="2025-05-27T15:01:40"/>
        <d v="2025-05-27T15:06:23"/>
        <d v="2025-05-27T15:56:19"/>
        <d v="2025-05-27T17:19:58"/>
        <d v="2025-05-27T17:34:30"/>
        <d v="2025-05-27T18:03:58"/>
        <d v="2025-05-28T10:17:54"/>
        <d v="2025-05-28T10:23:30"/>
        <d v="2025-05-28T11:44:49"/>
        <d v="2025-05-28T12:53:01"/>
        <d v="2025-05-28T13:39:30"/>
        <d v="2025-05-28T14:31:53"/>
        <d v="2025-05-28T14:58:19"/>
        <d v="2025-05-28T15:55:15"/>
        <d v="2025-05-28T18:01:55"/>
        <d v="2025-05-28T18:34:22"/>
        <d v="2025-05-28T21:43:51"/>
        <d v="2025-05-28T22:23:54"/>
        <d v="2025-05-29T03:44:21"/>
        <d v="2025-05-29T05:23:45"/>
        <d v="2025-05-29T09:54:02"/>
        <d v="2025-05-29T09:56:26"/>
        <d v="2025-05-29T10:14:45"/>
        <d v="2025-05-29T13:48:42"/>
        <d v="2025-05-29T14:15:23"/>
        <d v="2025-05-29T14:28:13"/>
        <d v="2025-05-29T17:00:56"/>
        <d v="2025-05-29T17:04:32"/>
        <d v="2025-05-29T17:25:23"/>
        <d v="2025-05-29T17:37:09"/>
        <d v="2025-05-29T17:56:16"/>
        <d v="2025-05-29T19:28:45"/>
        <d v="2025-05-29T21:07:38"/>
        <d v="2025-05-29T22:45:22"/>
        <d v="2025-05-30T02:09:00"/>
        <d v="2025-05-30T05:07:02"/>
        <d v="2025-05-30T07:14:19"/>
        <d v="2025-05-30T10:08:58"/>
        <d v="2025-05-30T11:06:15"/>
        <d v="2025-05-30T11:46:00"/>
        <d v="2025-05-30T12:36:16"/>
        <d v="2025-05-30T12:37:42"/>
        <d v="2025-05-30T12:47:41"/>
        <d v="2025-05-30T13:44:16"/>
        <d v="2025-05-30T13:57:45"/>
        <d v="2025-05-30T14:58:45"/>
        <d v="2025-05-30T15:01:31"/>
        <d v="2025-05-30T17:07:53"/>
        <d v="2025-05-30T18:58:57"/>
        <d v="2025-05-30T19:22:48"/>
        <d v="2025-05-30T19:39:41"/>
        <d v="2025-05-30T21:58:57"/>
        <d v="2025-05-31T08:24:36"/>
        <d v="2025-05-31T10:44:42"/>
        <d v="2025-05-31T10:47:04"/>
        <d v="2025-05-31T11:08:53"/>
        <d v="2025-05-31T11:39:13"/>
        <d v="2025-05-31T12:03:02"/>
        <d v="2025-05-31T13:08:25"/>
        <d v="2025-05-31T13:57:30"/>
        <d v="2025-05-31T15:38:40"/>
        <d v="2025-05-31T16:20:06"/>
        <d v="2025-05-31T18:29:09"/>
        <d v="2025-06-01T18:44:28"/>
        <d v="2025-06-02T08:46:57"/>
        <d v="2025-06-02T10:23:16"/>
        <d v="2025-06-03T11:52:27"/>
        <d v="2025-06-04T09:43:25"/>
        <d v="2025-06-04T21:59:45"/>
        <d v="2025-06-06T02:13:24"/>
        <d v="2025-06-06T04:19:16"/>
        <d v="2025-06-06T10:13:25"/>
        <d v="2025-06-06T16:34:42"/>
        <d v="2025-06-07T03:43:05"/>
        <d v="2025-06-07T22:29:19"/>
        <d v="2025-06-08T16:12:44"/>
        <d v="2025-06-09T10:38:47"/>
        <d v="2025-06-09T12:45:52"/>
        <d v="2025-06-09T16:54:47"/>
        <d v="2025-06-11T20:14:10"/>
        <d v="2025-06-13T06:48:49"/>
        <d v="2025-06-13T11:46:01"/>
        <d v="2025-06-13T17:44:28"/>
        <d v="2025-06-15T05:06:16"/>
        <d v="2025-06-15T07:27:54"/>
        <d v="2025-06-17T10:24:18"/>
        <d v="2025-06-17T11:21:50"/>
        <d v="2025-06-19T10:16:44"/>
        <d v="2025-06-19T14:14:20"/>
        <d v="2025-06-19T19:41:06"/>
        <d v="2025-06-20T09:27:44"/>
        <d v="2025-06-20T13:08:36"/>
        <d v="2025-06-21T00:34:49"/>
        <d v="2025-06-21T03:09:05"/>
        <d v="2025-06-21T18:30:17"/>
        <d v="2025-06-22T11:51:05"/>
        <d v="2025-06-22T17:45:14"/>
        <d v="2025-06-24T19:10:39"/>
        <d v="2025-06-25T03:28:12"/>
        <d v="2025-06-25T05:06:18"/>
        <d v="2025-06-25T05:20:24"/>
        <d v="2025-06-25T06:18:50"/>
        <d v="2025-06-25T07:46:16"/>
        <d v="2025-06-25T08:15:20"/>
        <d v="2025-06-25T09:12:10"/>
        <d v="2025-06-25T10:24:15"/>
        <d v="2025-06-25T10:34:27"/>
        <d v="2025-06-25T10:45:01"/>
        <d v="2025-06-25T11:45:03"/>
        <d v="2025-06-25T12:25:53"/>
        <d v="2025-06-25T14:34:15"/>
        <d v="2025-06-25T14:38:04"/>
        <d v="2025-06-25T14:44:51"/>
        <d v="2025-06-25T15:35:13"/>
        <d v="2025-06-25T15:39:03"/>
        <d v="2025-06-25T15:52:42"/>
        <d v="2025-06-25T16:09:47"/>
        <d v="2025-06-25T16:09:48"/>
        <d v="2025-06-25T16:29:51"/>
        <d v="2025-06-25T16:57:39"/>
        <d v="2025-06-25T17:12:47"/>
        <d v="2025-06-25T18:57:54"/>
        <d v="2025-06-25T19:32:53"/>
        <d v="2025-06-26T01:48:01"/>
        <d v="2025-06-26T01:48:46"/>
        <d v="2025-06-26T05:15:00"/>
        <d v="2025-06-26T06:41:20"/>
        <d v="2025-06-26T06:51:48"/>
        <d v="2025-06-26T07:11:38"/>
        <d v="2025-06-26T07:14:59"/>
        <d v="2025-06-26T08:19:41"/>
        <d v="2025-06-26T10:19:20"/>
        <d v="2025-06-26T10:28:16"/>
        <d v="2025-06-26T12:00:44"/>
        <d v="2025-06-26T13:09:08"/>
        <d v="2025-06-26T15:09:51"/>
        <d v="2025-06-26T16:35:35"/>
        <d v="2025-06-26T16:49:40"/>
        <d v="2025-06-26T17:06:32"/>
        <d v="2025-06-26T17:33:00"/>
        <d v="2025-06-26T19:53:57"/>
        <d v="2025-06-27T04:59:31"/>
        <d v="2025-06-27T05:41:46"/>
        <d v="2025-06-27T06:03:53"/>
        <d v="2025-06-27T10:37:42"/>
        <d v="2025-06-27T10:54:47"/>
        <d v="2025-06-27T11:08:19"/>
        <d v="2025-06-27T12:32:20"/>
        <d v="2025-06-27T14:26:41"/>
        <d v="2025-06-27T14:51:47"/>
        <d v="2025-06-27T15:03:10"/>
        <d v="2025-06-27T17:39:46"/>
        <d v="2025-06-27T20:27:07"/>
        <d v="2025-06-27T20:32:17"/>
        <d v="2025-06-27T20:59:06"/>
        <d v="2025-06-28T01:51:31"/>
        <d v="2025-06-28T05:31:29"/>
        <d v="2025-06-28T09:22:18"/>
        <d v="2025-06-28T10:37:30"/>
        <d v="2025-06-28T10:48:02"/>
        <d v="2025-06-28T10:55:07"/>
        <d v="2025-06-28T11:02:39"/>
        <d v="2025-06-28T11:39:09"/>
        <d v="2025-06-28T12:03:37"/>
        <d v="2025-06-28T12:26:14"/>
        <d v="2025-06-28T13:34:01"/>
        <d v="2025-06-28T14:00:32"/>
        <d v="2025-06-28T14:18:35"/>
        <d v="2025-06-28T15:14:57"/>
        <d v="2025-06-28T15:44:44"/>
        <d v="2025-06-28T15:57:18"/>
        <d v="2025-06-28T16:34:03"/>
        <d v="2025-06-28T17:21:15"/>
        <d v="2025-06-28T17:35:45"/>
        <d v="2025-06-28T18:28:08"/>
        <d v="2025-06-29T01:56:04"/>
        <d v="2025-06-29T06:51:41"/>
        <d v="2025-06-29T08:03:24"/>
        <d v="2025-06-29T08:57:45"/>
        <d v="2025-06-29T09:27:01"/>
        <d v="2025-06-29T09:32:57"/>
        <d v="2025-06-29T09:53:16"/>
        <d v="2025-06-29T10:07:36"/>
        <d v="2025-06-29T11:02:17"/>
        <d v="2025-06-29T11:54:27"/>
        <d v="2025-06-29T12:59:46"/>
        <d v="2025-06-29T13:10:08"/>
        <d v="2025-06-29T13:17:06"/>
        <d v="2025-06-29T13:46:53"/>
        <d v="2025-06-29T14:31:48"/>
        <d v="2025-06-29T16:07:56"/>
        <d v="2025-06-29T17:00:40"/>
        <d v="2025-06-29T18:24:39"/>
        <d v="2025-06-29T18:50:47"/>
        <d v="2025-06-29T19:36:57"/>
        <d v="2025-06-29T20:26:26"/>
        <d v="2025-06-29T21:17:18"/>
        <d v="2025-06-29T21:19:34"/>
        <d v="2025-06-30T06:51:56"/>
        <d v="2025-06-30T07:43:08"/>
        <d v="2025-06-30T09:32:53"/>
        <d v="2025-06-30T09:34:53"/>
        <d v="2025-06-30T10:20:16"/>
        <d v="2025-06-30T11:08:33"/>
        <d v="2025-06-30T11:16:51"/>
        <d v="2025-06-30T11:22:49"/>
        <d v="2025-06-30T11:59:50"/>
        <d v="2025-06-30T13:17:28"/>
        <d v="2025-06-30T13:39:52"/>
        <d v="2025-06-30T13:40:53"/>
        <d v="2025-06-30T13:53:05"/>
        <d v="2025-06-30T13:57:30"/>
        <d v="2025-06-30T14:28:25"/>
        <d v="2025-06-30T14:48:35"/>
        <d v="2025-06-30T16:16:03"/>
        <d v="2025-06-30T16:57:02"/>
        <d v="2025-06-30T17:38:00"/>
        <d v="2025-06-30T17:50:43"/>
        <d v="2025-06-30T17:53:35"/>
        <d v="2025-06-30T19:25:47"/>
        <d v="2025-06-30T20:32:17"/>
        <d v="2025-07-01T11:51:44"/>
        <d v="2025-07-01T17:49:15"/>
        <d v="2025-07-02T06:31:35"/>
        <d v="2025-07-02T13:21:04"/>
        <d v="2025-07-04T06:45:50"/>
        <d v="2025-07-04T20:13:35"/>
        <d v="2025-07-04T20:27:48"/>
        <d v="2025-07-05T00:09:28"/>
        <d v="2025-07-05T11:18:00"/>
        <d v="2025-07-06T11:13:09"/>
        <d v="2025-07-07T03:14:24"/>
        <d v="2025-07-07T06:33:39"/>
        <d v="2025-07-07T09:17:46"/>
        <d v="2025-07-07T16:16:59"/>
        <d v="2025-07-07T16:28:00"/>
        <d v="2025-07-07T16:52:10"/>
        <d v="2025-07-09T20:04:01"/>
        <d v="2025-07-10T07:21:28"/>
        <d v="2025-07-11T23:04:08"/>
        <d v="2025-07-12T19:52:20"/>
        <d v="2025-07-14T13:03:12"/>
        <d v="2025-07-14T14:20:16"/>
        <d v="2025-07-14T23:48:51"/>
        <d v="2025-07-15T07:39:15"/>
        <d v="2025-07-15T13:23:32"/>
        <d v="2025-07-16T10:38:08"/>
        <d v="2025-07-17T09:17:42"/>
        <d v="2025-07-17T16:16:10"/>
        <d v="2025-07-19T09:51:59"/>
        <d v="2025-07-19T12:40:50"/>
        <d v="2025-07-20T23:50:13"/>
        <d v="2025-07-21T07:04:48"/>
        <d v="2025-07-21T22:26:34"/>
        <d v="2025-07-22T01:46:36"/>
        <d v="2025-07-22T12:30:07"/>
        <d v="2025-07-23T06:38:12"/>
        <d v="2025-07-23T12:05:19"/>
        <d v="2025-07-23T19:05:10"/>
        <d v="2025-07-25T01:20:10"/>
        <d v="2025-07-25T07:20:44"/>
        <d v="2025-07-25T08:10:53"/>
        <d v="2025-07-25T09:01:48"/>
        <d v="2025-07-25T09:41:23"/>
        <d v="2025-07-25T10:39:29"/>
        <d v="2025-07-25T11:02:52"/>
        <d v="2025-07-25T11:47:56"/>
        <d v="2025-07-25T12:01:09"/>
        <d v="2025-07-25T12:01:29"/>
        <d v="2025-07-25T12:08:19"/>
        <d v="2025-07-25T12:41:37"/>
        <d v="2025-07-25T13:35:00"/>
        <d v="2025-07-25T13:46:33"/>
        <d v="2025-07-25T14:32:34"/>
        <d v="2025-07-25T14:49:46"/>
        <d v="2025-07-25T15:03:25"/>
        <d v="2025-07-25T15:14:05"/>
        <d v="2025-07-25T16:27:59"/>
        <d v="2025-07-25T16:49:16"/>
        <d v="2025-07-25T17:57:23"/>
        <d v="2025-07-25T19:59:40"/>
        <d v="2025-07-25T20:27:41"/>
        <d v="2025-07-25T20:45:56"/>
        <d v="2025-07-25T20:55:56"/>
        <d v="2025-07-26T00:03:29"/>
        <d v="2025-07-26T01:05:35"/>
        <d v="2025-07-26T01:53:54"/>
        <d v="2025-07-26T03:17:32"/>
        <d v="2025-07-26T08:39:50"/>
        <d v="2025-07-26T08:45:07"/>
        <d v="2025-07-26T10:58:55"/>
        <d v="2025-07-26T11:23:16"/>
        <d v="2025-07-26T11:56:21"/>
        <d v="2025-07-26T12:03:53"/>
        <d v="2025-07-26T12:04:41"/>
        <d v="2025-07-26T12:16:10"/>
        <d v="2025-07-26T13:22:18"/>
        <d v="2025-07-26T14:02:25"/>
        <d v="2025-07-26T14:09:06"/>
        <d v="2025-07-26T14:33:29"/>
        <d v="2025-07-26T15:05:46"/>
        <d v="2025-07-26T16:16:04"/>
        <d v="2025-07-26T17:50:04"/>
        <d v="2025-07-26T19:27:29"/>
        <d v="2025-07-27T04:37:54"/>
        <d v="2025-07-27T10:32:34"/>
        <d v="2025-07-27T10:52:16"/>
        <d v="2025-07-27T13:47:33"/>
        <d v="2025-07-27T14:07:59"/>
        <d v="2025-07-27T14:49:44"/>
        <d v="2025-07-27T17:43:53"/>
        <d v="2025-07-27T18:22:15"/>
        <d v="2025-07-27T21:36:47"/>
        <d v="2025-07-28T00:32:33"/>
        <d v="2025-07-28T00:47:48"/>
        <d v="2025-07-28T02:24:38"/>
        <d v="2025-07-28T03:11:17"/>
        <d v="2025-07-28T03:43:08"/>
        <d v="2025-07-28T07:11:10"/>
        <d v="2025-07-28T07:35:10"/>
        <d v="2025-07-28T07:38:05"/>
        <d v="2025-07-28T07:38:09"/>
        <d v="2025-07-28T08:41:13"/>
        <d v="2025-07-28T08:43:02"/>
        <d v="2025-07-28T09:23:31"/>
        <d v="2025-07-28T10:35:38"/>
        <d v="2025-07-28T11:10:45"/>
        <d v="2025-07-28T13:43:57"/>
        <d v="2025-07-28T19:42:01"/>
        <d v="2025-07-28T19:42:47"/>
        <d v="2025-07-28T20:55:21"/>
        <d v="2025-07-28T21:33:10"/>
        <d v="2025-07-29T04:29:02"/>
        <d v="2025-07-29T09:30:40"/>
        <d v="2025-07-29T10:06:54"/>
        <d v="2025-07-29T10:10:47"/>
        <d v="2025-07-29T11:17:55"/>
        <d v="2025-07-29T12:20:09"/>
        <d v="2025-07-29T13:07:04"/>
        <d v="2025-07-29T15:58:16"/>
        <d v="2025-07-29T15:58:37"/>
        <d v="2025-07-29T17:35:08"/>
        <d v="2025-07-29T18:10:13"/>
        <d v="2025-07-29T18:36:18"/>
        <d v="2025-07-30T07:05:48"/>
        <d v="2025-07-30T09:16:05"/>
        <d v="2025-07-30T12:46:08"/>
        <d v="2025-07-30T13:53:54"/>
        <d v="2025-07-30T15:49:13"/>
        <d v="2025-07-30T16:46:15"/>
        <d v="2025-07-30T17:25:06"/>
        <d v="2025-07-30T18:48:39"/>
        <d v="2025-07-30T19:49:41"/>
        <d v="2025-07-30T22:46:11"/>
        <d v="2025-07-31T04:06:25"/>
        <d v="2025-07-31T10:06:53"/>
        <d v="2025-07-31T10:53:58"/>
        <d v="2025-07-31T11:11:58"/>
        <d v="2025-07-31T11:27:29"/>
        <d v="2025-07-31T11:47:33"/>
        <d v="2025-07-31T12:11:40"/>
        <d v="2025-07-31T13:48:33"/>
        <d v="2025-07-31T15:27:40"/>
        <d v="2025-07-31T17:30:28"/>
        <d v="2025-07-31T19:15:29"/>
        <d v="2025-08-01T09:39:16"/>
        <d v="2025-08-01T12:56:50"/>
        <d v="2025-08-01T13:22:41"/>
        <d v="2025-08-01T13:47:32"/>
        <d v="2025-08-01T14:44:03"/>
        <d v="2025-08-04T10:53:05"/>
        <d v="2025-08-04T21:44:00"/>
        <d v="2025-08-05T15:00:52"/>
        <d v="2025-08-06T11:23:30"/>
        <d v="2025-08-08T08:36:04"/>
        <d v="2025-08-08T09:33:55"/>
        <d v="2025-08-08T10:06:30"/>
        <d v="2025-08-08T11:02:38"/>
        <d v="2025-08-08T11:32:49"/>
        <d v="2025-08-08T13:29:33"/>
        <d v="2025-08-08T13:54:25"/>
        <d v="2025-08-08T15:24:50"/>
        <d v="2025-08-08T15:26:19"/>
        <d v="2025-08-08T16:16:14"/>
        <d v="2025-08-09T00:47:44"/>
        <d v="2025-08-09T16:37:12"/>
        <d v="2025-08-10T12:11:22"/>
        <d v="2025-08-10T12:20:02"/>
        <d v="2025-08-12T08:54:30"/>
        <d v="2025-08-12T16:30:29"/>
        <d v="2025-08-14T09:14:34"/>
        <d v="2025-08-16T08:29:32"/>
        <d v="2025-08-17T12:25:28"/>
        <d v="2025-08-17T14:13:29"/>
        <d v="2025-08-17T19:54:41"/>
        <d v="2025-08-18T10:42:35"/>
        <d v="2025-08-20T12:12:58"/>
        <d v="2025-08-21T14:23:48"/>
        <d v="2025-08-21T18:35:49"/>
        <d v="2025-08-22T02:04:37"/>
        <d v="2025-08-22T15:51:34"/>
        <d v="2025-08-22T16:28:04"/>
        <d v="2025-08-23T12:53:33"/>
        <d v="2025-08-23T14:58:58"/>
        <d v="2025-08-25T02:07:34"/>
        <d v="2025-08-25T03:40:17"/>
        <d v="2025-08-25T06:36:44"/>
        <d v="2025-08-25T07:02:14"/>
        <d v="2025-08-25T08:03:44"/>
        <d v="2025-08-25T09:27:09"/>
        <d v="2025-08-25T10:44:48"/>
        <d v="2025-08-25T11:04:48"/>
        <d v="2025-08-25T11:19:22"/>
        <d v="2025-08-25T11:20:05"/>
        <d v="2025-08-25T12:19:55"/>
        <d v="2025-08-25T12:37:33"/>
        <d v="2025-08-25T13:19:01"/>
        <d v="2025-08-25T14:28:32"/>
        <d v="2025-08-25T14:43:29"/>
        <d v="2025-08-25T15:14:57"/>
        <d v="2025-08-25T15:50:59"/>
        <d v="2025-08-25T18:27:11"/>
        <d v="2025-08-25T18:31:47"/>
        <d v="2025-08-25T18:47:41"/>
        <d v="2025-08-25T19:09:58"/>
        <d v="2025-08-25T21:58:06"/>
        <d v="2025-08-25T23:41:45"/>
        <d v="2025-08-26T01:56:09"/>
        <d v="2025-08-26T06:05:00"/>
        <d v="2025-08-26T06:16:24"/>
        <d v="2025-08-26T06:46:28"/>
        <d v="2025-08-26T08:22:54"/>
        <d v="2025-08-26T08:32:57"/>
        <d v="2025-08-26T08:48:39"/>
        <d v="2025-08-26T11:17:42"/>
        <d v="2025-08-26T11:31:44"/>
        <d v="2025-08-26T12:16:17"/>
        <d v="2025-08-26T12:17:32"/>
        <d v="2025-08-26T12:39:47"/>
        <d v="2025-08-26T14:08:29"/>
        <d v="2025-08-26T14:54:16"/>
        <d v="2025-08-26T15:36:19"/>
        <d v="2025-08-26T16:07:52"/>
        <d v="2025-08-26T16:12:22"/>
        <d v="2025-08-26T17:06:52"/>
        <d v="2025-08-26T17:26:03"/>
        <d v="2025-08-26T17:36:29"/>
        <d v="2025-08-27T08:47:17"/>
        <d v="2025-08-27T11:40:12"/>
        <d v="2025-08-27T11:58:50"/>
        <d v="2025-08-27T12:42:46"/>
        <d v="2025-08-27T14:03:41"/>
        <d v="2025-08-27T14:55:22"/>
        <d v="2025-08-27T15:29:57"/>
        <d v="2025-08-27T18:53:30"/>
        <d v="2025-08-27T19:43:06"/>
        <d v="2025-08-27T21:45:23"/>
        <d v="2025-08-28T10:59:38"/>
        <d v="2025-08-28T11:51:57"/>
        <d v="2025-08-28T12:02:37"/>
        <d v="2025-08-28T13:20:00"/>
        <d v="2025-08-28T13:41:18"/>
        <d v="2025-08-28T15:16:17"/>
        <d v="2025-08-28T16:12:38"/>
        <d v="2025-08-28T17:01:39"/>
        <d v="2025-08-28T20:04:15"/>
        <d v="2025-08-28T20:23:45"/>
        <d v="2025-08-28T21:38:32"/>
        <d v="2025-08-29T05:22:31"/>
        <d v="2025-08-29T07:11:16"/>
        <d v="2025-08-29T07:49:02"/>
        <d v="2025-08-29T10:04:43"/>
        <d v="2025-08-29T11:17:09"/>
        <d v="2025-08-29T13:15:12"/>
        <d v="2025-08-29T13:19:14"/>
        <d v="2025-08-29T15:12:32"/>
        <d v="2025-08-29T15:37:05"/>
        <d v="2025-08-29T17:38:59"/>
        <d v="2025-08-29T19:20:45"/>
        <d v="2025-08-29T19:54:35"/>
        <d v="2025-08-30T05:50:27"/>
        <d v="2025-08-30T10:10:22"/>
        <d v="2025-08-30T10:17:14"/>
        <d v="2025-08-30T11:53:52"/>
        <d v="2025-08-30T12:50:46"/>
        <d v="2025-08-30T13:58:11"/>
        <d v="2025-08-30T14:36:32"/>
        <d v="2025-08-30T15:29:15"/>
        <d v="2025-08-30T16:00:49"/>
        <d v="2025-08-30T16:04:50"/>
        <d v="2025-08-30T17:26:41"/>
        <d v="2025-08-30T17:38:25"/>
        <d v="2025-08-30T19:46:42"/>
        <d v="2025-08-30T21:28:32"/>
        <d v="2025-08-31T09:44:13"/>
        <d v="2025-08-31T10:23:54"/>
        <d v="2025-08-31T11:27:22"/>
        <d v="2025-08-31T12:05:35"/>
        <d v="2025-08-31T13:29:58"/>
        <d v="2025-08-31T15:56:23"/>
        <d v="2025-08-31T16:25:41"/>
        <d v="2025-08-31T16:50:34"/>
        <d v="2025-08-31T18:19:23"/>
        <d v="2025-08-31T22:52:02"/>
        <d v="2025-09-01T04:35:54"/>
        <d v="2025-09-01T13:18:02"/>
        <d v="2025-09-02T08:04:00"/>
        <d v="2025-09-02T16:45:16"/>
        <d v="2025-09-03T01:26:45"/>
        <d v="2025-09-03T17:01:45"/>
        <d v="2025-09-04T13:08:40"/>
        <d v="2025-09-04T14:31:43"/>
        <d v="2025-09-04T14:44:34"/>
        <d v="2025-09-06T12:15:14"/>
        <d v="2025-09-06T12:29:17"/>
        <d v="2025-09-06T13:18:36"/>
        <d v="2025-09-07T11:44:40"/>
        <d v="2025-09-07T13:19:54"/>
        <d v="2025-09-08T18:12:24"/>
        <d v="2025-09-09T15:17:27"/>
        <d v="2025-09-09T16:10:56"/>
        <d v="2025-09-09T16:17:09"/>
        <d v="2025-09-09T21:06:49"/>
        <d v="2025-09-09T22:06:37"/>
        <d v="2025-09-09T23:47:33"/>
        <d v="2025-09-11T08:04:27"/>
        <d v="2025-09-12T08:30:22"/>
        <d v="2025-09-13T09:46:06"/>
        <d v="2025-09-13T12:13:44"/>
        <d v="2025-09-13T15:12:59"/>
        <d v="2025-09-14T02:18:31"/>
        <d v="2025-09-14T03:02:55"/>
        <d v="2025-09-14T07:28:20"/>
        <d v="2025-09-14T09:39:33"/>
        <d v="2025-09-14T13:55:38"/>
        <d v="2025-09-14T14:36:46"/>
        <d v="2025-09-15T16:46:33"/>
        <d v="2025-09-17T10:25:38"/>
        <d v="2025-09-17T14:41:56"/>
        <d v="2025-09-17T21:07:44"/>
        <d v="2025-09-18T09:05:41"/>
        <d v="2025-09-19T02:30:31"/>
        <d v="2025-09-19T20:48:31"/>
        <d v="2025-09-20T11:15:58"/>
        <d v="2025-09-20T22:39:01"/>
        <d v="2025-09-21T02:45:45"/>
        <d v="2025-09-22T07:11:34"/>
        <d v="2025-09-22T13:15:38"/>
        <d v="2025-09-23T22:29:05"/>
        <d v="2025-09-24T06:13:37"/>
        <d v="2025-09-25T07:56:31"/>
        <d v="2025-09-25T09:02:53"/>
        <d v="2025-09-25T09:45:44"/>
        <d v="2025-09-25T10:38:26"/>
        <d v="2025-09-25T10:57:00"/>
        <d v="2025-09-25T11:11:40"/>
        <d v="2025-09-25T11:51:30"/>
        <d v="2025-09-25T11:53:07"/>
        <d v="2025-09-25T12:11:17"/>
        <d v="2025-09-25T13:20:17"/>
        <d v="2025-09-25T13:22:45"/>
        <d v="2025-09-25T13:27:50"/>
        <d v="2025-09-25T14:27:02"/>
        <d v="2025-09-25T15:04:12"/>
        <d v="2025-09-25T15:50:18"/>
        <d v="2025-09-25T16:01:01"/>
        <d v="2025-09-25T17:18:07"/>
        <d v="2025-09-25T17:40:56"/>
        <d v="2025-09-25T17:50:54"/>
        <d v="2025-09-25T19:03:06"/>
        <d v="2025-09-25T19:18:21"/>
        <d v="2025-09-25T21:25:12"/>
        <d v="2025-09-26T00:08:34"/>
        <d v="2025-09-26T00:42:06"/>
        <d v="2025-09-26T08:33:26"/>
        <d v="2025-09-26T08:39:02"/>
        <d v="2025-09-26T09:50:45"/>
        <d v="2025-09-26T11:34:34"/>
        <d v="2025-09-26T12:06:22"/>
        <d v="2025-09-26T12:16:52"/>
        <d v="2025-09-26T13:20:34"/>
        <d v="2025-09-26T13:35:03"/>
        <d v="2025-09-26T17:06:17"/>
        <d v="2025-09-26T17:35:37"/>
        <d v="2025-09-26T19:10:41"/>
        <d v="2025-09-27T06:01:04"/>
        <d v="2025-09-27T07:24:21"/>
        <d v="2025-09-27T09:06:45"/>
        <d v="2025-09-27T11:03:46"/>
        <d v="2025-09-27T11:58:19"/>
        <d v="2025-09-27T14:18:06"/>
        <d v="2025-09-27T15:44:02"/>
        <d v="2025-09-27T16:35:28"/>
        <d v="2025-09-27T17:53:22"/>
        <d v="2025-09-27T18:26:02"/>
        <d v="2025-09-27T18:31:53"/>
        <d v="2025-09-27T19:18:07"/>
        <d v="2025-09-28T07:38:11"/>
        <d v="2025-09-28T08:14:58"/>
        <d v="2025-09-28T08:46:28"/>
        <d v="2025-09-28T09:08:02"/>
        <d v="2025-09-28T10:08:09"/>
        <d v="2025-09-28T10:08:29"/>
        <d v="2025-09-28T11:42:26"/>
        <d v="2025-09-28T13:13:06"/>
        <d v="2025-09-28T13:15:04"/>
        <d v="2025-09-28T13:40:12"/>
        <d v="2025-09-28T15:03:58"/>
        <d v="2025-09-28T16:11:37"/>
        <d v="2025-09-28T18:52:09"/>
        <d v="2025-09-28T19:00:12"/>
        <d v="2025-09-28T19:35:02"/>
        <d v="2025-09-28T20:32:24"/>
        <d v="2025-09-28T21:02:57"/>
        <d v="2025-09-28T21:55:45"/>
        <d v="2025-09-29T06:14:27"/>
        <d v="2025-09-29T06:29:47"/>
        <d v="2025-09-29T06:52:03"/>
        <d v="2025-09-29T07:49:53"/>
        <d v="2025-09-29T07:59:58"/>
        <d v="2025-09-29T12:02:38"/>
        <d v="2025-09-29T14:59:52"/>
        <d v="2025-09-29T15:17:29"/>
        <d v="2025-09-29T15:29:50"/>
        <d v="2025-09-29T16:20:17"/>
        <d v="2025-09-29T19:48:01"/>
        <d v="2025-09-30T06:00:10"/>
        <d v="2025-09-30T06:01:06"/>
        <d v="2025-09-30T08:33:08"/>
        <d v="2025-09-30T10:30:56"/>
        <d v="2025-09-30T13:21:31"/>
        <d v="2025-09-30T13:50:27"/>
        <d v="2025-09-30T14:05:52"/>
        <d v="2025-09-30T14:46:39"/>
        <d v="2025-09-30T15:39:05"/>
        <d v="2025-09-30T17:48:28"/>
        <d v="2025-09-30T20:19:04"/>
        <d v="2025-09-30T20:29:17"/>
        <d v="2025-09-30T20:35:53"/>
        <d v="2025-10-01T00:01:54"/>
        <d v="2025-10-01T08:28:54"/>
        <d v="2025-10-03T09:46:42"/>
        <d v="2025-10-03T14:15:21"/>
        <d v="2025-10-04T15:14:15"/>
        <d v="2025-10-04T18:40:52"/>
        <d v="2025-10-04T21:30:23"/>
        <d v="2025-10-05T12:07:53"/>
        <d v="2025-10-05T14:45:31"/>
        <d v="2025-10-06T03:54:36"/>
        <d v="2025-10-06T10:56:28"/>
        <d v="2025-10-06T15:25:30"/>
        <d v="2025-10-07T14:25:56"/>
        <d v="2025-10-07T17:59:20"/>
        <d v="2025-10-08T16:01:45"/>
        <d v="2025-10-08T17:18:42"/>
        <d v="2025-10-09T03:00:06"/>
        <d v="2025-10-09T15:36:06"/>
        <d v="2025-10-09T15:42:21"/>
        <d v="2025-10-09T20:02:11"/>
        <d v="2025-10-10T07:27:46"/>
        <d v="2025-10-10T08:27:28"/>
        <d v="2025-10-10T10:04:27"/>
        <d v="2025-10-10T11:02:11"/>
        <d v="2025-10-10T13:16:19"/>
        <d v="2025-10-10T14:08:36"/>
        <d v="2025-10-10T18:50:33"/>
        <d v="2025-10-11T02:17:44"/>
        <d v="2025-10-11T15:40:28"/>
        <d v="2025-10-12T15:45:05"/>
        <d v="2025-10-12T18:51:02"/>
        <d v="2025-10-12T19:36:33"/>
        <d v="2025-10-13T11:38:39"/>
        <d v="2025-10-15T01:16:47"/>
        <d v="2025-10-15T16:20:30"/>
        <d v="2025-10-16T07:05:04"/>
        <d v="2025-10-16T17:50:41"/>
        <d v="2025-10-16T18:15:54"/>
        <d v="2025-10-16T21:00:19"/>
        <d v="2025-10-17T12:29:50"/>
        <d v="2025-10-17T13:11:46"/>
        <d v="2025-10-17T19:21:04"/>
        <d v="2025-10-19T14:42:53"/>
        <d v="2025-10-20T12:09:40"/>
        <d v="2025-10-20T16:13:45"/>
        <d v="2025-10-20T17:22:14"/>
        <d v="2025-10-21T06:31:47"/>
        <d v="2025-10-21T15:40:17"/>
        <d v="2025-10-22T10:21:18"/>
        <d v="2025-10-23T13:03:00"/>
        <d v="2025-10-24T09:32:07"/>
        <d v="2025-10-24T13:37:04"/>
        <d v="2025-10-25T03:57:29"/>
        <d v="2025-10-25T04:00:55"/>
        <d v="2025-10-25T06:11:14"/>
        <d v="2025-10-25T06:55:09"/>
        <d v="2025-10-25T08:39:01"/>
        <d v="2025-10-25T09:03:25"/>
        <d v="2025-10-25T09:55:28"/>
        <d v="2025-10-25T10:41:33"/>
        <d v="2025-10-25T10:47:12"/>
        <d v="2025-10-25T11:42:09"/>
        <d v="2025-10-25T12:57:24"/>
        <d v="2025-10-25T13:55:32"/>
        <d v="2025-10-25T14:00:24"/>
        <d v="2025-10-25T14:25:58"/>
        <d v="2025-10-25T14:29:15"/>
        <d v="2025-10-25T14:36:53"/>
        <d v="2025-10-25T14:40:57"/>
        <d v="2025-10-25T15:16:13"/>
        <d v="2025-10-25T15:47:26"/>
        <d v="2025-10-25T16:53:41"/>
        <d v="2025-10-25T17:39:27"/>
        <d v="2025-10-25T18:20:05"/>
        <d v="2025-10-25T18:58:56"/>
        <d v="2025-10-25T19:41:11"/>
        <d v="2025-10-26T10:51:07"/>
        <d v="2025-10-26T11:49:33"/>
        <d v="2025-10-26T12:30:43"/>
        <d v="2025-10-26T12:57:37"/>
        <d v="2025-10-26T12:59:35"/>
        <d v="2025-10-26T13:45:11"/>
        <d v="2025-10-26T13:46:27"/>
        <d v="2025-10-26T14:20:31"/>
        <d v="2025-10-26T16:57:44"/>
        <d v="2025-10-26T17:03:27"/>
        <d v="2025-10-26T21:41:09"/>
        <d v="2025-10-27T06:23:46"/>
        <d v="2025-10-27T07:46:30"/>
        <d v="2025-10-27T09:17:31"/>
        <d v="2025-10-27T10:18:57"/>
        <d v="2025-10-27T11:18:32"/>
        <d v="2025-10-27T11:31:43"/>
        <d v="2025-10-27T11:32:08"/>
        <d v="2025-10-27T12:59:55"/>
        <d v="2025-10-27T13:21:33"/>
        <d v="2025-10-27T13:26:07"/>
        <d v="2025-10-27T14:09:11"/>
        <d v="2025-10-27T15:36:51"/>
        <d v="2025-10-27T16:14:36"/>
        <d v="2025-10-27T16:53:13"/>
        <d v="2025-10-27T19:38:20"/>
        <d v="2025-10-27T21:01:44"/>
        <d v="2025-10-28T00:32:37"/>
        <d v="2025-10-28T01:52:20"/>
        <d v="2025-10-28T08:36:52"/>
        <d v="2025-10-28T09:33:04"/>
        <d v="2025-10-28T09:34:12"/>
        <d v="2025-10-28T09:55:04"/>
        <d v="2025-10-28T10:40:37"/>
        <d v="2025-10-28T11:24:00"/>
        <d v="2025-10-28T11:32:25"/>
        <d v="2025-10-28T11:49:06"/>
        <d v="2025-10-28T13:15:17"/>
        <d v="2025-10-28T15:48:18"/>
        <d v="2025-10-28T16:29:01"/>
        <d v="2025-10-28T16:29:58"/>
        <d v="2025-10-28T18:01:00"/>
        <d v="2025-10-28T18:54:48"/>
        <d v="2025-10-28T21:01:48"/>
        <d v="2025-10-29T10:33:11"/>
        <d v="2025-10-29T10:58:47"/>
        <d v="2025-10-29T11:21:42"/>
        <d v="2025-10-29T12:28:11"/>
        <d v="2025-10-29T12:30:02"/>
        <d v="2025-10-29T13:42:53"/>
        <d v="2025-10-29T13:56:44"/>
        <d v="2025-10-29T14:46:42"/>
        <d v="2025-10-29T15:28:04"/>
        <d v="2025-10-29T16:19:02"/>
        <d v="2025-10-29T17:16:28"/>
        <d v="2025-10-29T17:53:42"/>
        <d v="2025-10-29T18:28:09"/>
        <d v="2025-10-29T22:02:51"/>
        <d v="2025-10-30T01:33:10"/>
        <d v="2025-10-30T06:52:00"/>
        <d v="2025-10-30T08:57:54"/>
        <d v="2025-10-30T09:42:56"/>
        <d v="2025-10-30T09:55:57"/>
        <d v="2025-10-30T13:09:00"/>
        <d v="2025-10-30T13:56:21"/>
        <d v="2025-10-30T14:40:59"/>
        <d v="2025-10-30T14:59:41"/>
        <d v="2025-10-30T16:21:23"/>
        <d v="2025-10-30T16:56:16"/>
        <d v="2025-10-30T17:58:22"/>
        <d v="2025-10-30T19:03:10"/>
        <d v="2025-10-30T19:14:34"/>
        <d v="2025-10-30T22:20:43"/>
        <d v="2025-10-31T06:13:27"/>
        <d v="2025-10-31T08:42:30"/>
        <d v="2025-10-31T08:58:25"/>
        <d v="2025-10-31T09:53:29"/>
        <d v="2025-10-31T12:03:57"/>
        <d v="2025-10-31T12:39:10"/>
        <d v="2025-10-31T14:14:28"/>
        <d v="2025-10-31T14:14:57"/>
        <d v="2025-10-31T14:18:28"/>
        <d v="2025-10-31T15:17:33"/>
        <d v="2025-10-31T15:20:17"/>
        <d v="2025-10-31T15:29:05"/>
        <d v="2025-10-31T17:06:03"/>
        <d v="2025-10-31T17:37:46"/>
        <d v="2025-10-31T21:02:47"/>
        <d v="2025-10-31T21:57:09"/>
        <d v="2025-10-31T23:06:11"/>
        <d v="2025-11-01T10:56:37"/>
        <d v="2025-11-01T17:02:59"/>
        <d v="2025-11-01T18:33:59"/>
        <d v="2025-11-02T06:10:30"/>
        <d v="2025-11-02T13:54:24"/>
        <d v="2025-11-02T14:37:36"/>
        <d v="2025-11-02T15:08:17"/>
        <d v="2025-11-03T10:14:55"/>
        <d v="2025-11-03T11:08:38"/>
        <d v="2025-11-03T13:08:11"/>
        <d v="2025-11-03T16:45:59"/>
        <d v="2025-11-04T10:13:27"/>
        <d v="2025-11-04T10:21:22"/>
        <d v="2025-11-04T12:27:03"/>
        <d v="2025-11-04T15:36:13"/>
        <d v="2025-11-04T16:42:18"/>
        <d v="2025-11-04T17:57:58"/>
        <d v="2025-11-04T19:23:54"/>
        <d v="2025-11-05T17:21:44"/>
        <d v="2025-11-06T03:25:13"/>
        <d v="2025-11-06T13:48:36"/>
        <d v="2025-11-09T11:40:13"/>
        <d v="2025-11-10T12:41:36"/>
        <d v="2025-11-11T06:43:23"/>
        <d v="2025-11-11T14:01:59"/>
        <d v="2025-11-11T15:54:56"/>
        <d v="2025-11-11T15:57:44"/>
        <d v="2025-11-11T18:51:15"/>
        <d v="2025-11-12T10:45:17"/>
        <d v="2025-11-12T21:52:55"/>
        <d v="2025-11-13T19:21:27"/>
        <d v="2025-11-13T21:49:19"/>
        <d v="2025-11-14T05:38:06"/>
        <d v="2025-11-14T16:24:20"/>
        <d v="2025-11-14T18:12:01"/>
        <d v="2025-11-15T08:25:17"/>
        <d v="2025-11-15T16:15:58"/>
        <d v="2025-11-18T01:05:35"/>
        <d v="2025-11-18T09:06:36"/>
        <d v="2025-11-19T19:12:21"/>
        <d v="2025-11-20T12:52:34"/>
        <d v="2025-11-21T05:01:06"/>
        <d v="2025-11-21T08:27:38"/>
        <d v="2025-11-23T08:47:36"/>
        <d v="2025-11-23T10:37:01"/>
        <d v="2025-11-23T19:43:48"/>
        <d v="2025-11-23T21:35:29"/>
        <d v="2025-11-24T08:58:52"/>
        <d v="2025-11-24T09:18:39"/>
        <d v="2025-11-24T09:51:23"/>
        <d v="2025-11-24T10:02:18"/>
        <d v="2025-11-24T19:56:59"/>
        <d v="2025-11-25T01:25:57"/>
        <d v="2025-11-25T07:26:37"/>
        <d v="2025-11-25T09:14:42"/>
        <d v="2025-11-25T09:33:29"/>
        <d v="2025-11-25T10:12:23"/>
        <d v="2025-11-25T10:13:41"/>
        <d v="2025-11-25T10:22:10"/>
        <d v="2025-11-25T10:48:47"/>
        <d v="2025-11-25T11:05:10"/>
        <d v="2025-11-25T11:08:59"/>
        <d v="2025-11-25T11:18:03"/>
        <d v="2025-11-25T11:22:17"/>
        <d v="2025-11-25T12:14:02"/>
        <d v="2025-11-25T12:16:40"/>
        <d v="2025-11-25T13:08:44"/>
        <d v="2025-11-25T13:46:55"/>
        <d v="2025-11-25T13:47:43"/>
        <d v="2025-11-25T13:53:35"/>
        <d v="2025-11-25T14:22:19"/>
        <d v="2025-11-25T14:48:47"/>
        <d v="2025-11-25T15:09:21"/>
        <d v="2025-11-25T15:13:17"/>
        <d v="2025-11-25T15:37:57"/>
        <d v="2025-11-25T15:47:04"/>
        <d v="2025-11-25T16:25:36"/>
        <d v="2025-11-25T16:26:15"/>
        <d v="2025-11-25T16:40:17"/>
        <d v="2025-11-25T16:43:42"/>
        <d v="2025-11-25T16:59:08"/>
        <d v="2025-11-25T18:46:23"/>
        <d v="2025-11-25T18:52:48"/>
        <d v="2025-11-25T19:39:46"/>
        <d v="2025-11-25T23:37:13"/>
        <d v="2025-11-26T00:52:07"/>
        <d v="2025-11-26T01:13:42"/>
        <d v="2025-11-26T01:38:54"/>
        <d v="2025-11-26T08:36:18"/>
        <d v="2025-11-26T09:45:34"/>
        <d v="2025-11-26T11:37:00"/>
        <d v="2025-11-26T11:48:25"/>
        <d v="2025-11-26T13:26:47"/>
        <d v="2025-11-26T15:47:20"/>
        <d v="2025-11-26T16:17:17"/>
        <d v="2025-11-26T17:28:35"/>
        <d v="2025-11-26T20:44:33"/>
        <d v="2025-11-26T21:54:04"/>
        <d v="2025-11-27T08:42:20"/>
        <d v="2025-11-27T09:44:54"/>
        <d v="2025-11-27T10:19:43"/>
        <d v="2025-11-27T10:30:53"/>
        <d v="2025-11-27T10:53:27"/>
        <d v="2025-11-27T11:11:57"/>
        <d v="2025-11-27T12:47:53"/>
        <d v="2025-11-27T13:56:00"/>
        <d v="2025-11-27T14:50:49"/>
        <d v="2025-11-27T15:28:43"/>
        <d v="2025-11-27T16:50:31"/>
        <d v="2025-11-27T17:13:25"/>
        <d v="2025-11-27T17:17:08"/>
        <d v="2025-11-27T17:30:06"/>
        <d v="2025-11-27T17:57:04"/>
        <d v="2025-11-27T21:05:01"/>
        <d v="2025-11-27T21:51:30"/>
        <d v="2025-11-27T22:20:35"/>
        <d v="2025-11-28T00:17:32"/>
        <d v="2025-11-28T02:24:19"/>
        <d v="2025-11-28T07:09:54"/>
        <d v="2025-11-28T08:42:25"/>
        <d v="2025-11-28T09:06:33"/>
        <d v="2025-11-28T09:46:52"/>
        <d v="2025-11-28T09:53:10"/>
        <d v="2025-11-28T11:58:29"/>
        <d v="2025-11-28T12:20:54"/>
        <d v="2025-11-28T12:20:56"/>
        <d v="2025-11-28T13:42:04"/>
        <d v="2025-11-28T14:08:25"/>
        <d v="2025-11-28T14:13:07"/>
        <d v="2025-11-28T14:54:44"/>
        <d v="2025-11-28T16:09:40"/>
        <d v="2025-11-28T20:28:59"/>
        <d v="2025-11-28T21:49:54"/>
        <d v="2025-11-29T06:59:34"/>
        <d v="2025-11-29T08:11:56"/>
        <d v="2025-11-29T09:07:21"/>
        <d v="2025-11-29T09:09:00"/>
        <d v="2025-11-29T09:42:01"/>
        <d v="2025-11-29T13:51:44"/>
        <d v="2025-11-29T15:19:31"/>
        <d v="2025-11-29T15:40:01"/>
        <d v="2025-11-29T18:23:40"/>
        <d v="2025-11-29T18:57:36"/>
        <d v="2025-11-29T19:31:13"/>
        <d v="2025-11-29T23:47:17"/>
        <d v="2025-11-30T07:27:26"/>
        <d v="2025-11-30T09:23:48"/>
        <d v="2025-11-30T10:31:48"/>
        <d v="2025-11-30T11:12:49"/>
        <d v="2025-11-30T11:20:08"/>
        <d v="2025-11-30T12:17:00"/>
        <d v="2025-11-30T13:19:52"/>
        <d v="2025-11-30T15:25:29"/>
        <d v="2025-11-30T15:35:19"/>
        <d v="2025-11-30T17:08:27"/>
        <d v="2025-11-30T17:49:12"/>
        <d v="2025-11-30T18:45:31"/>
        <d v="2025-11-30T19:59:21"/>
        <d v="2025-11-30T20:15:50"/>
        <d v="2025-12-01T13:54:30"/>
        <d v="2025-12-02T07:09:34"/>
        <d v="2025-12-02T15:31:16"/>
        <d v="2025-12-02T17:26:47"/>
        <d v="2025-12-03T16:14:10"/>
        <d v="2025-12-04T09:48:20"/>
        <d v="2025-12-04T11:38:36"/>
        <d v="2025-12-04T13:31:47"/>
        <d v="2025-12-04T13:59:41"/>
        <d v="2025-12-04T16:18:17"/>
        <d v="2025-12-04T21:07:08"/>
        <d v="2025-12-05T10:35:47"/>
        <d v="2025-12-05T16:09:10"/>
        <d v="2025-12-07T07:40:05"/>
        <d v="2025-12-07T08:54:15"/>
        <d v="2025-12-07T09:40:40"/>
        <d v="2025-12-09T10:55:55"/>
        <d v="2025-12-09T13:00:46"/>
        <d v="2025-12-09T14:26:59"/>
        <d v="2025-12-10T02:01:30"/>
        <d v="2025-12-10T09:13:37"/>
        <d v="2025-12-10T11:27:06"/>
        <d v="2025-12-10T17:46:39"/>
        <d v="2025-12-10T17:47:19"/>
        <d v="2025-12-10T18:45:24"/>
        <d v="2025-12-11T10:34:12"/>
        <d v="2025-12-11T16:53:10"/>
        <d v="2025-12-12T01:41:03"/>
        <d v="2025-12-12T06:24:43"/>
        <d v="2025-12-12T10:23:42"/>
        <d v="2025-12-12T11:01:17"/>
        <d v="2025-12-12T11:21:38"/>
        <d v="2025-12-12T12:38:19"/>
        <d v="2025-12-12T12:41:05"/>
        <d v="2025-12-12T12:52:15"/>
        <d v="2025-12-12T15:43:10"/>
        <d v="2025-12-12T16:52:07"/>
        <d v="2025-12-12T21:28:28"/>
        <d v="2025-12-13T14:34:59"/>
        <d v="2025-12-14T10:01:35"/>
        <d v="2025-12-14T15:34:32"/>
        <d v="2025-12-14T18:31:40"/>
        <d v="2025-12-15T02:05:08"/>
        <d v="2025-12-15T03:46:27"/>
        <d v="2025-12-15T10:58:21"/>
        <d v="2025-12-15T12:47:32"/>
        <d v="2025-12-16T13:41:08"/>
        <d v="2025-12-16T14:57:46"/>
        <d v="2025-12-16T15:21:40"/>
        <d v="2025-12-16T16:58:29"/>
        <d v="2025-12-17T09:49:56"/>
        <d v="2025-12-17T10:51:06"/>
        <d v="2025-12-18T16:29:09"/>
        <d v="2025-12-19T13:53:26"/>
        <d v="2025-12-20T06:52:48"/>
        <d v="2025-12-20T12:24:14"/>
        <d v="2025-12-21T10:39:22"/>
        <d v="2025-12-22T11:57:47"/>
        <d v="2025-12-22T18:56:18"/>
        <d v="2025-12-22T19:10:15"/>
        <d v="2025-12-23T10:19:29"/>
        <d v="2025-12-23T11:17:04"/>
        <d v="2025-12-23T14:19:31"/>
        <d v="2025-12-23T15:23:29"/>
        <d v="2025-12-23T18:48:26"/>
        <d v="2025-12-24T10:35:53"/>
        <d v="2025-12-25T00:15:07"/>
        <d v="2025-12-25T01:09:59"/>
        <d v="2025-12-25T01:31:40"/>
        <d v="2025-12-25T01:58:34"/>
        <d v="2025-12-25T02:26:21"/>
        <d v="2025-12-25T02:27:26"/>
        <d v="2025-12-25T02:59:34"/>
        <d v="2025-12-25T06:51:32"/>
        <d v="2025-12-25T07:53:13"/>
        <d v="2025-12-25T08:00:10"/>
        <d v="2025-12-25T08:43:30"/>
        <d v="2025-12-25T09:22:27"/>
        <d v="2025-12-25T09:27:54"/>
        <d v="2025-12-25T09:34:55"/>
        <d v="2025-12-25T09:39:49"/>
        <d v="2025-12-25T10:52:50"/>
        <d v="2025-12-25T11:12:45"/>
        <d v="2025-12-25T11:16:09"/>
        <d v="2025-12-25T11:34:13"/>
        <d v="2025-12-25T11:48:43"/>
        <d v="2025-12-25T12:06:21"/>
        <d v="2025-12-25T12:26:03"/>
        <d v="2025-12-25T13:01:41"/>
        <d v="2025-12-25T13:11:25"/>
        <d v="2025-12-25T13:17:32"/>
        <d v="2025-12-25T13:35:38"/>
        <d v="2025-12-25T13:54:26"/>
        <d v="2025-12-25T14:39:53"/>
        <d v="2025-12-25T15:31:15"/>
        <d v="2025-12-25T15:34:57"/>
        <d v="2025-12-25T15:39:45"/>
        <d v="2025-12-25T16:50:01"/>
        <d v="2025-12-25T17:46:45"/>
        <d v="2025-12-25T18:52:41"/>
        <d v="2025-12-25T18:57:36"/>
        <d v="2025-12-25T19:10:03"/>
        <d v="2025-12-25T20:52:33"/>
        <d v="2025-12-25T21:25:50"/>
        <d v="2025-12-25T21:33:42"/>
        <d v="2025-12-25T21:51:03"/>
        <d v="2025-12-25T22:19:28"/>
        <d v="2025-12-25T22:50:15"/>
        <d v="2025-12-25T23:10:42"/>
        <d v="2025-12-26T02:29:17"/>
        <d v="2025-12-26T03:04:36"/>
        <d v="2025-12-26T04:21:32"/>
        <d v="2025-12-26T07:33:50"/>
        <d v="2025-12-26T08:53:47"/>
        <d v="2025-12-26T11:11:06"/>
        <d v="2025-12-26T11:59:10"/>
        <d v="2025-12-26T12:07:11"/>
        <d v="2025-12-26T15:34:43"/>
        <d v="2025-12-26T15:44:19"/>
        <d v="2025-12-26T16:36:37"/>
        <d v="2025-12-26T16:56:15"/>
        <d v="2025-12-26T17:58:23"/>
        <d v="2025-12-26T22:54:13"/>
        <d v="2025-12-27T00:14:00"/>
        <d v="2025-12-27T02:45:15"/>
        <d v="2025-12-27T08:45:29"/>
        <d v="2025-12-27T09:53:54"/>
        <d v="2025-12-27T10:06:52"/>
        <d v="2025-12-27T11:52:27"/>
        <d v="2025-12-27T12:01:10"/>
        <d v="2025-12-27T12:09:41"/>
        <d v="2025-12-27T12:45:09"/>
        <d v="2025-12-27T14:39:30"/>
        <d v="2025-12-27T15:13:10"/>
        <d v="2025-12-27T16:11:32"/>
        <d v="2025-12-27T18:05:28"/>
        <d v="2025-12-27T18:58:47"/>
        <d v="2025-12-27T21:12:43"/>
        <d v="2025-12-28T00:14:09"/>
        <d v="2025-12-28T01:15:54"/>
        <d v="2025-12-28T01:33:16"/>
        <d v="2025-12-28T04:51:41"/>
        <d v="2025-12-28T09:03:28"/>
        <d v="2025-12-28T09:06:41"/>
        <d v="2025-12-28T10:12:51"/>
        <d v="2025-12-28T10:52:33"/>
        <d v="2025-12-28T12:44:51"/>
        <d v="2025-12-28T13:29:24"/>
        <d v="2025-12-28T14:20:26"/>
        <d v="2025-12-28T15:10:24"/>
        <d v="2025-12-28T16:32:59"/>
        <d v="2025-12-28T17:16:54"/>
        <d v="2025-12-28T17:29:39"/>
        <d v="2025-12-28T21:35:14"/>
        <d v="2025-12-28T21:46:38"/>
        <d v="2025-12-28T21:58:52"/>
        <d v="2025-12-29T03:08:29"/>
        <d v="2025-12-29T05:07:30"/>
        <d v="2025-12-29T08:38:33"/>
        <d v="2025-12-29T13:08:23"/>
        <d v="2025-12-29T13:20:08"/>
        <d v="2025-12-29T13:20:14"/>
        <d v="2025-12-29T13:56:39"/>
        <d v="2025-12-29T14:27:29"/>
        <d v="2025-12-29T15:27:54"/>
        <d v="2025-12-29T15:36:09"/>
        <d v="2025-12-29T15:57:37"/>
        <d v="2025-12-29T16:27:35"/>
        <d v="2025-12-29T17:05:58"/>
        <d v="2025-12-29T18:16:15"/>
        <d v="2025-12-30T00:13:12"/>
        <d v="2025-12-30T03:01:58"/>
        <d v="2025-12-30T07:15:59"/>
        <d v="2025-12-30T10:09:52"/>
        <d v="2025-12-30T10:22:15"/>
        <d v="2025-12-30T11:39:23"/>
        <d v="2025-12-30T12:09:29"/>
        <d v="2025-12-30T12:51:24"/>
        <d v="2025-12-30T12:53:37"/>
        <d v="2025-12-30T13:30:39"/>
        <d v="2025-12-30T13:34:08"/>
        <d v="2025-12-30T13:44:38"/>
        <d v="2025-12-30T13:49:54"/>
        <d v="2025-12-30T15:50:29"/>
        <d v="2025-12-30T15:59:56"/>
        <d v="2025-12-30T16:08:49"/>
        <d v="2025-12-30T17:31:52"/>
        <d v="2025-12-31T01:02:41"/>
        <d v="2025-12-31T01:22:20"/>
        <d v="2025-12-31T03:55:06"/>
        <d v="2025-12-31T04:58:15"/>
        <d v="2025-12-31T07:57:22"/>
        <d v="2025-12-31T10:04:34"/>
        <d v="2025-12-31T10:36:01"/>
        <d v="2025-12-31T10:46:38"/>
        <d v="2025-12-31T10:57:38"/>
        <d v="2025-12-31T11:11:40"/>
        <d v="2025-12-31T13:46:06"/>
        <d v="2025-12-31T14:28:29"/>
        <d v="2025-12-31T16:15:53"/>
        <d v="2025-12-31T17:51:15"/>
        <d v="2025-12-31T21:30:39"/>
        <d v="2025-12-31T21:50:56"/>
        <d v="2025-12-31T22:25:25"/>
      </sharedItems>
      <fieldGroup par="26"/>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0">
        <s v="Jagung Manis"/>
        <s v="Sawi Hijau"/>
        <s v="Wortel"/>
        <s v="Kol/Kubis"/>
        <s v="Bawang Putih"/>
        <s v="Labu Siam"/>
        <s v="Brokoli"/>
        <s v="Buncis"/>
        <s v="Kentang"/>
        <s v="Cabai Merah"/>
        <s v="Bawang Merah"/>
        <s v="Tomat Merah"/>
        <s v="Terong Ungu"/>
        <s v="Kangkung"/>
        <s v="Cabai Rawit Hijau"/>
        <s v="Bayam"/>
        <s v="Cabai Rawit Merah"/>
        <s v="Kacang Panjang"/>
        <s v="Timun"/>
        <s v="Daun Bawang"/>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acheField>
    <cacheField name="Discount (%)" numFmtId="1">
      <sharedItems containsSemiMixedTypes="0" containsString="0" containsNumber="1" containsInteger="1" minValue="0" maxValue="5"/>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hari" numFmtId="0">
      <sharedItems count="7">
        <s v="Wed"/>
        <s v="Thu"/>
        <s v="Fri"/>
        <s v="Sat"/>
        <s v="Sun"/>
        <s v="Mon"/>
        <s v="Tue"/>
      </sharedItems>
    </cacheField>
    <cacheField name="order status2" numFmtId="0">
      <sharedItems/>
    </cacheField>
    <cacheField name="Seconds (Order Date)" numFmtId="0" databaseField="0">
      <fieldGroup base="1">
        <rangePr groupBy="seconds" startDate="2025-01-01T09:13:36" endDate="2025-12-31T22:25:25"/>
        <groupItems count="62">
          <s v="&lt;01/01/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12/2025"/>
        </groupItems>
      </fieldGroup>
    </cacheField>
    <cacheField name="Minutes (Order Date)" numFmtId="0" databaseField="0">
      <fieldGroup base="1">
        <rangePr groupBy="minutes" startDate="2025-01-01T09:13:36" endDate="2025-12-31T22:25:25"/>
        <groupItems count="62">
          <s v="&lt;01/01/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12/2025"/>
        </groupItems>
      </fieldGroup>
    </cacheField>
    <cacheField name="Hours (Order Date)" numFmtId="0" databaseField="0">
      <fieldGroup base="1">
        <rangePr groupBy="hours" startDate="2025-01-01T09:13:36" endDate="2025-12-31T22:25:25"/>
        <groupItems count="26">
          <s v="&lt;01/01/2025"/>
          <s v="00"/>
          <s v="01"/>
          <s v="02"/>
          <s v="03"/>
          <s v="04"/>
          <s v="05"/>
          <s v="06"/>
          <s v="07"/>
          <s v="08"/>
          <s v="09"/>
          <s v="10"/>
          <s v="11"/>
          <s v="12"/>
          <s v="13"/>
          <s v="14"/>
          <s v="15"/>
          <s v="16"/>
          <s v="17"/>
          <s v="18"/>
          <s v="19"/>
          <s v="20"/>
          <s v="21"/>
          <s v="22"/>
          <s v="23"/>
          <s v="&gt;31/12/2025"/>
        </groupItems>
      </fieldGroup>
    </cacheField>
    <cacheField name="Days (Order Date)" numFmtId="0" databaseField="0">
      <fieldGroup base="1">
        <rangePr groupBy="days" startDate="2025-01-01T09:13:36" endDate="2025-12-31T22:25:25"/>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Order Date)" numFmtId="0" databaseField="0">
      <fieldGroup base="1">
        <rangePr groupBy="months" startDate="2025-01-01T09:13:36" endDate="2025-12-31T22:25:25"/>
        <groupItems count="14">
          <s v="&lt;01/01/2025"/>
          <s v="Jan"/>
          <s v="Feb"/>
          <s v="Mar"/>
          <s v="Apr"/>
          <s v="May"/>
          <s v="Jun"/>
          <s v="Jul"/>
          <s v="Aug"/>
          <s v="Sep"/>
          <s v="Oct"/>
          <s v="Nov"/>
          <s v="Dec"/>
          <s v="&gt;31/12/2025"/>
        </groupItems>
      </fieldGroup>
    </cacheField>
    <cacheField name="Quarters (Order Date)" numFmtId="0" databaseField="0">
      <fieldGroup base="1">
        <rangePr groupBy="quarters" startDate="2025-01-01T09:13:36" endDate="2025-12-31T22:25:25"/>
        <groupItems count="6">
          <s v="&lt;01/01/2025"/>
          <s v="Qtr1"/>
          <s v="Qtr2"/>
          <s v="Qtr3"/>
          <s v="Qtr4"/>
          <s v="&gt;31/12/2025"/>
        </groupItems>
      </fieldGroup>
    </cacheField>
    <cacheField name="Years (Order Date)" numFmtId="0" databaseField="0">
      <fieldGroup base="1">
        <rangePr groupBy="years" startDate="2025-01-01T09:13:36" endDate="2025-12-31T22:25:25"/>
        <groupItems count="3">
          <s v="&lt;01/01/2025"/>
          <s v="2025"/>
          <s v="&gt;31/12/2025"/>
        </groupItems>
      </fieldGroup>
    </cacheField>
  </cacheFields>
  <extLst>
    <ext xmlns:x14="http://schemas.microsoft.com/office/spreadsheetml/2009/9/main" uri="{725AE2AE-9491-48be-B2B4-4EB974FC3084}">
      <x14:pivotCacheDefinition pivotCacheId="901915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10000"/>
    <x v="0"/>
    <n v="5"/>
    <n v="11000"/>
    <n v="550"/>
    <n v="10450"/>
    <n v="15000"/>
    <n v="25450"/>
    <x v="0"/>
    <x v="0"/>
    <x v="0"/>
    <n v="3"/>
    <x v="0"/>
  </r>
  <r>
    <s v="ORD01741"/>
    <x v="1"/>
    <s v="Yani Pradipta"/>
    <x v="1"/>
    <x v="1"/>
    <n v="15000"/>
    <x v="1"/>
    <n v="5"/>
    <n v="10500"/>
    <n v="525"/>
    <n v="9975"/>
    <n v="17000"/>
    <n v="26975"/>
    <x v="1"/>
    <x v="0"/>
    <x v="1"/>
    <n v="5"/>
    <x v="0"/>
  </r>
  <r>
    <s v="ORD00016"/>
    <x v="2"/>
    <s v="Indra Syahputra"/>
    <x v="2"/>
    <x v="2"/>
    <n v="20000"/>
    <x v="2"/>
    <n v="5"/>
    <n v="8000"/>
    <n v="400"/>
    <n v="7600"/>
    <n v="76000"/>
    <n v="83600"/>
    <x v="2"/>
    <x v="0"/>
    <x v="2"/>
    <n v="1"/>
    <x v="1"/>
  </r>
  <r>
    <s v="ORD00016"/>
    <x v="2"/>
    <s v="Indra Syahputra"/>
    <x v="2"/>
    <x v="3"/>
    <n v="13500"/>
    <x v="3"/>
    <n v="5"/>
    <n v="12150"/>
    <n v="607.5"/>
    <n v="11542.5"/>
    <n v="0"/>
    <n v="11542.5"/>
    <x v="2"/>
    <x v="0"/>
    <x v="2"/>
    <n v="1"/>
    <x v="1"/>
  </r>
  <r>
    <s v="ORD00411"/>
    <x v="3"/>
    <s v="Yani Nugroho"/>
    <x v="1"/>
    <x v="3"/>
    <n v="13500"/>
    <x v="4"/>
    <n v="5"/>
    <n v="39150"/>
    <n v="1957.5"/>
    <n v="37192.5"/>
    <n v="17000"/>
    <n v="54192.5"/>
    <x v="1"/>
    <x v="0"/>
    <x v="1"/>
    <n v="2"/>
    <x v="0"/>
  </r>
  <r>
    <s v="ORD00326"/>
    <x v="4"/>
    <s v="Lestari Utami"/>
    <x v="3"/>
    <x v="4"/>
    <n v="40000"/>
    <x v="5"/>
    <n v="5"/>
    <n v="48000"/>
    <n v="2400"/>
    <n v="45600"/>
    <n v="93000"/>
    <n v="138600"/>
    <x v="2"/>
    <x v="0"/>
    <x v="3"/>
    <n v="2"/>
    <x v="0"/>
  </r>
  <r>
    <s v="ORD01208"/>
    <x v="5"/>
    <s v="Erna Santoso"/>
    <x v="4"/>
    <x v="5"/>
    <n v="10500"/>
    <x v="6"/>
    <n v="5"/>
    <n v="23100.000000000004"/>
    <n v="1155.0000000000002"/>
    <n v="21945.000000000004"/>
    <n v="43000"/>
    <n v="64945"/>
    <x v="0"/>
    <x v="0"/>
    <x v="1"/>
    <n v="4"/>
    <x v="0"/>
  </r>
  <r>
    <s v="ORD01664"/>
    <x v="6"/>
    <s v="Erna Rahmawati"/>
    <x v="5"/>
    <x v="6"/>
    <n v="26000"/>
    <x v="5"/>
    <n v="5"/>
    <n v="31200"/>
    <n v="1560"/>
    <n v="29640"/>
    <n v="18000"/>
    <n v="47640"/>
    <x v="1"/>
    <x v="0"/>
    <x v="1"/>
    <n v="5"/>
    <x v="0"/>
  </r>
  <r>
    <s v="ORD00644"/>
    <x v="7"/>
    <s v="Erna Setiawan"/>
    <x v="6"/>
    <x v="7"/>
    <n v="14000"/>
    <x v="7"/>
    <n v="5"/>
    <n v="22400"/>
    <n v="1120"/>
    <n v="21280"/>
    <n v="80000"/>
    <n v="101280"/>
    <x v="2"/>
    <x v="0"/>
    <x v="2"/>
    <n v="5"/>
    <x v="0"/>
  </r>
  <r>
    <s v="ORD00628"/>
    <x v="8"/>
    <s v="Bella Santoso"/>
    <x v="7"/>
    <x v="8"/>
    <n v="17500"/>
    <x v="8"/>
    <n v="0"/>
    <n v="64750"/>
    <n v="0"/>
    <n v="64750"/>
    <n v="26000"/>
    <n v="90750"/>
    <x v="3"/>
    <x v="0"/>
    <x v="2"/>
    <n v="2"/>
    <x v="0"/>
  </r>
  <r>
    <s v="ORD00049"/>
    <x v="9"/>
    <s v="Joko Halim"/>
    <x v="8"/>
    <x v="0"/>
    <n v="10000"/>
    <x v="9"/>
    <n v="0"/>
    <n v="21000"/>
    <n v="0"/>
    <n v="21000"/>
    <n v="59000"/>
    <n v="80000"/>
    <x v="3"/>
    <x v="0"/>
    <x v="2"/>
    <n v="1"/>
    <x v="1"/>
  </r>
  <r>
    <s v="ORD00634"/>
    <x v="10"/>
    <s v="Fajar Budiman"/>
    <x v="9"/>
    <x v="9"/>
    <n v="46000"/>
    <x v="10"/>
    <n v="0"/>
    <n v="59800"/>
    <n v="0"/>
    <n v="59800"/>
    <n v="89000"/>
    <n v="148800"/>
    <x v="2"/>
    <x v="0"/>
    <x v="3"/>
    <n v="1"/>
    <x v="1"/>
  </r>
  <r>
    <s v="ORD00954"/>
    <x v="11"/>
    <s v="Vina Ramadhani"/>
    <x v="10"/>
    <x v="0"/>
    <n v="10000"/>
    <x v="11"/>
    <n v="0"/>
    <n v="25000"/>
    <n v="0"/>
    <n v="25000"/>
    <n v="87000"/>
    <n v="112000"/>
    <x v="2"/>
    <x v="1"/>
    <x v="1"/>
    <n v="4"/>
    <x v="0"/>
  </r>
  <r>
    <s v="ORD00844"/>
    <x v="12"/>
    <s v="Lestari Setiawan"/>
    <x v="7"/>
    <x v="2"/>
    <n v="20000"/>
    <x v="10"/>
    <n v="0"/>
    <n v="26000"/>
    <n v="0"/>
    <n v="26000"/>
    <n v="26000"/>
    <n v="52000"/>
    <x v="2"/>
    <x v="0"/>
    <x v="3"/>
    <n v="4"/>
    <x v="0"/>
  </r>
  <r>
    <s v="ORD00946"/>
    <x v="13"/>
    <s v="Aulia Iskandar"/>
    <x v="11"/>
    <x v="10"/>
    <n v="45000"/>
    <x v="12"/>
    <n v="0"/>
    <n v="27000"/>
    <n v="0"/>
    <n v="27000"/>
    <n v="74000"/>
    <n v="101000"/>
    <x v="1"/>
    <x v="0"/>
    <x v="4"/>
    <n v="2"/>
    <x v="0"/>
  </r>
  <r>
    <s v="ORD00051"/>
    <x v="14"/>
    <s v="Made Setiawan"/>
    <x v="6"/>
    <x v="4"/>
    <n v="40000"/>
    <x v="13"/>
    <n v="0"/>
    <n v="20000"/>
    <n v="0"/>
    <n v="20000"/>
    <n v="80000"/>
    <n v="100000"/>
    <x v="0"/>
    <x v="0"/>
    <x v="1"/>
    <n v="2"/>
    <x v="1"/>
  </r>
  <r>
    <s v="ORD00559"/>
    <x v="15"/>
    <s v="Qori Fauziah"/>
    <x v="11"/>
    <x v="11"/>
    <n v="15000"/>
    <x v="10"/>
    <n v="0"/>
    <n v="19500"/>
    <n v="0"/>
    <n v="19500"/>
    <n v="74000"/>
    <n v="93500"/>
    <x v="2"/>
    <x v="0"/>
    <x v="4"/>
    <n v="4"/>
    <x v="0"/>
  </r>
  <r>
    <s v="ORD01530"/>
    <x v="16"/>
    <s v="Lestari Setiawan"/>
    <x v="7"/>
    <x v="11"/>
    <n v="15000"/>
    <x v="13"/>
    <n v="0"/>
    <n v="7500"/>
    <n v="0"/>
    <n v="7500"/>
    <n v="26000"/>
    <n v="33500"/>
    <x v="1"/>
    <x v="0"/>
    <x v="2"/>
    <n v="4"/>
    <x v="0"/>
  </r>
  <r>
    <s v="ORD01160"/>
    <x v="17"/>
    <s v="Yani Saputra"/>
    <x v="12"/>
    <x v="8"/>
    <n v="17500"/>
    <x v="14"/>
    <n v="0"/>
    <n v="45500"/>
    <n v="0"/>
    <n v="45500"/>
    <n v="30000"/>
    <n v="75500"/>
    <x v="3"/>
    <x v="0"/>
    <x v="4"/>
    <n v="2"/>
    <x v="0"/>
  </r>
  <r>
    <s v="ORD01060"/>
    <x v="18"/>
    <s v="Qori Halim"/>
    <x v="13"/>
    <x v="3"/>
    <n v="13500"/>
    <x v="15"/>
    <n v="0"/>
    <n v="22950"/>
    <n v="0"/>
    <n v="22950"/>
    <n v="49000"/>
    <n v="71950"/>
    <x v="0"/>
    <x v="0"/>
    <x v="1"/>
    <n v="1"/>
    <x v="0"/>
  </r>
  <r>
    <s v="ORD00181"/>
    <x v="19"/>
    <s v="Gita Hidayat"/>
    <x v="12"/>
    <x v="4"/>
    <n v="40000"/>
    <x v="16"/>
    <n v="0"/>
    <n v="72000"/>
    <n v="0"/>
    <n v="72000"/>
    <n v="30000"/>
    <n v="102000"/>
    <x v="1"/>
    <x v="0"/>
    <x v="1"/>
    <n v="5"/>
    <x v="0"/>
  </r>
  <r>
    <s v="ORD01730"/>
    <x v="20"/>
    <s v="Bella Rahmawati"/>
    <x v="8"/>
    <x v="8"/>
    <n v="17500"/>
    <x v="14"/>
    <n v="0"/>
    <n v="45500"/>
    <n v="0"/>
    <n v="45500"/>
    <n v="59000"/>
    <n v="104500"/>
    <x v="1"/>
    <x v="1"/>
    <x v="3"/>
    <n v="3"/>
    <x v="0"/>
  </r>
  <r>
    <s v="ORD01668"/>
    <x v="21"/>
    <s v="Bella Ramadhani"/>
    <x v="14"/>
    <x v="12"/>
    <n v="9500"/>
    <x v="9"/>
    <n v="0"/>
    <n v="19950"/>
    <n v="0"/>
    <n v="19950"/>
    <n v="85000"/>
    <n v="104950"/>
    <x v="0"/>
    <x v="0"/>
    <x v="0"/>
    <n v="5"/>
    <x v="0"/>
  </r>
  <r>
    <s v="ORD01529"/>
    <x v="22"/>
    <s v="Hana Budiman"/>
    <x v="15"/>
    <x v="13"/>
    <n v="10000"/>
    <x v="17"/>
    <n v="0"/>
    <n v="10000"/>
    <n v="0"/>
    <n v="10000"/>
    <n v="97000"/>
    <n v="107000"/>
    <x v="3"/>
    <x v="0"/>
    <x v="2"/>
    <n v="1"/>
    <x v="0"/>
  </r>
  <r>
    <s v="ORD01671"/>
    <x v="23"/>
    <s v="Vina Budiman"/>
    <x v="4"/>
    <x v="14"/>
    <n v="55000"/>
    <x v="13"/>
    <n v="0"/>
    <n v="27500"/>
    <n v="0"/>
    <n v="27500"/>
    <n v="43000"/>
    <n v="70500"/>
    <x v="0"/>
    <x v="0"/>
    <x v="4"/>
    <n v="4"/>
    <x v="0"/>
  </r>
  <r>
    <s v="ORD00239"/>
    <x v="24"/>
    <s v="Vina Puspita"/>
    <x v="16"/>
    <x v="14"/>
    <n v="55000"/>
    <x v="0"/>
    <n v="0"/>
    <n v="60500.000000000007"/>
    <n v="0"/>
    <n v="60500.000000000007"/>
    <n v="18000"/>
    <n v="78500"/>
    <x v="1"/>
    <x v="0"/>
    <x v="3"/>
    <n v="1"/>
    <x v="0"/>
  </r>
  <r>
    <s v="ORD00403"/>
    <x v="25"/>
    <s v="Zahra Rahmawati"/>
    <x v="17"/>
    <x v="5"/>
    <n v="10500"/>
    <x v="10"/>
    <n v="0"/>
    <n v="13650"/>
    <n v="0"/>
    <n v="13650"/>
    <n v="72000"/>
    <n v="85650"/>
    <x v="3"/>
    <x v="0"/>
    <x v="0"/>
    <n v="4"/>
    <x v="0"/>
  </r>
  <r>
    <s v="ORD00933"/>
    <x v="26"/>
    <s v="Lestari Wijaya"/>
    <x v="18"/>
    <x v="5"/>
    <n v="10500"/>
    <x v="10"/>
    <n v="0"/>
    <n v="13650"/>
    <n v="0"/>
    <n v="13650"/>
    <n v="0"/>
    <n v="13650"/>
    <x v="0"/>
    <x v="0"/>
    <x v="3"/>
    <n v="2"/>
    <x v="0"/>
  </r>
  <r>
    <s v="ORD01507"/>
    <x v="27"/>
    <s v="Vina Kurniawan"/>
    <x v="19"/>
    <x v="5"/>
    <n v="10500"/>
    <x v="7"/>
    <n v="0"/>
    <n v="16800"/>
    <n v="0"/>
    <n v="16800"/>
    <n v="78000"/>
    <n v="94800"/>
    <x v="1"/>
    <x v="2"/>
    <x v="0"/>
    <n v="3"/>
    <x v="0"/>
  </r>
  <r>
    <s v="ORD01414"/>
    <x v="28"/>
    <s v="Eka Ananda"/>
    <x v="20"/>
    <x v="14"/>
    <n v="55000"/>
    <x v="2"/>
    <n v="0"/>
    <n v="22000"/>
    <n v="0"/>
    <n v="22000"/>
    <n v="84000"/>
    <n v="106000"/>
    <x v="1"/>
    <x v="0"/>
    <x v="3"/>
    <n v="1"/>
    <x v="0"/>
  </r>
  <r>
    <s v="ORD00811"/>
    <x v="29"/>
    <s v="Nanda Iskandar"/>
    <x v="14"/>
    <x v="1"/>
    <n v="15000"/>
    <x v="3"/>
    <n v="0"/>
    <n v="13500"/>
    <n v="0"/>
    <n v="13500"/>
    <n v="85000"/>
    <n v="98500"/>
    <x v="2"/>
    <x v="0"/>
    <x v="0"/>
    <n v="4"/>
    <x v="1"/>
  </r>
  <r>
    <s v="ORD01550"/>
    <x v="30"/>
    <s v="Dina Budiman"/>
    <x v="21"/>
    <x v="11"/>
    <n v="15000"/>
    <x v="3"/>
    <n v="0"/>
    <n v="13500"/>
    <n v="0"/>
    <n v="13500"/>
    <n v="59000"/>
    <n v="72500"/>
    <x v="1"/>
    <x v="0"/>
    <x v="0"/>
    <n v="2"/>
    <x v="0"/>
  </r>
  <r>
    <s v="ORD00179"/>
    <x v="31"/>
    <s v="Sari Hidayat"/>
    <x v="2"/>
    <x v="11"/>
    <n v="15000"/>
    <x v="18"/>
    <n v="0"/>
    <n v="22500"/>
    <n v="0"/>
    <n v="22500"/>
    <n v="76000"/>
    <n v="98500"/>
    <x v="0"/>
    <x v="0"/>
    <x v="2"/>
    <n v="5"/>
    <x v="0"/>
  </r>
  <r>
    <s v="ORD00179"/>
    <x v="31"/>
    <s v="Sari Hidayat"/>
    <x v="2"/>
    <x v="7"/>
    <n v="14000"/>
    <x v="19"/>
    <n v="0"/>
    <n v="11200"/>
    <n v="0"/>
    <n v="11200"/>
    <n v="0"/>
    <n v="11200"/>
    <x v="0"/>
    <x v="0"/>
    <x v="2"/>
    <n v="5"/>
    <x v="0"/>
  </r>
  <r>
    <s v="ORD00189"/>
    <x v="32"/>
    <s v="Fitri Ananda"/>
    <x v="1"/>
    <x v="10"/>
    <n v="45000"/>
    <x v="3"/>
    <n v="0"/>
    <n v="40500"/>
    <n v="0"/>
    <n v="40500"/>
    <n v="17000"/>
    <n v="57500"/>
    <x v="0"/>
    <x v="0"/>
    <x v="1"/>
    <n v="1"/>
    <x v="0"/>
  </r>
  <r>
    <s v="ORD00390"/>
    <x v="33"/>
    <s v="Sari Hidayat"/>
    <x v="2"/>
    <x v="1"/>
    <n v="15000"/>
    <x v="5"/>
    <n v="0"/>
    <n v="18000"/>
    <n v="0"/>
    <n v="18000"/>
    <n v="76000"/>
    <n v="94000"/>
    <x v="2"/>
    <x v="1"/>
    <x v="3"/>
    <n v="4"/>
    <x v="0"/>
  </r>
  <r>
    <s v="ORD00390"/>
    <x v="33"/>
    <s v="Sari Hidayat"/>
    <x v="2"/>
    <x v="4"/>
    <n v="40000"/>
    <x v="0"/>
    <n v="0"/>
    <n v="44000"/>
    <n v="0"/>
    <n v="44000"/>
    <n v="0"/>
    <n v="44000"/>
    <x v="2"/>
    <x v="1"/>
    <x v="3"/>
    <n v="4"/>
    <x v="0"/>
  </r>
  <r>
    <s v="ORD01128"/>
    <x v="34"/>
    <s v="Putri Wijaya"/>
    <x v="12"/>
    <x v="3"/>
    <n v="13500"/>
    <x v="9"/>
    <n v="0"/>
    <n v="28350"/>
    <n v="0"/>
    <n v="28350"/>
    <n v="30000"/>
    <n v="58350"/>
    <x v="3"/>
    <x v="1"/>
    <x v="0"/>
    <n v="2"/>
    <x v="0"/>
  </r>
  <r>
    <s v="ORD01559"/>
    <x v="35"/>
    <s v="Citra Iskandar"/>
    <x v="22"/>
    <x v="5"/>
    <n v="10500"/>
    <x v="20"/>
    <n v="0"/>
    <n v="14699.999999999998"/>
    <n v="0"/>
    <n v="14699.999999999998"/>
    <n v="50000"/>
    <n v="64700"/>
    <x v="0"/>
    <x v="1"/>
    <x v="1"/>
    <n v="4"/>
    <x v="0"/>
  </r>
  <r>
    <s v="ORD01454"/>
    <x v="36"/>
    <s v="Hendra Ramadhani"/>
    <x v="12"/>
    <x v="10"/>
    <n v="45000"/>
    <x v="19"/>
    <n v="0"/>
    <n v="36000"/>
    <n v="0"/>
    <n v="36000"/>
    <n v="30000"/>
    <n v="66000"/>
    <x v="2"/>
    <x v="0"/>
    <x v="1"/>
    <n v="5"/>
    <x v="1"/>
  </r>
  <r>
    <s v="ORD00452"/>
    <x v="37"/>
    <s v="Aulia Rahmawati"/>
    <x v="10"/>
    <x v="1"/>
    <n v="15000"/>
    <x v="0"/>
    <n v="0"/>
    <n v="16500"/>
    <n v="0"/>
    <n v="16500"/>
    <n v="87000"/>
    <n v="103500"/>
    <x v="3"/>
    <x v="1"/>
    <x v="4"/>
    <n v="2"/>
    <x v="0"/>
  </r>
  <r>
    <s v="ORD00543"/>
    <x v="38"/>
    <s v="Yoga Utami"/>
    <x v="23"/>
    <x v="2"/>
    <n v="20000"/>
    <x v="10"/>
    <n v="0"/>
    <n v="26000"/>
    <n v="0"/>
    <n v="26000"/>
    <n v="55000"/>
    <n v="81000"/>
    <x v="1"/>
    <x v="1"/>
    <x v="2"/>
    <n v="3"/>
    <x v="1"/>
  </r>
  <r>
    <s v="ORD01693"/>
    <x v="39"/>
    <s v="Andi Setiawan"/>
    <x v="14"/>
    <x v="15"/>
    <n v="10000"/>
    <x v="17"/>
    <n v="0"/>
    <n v="10000"/>
    <n v="0"/>
    <n v="10000"/>
    <n v="85000"/>
    <n v="95000"/>
    <x v="1"/>
    <x v="0"/>
    <x v="2"/>
    <n v="2"/>
    <x v="1"/>
  </r>
  <r>
    <s v="ORD00633"/>
    <x v="40"/>
    <s v="Qori Syahputra"/>
    <x v="12"/>
    <x v="6"/>
    <n v="26000"/>
    <x v="17"/>
    <n v="0"/>
    <n v="26000"/>
    <n v="0"/>
    <n v="26000"/>
    <n v="30000"/>
    <n v="56000"/>
    <x v="0"/>
    <x v="0"/>
    <x v="4"/>
    <n v="3"/>
    <x v="0"/>
  </r>
  <r>
    <s v="ORD00695"/>
    <x v="41"/>
    <s v="Dina Halim"/>
    <x v="0"/>
    <x v="9"/>
    <n v="46000"/>
    <x v="17"/>
    <n v="0"/>
    <n v="46000"/>
    <n v="0"/>
    <n v="46000"/>
    <n v="15000"/>
    <n v="61000"/>
    <x v="2"/>
    <x v="0"/>
    <x v="2"/>
    <n v="4"/>
    <x v="0"/>
  </r>
  <r>
    <s v="ORD00857"/>
    <x v="42"/>
    <s v="Aulia Fauziah"/>
    <x v="24"/>
    <x v="2"/>
    <n v="20000"/>
    <x v="20"/>
    <n v="0"/>
    <n v="28000"/>
    <n v="0"/>
    <n v="28000"/>
    <n v="68000"/>
    <n v="96000"/>
    <x v="3"/>
    <x v="0"/>
    <x v="4"/>
    <n v="1"/>
    <x v="0"/>
  </r>
  <r>
    <s v="ORD00498"/>
    <x v="43"/>
    <s v="Citra Rahmawati"/>
    <x v="25"/>
    <x v="6"/>
    <n v="26000"/>
    <x v="1"/>
    <n v="0"/>
    <n v="18200"/>
    <n v="0"/>
    <n v="18200"/>
    <n v="50000"/>
    <n v="68200"/>
    <x v="3"/>
    <x v="0"/>
    <x v="0"/>
    <n v="4"/>
    <x v="0"/>
  </r>
  <r>
    <s v="ORD01047"/>
    <x v="44"/>
    <s v="Gita Ramadhani"/>
    <x v="22"/>
    <x v="2"/>
    <n v="20000"/>
    <x v="0"/>
    <n v="0"/>
    <n v="22000"/>
    <n v="0"/>
    <n v="22000"/>
    <n v="50000"/>
    <n v="72000"/>
    <x v="0"/>
    <x v="0"/>
    <x v="3"/>
    <n v="5"/>
    <x v="0"/>
  </r>
  <r>
    <s v="ORD00218"/>
    <x v="45"/>
    <s v="Eka Halim"/>
    <x v="3"/>
    <x v="11"/>
    <n v="15000"/>
    <x v="5"/>
    <n v="0"/>
    <n v="18000"/>
    <n v="0"/>
    <n v="18000"/>
    <n v="93000"/>
    <n v="111000"/>
    <x v="3"/>
    <x v="2"/>
    <x v="4"/>
    <n v="4"/>
    <x v="0"/>
  </r>
  <r>
    <s v="ORD01560"/>
    <x v="46"/>
    <s v="Dewi Santoso"/>
    <x v="26"/>
    <x v="16"/>
    <n v="115000"/>
    <x v="1"/>
    <n v="0"/>
    <n v="80500"/>
    <n v="0"/>
    <n v="80500"/>
    <n v="46000"/>
    <n v="126500"/>
    <x v="3"/>
    <x v="0"/>
    <x v="4"/>
    <n v="4"/>
    <x v="0"/>
  </r>
  <r>
    <s v="ORD00369"/>
    <x v="47"/>
    <s v="Eka Puspita"/>
    <x v="27"/>
    <x v="3"/>
    <n v="13500"/>
    <x v="5"/>
    <n v="0"/>
    <n v="16200"/>
    <n v="0"/>
    <n v="16200"/>
    <n v="49000"/>
    <n v="65200"/>
    <x v="0"/>
    <x v="0"/>
    <x v="4"/>
    <n v="1"/>
    <x v="0"/>
  </r>
  <r>
    <s v="ORD00369"/>
    <x v="47"/>
    <s v="Eka Puspita"/>
    <x v="27"/>
    <x v="8"/>
    <n v="17500"/>
    <x v="16"/>
    <n v="0"/>
    <n v="31500"/>
    <n v="0"/>
    <n v="31500"/>
    <n v="0"/>
    <n v="31500"/>
    <x v="0"/>
    <x v="0"/>
    <x v="4"/>
    <n v="1"/>
    <x v="0"/>
  </r>
  <r>
    <s v="ORD01190"/>
    <x v="48"/>
    <s v="Dina Syahputra"/>
    <x v="28"/>
    <x v="4"/>
    <n v="40000"/>
    <x v="12"/>
    <n v="0"/>
    <n v="24000"/>
    <n v="0"/>
    <n v="24000"/>
    <n v="56000"/>
    <n v="80000"/>
    <x v="0"/>
    <x v="0"/>
    <x v="4"/>
    <n v="2"/>
    <x v="0"/>
  </r>
  <r>
    <s v="ORD00958"/>
    <x v="49"/>
    <s v="Bella Iskandar"/>
    <x v="8"/>
    <x v="17"/>
    <n v="12000"/>
    <x v="16"/>
    <n v="0"/>
    <n v="21600"/>
    <n v="0"/>
    <n v="21600"/>
    <n v="59000"/>
    <n v="80600"/>
    <x v="2"/>
    <x v="0"/>
    <x v="4"/>
    <n v="4"/>
    <x v="0"/>
  </r>
  <r>
    <s v="ORD00689"/>
    <x v="50"/>
    <s v="Ani Wijaya"/>
    <x v="29"/>
    <x v="2"/>
    <n v="20000"/>
    <x v="21"/>
    <n v="0"/>
    <n v="56000"/>
    <n v="0"/>
    <n v="56000"/>
    <n v="48000"/>
    <n v="104000"/>
    <x v="1"/>
    <x v="0"/>
    <x v="4"/>
    <n v="2"/>
    <x v="0"/>
  </r>
  <r>
    <s v="ORD01145"/>
    <x v="51"/>
    <s v="Lestari Budiman"/>
    <x v="14"/>
    <x v="11"/>
    <n v="15000"/>
    <x v="13"/>
    <n v="0"/>
    <n v="7500"/>
    <n v="0"/>
    <n v="7500"/>
    <n v="85000"/>
    <n v="92500"/>
    <x v="0"/>
    <x v="0"/>
    <x v="3"/>
    <n v="2"/>
    <x v="0"/>
  </r>
  <r>
    <s v="ORD01796"/>
    <x v="52"/>
    <s v="Qori Halim"/>
    <x v="13"/>
    <x v="9"/>
    <n v="46000"/>
    <x v="17"/>
    <n v="0"/>
    <n v="46000"/>
    <n v="0"/>
    <n v="46000"/>
    <n v="49000"/>
    <n v="95000"/>
    <x v="3"/>
    <x v="1"/>
    <x v="4"/>
    <n v="5"/>
    <x v="0"/>
  </r>
  <r>
    <s v="ORD01763"/>
    <x v="53"/>
    <s v="Fitri Wijaya"/>
    <x v="30"/>
    <x v="15"/>
    <n v="10000"/>
    <x v="12"/>
    <n v="0"/>
    <n v="6000"/>
    <n v="0"/>
    <n v="6000"/>
    <n v="57000"/>
    <n v="63000"/>
    <x v="1"/>
    <x v="1"/>
    <x v="0"/>
    <n v="2"/>
    <x v="0"/>
  </r>
  <r>
    <s v="ORD00562"/>
    <x v="54"/>
    <s v="Sari Puspita"/>
    <x v="15"/>
    <x v="18"/>
    <n v="11000"/>
    <x v="19"/>
    <n v="0"/>
    <n v="8800"/>
    <n v="0"/>
    <n v="8800"/>
    <n v="97000"/>
    <n v="105800"/>
    <x v="3"/>
    <x v="0"/>
    <x v="3"/>
    <n v="2"/>
    <x v="0"/>
  </r>
  <r>
    <s v="ORD01716"/>
    <x v="55"/>
    <s v="Hana Halim"/>
    <x v="31"/>
    <x v="16"/>
    <n v="115000"/>
    <x v="0"/>
    <n v="5"/>
    <n v="126500.00000000001"/>
    <n v="6325.0000000000009"/>
    <n v="120175.00000000001"/>
    <n v="87000"/>
    <n v="207175"/>
    <x v="0"/>
    <x v="1"/>
    <x v="0"/>
    <n v="1"/>
    <x v="0"/>
  </r>
  <r>
    <s v="ORD01646"/>
    <x v="56"/>
    <s v="Dimas Utami"/>
    <x v="18"/>
    <x v="11"/>
    <n v="15000"/>
    <x v="22"/>
    <n v="5"/>
    <n v="34500"/>
    <n v="1725"/>
    <n v="32775"/>
    <n v="0"/>
    <n v="32775"/>
    <x v="3"/>
    <x v="2"/>
    <x v="3"/>
    <n v="3"/>
    <x v="1"/>
  </r>
  <r>
    <s v="ORD01197"/>
    <x v="57"/>
    <s v="Fitri Maulana"/>
    <x v="22"/>
    <x v="19"/>
    <n v="15500"/>
    <x v="2"/>
    <n v="5"/>
    <n v="6200"/>
    <n v="310"/>
    <n v="5890"/>
    <n v="50000"/>
    <n v="55890"/>
    <x v="1"/>
    <x v="0"/>
    <x v="4"/>
    <n v="3"/>
    <x v="0"/>
  </r>
  <r>
    <s v="ORD00619"/>
    <x v="58"/>
    <s v="Ani Fauziah"/>
    <x v="15"/>
    <x v="2"/>
    <n v="20000"/>
    <x v="7"/>
    <n v="5"/>
    <n v="32000"/>
    <n v="1600"/>
    <n v="30400"/>
    <n v="97000"/>
    <n v="127400"/>
    <x v="1"/>
    <x v="0"/>
    <x v="4"/>
    <n v="3"/>
    <x v="0"/>
  </r>
  <r>
    <s v="ORD00465"/>
    <x v="59"/>
    <s v="Vina Maulana"/>
    <x v="0"/>
    <x v="4"/>
    <n v="40000"/>
    <x v="16"/>
    <n v="5"/>
    <n v="72000"/>
    <n v="3600"/>
    <n v="68400"/>
    <n v="15000"/>
    <n v="83400"/>
    <x v="1"/>
    <x v="0"/>
    <x v="0"/>
    <n v="3"/>
    <x v="0"/>
  </r>
  <r>
    <s v="ORD01356"/>
    <x v="60"/>
    <s v="Bella Maulana"/>
    <x v="13"/>
    <x v="14"/>
    <n v="55000"/>
    <x v="23"/>
    <n v="5"/>
    <n v="16500"/>
    <n v="825"/>
    <n v="15675"/>
    <n v="49000"/>
    <n v="64675"/>
    <x v="3"/>
    <x v="0"/>
    <x v="4"/>
    <n v="4"/>
    <x v="0"/>
  </r>
  <r>
    <s v="ORD01042"/>
    <x v="61"/>
    <s v="Vina Syahputra"/>
    <x v="13"/>
    <x v="8"/>
    <n v="17500"/>
    <x v="17"/>
    <n v="5"/>
    <n v="17500"/>
    <n v="875"/>
    <n v="16625"/>
    <n v="49000"/>
    <n v="65625"/>
    <x v="1"/>
    <x v="0"/>
    <x v="1"/>
    <n v="2"/>
    <x v="0"/>
  </r>
  <r>
    <s v="ORD00013"/>
    <x v="62"/>
    <s v="Arif Rahmawati"/>
    <x v="22"/>
    <x v="4"/>
    <n v="40000"/>
    <x v="5"/>
    <n v="5"/>
    <n v="48000"/>
    <n v="2400"/>
    <n v="45600"/>
    <n v="50000"/>
    <n v="95600"/>
    <x v="1"/>
    <x v="0"/>
    <x v="1"/>
    <n v="4"/>
    <x v="1"/>
  </r>
  <r>
    <s v="ORD00600"/>
    <x v="63"/>
    <s v="Kartika Nugroho"/>
    <x v="4"/>
    <x v="4"/>
    <n v="40000"/>
    <x v="5"/>
    <n v="5"/>
    <n v="48000"/>
    <n v="2400"/>
    <n v="45600"/>
    <n v="43000"/>
    <n v="88600"/>
    <x v="1"/>
    <x v="0"/>
    <x v="4"/>
    <n v="3"/>
    <x v="0"/>
  </r>
  <r>
    <s v="ORD00433"/>
    <x v="64"/>
    <s v="Bella Ramadhani"/>
    <x v="14"/>
    <x v="19"/>
    <n v="15500"/>
    <x v="3"/>
    <n v="5"/>
    <n v="13950"/>
    <n v="697.5"/>
    <n v="13252.5"/>
    <n v="85000"/>
    <n v="98252.5"/>
    <x v="0"/>
    <x v="0"/>
    <x v="1"/>
    <n v="3"/>
    <x v="0"/>
  </r>
  <r>
    <s v="ORD01113"/>
    <x v="65"/>
    <s v="Citra Kurniawan"/>
    <x v="21"/>
    <x v="17"/>
    <n v="12000"/>
    <x v="0"/>
    <n v="5"/>
    <n v="13200.000000000002"/>
    <n v="660.00000000000011"/>
    <n v="12540.000000000002"/>
    <n v="59000"/>
    <n v="71540"/>
    <x v="2"/>
    <x v="0"/>
    <x v="0"/>
    <n v="4"/>
    <x v="0"/>
  </r>
  <r>
    <s v="ORD00701"/>
    <x v="66"/>
    <s v="Lestari Kusuma"/>
    <x v="22"/>
    <x v="8"/>
    <n v="17500"/>
    <x v="9"/>
    <n v="5"/>
    <n v="36750"/>
    <n v="1837.5"/>
    <n v="34912.5"/>
    <n v="50000"/>
    <n v="84912.5"/>
    <x v="1"/>
    <x v="0"/>
    <x v="1"/>
    <n v="4"/>
    <x v="0"/>
  </r>
  <r>
    <s v="ORD01151"/>
    <x v="67"/>
    <s v="Dina Setiawan"/>
    <x v="26"/>
    <x v="11"/>
    <n v="15000"/>
    <x v="5"/>
    <n v="5"/>
    <n v="18000"/>
    <n v="900"/>
    <n v="17100"/>
    <n v="46000"/>
    <n v="63100"/>
    <x v="3"/>
    <x v="0"/>
    <x v="0"/>
    <n v="4"/>
    <x v="0"/>
  </r>
  <r>
    <s v="ORD00686"/>
    <x v="68"/>
    <s v="Lestari Ramadhani"/>
    <x v="5"/>
    <x v="4"/>
    <n v="40000"/>
    <x v="0"/>
    <n v="5"/>
    <n v="44000"/>
    <n v="2200"/>
    <n v="41800"/>
    <n v="18000"/>
    <n v="59800"/>
    <x v="2"/>
    <x v="0"/>
    <x v="1"/>
    <n v="2"/>
    <x v="0"/>
  </r>
  <r>
    <s v="ORD00862"/>
    <x v="69"/>
    <s v="Eka Hidayat"/>
    <x v="4"/>
    <x v="12"/>
    <n v="9500"/>
    <x v="18"/>
    <n v="5"/>
    <n v="14250"/>
    <n v="712.5"/>
    <n v="13537.5"/>
    <n v="43000"/>
    <n v="56537.5"/>
    <x v="2"/>
    <x v="0"/>
    <x v="3"/>
    <n v="2"/>
    <x v="0"/>
  </r>
  <r>
    <s v="ORD00193"/>
    <x v="70"/>
    <s v="Aulia Iskandar"/>
    <x v="11"/>
    <x v="4"/>
    <n v="40000"/>
    <x v="15"/>
    <n v="5"/>
    <n v="68000"/>
    <n v="3400"/>
    <n v="64600"/>
    <n v="74000"/>
    <n v="138600"/>
    <x v="0"/>
    <x v="0"/>
    <x v="1"/>
    <n v="1"/>
    <x v="0"/>
  </r>
  <r>
    <s v="ORD00193"/>
    <x v="70"/>
    <s v="Aulia Iskandar"/>
    <x v="11"/>
    <x v="10"/>
    <n v="45000"/>
    <x v="18"/>
    <n v="5"/>
    <n v="67500"/>
    <n v="3375"/>
    <n v="64125"/>
    <n v="0"/>
    <n v="64125"/>
    <x v="0"/>
    <x v="0"/>
    <x v="1"/>
    <n v="1"/>
    <x v="0"/>
  </r>
  <r>
    <s v="ORD01059"/>
    <x v="71"/>
    <s v="Tono Saputra"/>
    <x v="30"/>
    <x v="4"/>
    <n v="40000"/>
    <x v="0"/>
    <n v="5"/>
    <n v="44000"/>
    <n v="2200"/>
    <n v="41800"/>
    <n v="57000"/>
    <n v="98800"/>
    <x v="0"/>
    <x v="0"/>
    <x v="3"/>
    <n v="4"/>
    <x v="1"/>
  </r>
  <r>
    <s v="ORD01576"/>
    <x v="72"/>
    <s v="Putri Kurniawan"/>
    <x v="9"/>
    <x v="11"/>
    <n v="15000"/>
    <x v="0"/>
    <n v="5"/>
    <n v="16500"/>
    <n v="825"/>
    <n v="15675"/>
    <n v="89000"/>
    <n v="104675"/>
    <x v="2"/>
    <x v="1"/>
    <x v="1"/>
    <n v="4"/>
    <x v="0"/>
  </r>
  <r>
    <s v="ORD00503"/>
    <x v="73"/>
    <s v="Dina Kurniawan"/>
    <x v="31"/>
    <x v="10"/>
    <n v="45000"/>
    <x v="1"/>
    <n v="5"/>
    <n v="31499.999999999996"/>
    <n v="1575"/>
    <n v="29924.999999999996"/>
    <n v="87000"/>
    <n v="116925"/>
    <x v="2"/>
    <x v="2"/>
    <x v="1"/>
    <n v="2"/>
    <x v="0"/>
  </r>
  <r>
    <s v="ORD01395"/>
    <x v="74"/>
    <s v="Putri Puspita"/>
    <x v="8"/>
    <x v="3"/>
    <n v="13500"/>
    <x v="5"/>
    <n v="5"/>
    <n v="16200"/>
    <n v="810"/>
    <n v="15390"/>
    <n v="59000"/>
    <n v="74390"/>
    <x v="1"/>
    <x v="0"/>
    <x v="2"/>
    <n v="1"/>
    <x v="0"/>
  </r>
  <r>
    <s v="ORD00022"/>
    <x v="75"/>
    <s v="Arif Santoso"/>
    <x v="16"/>
    <x v="10"/>
    <n v="45000"/>
    <x v="18"/>
    <n v="5"/>
    <n v="67500"/>
    <n v="3375"/>
    <n v="64125"/>
    <n v="18000"/>
    <n v="82125"/>
    <x v="1"/>
    <x v="0"/>
    <x v="2"/>
    <n v="1"/>
    <x v="1"/>
  </r>
  <r>
    <s v="ORD00521"/>
    <x v="76"/>
    <s v="Tono Fauziah"/>
    <x v="30"/>
    <x v="4"/>
    <n v="40000"/>
    <x v="3"/>
    <n v="5"/>
    <n v="36000"/>
    <n v="1800"/>
    <n v="34200"/>
    <n v="57000"/>
    <n v="91200"/>
    <x v="2"/>
    <x v="0"/>
    <x v="2"/>
    <n v="4"/>
    <x v="1"/>
  </r>
  <r>
    <s v="ORD01377"/>
    <x v="77"/>
    <s v="Aulia Santoso"/>
    <x v="32"/>
    <x v="19"/>
    <n v="15500"/>
    <x v="1"/>
    <n v="5"/>
    <n v="10850"/>
    <n v="542.5"/>
    <n v="10307.5"/>
    <n v="28000"/>
    <n v="38307.5"/>
    <x v="1"/>
    <x v="0"/>
    <x v="4"/>
    <n v="3"/>
    <x v="0"/>
  </r>
  <r>
    <s v="ORD01726"/>
    <x v="78"/>
    <s v="Arif Iskandar"/>
    <x v="30"/>
    <x v="14"/>
    <n v="55000"/>
    <x v="1"/>
    <n v="0"/>
    <n v="38500"/>
    <n v="0"/>
    <n v="38500"/>
    <n v="57000"/>
    <n v="95500"/>
    <x v="2"/>
    <x v="0"/>
    <x v="0"/>
    <n v="5"/>
    <x v="1"/>
  </r>
  <r>
    <s v="ORD01283"/>
    <x v="79"/>
    <s v="Hendra Ramadhani"/>
    <x v="12"/>
    <x v="17"/>
    <n v="12000"/>
    <x v="3"/>
    <n v="0"/>
    <n v="10800"/>
    <n v="0"/>
    <n v="10800"/>
    <n v="30000"/>
    <n v="40800"/>
    <x v="0"/>
    <x v="2"/>
    <x v="2"/>
    <n v="5"/>
    <x v="1"/>
  </r>
  <r>
    <s v="ORD00828"/>
    <x v="80"/>
    <s v="Budi Wijaya"/>
    <x v="33"/>
    <x v="0"/>
    <n v="10000"/>
    <x v="22"/>
    <n v="0"/>
    <n v="23000"/>
    <n v="0"/>
    <n v="23000"/>
    <n v="80000"/>
    <n v="103000"/>
    <x v="3"/>
    <x v="0"/>
    <x v="2"/>
    <n v="5"/>
    <x v="1"/>
  </r>
  <r>
    <s v="ORD01079"/>
    <x v="81"/>
    <s v="Erna Hidayat"/>
    <x v="32"/>
    <x v="3"/>
    <n v="13500"/>
    <x v="9"/>
    <n v="0"/>
    <n v="28350"/>
    <n v="0"/>
    <n v="28350"/>
    <n v="28000"/>
    <n v="56350"/>
    <x v="3"/>
    <x v="0"/>
    <x v="3"/>
    <n v="3"/>
    <x v="0"/>
  </r>
  <r>
    <s v="ORD01481"/>
    <x v="82"/>
    <s v="Arif Iskandar"/>
    <x v="30"/>
    <x v="10"/>
    <n v="45000"/>
    <x v="20"/>
    <n v="0"/>
    <n v="62999.999999999993"/>
    <n v="0"/>
    <n v="62999.999999999993"/>
    <n v="57000"/>
    <n v="120000"/>
    <x v="2"/>
    <x v="0"/>
    <x v="1"/>
    <n v="1"/>
    <x v="1"/>
  </r>
  <r>
    <s v="ORD01084"/>
    <x v="83"/>
    <s v="Dewi Fauziah"/>
    <x v="4"/>
    <x v="9"/>
    <n v="46000"/>
    <x v="2"/>
    <n v="0"/>
    <n v="18400"/>
    <n v="0"/>
    <n v="18400"/>
    <n v="43000"/>
    <n v="61400"/>
    <x v="3"/>
    <x v="0"/>
    <x v="1"/>
    <n v="4"/>
    <x v="0"/>
  </r>
  <r>
    <s v="ORD00104"/>
    <x v="84"/>
    <s v="Sari Syahputra"/>
    <x v="21"/>
    <x v="13"/>
    <n v="10000"/>
    <x v="0"/>
    <n v="0"/>
    <n v="11000"/>
    <n v="0"/>
    <n v="11000"/>
    <n v="59000"/>
    <n v="70000"/>
    <x v="1"/>
    <x v="1"/>
    <x v="2"/>
    <n v="2"/>
    <x v="0"/>
  </r>
  <r>
    <s v="ORD00104"/>
    <x v="84"/>
    <s v="Sari Syahputra"/>
    <x v="21"/>
    <x v="18"/>
    <n v="11000"/>
    <x v="18"/>
    <n v="0"/>
    <n v="16500"/>
    <n v="0"/>
    <n v="16500"/>
    <n v="0"/>
    <n v="16500"/>
    <x v="1"/>
    <x v="1"/>
    <x v="2"/>
    <n v="2"/>
    <x v="0"/>
  </r>
  <r>
    <s v="ORD01233"/>
    <x v="85"/>
    <s v="Putri Ananda"/>
    <x v="7"/>
    <x v="19"/>
    <n v="15500"/>
    <x v="2"/>
    <n v="0"/>
    <n v="6200"/>
    <n v="0"/>
    <n v="6200"/>
    <n v="26000"/>
    <n v="32200"/>
    <x v="2"/>
    <x v="0"/>
    <x v="3"/>
    <n v="1"/>
    <x v="0"/>
  </r>
  <r>
    <s v="ORD01169"/>
    <x v="86"/>
    <s v="Clara Kusuma"/>
    <x v="15"/>
    <x v="0"/>
    <n v="10000"/>
    <x v="17"/>
    <n v="0"/>
    <n v="10000"/>
    <n v="0"/>
    <n v="10000"/>
    <n v="97000"/>
    <n v="107000"/>
    <x v="1"/>
    <x v="0"/>
    <x v="1"/>
    <n v="2"/>
    <x v="0"/>
  </r>
  <r>
    <s v="ORD00624"/>
    <x v="87"/>
    <s v="Clara Budiman"/>
    <x v="3"/>
    <x v="15"/>
    <n v="10000"/>
    <x v="0"/>
    <n v="0"/>
    <n v="11000"/>
    <n v="0"/>
    <n v="11000"/>
    <n v="93000"/>
    <n v="104000"/>
    <x v="1"/>
    <x v="0"/>
    <x v="2"/>
    <n v="3"/>
    <x v="0"/>
  </r>
  <r>
    <s v="ORD00062"/>
    <x v="88"/>
    <s v="Arif Iskandar"/>
    <x v="30"/>
    <x v="2"/>
    <n v="20000"/>
    <x v="24"/>
    <n v="0"/>
    <n v="40000"/>
    <n v="0"/>
    <n v="40000"/>
    <n v="57000"/>
    <n v="97000"/>
    <x v="0"/>
    <x v="0"/>
    <x v="3"/>
    <n v="1"/>
    <x v="1"/>
  </r>
  <r>
    <s v="ORD00928"/>
    <x v="89"/>
    <s v="Clara Utami"/>
    <x v="34"/>
    <x v="10"/>
    <n v="45000"/>
    <x v="20"/>
    <n v="0"/>
    <n v="62999.999999999993"/>
    <n v="0"/>
    <n v="62999.999999999993"/>
    <n v="18000"/>
    <n v="81000"/>
    <x v="2"/>
    <x v="0"/>
    <x v="1"/>
    <n v="3"/>
    <x v="0"/>
  </r>
  <r>
    <s v="ORD01420"/>
    <x v="90"/>
    <s v="Ani Wijaya"/>
    <x v="29"/>
    <x v="13"/>
    <n v="10000"/>
    <x v="19"/>
    <n v="0"/>
    <n v="8000"/>
    <n v="0"/>
    <n v="8000"/>
    <n v="48000"/>
    <n v="56000"/>
    <x v="0"/>
    <x v="0"/>
    <x v="3"/>
    <n v="4"/>
    <x v="0"/>
  </r>
  <r>
    <s v="ORD00885"/>
    <x v="91"/>
    <s v="Citra Budiman"/>
    <x v="18"/>
    <x v="4"/>
    <n v="40000"/>
    <x v="13"/>
    <n v="0"/>
    <n v="20000"/>
    <n v="0"/>
    <n v="20000"/>
    <n v="0"/>
    <n v="20000"/>
    <x v="2"/>
    <x v="0"/>
    <x v="4"/>
    <n v="1"/>
    <x v="0"/>
  </r>
  <r>
    <s v="ORD00197"/>
    <x v="92"/>
    <s v="Vina Fauziah"/>
    <x v="21"/>
    <x v="8"/>
    <n v="17500"/>
    <x v="18"/>
    <n v="0"/>
    <n v="26250"/>
    <n v="0"/>
    <n v="26250"/>
    <n v="59000"/>
    <n v="85250"/>
    <x v="0"/>
    <x v="1"/>
    <x v="1"/>
    <n v="3"/>
    <x v="0"/>
  </r>
  <r>
    <s v="ORD01781"/>
    <x v="93"/>
    <s v="Galih Iskandar"/>
    <x v="27"/>
    <x v="17"/>
    <n v="12000"/>
    <x v="13"/>
    <n v="0"/>
    <n v="6000"/>
    <n v="0"/>
    <n v="6000"/>
    <n v="49000"/>
    <n v="55000"/>
    <x v="0"/>
    <x v="0"/>
    <x v="0"/>
    <n v="4"/>
    <x v="1"/>
  </r>
  <r>
    <s v="ORD00741"/>
    <x v="94"/>
    <s v="Bella Ananda"/>
    <x v="4"/>
    <x v="6"/>
    <n v="26000"/>
    <x v="19"/>
    <n v="0"/>
    <n v="20800"/>
    <n v="0"/>
    <n v="20800"/>
    <n v="43000"/>
    <n v="63800"/>
    <x v="1"/>
    <x v="0"/>
    <x v="3"/>
    <n v="2"/>
    <x v="0"/>
  </r>
  <r>
    <s v="ORD01544"/>
    <x v="95"/>
    <s v="Hana Wijaya"/>
    <x v="31"/>
    <x v="0"/>
    <n v="10000"/>
    <x v="25"/>
    <n v="0"/>
    <n v="24000"/>
    <n v="0"/>
    <n v="24000"/>
    <n v="87000"/>
    <n v="111000"/>
    <x v="1"/>
    <x v="0"/>
    <x v="3"/>
    <n v="5"/>
    <x v="0"/>
  </r>
  <r>
    <s v="ORD00800"/>
    <x v="96"/>
    <s v="Kartika Ananda"/>
    <x v="13"/>
    <x v="16"/>
    <n v="115000"/>
    <x v="17"/>
    <n v="0"/>
    <n v="115000"/>
    <n v="0"/>
    <n v="115000"/>
    <n v="49000"/>
    <n v="164000"/>
    <x v="2"/>
    <x v="1"/>
    <x v="0"/>
    <n v="2"/>
    <x v="0"/>
  </r>
  <r>
    <s v="ORD00237"/>
    <x v="97"/>
    <s v="Clara Ananda"/>
    <x v="18"/>
    <x v="4"/>
    <n v="40000"/>
    <x v="13"/>
    <n v="0"/>
    <n v="20000"/>
    <n v="0"/>
    <n v="20000"/>
    <n v="0"/>
    <n v="20000"/>
    <x v="1"/>
    <x v="0"/>
    <x v="3"/>
    <n v="4"/>
    <x v="0"/>
  </r>
  <r>
    <s v="ORD00632"/>
    <x v="98"/>
    <s v="Putri Ananda"/>
    <x v="7"/>
    <x v="19"/>
    <n v="15500"/>
    <x v="26"/>
    <n v="0"/>
    <n v="1550"/>
    <n v="0"/>
    <n v="1550"/>
    <n v="26000"/>
    <n v="27550"/>
    <x v="2"/>
    <x v="0"/>
    <x v="4"/>
    <n v="1"/>
    <x v="0"/>
  </r>
  <r>
    <s v="ORD01455"/>
    <x v="99"/>
    <s v="Qori Halim"/>
    <x v="13"/>
    <x v="7"/>
    <n v="14000"/>
    <x v="5"/>
    <n v="0"/>
    <n v="16800"/>
    <n v="0"/>
    <n v="16800"/>
    <n v="49000"/>
    <n v="65800"/>
    <x v="0"/>
    <x v="0"/>
    <x v="0"/>
    <n v="2"/>
    <x v="0"/>
  </r>
  <r>
    <s v="ORD00198"/>
    <x v="100"/>
    <s v="Zahra Setiawan"/>
    <x v="23"/>
    <x v="9"/>
    <n v="46000"/>
    <x v="13"/>
    <n v="0"/>
    <n v="23000"/>
    <n v="0"/>
    <n v="23000"/>
    <n v="55000"/>
    <n v="78000"/>
    <x v="1"/>
    <x v="0"/>
    <x v="1"/>
    <n v="4"/>
    <x v="0"/>
  </r>
  <r>
    <s v="ORD01556"/>
    <x v="101"/>
    <s v="Dewi Puspita"/>
    <x v="12"/>
    <x v="17"/>
    <n v="12000"/>
    <x v="19"/>
    <n v="0"/>
    <n v="9600"/>
    <n v="0"/>
    <n v="9600"/>
    <n v="30000"/>
    <n v="39600"/>
    <x v="3"/>
    <x v="0"/>
    <x v="2"/>
    <n v="5"/>
    <x v="0"/>
  </r>
  <r>
    <s v="ORD01643"/>
    <x v="102"/>
    <s v="Budi Hidayat"/>
    <x v="0"/>
    <x v="2"/>
    <n v="20000"/>
    <x v="4"/>
    <n v="0"/>
    <n v="58000"/>
    <n v="0"/>
    <n v="58000"/>
    <n v="15000"/>
    <n v="73000"/>
    <x v="1"/>
    <x v="0"/>
    <x v="1"/>
    <n v="2"/>
    <x v="1"/>
  </r>
  <r>
    <s v="ORD00422"/>
    <x v="103"/>
    <s v="Gita Utami"/>
    <x v="34"/>
    <x v="11"/>
    <n v="15000"/>
    <x v="10"/>
    <n v="0"/>
    <n v="19500"/>
    <n v="0"/>
    <n v="19500"/>
    <n v="18000"/>
    <n v="37500"/>
    <x v="2"/>
    <x v="0"/>
    <x v="1"/>
    <n v="1"/>
    <x v="0"/>
  </r>
  <r>
    <s v="ORD00200"/>
    <x v="104"/>
    <s v="Zahra Maulana"/>
    <x v="0"/>
    <x v="11"/>
    <n v="15000"/>
    <x v="7"/>
    <n v="0"/>
    <n v="24000"/>
    <n v="0"/>
    <n v="24000"/>
    <n v="15000"/>
    <n v="39000"/>
    <x v="3"/>
    <x v="0"/>
    <x v="0"/>
    <n v="3"/>
    <x v="0"/>
  </r>
  <r>
    <s v="ORD00029"/>
    <x v="105"/>
    <s v="Galih Halim"/>
    <x v="4"/>
    <x v="9"/>
    <n v="46000"/>
    <x v="13"/>
    <n v="0"/>
    <n v="23000"/>
    <n v="0"/>
    <n v="23000"/>
    <n v="43000"/>
    <n v="66000"/>
    <x v="0"/>
    <x v="1"/>
    <x v="3"/>
    <n v="3"/>
    <x v="1"/>
  </r>
  <r>
    <s v="ORD00612"/>
    <x v="106"/>
    <s v="Sari Puspita"/>
    <x v="15"/>
    <x v="15"/>
    <n v="10000"/>
    <x v="12"/>
    <n v="0"/>
    <n v="6000"/>
    <n v="0"/>
    <n v="6000"/>
    <n v="97000"/>
    <n v="103000"/>
    <x v="0"/>
    <x v="2"/>
    <x v="1"/>
    <n v="3"/>
    <x v="0"/>
  </r>
  <r>
    <s v="ORD01558"/>
    <x v="107"/>
    <s v="Tono Fauziah"/>
    <x v="30"/>
    <x v="16"/>
    <n v="115000"/>
    <x v="2"/>
    <n v="0"/>
    <n v="46000"/>
    <n v="0"/>
    <n v="46000"/>
    <n v="57000"/>
    <n v="103000"/>
    <x v="1"/>
    <x v="0"/>
    <x v="4"/>
    <n v="4"/>
    <x v="1"/>
  </r>
  <r>
    <s v="ORD00874"/>
    <x v="108"/>
    <s v="Bella Hidayat"/>
    <x v="35"/>
    <x v="12"/>
    <n v="9500"/>
    <x v="16"/>
    <n v="0"/>
    <n v="17100"/>
    <n v="0"/>
    <n v="17100"/>
    <n v="79000"/>
    <n v="96100"/>
    <x v="0"/>
    <x v="1"/>
    <x v="2"/>
    <n v="1"/>
    <x v="0"/>
  </r>
  <r>
    <s v="ORD01816"/>
    <x v="109"/>
    <s v="Arif Rahmawati"/>
    <x v="22"/>
    <x v="10"/>
    <n v="45000"/>
    <x v="20"/>
    <n v="0"/>
    <n v="62999.999999999993"/>
    <n v="0"/>
    <n v="62999.999999999993"/>
    <n v="50000"/>
    <n v="113000"/>
    <x v="3"/>
    <x v="0"/>
    <x v="0"/>
    <n v="4"/>
    <x v="1"/>
  </r>
  <r>
    <s v="ORD01610"/>
    <x v="110"/>
    <s v="Ani Ramadhani"/>
    <x v="25"/>
    <x v="4"/>
    <n v="40000"/>
    <x v="10"/>
    <n v="0"/>
    <n v="52000"/>
    <n v="0"/>
    <n v="52000"/>
    <n v="50000"/>
    <n v="102000"/>
    <x v="2"/>
    <x v="1"/>
    <x v="0"/>
    <n v="1"/>
    <x v="0"/>
  </r>
  <r>
    <s v="ORD01163"/>
    <x v="111"/>
    <s v="Clara Utami"/>
    <x v="34"/>
    <x v="13"/>
    <n v="10000"/>
    <x v="0"/>
    <n v="0"/>
    <n v="11000"/>
    <n v="0"/>
    <n v="11000"/>
    <n v="18000"/>
    <n v="29000"/>
    <x v="1"/>
    <x v="1"/>
    <x v="1"/>
    <n v="4"/>
    <x v="0"/>
  </r>
  <r>
    <s v="ORD00114"/>
    <x v="112"/>
    <s v="Vina Halim"/>
    <x v="10"/>
    <x v="9"/>
    <n v="46000"/>
    <x v="1"/>
    <n v="0"/>
    <n v="32199.999999999996"/>
    <n v="0"/>
    <n v="32199.999999999996"/>
    <n v="87000"/>
    <n v="119200"/>
    <x v="1"/>
    <x v="0"/>
    <x v="4"/>
    <n v="1"/>
    <x v="0"/>
  </r>
  <r>
    <s v="ORD00679"/>
    <x v="113"/>
    <s v="Sari Puspita"/>
    <x v="15"/>
    <x v="10"/>
    <n v="45000"/>
    <x v="19"/>
    <n v="0"/>
    <n v="36000"/>
    <n v="0"/>
    <n v="36000"/>
    <n v="97000"/>
    <n v="133000"/>
    <x v="2"/>
    <x v="0"/>
    <x v="2"/>
    <n v="2"/>
    <x v="0"/>
  </r>
  <r>
    <s v="ORD00186"/>
    <x v="114"/>
    <s v="Dewi Ananda"/>
    <x v="22"/>
    <x v="1"/>
    <n v="15000"/>
    <x v="3"/>
    <n v="0"/>
    <n v="13500"/>
    <n v="0"/>
    <n v="13500"/>
    <n v="50000"/>
    <n v="63500"/>
    <x v="0"/>
    <x v="0"/>
    <x v="3"/>
    <n v="3"/>
    <x v="0"/>
  </r>
  <r>
    <s v="ORD00186"/>
    <x v="114"/>
    <s v="Dewi Ananda"/>
    <x v="22"/>
    <x v="18"/>
    <n v="11000"/>
    <x v="27"/>
    <n v="0"/>
    <n v="20900"/>
    <n v="0"/>
    <n v="20900"/>
    <n v="0"/>
    <n v="20900"/>
    <x v="0"/>
    <x v="0"/>
    <x v="3"/>
    <n v="3"/>
    <x v="0"/>
  </r>
  <r>
    <s v="ORD00699"/>
    <x v="115"/>
    <s v="Ani Maulana"/>
    <x v="9"/>
    <x v="13"/>
    <n v="10000"/>
    <x v="1"/>
    <n v="0"/>
    <n v="7000"/>
    <n v="0"/>
    <n v="7000"/>
    <n v="89000"/>
    <n v="96000"/>
    <x v="2"/>
    <x v="0"/>
    <x v="0"/>
    <n v="4"/>
    <x v="0"/>
  </r>
  <r>
    <s v="ORD01751"/>
    <x v="116"/>
    <s v="Dimas Budiman"/>
    <x v="15"/>
    <x v="8"/>
    <n v="17500"/>
    <x v="14"/>
    <n v="0"/>
    <n v="45500"/>
    <n v="0"/>
    <n v="45500"/>
    <n v="97000"/>
    <n v="142500"/>
    <x v="0"/>
    <x v="0"/>
    <x v="0"/>
    <n v="1"/>
    <x v="1"/>
  </r>
  <r>
    <s v="ORD01833"/>
    <x v="117"/>
    <s v="Citra Maulana"/>
    <x v="17"/>
    <x v="5"/>
    <n v="10500"/>
    <x v="3"/>
    <n v="0"/>
    <n v="9450"/>
    <n v="0"/>
    <n v="9450"/>
    <n v="72000"/>
    <n v="81450"/>
    <x v="2"/>
    <x v="0"/>
    <x v="4"/>
    <n v="3"/>
    <x v="0"/>
  </r>
  <r>
    <s v="ORD00378"/>
    <x v="118"/>
    <s v="Citra Maulana"/>
    <x v="17"/>
    <x v="8"/>
    <n v="17500"/>
    <x v="20"/>
    <n v="0"/>
    <n v="24500"/>
    <n v="0"/>
    <n v="24500"/>
    <n v="72000"/>
    <n v="96500"/>
    <x v="2"/>
    <x v="1"/>
    <x v="4"/>
    <n v="1"/>
    <x v="0"/>
  </r>
  <r>
    <s v="ORD00215"/>
    <x v="119"/>
    <s v="Dewi Hidayat"/>
    <x v="16"/>
    <x v="10"/>
    <n v="45000"/>
    <x v="0"/>
    <n v="0"/>
    <n v="49500.000000000007"/>
    <n v="0"/>
    <n v="49500.000000000007"/>
    <n v="18000"/>
    <n v="67500"/>
    <x v="1"/>
    <x v="0"/>
    <x v="2"/>
    <n v="1"/>
    <x v="0"/>
  </r>
  <r>
    <s v="ORD00215"/>
    <x v="119"/>
    <s v="Dewi Hidayat"/>
    <x v="16"/>
    <x v="16"/>
    <n v="115000"/>
    <x v="2"/>
    <n v="0"/>
    <n v="46000"/>
    <n v="0"/>
    <n v="46000"/>
    <n v="0"/>
    <n v="46000"/>
    <x v="1"/>
    <x v="0"/>
    <x v="2"/>
    <n v="1"/>
    <x v="0"/>
  </r>
  <r>
    <s v="ORD00336"/>
    <x v="120"/>
    <s v="Vina Saputra"/>
    <x v="33"/>
    <x v="12"/>
    <n v="9500"/>
    <x v="18"/>
    <n v="0"/>
    <n v="14250"/>
    <n v="0"/>
    <n v="14250"/>
    <n v="80000"/>
    <n v="94250"/>
    <x v="3"/>
    <x v="0"/>
    <x v="0"/>
    <n v="2"/>
    <x v="0"/>
  </r>
  <r>
    <s v="ORD01674"/>
    <x v="121"/>
    <s v="Rizky Budiman"/>
    <x v="33"/>
    <x v="14"/>
    <n v="55000"/>
    <x v="23"/>
    <n v="0"/>
    <n v="16500"/>
    <n v="0"/>
    <n v="16500"/>
    <n v="80000"/>
    <n v="96500"/>
    <x v="2"/>
    <x v="1"/>
    <x v="0"/>
    <n v="1"/>
    <x v="1"/>
  </r>
  <r>
    <s v="ORD00533"/>
    <x v="122"/>
    <s v="Hana Wijaya"/>
    <x v="31"/>
    <x v="14"/>
    <n v="55000"/>
    <x v="1"/>
    <n v="0"/>
    <n v="38500"/>
    <n v="0"/>
    <n v="38500"/>
    <n v="87000"/>
    <n v="125500"/>
    <x v="2"/>
    <x v="0"/>
    <x v="3"/>
    <n v="1"/>
    <x v="0"/>
  </r>
  <r>
    <s v="ORD00128"/>
    <x v="123"/>
    <s v="Fitri Ramadhani"/>
    <x v="11"/>
    <x v="15"/>
    <n v="10000"/>
    <x v="23"/>
    <n v="0"/>
    <n v="3000"/>
    <n v="0"/>
    <n v="3000"/>
    <n v="74000"/>
    <n v="77000"/>
    <x v="2"/>
    <x v="0"/>
    <x v="1"/>
    <n v="1"/>
    <x v="0"/>
  </r>
  <r>
    <s v="ORD00956"/>
    <x v="124"/>
    <s v="Dewi Pradipta"/>
    <x v="14"/>
    <x v="15"/>
    <n v="10000"/>
    <x v="2"/>
    <n v="0"/>
    <n v="4000"/>
    <n v="0"/>
    <n v="4000"/>
    <n v="85000"/>
    <n v="89000"/>
    <x v="3"/>
    <x v="0"/>
    <x v="0"/>
    <n v="2"/>
    <x v="0"/>
  </r>
  <r>
    <s v="ORD01063"/>
    <x v="125"/>
    <s v="Sari Puspita"/>
    <x v="15"/>
    <x v="5"/>
    <n v="10500"/>
    <x v="4"/>
    <n v="0"/>
    <n v="30450"/>
    <n v="0"/>
    <n v="30450"/>
    <n v="97000"/>
    <n v="127450"/>
    <x v="3"/>
    <x v="0"/>
    <x v="1"/>
    <n v="3"/>
    <x v="0"/>
  </r>
  <r>
    <s v="ORD01770"/>
    <x v="126"/>
    <s v="Rizky Ramadhani"/>
    <x v="34"/>
    <x v="2"/>
    <n v="20000"/>
    <x v="16"/>
    <n v="0"/>
    <n v="36000"/>
    <n v="0"/>
    <n v="36000"/>
    <n v="18000"/>
    <n v="54000"/>
    <x v="3"/>
    <x v="0"/>
    <x v="3"/>
    <n v="3"/>
    <x v="1"/>
  </r>
  <r>
    <s v="ORD00455"/>
    <x v="127"/>
    <s v="Bella Iskandar"/>
    <x v="8"/>
    <x v="14"/>
    <n v="55000"/>
    <x v="17"/>
    <n v="0"/>
    <n v="55000"/>
    <n v="0"/>
    <n v="55000"/>
    <n v="59000"/>
    <n v="114000"/>
    <x v="2"/>
    <x v="2"/>
    <x v="0"/>
    <n v="3"/>
    <x v="0"/>
  </r>
  <r>
    <s v="ORD01052"/>
    <x v="128"/>
    <s v="Fitri Wijaya"/>
    <x v="30"/>
    <x v="11"/>
    <n v="15000"/>
    <x v="17"/>
    <n v="0"/>
    <n v="15000"/>
    <n v="0"/>
    <n v="15000"/>
    <n v="57000"/>
    <n v="72000"/>
    <x v="1"/>
    <x v="0"/>
    <x v="0"/>
    <n v="5"/>
    <x v="0"/>
  </r>
  <r>
    <s v="ORD00155"/>
    <x v="129"/>
    <s v="Dewi Santoso"/>
    <x v="26"/>
    <x v="8"/>
    <n v="17500"/>
    <x v="0"/>
    <n v="0"/>
    <n v="19250"/>
    <n v="0"/>
    <n v="19250"/>
    <n v="46000"/>
    <n v="65250"/>
    <x v="2"/>
    <x v="0"/>
    <x v="2"/>
    <n v="1"/>
    <x v="0"/>
  </r>
  <r>
    <s v="ORD00155"/>
    <x v="129"/>
    <s v="Dewi Santoso"/>
    <x v="26"/>
    <x v="4"/>
    <n v="40000"/>
    <x v="7"/>
    <n v="0"/>
    <n v="64000"/>
    <n v="0"/>
    <n v="64000"/>
    <n v="0"/>
    <n v="64000"/>
    <x v="2"/>
    <x v="0"/>
    <x v="2"/>
    <n v="1"/>
    <x v="0"/>
  </r>
  <r>
    <s v="ORD00716"/>
    <x v="130"/>
    <s v="Hendra Wijaya"/>
    <x v="0"/>
    <x v="1"/>
    <n v="15000"/>
    <x v="1"/>
    <n v="0"/>
    <n v="10500"/>
    <n v="0"/>
    <n v="10500"/>
    <n v="15000"/>
    <n v="25500"/>
    <x v="2"/>
    <x v="0"/>
    <x v="3"/>
    <n v="5"/>
    <x v="1"/>
  </r>
  <r>
    <s v="ORD01014"/>
    <x v="131"/>
    <s v="Wahyu Pradipta"/>
    <x v="15"/>
    <x v="0"/>
    <n v="10000"/>
    <x v="7"/>
    <n v="0"/>
    <n v="16000"/>
    <n v="0"/>
    <n v="16000"/>
    <n v="97000"/>
    <n v="113000"/>
    <x v="2"/>
    <x v="0"/>
    <x v="1"/>
    <n v="5"/>
    <x v="1"/>
  </r>
  <r>
    <s v="ORD01308"/>
    <x v="132"/>
    <s v="Bayu Fauziah"/>
    <x v="11"/>
    <x v="7"/>
    <n v="14000"/>
    <x v="5"/>
    <n v="0"/>
    <n v="16800"/>
    <n v="0"/>
    <n v="16800"/>
    <n v="74000"/>
    <n v="90800"/>
    <x v="3"/>
    <x v="0"/>
    <x v="4"/>
    <n v="5"/>
    <x v="1"/>
  </r>
  <r>
    <s v="ORD00585"/>
    <x v="133"/>
    <s v="Gita Syahputra"/>
    <x v="21"/>
    <x v="11"/>
    <n v="15000"/>
    <x v="9"/>
    <n v="0"/>
    <n v="31500"/>
    <n v="0"/>
    <n v="31500"/>
    <n v="59000"/>
    <n v="90500"/>
    <x v="2"/>
    <x v="0"/>
    <x v="3"/>
    <n v="1"/>
    <x v="0"/>
  </r>
  <r>
    <s v="ORD01638"/>
    <x v="134"/>
    <s v="Erna Hidayat"/>
    <x v="32"/>
    <x v="3"/>
    <n v="13500"/>
    <x v="15"/>
    <n v="0"/>
    <n v="22950"/>
    <n v="0"/>
    <n v="22950"/>
    <n v="28000"/>
    <n v="50950"/>
    <x v="1"/>
    <x v="0"/>
    <x v="0"/>
    <n v="2"/>
    <x v="0"/>
  </r>
  <r>
    <s v="ORD01844"/>
    <x v="135"/>
    <s v="Joko Ananda"/>
    <x v="20"/>
    <x v="15"/>
    <n v="10000"/>
    <x v="12"/>
    <n v="0"/>
    <n v="6000"/>
    <n v="0"/>
    <n v="6000"/>
    <n v="84000"/>
    <n v="90000"/>
    <x v="3"/>
    <x v="0"/>
    <x v="1"/>
    <n v="2"/>
    <x v="1"/>
  </r>
  <r>
    <s v="ORD00023"/>
    <x v="136"/>
    <s v="Nanda Fauziah"/>
    <x v="21"/>
    <x v="18"/>
    <n v="11000"/>
    <x v="24"/>
    <n v="0"/>
    <n v="22000"/>
    <n v="0"/>
    <n v="22000"/>
    <n v="59000"/>
    <n v="81000"/>
    <x v="3"/>
    <x v="0"/>
    <x v="0"/>
    <n v="1"/>
    <x v="1"/>
  </r>
  <r>
    <s v="ORD01723"/>
    <x v="137"/>
    <s v="Gita Wijaya"/>
    <x v="31"/>
    <x v="17"/>
    <n v="12000"/>
    <x v="1"/>
    <n v="0"/>
    <n v="8400"/>
    <n v="0"/>
    <n v="8400"/>
    <n v="87000"/>
    <n v="95400"/>
    <x v="3"/>
    <x v="0"/>
    <x v="1"/>
    <n v="5"/>
    <x v="0"/>
  </r>
  <r>
    <s v="ORD00286"/>
    <x v="138"/>
    <s v="Fitri Rahmawati"/>
    <x v="35"/>
    <x v="9"/>
    <n v="46000"/>
    <x v="13"/>
    <n v="0"/>
    <n v="23000"/>
    <n v="0"/>
    <n v="23000"/>
    <n v="79000"/>
    <n v="102000"/>
    <x v="2"/>
    <x v="0"/>
    <x v="1"/>
    <n v="1"/>
    <x v="0"/>
  </r>
  <r>
    <s v="ORD00927"/>
    <x v="139"/>
    <s v="Ani Fauziah"/>
    <x v="15"/>
    <x v="2"/>
    <n v="20000"/>
    <x v="19"/>
    <n v="0"/>
    <n v="16000"/>
    <n v="0"/>
    <n v="16000"/>
    <n v="97000"/>
    <n v="113000"/>
    <x v="3"/>
    <x v="0"/>
    <x v="1"/>
    <n v="1"/>
    <x v="0"/>
  </r>
  <r>
    <s v="ORD00754"/>
    <x v="140"/>
    <s v="Qori Syahputra"/>
    <x v="12"/>
    <x v="10"/>
    <n v="45000"/>
    <x v="10"/>
    <n v="0"/>
    <n v="58500"/>
    <n v="0"/>
    <n v="58500"/>
    <n v="30000"/>
    <n v="88500"/>
    <x v="1"/>
    <x v="0"/>
    <x v="4"/>
    <n v="4"/>
    <x v="0"/>
  </r>
  <r>
    <s v="ORD00014"/>
    <x v="141"/>
    <s v="Nanda Setiawan"/>
    <x v="31"/>
    <x v="10"/>
    <n v="45000"/>
    <x v="12"/>
    <n v="0"/>
    <n v="27000"/>
    <n v="0"/>
    <n v="27000"/>
    <n v="87000"/>
    <n v="114000"/>
    <x v="0"/>
    <x v="0"/>
    <x v="3"/>
    <n v="4"/>
    <x v="1"/>
  </r>
  <r>
    <s v="ORD00014"/>
    <x v="141"/>
    <s v="Nanda Setiawan"/>
    <x v="31"/>
    <x v="19"/>
    <n v="15500"/>
    <x v="2"/>
    <n v="0"/>
    <n v="6200"/>
    <n v="0"/>
    <n v="6200"/>
    <n v="0"/>
    <n v="6200"/>
    <x v="0"/>
    <x v="0"/>
    <x v="3"/>
    <n v="4"/>
    <x v="1"/>
  </r>
  <r>
    <s v="ORD00746"/>
    <x v="142"/>
    <s v="Aulia Rahmawati"/>
    <x v="10"/>
    <x v="14"/>
    <n v="55000"/>
    <x v="17"/>
    <n v="0"/>
    <n v="55000"/>
    <n v="0"/>
    <n v="55000"/>
    <n v="87000"/>
    <n v="142000"/>
    <x v="1"/>
    <x v="1"/>
    <x v="3"/>
    <n v="3"/>
    <x v="0"/>
  </r>
  <r>
    <s v="ORD00229"/>
    <x v="143"/>
    <s v="Fitri Iskandar"/>
    <x v="8"/>
    <x v="5"/>
    <n v="10500"/>
    <x v="28"/>
    <n v="0"/>
    <n v="32550"/>
    <n v="0"/>
    <n v="32550"/>
    <n v="59000"/>
    <n v="91550"/>
    <x v="3"/>
    <x v="0"/>
    <x v="2"/>
    <n v="4"/>
    <x v="0"/>
  </r>
  <r>
    <s v="ORD00229"/>
    <x v="143"/>
    <s v="Fitri Iskandar"/>
    <x v="8"/>
    <x v="9"/>
    <n v="46000"/>
    <x v="19"/>
    <n v="0"/>
    <n v="36800"/>
    <n v="0"/>
    <n v="36800"/>
    <n v="0"/>
    <n v="36800"/>
    <x v="3"/>
    <x v="0"/>
    <x v="2"/>
    <n v="4"/>
    <x v="0"/>
  </r>
  <r>
    <s v="ORD01201"/>
    <x v="144"/>
    <s v="Gita Saputra"/>
    <x v="17"/>
    <x v="4"/>
    <n v="40000"/>
    <x v="19"/>
    <n v="0"/>
    <n v="32000"/>
    <n v="0"/>
    <n v="32000"/>
    <n v="72000"/>
    <n v="104000"/>
    <x v="3"/>
    <x v="1"/>
    <x v="4"/>
    <n v="2"/>
    <x v="0"/>
  </r>
  <r>
    <s v="ORD00156"/>
    <x v="145"/>
    <s v="Dina Kurniawan"/>
    <x v="31"/>
    <x v="5"/>
    <n v="10500"/>
    <x v="29"/>
    <n v="0"/>
    <n v="34650"/>
    <n v="0"/>
    <n v="34650"/>
    <n v="87000"/>
    <n v="121650"/>
    <x v="1"/>
    <x v="0"/>
    <x v="0"/>
    <n v="1"/>
    <x v="0"/>
  </r>
  <r>
    <s v="ORD00640"/>
    <x v="146"/>
    <s v="Putri Wijaya"/>
    <x v="12"/>
    <x v="2"/>
    <n v="20000"/>
    <x v="25"/>
    <n v="0"/>
    <n v="48000"/>
    <n v="0"/>
    <n v="48000"/>
    <n v="30000"/>
    <n v="78000"/>
    <x v="2"/>
    <x v="0"/>
    <x v="4"/>
    <n v="5"/>
    <x v="0"/>
  </r>
  <r>
    <s v="ORD01106"/>
    <x v="147"/>
    <s v="Vina Hidayat"/>
    <x v="9"/>
    <x v="2"/>
    <n v="20000"/>
    <x v="16"/>
    <n v="0"/>
    <n v="36000"/>
    <n v="0"/>
    <n v="36000"/>
    <n v="89000"/>
    <n v="125000"/>
    <x v="2"/>
    <x v="0"/>
    <x v="3"/>
    <n v="2"/>
    <x v="0"/>
  </r>
  <r>
    <s v="ORD01630"/>
    <x v="148"/>
    <s v="Bayu Maulana"/>
    <x v="9"/>
    <x v="4"/>
    <n v="40000"/>
    <x v="13"/>
    <n v="0"/>
    <n v="20000"/>
    <n v="0"/>
    <n v="20000"/>
    <n v="89000"/>
    <n v="109000"/>
    <x v="1"/>
    <x v="0"/>
    <x v="3"/>
    <n v="5"/>
    <x v="1"/>
  </r>
  <r>
    <s v="ORD01485"/>
    <x v="149"/>
    <s v="Ani Ananda"/>
    <x v="30"/>
    <x v="6"/>
    <n v="26000"/>
    <x v="0"/>
    <n v="0"/>
    <n v="28600.000000000004"/>
    <n v="0"/>
    <n v="28600.000000000004"/>
    <n v="57000"/>
    <n v="85600"/>
    <x v="2"/>
    <x v="0"/>
    <x v="1"/>
    <n v="2"/>
    <x v="0"/>
  </r>
  <r>
    <s v="ORD00868"/>
    <x v="150"/>
    <s v="Eka Wijaya"/>
    <x v="7"/>
    <x v="4"/>
    <n v="40000"/>
    <x v="17"/>
    <n v="0"/>
    <n v="40000"/>
    <n v="0"/>
    <n v="40000"/>
    <n v="26000"/>
    <n v="66000"/>
    <x v="3"/>
    <x v="0"/>
    <x v="0"/>
    <n v="3"/>
    <x v="0"/>
  </r>
  <r>
    <s v="ORD01149"/>
    <x v="151"/>
    <s v="Putri Wijaya"/>
    <x v="12"/>
    <x v="8"/>
    <n v="17500"/>
    <x v="22"/>
    <n v="0"/>
    <n v="40250"/>
    <n v="0"/>
    <n v="40250"/>
    <n v="30000"/>
    <n v="70250"/>
    <x v="3"/>
    <x v="0"/>
    <x v="2"/>
    <n v="5"/>
    <x v="0"/>
  </r>
  <r>
    <s v="ORD01707"/>
    <x v="152"/>
    <s v="Oka Santoso"/>
    <x v="16"/>
    <x v="7"/>
    <n v="14000"/>
    <x v="13"/>
    <n v="0"/>
    <n v="7000"/>
    <n v="0"/>
    <n v="7000"/>
    <n v="18000"/>
    <n v="25000"/>
    <x v="2"/>
    <x v="0"/>
    <x v="2"/>
    <n v="5"/>
    <x v="1"/>
  </r>
  <r>
    <s v="ORD01697"/>
    <x v="153"/>
    <s v="Rizky Ramadhani"/>
    <x v="34"/>
    <x v="18"/>
    <n v="11000"/>
    <x v="2"/>
    <n v="0"/>
    <n v="4400"/>
    <n v="0"/>
    <n v="4400"/>
    <n v="18000"/>
    <n v="22400"/>
    <x v="1"/>
    <x v="0"/>
    <x v="2"/>
    <n v="5"/>
    <x v="1"/>
  </r>
  <r>
    <s v="ORD00483"/>
    <x v="154"/>
    <s v="Bella Budiman"/>
    <x v="1"/>
    <x v="0"/>
    <n v="10000"/>
    <x v="30"/>
    <n v="0"/>
    <n v="35000"/>
    <n v="0"/>
    <n v="35000"/>
    <n v="17000"/>
    <n v="52000"/>
    <x v="0"/>
    <x v="0"/>
    <x v="2"/>
    <n v="3"/>
    <x v="0"/>
  </r>
  <r>
    <s v="ORD00272"/>
    <x v="155"/>
    <s v="Yani Pradipta"/>
    <x v="1"/>
    <x v="13"/>
    <n v="10000"/>
    <x v="0"/>
    <n v="0"/>
    <n v="11000"/>
    <n v="0"/>
    <n v="11000"/>
    <n v="17000"/>
    <n v="28000"/>
    <x v="2"/>
    <x v="0"/>
    <x v="1"/>
    <n v="2"/>
    <x v="0"/>
  </r>
  <r>
    <s v="ORD01104"/>
    <x v="156"/>
    <s v="Andi Wijaya"/>
    <x v="36"/>
    <x v="2"/>
    <n v="20000"/>
    <x v="31"/>
    <n v="0"/>
    <n v="54000"/>
    <n v="0"/>
    <n v="54000"/>
    <n v="21000"/>
    <n v="75000"/>
    <x v="3"/>
    <x v="0"/>
    <x v="4"/>
    <n v="4"/>
    <x v="1"/>
  </r>
  <r>
    <s v="ORD00522"/>
    <x v="157"/>
    <s v="Dewi Halim"/>
    <x v="29"/>
    <x v="11"/>
    <n v="15000"/>
    <x v="22"/>
    <n v="0"/>
    <n v="34500"/>
    <n v="0"/>
    <n v="34500"/>
    <n v="48000"/>
    <n v="82500"/>
    <x v="1"/>
    <x v="0"/>
    <x v="3"/>
    <n v="4"/>
    <x v="0"/>
  </r>
  <r>
    <s v="ORD00807"/>
    <x v="158"/>
    <s v="Qori Saputra"/>
    <x v="1"/>
    <x v="2"/>
    <n v="20000"/>
    <x v="5"/>
    <n v="0"/>
    <n v="24000"/>
    <n v="0"/>
    <n v="24000"/>
    <n v="17000"/>
    <n v="41000"/>
    <x v="2"/>
    <x v="0"/>
    <x v="3"/>
    <n v="2"/>
    <x v="0"/>
  </r>
  <r>
    <s v="ORD00269"/>
    <x v="159"/>
    <s v="Yani Santoso"/>
    <x v="14"/>
    <x v="10"/>
    <n v="45000"/>
    <x v="16"/>
    <n v="0"/>
    <n v="81000"/>
    <n v="0"/>
    <n v="81000"/>
    <n v="85000"/>
    <n v="166000"/>
    <x v="3"/>
    <x v="1"/>
    <x v="0"/>
    <n v="3"/>
    <x v="0"/>
  </r>
  <r>
    <s v="ORD00733"/>
    <x v="160"/>
    <s v="Aulia Utami"/>
    <x v="19"/>
    <x v="1"/>
    <n v="15000"/>
    <x v="26"/>
    <n v="0"/>
    <n v="1500"/>
    <n v="0"/>
    <n v="1500"/>
    <n v="78000"/>
    <n v="79500"/>
    <x v="2"/>
    <x v="0"/>
    <x v="0"/>
    <n v="5"/>
    <x v="0"/>
  </r>
  <r>
    <s v="ORD00544"/>
    <x v="161"/>
    <s v="Dewi Budiman"/>
    <x v="36"/>
    <x v="13"/>
    <n v="10000"/>
    <x v="32"/>
    <n v="0"/>
    <n v="2000"/>
    <n v="0"/>
    <n v="2000"/>
    <n v="21000"/>
    <n v="23000"/>
    <x v="3"/>
    <x v="2"/>
    <x v="4"/>
    <n v="5"/>
    <x v="0"/>
  </r>
  <r>
    <s v="ORD00910"/>
    <x v="162"/>
    <s v="Eko Pradipta"/>
    <x v="4"/>
    <x v="9"/>
    <n v="46000"/>
    <x v="19"/>
    <n v="0"/>
    <n v="36800"/>
    <n v="0"/>
    <n v="36800"/>
    <n v="43000"/>
    <n v="79800"/>
    <x v="2"/>
    <x v="0"/>
    <x v="2"/>
    <n v="3"/>
    <x v="1"/>
  </r>
  <r>
    <s v="ORD00305"/>
    <x v="163"/>
    <s v="Dina Kusuma"/>
    <x v="29"/>
    <x v="11"/>
    <n v="15000"/>
    <x v="0"/>
    <n v="0"/>
    <n v="16500"/>
    <n v="0"/>
    <n v="16500"/>
    <n v="48000"/>
    <n v="64500"/>
    <x v="1"/>
    <x v="0"/>
    <x v="0"/>
    <n v="4"/>
    <x v="0"/>
  </r>
  <r>
    <s v="ORD01334"/>
    <x v="164"/>
    <s v="Fitri Puspita"/>
    <x v="19"/>
    <x v="3"/>
    <n v="13500"/>
    <x v="22"/>
    <n v="0"/>
    <n v="31049.999999999996"/>
    <n v="0"/>
    <n v="31049.999999999996"/>
    <n v="78000"/>
    <n v="109050"/>
    <x v="2"/>
    <x v="0"/>
    <x v="3"/>
    <n v="5"/>
    <x v="0"/>
  </r>
  <r>
    <s v="ORD00383"/>
    <x v="165"/>
    <s v="Ani Fauziah"/>
    <x v="15"/>
    <x v="15"/>
    <n v="10000"/>
    <x v="12"/>
    <n v="0"/>
    <n v="6000"/>
    <n v="0"/>
    <n v="6000"/>
    <n v="97000"/>
    <n v="103000"/>
    <x v="2"/>
    <x v="1"/>
    <x v="3"/>
    <n v="1"/>
    <x v="0"/>
  </r>
  <r>
    <s v="ORD00383"/>
    <x v="165"/>
    <s v="Ani Fauziah"/>
    <x v="15"/>
    <x v="11"/>
    <n v="15000"/>
    <x v="18"/>
    <n v="0"/>
    <n v="22500"/>
    <n v="0"/>
    <n v="22500"/>
    <n v="0"/>
    <n v="22500"/>
    <x v="2"/>
    <x v="1"/>
    <x v="3"/>
    <n v="1"/>
    <x v="0"/>
  </r>
  <r>
    <s v="ORD01601"/>
    <x v="166"/>
    <s v="Bella Saputra"/>
    <x v="5"/>
    <x v="14"/>
    <n v="55000"/>
    <x v="0"/>
    <n v="0"/>
    <n v="60500.000000000007"/>
    <n v="0"/>
    <n v="60500.000000000007"/>
    <n v="18000"/>
    <n v="78500"/>
    <x v="0"/>
    <x v="0"/>
    <x v="1"/>
    <n v="2"/>
    <x v="0"/>
  </r>
  <r>
    <s v="ORD01477"/>
    <x v="167"/>
    <s v="Made Fauziah"/>
    <x v="8"/>
    <x v="13"/>
    <n v="10000"/>
    <x v="23"/>
    <n v="5"/>
    <n v="3000"/>
    <n v="150"/>
    <n v="2850"/>
    <n v="59000"/>
    <n v="61850"/>
    <x v="3"/>
    <x v="0"/>
    <x v="4"/>
    <n v="4"/>
    <x v="1"/>
  </r>
  <r>
    <s v="ORD01232"/>
    <x v="168"/>
    <s v="Eka Saputra"/>
    <x v="29"/>
    <x v="19"/>
    <n v="15500"/>
    <x v="32"/>
    <n v="5"/>
    <n v="3100"/>
    <n v="155"/>
    <n v="2945"/>
    <n v="48000"/>
    <n v="50945"/>
    <x v="2"/>
    <x v="1"/>
    <x v="2"/>
    <n v="4"/>
    <x v="0"/>
  </r>
  <r>
    <s v="ORD01409"/>
    <x v="169"/>
    <s v="Yani Puspita"/>
    <x v="1"/>
    <x v="4"/>
    <n v="40000"/>
    <x v="32"/>
    <n v="5"/>
    <n v="8000"/>
    <n v="400"/>
    <n v="7600"/>
    <n v="17000"/>
    <n v="24600"/>
    <x v="3"/>
    <x v="1"/>
    <x v="1"/>
    <n v="2"/>
    <x v="0"/>
  </r>
  <r>
    <s v="ORD01435"/>
    <x v="170"/>
    <s v="Ani Halim"/>
    <x v="25"/>
    <x v="7"/>
    <n v="14000"/>
    <x v="5"/>
    <n v="5"/>
    <n v="16800"/>
    <n v="840"/>
    <n v="15960"/>
    <n v="50000"/>
    <n v="65960"/>
    <x v="1"/>
    <x v="0"/>
    <x v="1"/>
    <n v="2"/>
    <x v="0"/>
  </r>
  <r>
    <s v="ORD01804"/>
    <x v="171"/>
    <s v="Dimas Maulana"/>
    <x v="28"/>
    <x v="9"/>
    <n v="46000"/>
    <x v="2"/>
    <n v="5"/>
    <n v="18400"/>
    <n v="920"/>
    <n v="17480"/>
    <n v="56000"/>
    <n v="73480"/>
    <x v="0"/>
    <x v="2"/>
    <x v="4"/>
    <n v="5"/>
    <x v="1"/>
  </r>
  <r>
    <s v="ORD01156"/>
    <x v="172"/>
    <s v="Clara Kusuma"/>
    <x v="15"/>
    <x v="4"/>
    <n v="40000"/>
    <x v="13"/>
    <n v="5"/>
    <n v="20000"/>
    <n v="1000"/>
    <n v="19000"/>
    <n v="97000"/>
    <n v="116000"/>
    <x v="2"/>
    <x v="0"/>
    <x v="4"/>
    <n v="5"/>
    <x v="0"/>
  </r>
  <r>
    <s v="ORD00747"/>
    <x v="173"/>
    <s v="Qori Syahputra"/>
    <x v="12"/>
    <x v="19"/>
    <n v="15500"/>
    <x v="12"/>
    <n v="5"/>
    <n v="9300"/>
    <n v="465"/>
    <n v="8835"/>
    <n v="30000"/>
    <n v="38835"/>
    <x v="3"/>
    <x v="0"/>
    <x v="1"/>
    <n v="1"/>
    <x v="0"/>
  </r>
  <r>
    <s v="ORD00278"/>
    <x v="174"/>
    <s v="Qori Setiawan"/>
    <x v="10"/>
    <x v="4"/>
    <n v="40000"/>
    <x v="0"/>
    <n v="5"/>
    <n v="44000"/>
    <n v="2200"/>
    <n v="41800"/>
    <n v="87000"/>
    <n v="128800"/>
    <x v="0"/>
    <x v="0"/>
    <x v="2"/>
    <n v="3"/>
    <x v="0"/>
  </r>
  <r>
    <s v="ORD00111"/>
    <x v="175"/>
    <s v="Sari Halim"/>
    <x v="23"/>
    <x v="4"/>
    <n v="40000"/>
    <x v="10"/>
    <n v="5"/>
    <n v="52000"/>
    <n v="2600"/>
    <n v="49400"/>
    <n v="55000"/>
    <n v="104400"/>
    <x v="0"/>
    <x v="0"/>
    <x v="4"/>
    <n v="2"/>
    <x v="0"/>
  </r>
  <r>
    <s v="ORD00987"/>
    <x v="176"/>
    <s v="Zahra Santoso"/>
    <x v="9"/>
    <x v="8"/>
    <n v="17500"/>
    <x v="27"/>
    <n v="0"/>
    <n v="33250"/>
    <n v="0"/>
    <n v="33250"/>
    <n v="89000"/>
    <n v="122250"/>
    <x v="1"/>
    <x v="0"/>
    <x v="1"/>
    <n v="3"/>
    <x v="0"/>
  </r>
  <r>
    <s v="ORD00131"/>
    <x v="177"/>
    <s v="Putri Puspita"/>
    <x v="8"/>
    <x v="0"/>
    <n v="10000"/>
    <x v="6"/>
    <n v="0"/>
    <n v="22000"/>
    <n v="0"/>
    <n v="22000"/>
    <n v="59000"/>
    <n v="81000"/>
    <x v="1"/>
    <x v="0"/>
    <x v="2"/>
    <n v="1"/>
    <x v="0"/>
  </r>
  <r>
    <s v="ORD00131"/>
    <x v="177"/>
    <s v="Putri Puspita"/>
    <x v="8"/>
    <x v="19"/>
    <n v="15500"/>
    <x v="12"/>
    <n v="0"/>
    <n v="9300"/>
    <n v="0"/>
    <n v="9300"/>
    <n v="0"/>
    <n v="9300"/>
    <x v="1"/>
    <x v="0"/>
    <x v="2"/>
    <n v="1"/>
    <x v="0"/>
  </r>
  <r>
    <s v="ORD00995"/>
    <x v="178"/>
    <s v="Vina Budiman"/>
    <x v="4"/>
    <x v="7"/>
    <n v="14000"/>
    <x v="32"/>
    <n v="0"/>
    <n v="2800"/>
    <n v="0"/>
    <n v="2800"/>
    <n v="43000"/>
    <n v="45800"/>
    <x v="1"/>
    <x v="1"/>
    <x v="4"/>
    <n v="4"/>
    <x v="0"/>
  </r>
  <r>
    <s v="ORD00230"/>
    <x v="179"/>
    <s v="Citra Halim"/>
    <x v="21"/>
    <x v="2"/>
    <n v="20000"/>
    <x v="10"/>
    <n v="0"/>
    <n v="26000"/>
    <n v="0"/>
    <n v="26000"/>
    <n v="59000"/>
    <n v="85000"/>
    <x v="2"/>
    <x v="0"/>
    <x v="4"/>
    <n v="2"/>
    <x v="0"/>
  </r>
  <r>
    <s v="ORD00307"/>
    <x v="180"/>
    <s v="Hana Wijaya"/>
    <x v="31"/>
    <x v="18"/>
    <n v="11000"/>
    <x v="6"/>
    <n v="0"/>
    <n v="24200.000000000004"/>
    <n v="0"/>
    <n v="24200.000000000004"/>
    <n v="87000"/>
    <n v="111200"/>
    <x v="1"/>
    <x v="0"/>
    <x v="1"/>
    <n v="2"/>
    <x v="0"/>
  </r>
  <r>
    <s v="ORD01202"/>
    <x v="181"/>
    <s v="Iwan Maulana"/>
    <x v="14"/>
    <x v="0"/>
    <n v="10000"/>
    <x v="22"/>
    <n v="0"/>
    <n v="23000"/>
    <n v="0"/>
    <n v="23000"/>
    <n v="85000"/>
    <n v="108000"/>
    <x v="3"/>
    <x v="1"/>
    <x v="0"/>
    <n v="5"/>
    <x v="1"/>
  </r>
  <r>
    <s v="ORD00649"/>
    <x v="182"/>
    <s v="Citra Santoso"/>
    <x v="14"/>
    <x v="13"/>
    <n v="10000"/>
    <x v="20"/>
    <n v="0"/>
    <n v="14000"/>
    <n v="0"/>
    <n v="14000"/>
    <n v="85000"/>
    <n v="99000"/>
    <x v="0"/>
    <x v="0"/>
    <x v="3"/>
    <n v="3"/>
    <x v="0"/>
  </r>
  <r>
    <s v="ORD00024"/>
    <x v="183"/>
    <s v="Dimas Budiman"/>
    <x v="15"/>
    <x v="5"/>
    <n v="10500"/>
    <x v="33"/>
    <n v="0"/>
    <n v="31500"/>
    <n v="0"/>
    <n v="31500"/>
    <n v="97000"/>
    <n v="128500"/>
    <x v="3"/>
    <x v="1"/>
    <x v="3"/>
    <n v="4"/>
    <x v="1"/>
  </r>
  <r>
    <s v="ORD01739"/>
    <x v="184"/>
    <s v="Qori Syahputra"/>
    <x v="12"/>
    <x v="10"/>
    <n v="45000"/>
    <x v="20"/>
    <n v="0"/>
    <n v="62999.999999999993"/>
    <n v="0"/>
    <n v="62999.999999999993"/>
    <n v="30000"/>
    <n v="93000"/>
    <x v="2"/>
    <x v="0"/>
    <x v="4"/>
    <n v="5"/>
    <x v="0"/>
  </r>
  <r>
    <s v="ORD00660"/>
    <x v="185"/>
    <s v="Nanda Utami"/>
    <x v="3"/>
    <x v="16"/>
    <n v="115000"/>
    <x v="13"/>
    <n v="0"/>
    <n v="57500"/>
    <n v="0"/>
    <n v="57500"/>
    <n v="93000"/>
    <n v="150500"/>
    <x v="3"/>
    <x v="2"/>
    <x v="0"/>
    <n v="2"/>
    <x v="1"/>
  </r>
  <r>
    <s v="ORD00959"/>
    <x v="186"/>
    <s v="Clara Maulana"/>
    <x v="14"/>
    <x v="1"/>
    <n v="15000"/>
    <x v="19"/>
    <n v="0"/>
    <n v="12000"/>
    <n v="0"/>
    <n v="12000"/>
    <n v="85000"/>
    <n v="97000"/>
    <x v="0"/>
    <x v="0"/>
    <x v="2"/>
    <n v="1"/>
    <x v="0"/>
  </r>
  <r>
    <s v="ORD00801"/>
    <x v="187"/>
    <s v="Budi Saputra"/>
    <x v="28"/>
    <x v="5"/>
    <n v="10500"/>
    <x v="24"/>
    <n v="0"/>
    <n v="21000"/>
    <n v="0"/>
    <n v="21000"/>
    <n v="56000"/>
    <n v="77000"/>
    <x v="2"/>
    <x v="1"/>
    <x v="3"/>
    <n v="4"/>
    <x v="1"/>
  </r>
  <r>
    <s v="ORD00143"/>
    <x v="188"/>
    <s v="Bella Halim"/>
    <x v="2"/>
    <x v="19"/>
    <n v="15500"/>
    <x v="2"/>
    <n v="0"/>
    <n v="6200"/>
    <n v="0"/>
    <n v="6200"/>
    <n v="76000"/>
    <n v="82200"/>
    <x v="1"/>
    <x v="1"/>
    <x v="4"/>
    <n v="1"/>
    <x v="0"/>
  </r>
  <r>
    <s v="ORD00143"/>
    <x v="188"/>
    <s v="Bella Halim"/>
    <x v="2"/>
    <x v="11"/>
    <n v="15000"/>
    <x v="3"/>
    <n v="0"/>
    <n v="13500"/>
    <n v="0"/>
    <n v="13500"/>
    <n v="0"/>
    <n v="13500"/>
    <x v="1"/>
    <x v="1"/>
    <x v="4"/>
    <n v="1"/>
    <x v="0"/>
  </r>
  <r>
    <s v="ORD00219"/>
    <x v="189"/>
    <s v="Citra Budiman"/>
    <x v="18"/>
    <x v="12"/>
    <n v="9500"/>
    <x v="27"/>
    <n v="0"/>
    <n v="18050"/>
    <n v="0"/>
    <n v="18050"/>
    <n v="0"/>
    <n v="18050"/>
    <x v="1"/>
    <x v="1"/>
    <x v="3"/>
    <n v="2"/>
    <x v="0"/>
  </r>
  <r>
    <s v="ORD00228"/>
    <x v="190"/>
    <s v="Dina Wijaya"/>
    <x v="37"/>
    <x v="11"/>
    <n v="15000"/>
    <x v="15"/>
    <n v="0"/>
    <n v="25500"/>
    <n v="0"/>
    <n v="25500"/>
    <n v="67000"/>
    <n v="92500"/>
    <x v="1"/>
    <x v="1"/>
    <x v="3"/>
    <n v="4"/>
    <x v="0"/>
  </r>
  <r>
    <s v="ORD01030"/>
    <x v="191"/>
    <s v="Bella Setiawan"/>
    <x v="36"/>
    <x v="16"/>
    <n v="115000"/>
    <x v="10"/>
    <n v="0"/>
    <n v="149500"/>
    <n v="0"/>
    <n v="149500"/>
    <n v="21000"/>
    <n v="170500"/>
    <x v="3"/>
    <x v="0"/>
    <x v="0"/>
    <n v="3"/>
    <x v="0"/>
  </r>
  <r>
    <s v="ORD00037"/>
    <x v="192"/>
    <s v="Galih Kusuma"/>
    <x v="18"/>
    <x v="7"/>
    <n v="14000"/>
    <x v="17"/>
    <n v="0"/>
    <n v="14000"/>
    <n v="0"/>
    <n v="14000"/>
    <n v="0"/>
    <n v="14000"/>
    <x v="2"/>
    <x v="0"/>
    <x v="0"/>
    <n v="1"/>
    <x v="1"/>
  </r>
  <r>
    <s v="ORD01263"/>
    <x v="193"/>
    <s v="Umar Setiawan"/>
    <x v="17"/>
    <x v="17"/>
    <n v="12000"/>
    <x v="10"/>
    <n v="0"/>
    <n v="15600"/>
    <n v="0"/>
    <n v="15600"/>
    <n v="72000"/>
    <n v="87600"/>
    <x v="3"/>
    <x v="0"/>
    <x v="3"/>
    <n v="1"/>
    <x v="1"/>
  </r>
  <r>
    <s v="ORD00782"/>
    <x v="194"/>
    <s v="Sari Pradipta"/>
    <x v="5"/>
    <x v="8"/>
    <n v="17500"/>
    <x v="11"/>
    <n v="0"/>
    <n v="43750"/>
    <n v="0"/>
    <n v="43750"/>
    <n v="18000"/>
    <n v="61750"/>
    <x v="1"/>
    <x v="0"/>
    <x v="2"/>
    <n v="1"/>
    <x v="0"/>
  </r>
  <r>
    <s v="ORD01565"/>
    <x v="195"/>
    <s v="Made Setiawan"/>
    <x v="6"/>
    <x v="3"/>
    <n v="13500"/>
    <x v="11"/>
    <n v="0"/>
    <n v="33750"/>
    <n v="0"/>
    <n v="33750"/>
    <n v="80000"/>
    <n v="113750"/>
    <x v="3"/>
    <x v="0"/>
    <x v="0"/>
    <n v="3"/>
    <x v="1"/>
  </r>
  <r>
    <s v="ORD01280"/>
    <x v="196"/>
    <s v="Wahyu Fauziah"/>
    <x v="35"/>
    <x v="2"/>
    <n v="20000"/>
    <x v="22"/>
    <n v="0"/>
    <n v="46000"/>
    <n v="0"/>
    <n v="46000"/>
    <n v="79000"/>
    <n v="125000"/>
    <x v="2"/>
    <x v="1"/>
    <x v="1"/>
    <n v="5"/>
    <x v="1"/>
  </r>
  <r>
    <s v="ORD00277"/>
    <x v="197"/>
    <s v="Dewi Fauziah"/>
    <x v="4"/>
    <x v="19"/>
    <n v="15500"/>
    <x v="32"/>
    <n v="0"/>
    <n v="3100"/>
    <n v="0"/>
    <n v="3100"/>
    <n v="43000"/>
    <n v="46100"/>
    <x v="1"/>
    <x v="0"/>
    <x v="4"/>
    <n v="2"/>
    <x v="0"/>
  </r>
  <r>
    <s v="ORD00277"/>
    <x v="197"/>
    <s v="Dewi Fauziah"/>
    <x v="4"/>
    <x v="12"/>
    <n v="9500"/>
    <x v="16"/>
    <n v="0"/>
    <n v="17100"/>
    <n v="0"/>
    <n v="17100"/>
    <n v="0"/>
    <n v="17100"/>
    <x v="1"/>
    <x v="0"/>
    <x v="4"/>
    <n v="2"/>
    <x v="0"/>
  </r>
  <r>
    <s v="ORD01543"/>
    <x v="198"/>
    <s v="Bella Pradipta"/>
    <x v="23"/>
    <x v="12"/>
    <n v="9500"/>
    <x v="10"/>
    <n v="0"/>
    <n v="12350"/>
    <n v="0"/>
    <n v="12350"/>
    <n v="55000"/>
    <n v="67350"/>
    <x v="2"/>
    <x v="0"/>
    <x v="2"/>
    <n v="1"/>
    <x v="0"/>
  </r>
  <r>
    <s v="ORD01046"/>
    <x v="199"/>
    <s v="Ani Budiman"/>
    <x v="17"/>
    <x v="2"/>
    <n v="20000"/>
    <x v="16"/>
    <n v="0"/>
    <n v="36000"/>
    <n v="0"/>
    <n v="36000"/>
    <n v="72000"/>
    <n v="108000"/>
    <x v="1"/>
    <x v="0"/>
    <x v="2"/>
    <n v="4"/>
    <x v="0"/>
  </r>
  <r>
    <s v="ORD01708"/>
    <x v="200"/>
    <s v="Oka Kusuma"/>
    <x v="1"/>
    <x v="15"/>
    <n v="10000"/>
    <x v="17"/>
    <n v="0"/>
    <n v="10000"/>
    <n v="0"/>
    <n v="10000"/>
    <n v="17000"/>
    <n v="27000"/>
    <x v="1"/>
    <x v="0"/>
    <x v="0"/>
    <n v="4"/>
    <x v="1"/>
  </r>
  <r>
    <s v="ORD00225"/>
    <x v="201"/>
    <s v="Yani Setiawan"/>
    <x v="2"/>
    <x v="9"/>
    <n v="46000"/>
    <x v="13"/>
    <n v="0"/>
    <n v="23000"/>
    <n v="0"/>
    <n v="23000"/>
    <n v="76000"/>
    <n v="99000"/>
    <x v="1"/>
    <x v="0"/>
    <x v="2"/>
    <n v="1"/>
    <x v="0"/>
  </r>
  <r>
    <s v="ORD00225"/>
    <x v="201"/>
    <s v="Yani Setiawan"/>
    <x v="2"/>
    <x v="10"/>
    <n v="45000"/>
    <x v="3"/>
    <n v="0"/>
    <n v="40500"/>
    <n v="0"/>
    <n v="40500"/>
    <n v="0"/>
    <n v="40500"/>
    <x v="1"/>
    <x v="0"/>
    <x v="2"/>
    <n v="1"/>
    <x v="0"/>
  </r>
  <r>
    <s v="ORD00796"/>
    <x v="202"/>
    <s v="Yani Wijaya"/>
    <x v="11"/>
    <x v="9"/>
    <n v="46000"/>
    <x v="32"/>
    <n v="0"/>
    <n v="9200"/>
    <n v="0"/>
    <n v="9200"/>
    <n v="74000"/>
    <n v="83200"/>
    <x v="0"/>
    <x v="0"/>
    <x v="0"/>
    <n v="3"/>
    <x v="0"/>
  </r>
  <r>
    <s v="ORD01720"/>
    <x v="203"/>
    <s v="Dewi Rahmawati"/>
    <x v="7"/>
    <x v="1"/>
    <n v="15000"/>
    <x v="13"/>
    <n v="0"/>
    <n v="7500"/>
    <n v="0"/>
    <n v="7500"/>
    <n v="26000"/>
    <n v="33500"/>
    <x v="1"/>
    <x v="0"/>
    <x v="3"/>
    <n v="5"/>
    <x v="0"/>
  </r>
  <r>
    <s v="ORD00034"/>
    <x v="204"/>
    <s v="Bayu Nugroho"/>
    <x v="12"/>
    <x v="8"/>
    <n v="17500"/>
    <x v="20"/>
    <n v="0"/>
    <n v="24500"/>
    <n v="0"/>
    <n v="24500"/>
    <n v="30000"/>
    <n v="54500"/>
    <x v="2"/>
    <x v="0"/>
    <x v="2"/>
    <n v="1"/>
    <x v="1"/>
  </r>
  <r>
    <s v="ORD01547"/>
    <x v="205"/>
    <s v="Lestari Wijaya"/>
    <x v="18"/>
    <x v="1"/>
    <n v="15000"/>
    <x v="12"/>
    <n v="0"/>
    <n v="9000"/>
    <n v="0"/>
    <n v="9000"/>
    <n v="0"/>
    <n v="9000"/>
    <x v="2"/>
    <x v="0"/>
    <x v="2"/>
    <n v="3"/>
    <x v="0"/>
  </r>
  <r>
    <s v="ORD00519"/>
    <x v="206"/>
    <s v="Made Santoso"/>
    <x v="35"/>
    <x v="9"/>
    <n v="46000"/>
    <x v="19"/>
    <n v="0"/>
    <n v="36800"/>
    <n v="0"/>
    <n v="36800"/>
    <n v="79000"/>
    <n v="115800"/>
    <x v="1"/>
    <x v="0"/>
    <x v="3"/>
    <n v="4"/>
    <x v="1"/>
  </r>
  <r>
    <s v="ORD01088"/>
    <x v="207"/>
    <s v="Qori Ramadhani"/>
    <x v="21"/>
    <x v="14"/>
    <n v="55000"/>
    <x v="12"/>
    <n v="0"/>
    <n v="33000"/>
    <n v="0"/>
    <n v="33000"/>
    <n v="59000"/>
    <n v="92000"/>
    <x v="0"/>
    <x v="0"/>
    <x v="4"/>
    <n v="5"/>
    <x v="0"/>
  </r>
  <r>
    <s v="ORD00905"/>
    <x v="208"/>
    <s v="Zahra Utami"/>
    <x v="25"/>
    <x v="2"/>
    <n v="20000"/>
    <x v="16"/>
    <n v="0"/>
    <n v="36000"/>
    <n v="0"/>
    <n v="36000"/>
    <n v="50000"/>
    <n v="86000"/>
    <x v="2"/>
    <x v="0"/>
    <x v="2"/>
    <n v="4"/>
    <x v="0"/>
  </r>
  <r>
    <s v="ORD00589"/>
    <x v="209"/>
    <s v="Sari Iskandar"/>
    <x v="17"/>
    <x v="18"/>
    <n v="11000"/>
    <x v="9"/>
    <n v="0"/>
    <n v="23100"/>
    <n v="0"/>
    <n v="23100"/>
    <n v="72000"/>
    <n v="95100"/>
    <x v="3"/>
    <x v="0"/>
    <x v="3"/>
    <n v="2"/>
    <x v="0"/>
  </r>
  <r>
    <s v="ORD00328"/>
    <x v="210"/>
    <s v="Qori Saputra"/>
    <x v="1"/>
    <x v="4"/>
    <n v="40000"/>
    <x v="20"/>
    <n v="0"/>
    <n v="56000"/>
    <n v="0"/>
    <n v="56000"/>
    <n v="17000"/>
    <n v="73000"/>
    <x v="2"/>
    <x v="0"/>
    <x v="0"/>
    <n v="4"/>
    <x v="0"/>
  </r>
  <r>
    <s v="ORD00510"/>
    <x v="211"/>
    <s v="Zahra Nugroho"/>
    <x v="19"/>
    <x v="17"/>
    <n v="12000"/>
    <x v="15"/>
    <n v="0"/>
    <n v="20400"/>
    <n v="0"/>
    <n v="20400"/>
    <n v="78000"/>
    <n v="98400"/>
    <x v="1"/>
    <x v="1"/>
    <x v="0"/>
    <n v="1"/>
    <x v="0"/>
  </r>
  <r>
    <s v="ORD01325"/>
    <x v="212"/>
    <s v="Erna Rahmawati"/>
    <x v="5"/>
    <x v="5"/>
    <n v="10500"/>
    <x v="5"/>
    <n v="0"/>
    <n v="12600"/>
    <n v="0"/>
    <n v="12600"/>
    <n v="18000"/>
    <n v="30600"/>
    <x v="0"/>
    <x v="0"/>
    <x v="4"/>
    <n v="5"/>
    <x v="0"/>
  </r>
  <r>
    <s v="ORD00096"/>
    <x v="213"/>
    <s v="Wahyu Fauziah"/>
    <x v="35"/>
    <x v="10"/>
    <n v="45000"/>
    <x v="13"/>
    <n v="0"/>
    <n v="22500"/>
    <n v="0"/>
    <n v="22500"/>
    <n v="79000"/>
    <n v="101500"/>
    <x v="1"/>
    <x v="0"/>
    <x v="4"/>
    <n v="5"/>
    <x v="1"/>
  </r>
  <r>
    <s v="ORD00835"/>
    <x v="214"/>
    <s v="Qori Budiman"/>
    <x v="29"/>
    <x v="17"/>
    <n v="12000"/>
    <x v="23"/>
    <n v="0"/>
    <n v="3600"/>
    <n v="0"/>
    <n v="3600"/>
    <n v="48000"/>
    <n v="51600"/>
    <x v="2"/>
    <x v="1"/>
    <x v="4"/>
    <n v="1"/>
    <x v="0"/>
  </r>
  <r>
    <s v="ORD00859"/>
    <x v="215"/>
    <s v="Bayu Syahputra"/>
    <x v="15"/>
    <x v="10"/>
    <n v="45000"/>
    <x v="10"/>
    <n v="0"/>
    <n v="58500"/>
    <n v="0"/>
    <n v="58500"/>
    <n v="97000"/>
    <n v="155500"/>
    <x v="3"/>
    <x v="0"/>
    <x v="2"/>
    <n v="5"/>
    <x v="1"/>
  </r>
  <r>
    <s v="ORD00238"/>
    <x v="216"/>
    <s v="Dewi Halim"/>
    <x v="29"/>
    <x v="12"/>
    <n v="9500"/>
    <x v="14"/>
    <n v="0"/>
    <n v="24700"/>
    <n v="0"/>
    <n v="24700"/>
    <n v="48000"/>
    <n v="72700"/>
    <x v="0"/>
    <x v="0"/>
    <x v="4"/>
    <n v="3"/>
    <x v="0"/>
  </r>
  <r>
    <s v="ORD00735"/>
    <x v="217"/>
    <s v="Lestari Budiman"/>
    <x v="14"/>
    <x v="4"/>
    <n v="40000"/>
    <x v="2"/>
    <n v="0"/>
    <n v="16000"/>
    <n v="0"/>
    <n v="16000"/>
    <n v="85000"/>
    <n v="101000"/>
    <x v="2"/>
    <x v="0"/>
    <x v="0"/>
    <n v="1"/>
    <x v="0"/>
  </r>
  <r>
    <s v="ORD01712"/>
    <x v="218"/>
    <s v="Citra Syahputra"/>
    <x v="26"/>
    <x v="8"/>
    <n v="17500"/>
    <x v="34"/>
    <n v="0"/>
    <n v="73500"/>
    <n v="0"/>
    <n v="73500"/>
    <n v="46000"/>
    <n v="119500"/>
    <x v="1"/>
    <x v="0"/>
    <x v="1"/>
    <n v="4"/>
    <x v="0"/>
  </r>
  <r>
    <s v="ORD00696"/>
    <x v="219"/>
    <s v="Ani Fauziah"/>
    <x v="15"/>
    <x v="19"/>
    <n v="15500"/>
    <x v="2"/>
    <n v="0"/>
    <n v="6200"/>
    <n v="0"/>
    <n v="6200"/>
    <n v="97000"/>
    <n v="103200"/>
    <x v="3"/>
    <x v="0"/>
    <x v="3"/>
    <n v="5"/>
    <x v="0"/>
  </r>
  <r>
    <s v="ORD01323"/>
    <x v="220"/>
    <s v="Dina Pradipta"/>
    <x v="29"/>
    <x v="15"/>
    <n v="10000"/>
    <x v="17"/>
    <n v="0"/>
    <n v="10000"/>
    <n v="0"/>
    <n v="10000"/>
    <n v="48000"/>
    <n v="58000"/>
    <x v="3"/>
    <x v="0"/>
    <x v="2"/>
    <n v="2"/>
    <x v="0"/>
  </r>
  <r>
    <s v="ORD00952"/>
    <x v="221"/>
    <s v="Ani Hidayat"/>
    <x v="4"/>
    <x v="17"/>
    <n v="12000"/>
    <x v="19"/>
    <n v="0"/>
    <n v="9600"/>
    <n v="0"/>
    <n v="9600"/>
    <n v="43000"/>
    <n v="52600"/>
    <x v="2"/>
    <x v="0"/>
    <x v="2"/>
    <n v="5"/>
    <x v="0"/>
  </r>
  <r>
    <s v="ORD01585"/>
    <x v="222"/>
    <s v="Vina Maulana"/>
    <x v="0"/>
    <x v="0"/>
    <n v="10000"/>
    <x v="15"/>
    <n v="5"/>
    <n v="17000"/>
    <n v="850"/>
    <n v="16150"/>
    <n v="15000"/>
    <n v="31150"/>
    <x v="0"/>
    <x v="0"/>
    <x v="1"/>
    <n v="5"/>
    <x v="0"/>
  </r>
  <r>
    <s v="ORD01822"/>
    <x v="223"/>
    <s v="Ani Wijaya"/>
    <x v="29"/>
    <x v="16"/>
    <n v="115000"/>
    <x v="13"/>
    <n v="5"/>
    <n v="57500"/>
    <n v="2875"/>
    <n v="54625"/>
    <n v="48000"/>
    <n v="102625"/>
    <x v="3"/>
    <x v="0"/>
    <x v="1"/>
    <n v="2"/>
    <x v="0"/>
  </r>
  <r>
    <s v="ORD00069"/>
    <x v="224"/>
    <s v="Oka Ramadhani"/>
    <x v="13"/>
    <x v="17"/>
    <n v="12000"/>
    <x v="13"/>
    <n v="5"/>
    <n v="6000"/>
    <n v="300"/>
    <n v="5700"/>
    <n v="49000"/>
    <n v="54700"/>
    <x v="3"/>
    <x v="1"/>
    <x v="4"/>
    <n v="1"/>
    <x v="1"/>
  </r>
  <r>
    <s v="ORD01347"/>
    <x v="225"/>
    <s v="Qori Budiman"/>
    <x v="29"/>
    <x v="6"/>
    <n v="26000"/>
    <x v="17"/>
    <n v="5"/>
    <n v="26000"/>
    <n v="1300"/>
    <n v="24700"/>
    <n v="48000"/>
    <n v="72700"/>
    <x v="2"/>
    <x v="0"/>
    <x v="4"/>
    <n v="1"/>
    <x v="0"/>
  </r>
  <r>
    <s v="ORD00993"/>
    <x v="226"/>
    <s v="Fajar Kurniawan"/>
    <x v="3"/>
    <x v="3"/>
    <n v="13500"/>
    <x v="21"/>
    <n v="5"/>
    <n v="37800"/>
    <n v="1890"/>
    <n v="35910"/>
    <n v="93000"/>
    <n v="128910"/>
    <x v="0"/>
    <x v="0"/>
    <x v="0"/>
    <n v="2"/>
    <x v="1"/>
  </r>
  <r>
    <s v="ORD01105"/>
    <x v="227"/>
    <s v="Joko Maulana"/>
    <x v="27"/>
    <x v="13"/>
    <n v="10000"/>
    <x v="12"/>
    <n v="5"/>
    <n v="6000"/>
    <n v="300"/>
    <n v="5700"/>
    <n v="49000"/>
    <n v="54700"/>
    <x v="0"/>
    <x v="1"/>
    <x v="0"/>
    <n v="1"/>
    <x v="1"/>
  </r>
  <r>
    <s v="ORD01853"/>
    <x v="228"/>
    <s v="Dina Rahmawati"/>
    <x v="21"/>
    <x v="18"/>
    <n v="11000"/>
    <x v="3"/>
    <n v="5"/>
    <n v="9900"/>
    <n v="495"/>
    <n v="9405"/>
    <n v="59000"/>
    <n v="68405"/>
    <x v="1"/>
    <x v="0"/>
    <x v="2"/>
    <n v="5"/>
    <x v="0"/>
  </r>
  <r>
    <s v="ORD00012"/>
    <x v="229"/>
    <s v="Andi Setiawan"/>
    <x v="14"/>
    <x v="9"/>
    <n v="46000"/>
    <x v="5"/>
    <n v="5"/>
    <n v="55200"/>
    <n v="2760"/>
    <n v="52440"/>
    <n v="85000"/>
    <n v="137440"/>
    <x v="1"/>
    <x v="0"/>
    <x v="1"/>
    <n v="1"/>
    <x v="1"/>
  </r>
  <r>
    <s v="ORD00836"/>
    <x v="230"/>
    <s v="Clara Pradipta"/>
    <x v="15"/>
    <x v="3"/>
    <n v="13500"/>
    <x v="9"/>
    <n v="5"/>
    <n v="28350"/>
    <n v="1417.5"/>
    <n v="26932.5"/>
    <n v="97000"/>
    <n v="123932.5"/>
    <x v="3"/>
    <x v="0"/>
    <x v="4"/>
    <n v="2"/>
    <x v="0"/>
  </r>
  <r>
    <s v="ORD00575"/>
    <x v="231"/>
    <s v="Erna Maulana"/>
    <x v="31"/>
    <x v="11"/>
    <n v="15000"/>
    <x v="3"/>
    <n v="5"/>
    <n v="13500"/>
    <n v="675"/>
    <n v="12825"/>
    <n v="87000"/>
    <n v="99825"/>
    <x v="2"/>
    <x v="2"/>
    <x v="0"/>
    <n v="4"/>
    <x v="0"/>
  </r>
  <r>
    <s v="ORD00816"/>
    <x v="232"/>
    <s v="Zahra Setiawan"/>
    <x v="23"/>
    <x v="18"/>
    <n v="11000"/>
    <x v="0"/>
    <n v="5"/>
    <n v="12100.000000000002"/>
    <n v="605.00000000000011"/>
    <n v="11495.000000000002"/>
    <n v="55000"/>
    <n v="66495"/>
    <x v="2"/>
    <x v="0"/>
    <x v="2"/>
    <n v="3"/>
    <x v="0"/>
  </r>
  <r>
    <s v="ORD00909"/>
    <x v="233"/>
    <s v="Vina Maulana"/>
    <x v="0"/>
    <x v="6"/>
    <n v="26000"/>
    <x v="17"/>
    <n v="5"/>
    <n v="26000"/>
    <n v="1300"/>
    <n v="24700"/>
    <n v="15000"/>
    <n v="39700"/>
    <x v="3"/>
    <x v="2"/>
    <x v="4"/>
    <n v="2"/>
    <x v="0"/>
  </r>
  <r>
    <s v="ORD01328"/>
    <x v="234"/>
    <s v="Yoga Saputra"/>
    <x v="0"/>
    <x v="16"/>
    <n v="115000"/>
    <x v="10"/>
    <n v="5"/>
    <n v="149500"/>
    <n v="7475"/>
    <n v="142025"/>
    <n v="15000"/>
    <n v="157025"/>
    <x v="3"/>
    <x v="0"/>
    <x v="2"/>
    <n v="5"/>
    <x v="1"/>
  </r>
  <r>
    <s v="ORD01259"/>
    <x v="235"/>
    <s v="Dina Hidayat"/>
    <x v="13"/>
    <x v="7"/>
    <n v="14000"/>
    <x v="17"/>
    <n v="5"/>
    <n v="14000"/>
    <n v="700"/>
    <n v="13300"/>
    <n v="49000"/>
    <n v="62300"/>
    <x v="0"/>
    <x v="0"/>
    <x v="0"/>
    <n v="4"/>
    <x v="0"/>
  </r>
  <r>
    <s v="ORD00681"/>
    <x v="236"/>
    <s v="Yani Pradipta"/>
    <x v="1"/>
    <x v="16"/>
    <n v="115000"/>
    <x v="17"/>
    <n v="5"/>
    <n v="115000"/>
    <n v="5750"/>
    <n v="109250"/>
    <n v="17000"/>
    <n v="126250"/>
    <x v="0"/>
    <x v="0"/>
    <x v="3"/>
    <n v="2"/>
    <x v="0"/>
  </r>
  <r>
    <s v="ORD00972"/>
    <x v="237"/>
    <s v="Ani Kusuma"/>
    <x v="29"/>
    <x v="16"/>
    <n v="115000"/>
    <x v="2"/>
    <n v="5"/>
    <n v="46000"/>
    <n v="2300"/>
    <n v="43700"/>
    <n v="48000"/>
    <n v="91700"/>
    <x v="0"/>
    <x v="0"/>
    <x v="0"/>
    <n v="3"/>
    <x v="0"/>
  </r>
  <r>
    <s v="ORD01206"/>
    <x v="238"/>
    <s v="Clara Ramadhani"/>
    <x v="29"/>
    <x v="2"/>
    <n v="20000"/>
    <x v="17"/>
    <n v="5"/>
    <n v="20000"/>
    <n v="1000"/>
    <n v="19000"/>
    <n v="48000"/>
    <n v="67000"/>
    <x v="0"/>
    <x v="0"/>
    <x v="1"/>
    <n v="2"/>
    <x v="0"/>
  </r>
  <r>
    <s v="ORD01050"/>
    <x v="239"/>
    <s v="Qori Setiawan"/>
    <x v="10"/>
    <x v="7"/>
    <n v="14000"/>
    <x v="3"/>
    <n v="5"/>
    <n v="12600"/>
    <n v="630"/>
    <n v="11970"/>
    <n v="87000"/>
    <n v="98970"/>
    <x v="1"/>
    <x v="0"/>
    <x v="1"/>
    <n v="3"/>
    <x v="0"/>
  </r>
  <r>
    <s v="ORD01422"/>
    <x v="240"/>
    <s v="Eka Wijaya"/>
    <x v="7"/>
    <x v="5"/>
    <n v="10500"/>
    <x v="7"/>
    <n v="5"/>
    <n v="16800"/>
    <n v="840"/>
    <n v="15960"/>
    <n v="26000"/>
    <n v="41960"/>
    <x v="2"/>
    <x v="1"/>
    <x v="0"/>
    <n v="2"/>
    <x v="0"/>
  </r>
  <r>
    <s v="ORD00653"/>
    <x v="241"/>
    <s v="Qori Fauziah"/>
    <x v="11"/>
    <x v="3"/>
    <n v="13500"/>
    <x v="20"/>
    <n v="5"/>
    <n v="18900"/>
    <n v="945"/>
    <n v="17955"/>
    <n v="74000"/>
    <n v="91955"/>
    <x v="0"/>
    <x v="1"/>
    <x v="1"/>
    <n v="3"/>
    <x v="0"/>
  </r>
  <r>
    <s v="ORD01732"/>
    <x v="242"/>
    <s v="Aulia Ananda"/>
    <x v="14"/>
    <x v="10"/>
    <n v="45000"/>
    <x v="10"/>
    <n v="5"/>
    <n v="58500"/>
    <n v="2925"/>
    <n v="55575"/>
    <n v="85000"/>
    <n v="140575"/>
    <x v="0"/>
    <x v="0"/>
    <x v="2"/>
    <n v="5"/>
    <x v="0"/>
  </r>
  <r>
    <s v="ORD01700"/>
    <x v="243"/>
    <s v="Budi Hidayat"/>
    <x v="0"/>
    <x v="4"/>
    <n v="40000"/>
    <x v="19"/>
    <n v="5"/>
    <n v="32000"/>
    <n v="1600"/>
    <n v="30400"/>
    <n v="15000"/>
    <n v="45400"/>
    <x v="2"/>
    <x v="2"/>
    <x v="3"/>
    <n v="3"/>
    <x v="1"/>
  </r>
  <r>
    <s v="ORD01410"/>
    <x v="244"/>
    <s v="Zahra Iskandar"/>
    <x v="16"/>
    <x v="4"/>
    <n v="40000"/>
    <x v="5"/>
    <n v="5"/>
    <n v="48000"/>
    <n v="2400"/>
    <n v="45600"/>
    <n v="18000"/>
    <n v="63600"/>
    <x v="1"/>
    <x v="0"/>
    <x v="1"/>
    <n v="4"/>
    <x v="0"/>
  </r>
  <r>
    <s v="ORD00821"/>
    <x v="245"/>
    <s v="Fitri Setiawan"/>
    <x v="13"/>
    <x v="12"/>
    <n v="9500"/>
    <x v="16"/>
    <n v="5"/>
    <n v="17100"/>
    <n v="855"/>
    <n v="16245"/>
    <n v="49000"/>
    <n v="65245"/>
    <x v="1"/>
    <x v="0"/>
    <x v="2"/>
    <n v="3"/>
    <x v="0"/>
  </r>
  <r>
    <s v="ORD01835"/>
    <x v="246"/>
    <s v="Citra Fauziah"/>
    <x v="27"/>
    <x v="1"/>
    <n v="15000"/>
    <x v="3"/>
    <n v="5"/>
    <n v="13500"/>
    <n v="675"/>
    <n v="12825"/>
    <n v="49000"/>
    <n v="61825"/>
    <x v="1"/>
    <x v="0"/>
    <x v="0"/>
    <n v="1"/>
    <x v="0"/>
  </r>
  <r>
    <s v="ORD01124"/>
    <x v="247"/>
    <s v="Yani Setiawan"/>
    <x v="2"/>
    <x v="1"/>
    <n v="15000"/>
    <x v="2"/>
    <n v="5"/>
    <n v="6000"/>
    <n v="300"/>
    <n v="5700"/>
    <n v="76000"/>
    <n v="81700"/>
    <x v="2"/>
    <x v="1"/>
    <x v="3"/>
    <n v="1"/>
    <x v="0"/>
  </r>
  <r>
    <s v="ORD00753"/>
    <x v="248"/>
    <s v="Lestari Fauziah"/>
    <x v="23"/>
    <x v="3"/>
    <n v="13500"/>
    <x v="35"/>
    <n v="5"/>
    <n v="51300"/>
    <n v="2565"/>
    <n v="48735"/>
    <n v="55000"/>
    <n v="103735"/>
    <x v="3"/>
    <x v="0"/>
    <x v="4"/>
    <n v="2"/>
    <x v="0"/>
  </r>
  <r>
    <s v="ORD00391"/>
    <x v="249"/>
    <s v="Clara Iskandar"/>
    <x v="34"/>
    <x v="13"/>
    <n v="10000"/>
    <x v="10"/>
    <n v="5"/>
    <n v="13000"/>
    <n v="650"/>
    <n v="12350"/>
    <n v="18000"/>
    <n v="30350"/>
    <x v="0"/>
    <x v="0"/>
    <x v="1"/>
    <n v="2"/>
    <x v="0"/>
  </r>
  <r>
    <s v="ORD00391"/>
    <x v="249"/>
    <s v="Clara Iskandar"/>
    <x v="34"/>
    <x v="18"/>
    <n v="11000"/>
    <x v="18"/>
    <n v="5"/>
    <n v="16500"/>
    <n v="825"/>
    <n v="15675"/>
    <n v="0"/>
    <n v="15675"/>
    <x v="0"/>
    <x v="0"/>
    <x v="1"/>
    <n v="2"/>
    <x v="0"/>
  </r>
  <r>
    <s v="ORD01125"/>
    <x v="250"/>
    <s v="Putri Puspita"/>
    <x v="8"/>
    <x v="8"/>
    <n v="17500"/>
    <x v="36"/>
    <n v="5"/>
    <n v="56000"/>
    <n v="2800"/>
    <n v="53200"/>
    <n v="59000"/>
    <n v="112200"/>
    <x v="1"/>
    <x v="0"/>
    <x v="1"/>
    <n v="3"/>
    <x v="0"/>
  </r>
  <r>
    <s v="ORD01218"/>
    <x v="251"/>
    <s v="Qori Ramadhani"/>
    <x v="21"/>
    <x v="13"/>
    <n v="10000"/>
    <x v="13"/>
    <n v="5"/>
    <n v="5000"/>
    <n v="250"/>
    <n v="4750"/>
    <n v="59000"/>
    <n v="63750"/>
    <x v="3"/>
    <x v="0"/>
    <x v="1"/>
    <n v="3"/>
    <x v="0"/>
  </r>
  <r>
    <s v="ORD01307"/>
    <x v="252"/>
    <s v="Putri Puspita"/>
    <x v="8"/>
    <x v="1"/>
    <n v="15000"/>
    <x v="2"/>
    <n v="5"/>
    <n v="6000"/>
    <n v="300"/>
    <n v="5700"/>
    <n v="59000"/>
    <n v="64700"/>
    <x v="1"/>
    <x v="0"/>
    <x v="4"/>
    <n v="1"/>
    <x v="0"/>
  </r>
  <r>
    <s v="ORD01554"/>
    <x v="253"/>
    <s v="Fajar Puspita"/>
    <x v="6"/>
    <x v="11"/>
    <n v="15000"/>
    <x v="7"/>
    <n v="5"/>
    <n v="24000"/>
    <n v="1200"/>
    <n v="22800"/>
    <n v="80000"/>
    <n v="102800"/>
    <x v="0"/>
    <x v="0"/>
    <x v="0"/>
    <n v="3"/>
    <x v="1"/>
  </r>
  <r>
    <s v="ORD00795"/>
    <x v="254"/>
    <s v="Ani Ramadhani"/>
    <x v="25"/>
    <x v="17"/>
    <n v="12000"/>
    <x v="18"/>
    <n v="5"/>
    <n v="18000"/>
    <n v="900"/>
    <n v="17100"/>
    <n v="50000"/>
    <n v="67100"/>
    <x v="1"/>
    <x v="0"/>
    <x v="2"/>
    <n v="3"/>
    <x v="0"/>
  </r>
  <r>
    <s v="ORD01775"/>
    <x v="255"/>
    <s v="Aulia Iskandar"/>
    <x v="11"/>
    <x v="10"/>
    <n v="45000"/>
    <x v="20"/>
    <n v="5"/>
    <n v="62999.999999999993"/>
    <n v="3150"/>
    <n v="59849.999999999993"/>
    <n v="74000"/>
    <n v="133850"/>
    <x v="2"/>
    <x v="0"/>
    <x v="0"/>
    <n v="4"/>
    <x v="0"/>
  </r>
  <r>
    <s v="ORD01293"/>
    <x v="256"/>
    <s v="Yoga Utami"/>
    <x v="23"/>
    <x v="8"/>
    <n v="17500"/>
    <x v="17"/>
    <n v="5"/>
    <n v="17500"/>
    <n v="875"/>
    <n v="16625"/>
    <n v="55000"/>
    <n v="71625"/>
    <x v="3"/>
    <x v="0"/>
    <x v="0"/>
    <n v="4"/>
    <x v="1"/>
  </r>
  <r>
    <s v="ORD00939"/>
    <x v="257"/>
    <s v="Zahra Puspita"/>
    <x v="19"/>
    <x v="6"/>
    <n v="26000"/>
    <x v="15"/>
    <n v="0"/>
    <n v="44200"/>
    <n v="0"/>
    <n v="44200"/>
    <n v="78000"/>
    <n v="122200"/>
    <x v="3"/>
    <x v="0"/>
    <x v="2"/>
    <n v="4"/>
    <x v="0"/>
  </r>
  <r>
    <s v="ORD00794"/>
    <x v="258"/>
    <s v="Dina Ramadhani"/>
    <x v="25"/>
    <x v="13"/>
    <n v="10000"/>
    <x v="3"/>
    <n v="0"/>
    <n v="9000"/>
    <n v="0"/>
    <n v="9000"/>
    <n v="50000"/>
    <n v="59000"/>
    <x v="0"/>
    <x v="0"/>
    <x v="0"/>
    <n v="4"/>
    <x v="0"/>
  </r>
  <r>
    <s v="ORD01316"/>
    <x v="259"/>
    <s v="Ani Maulana"/>
    <x v="9"/>
    <x v="17"/>
    <n v="12000"/>
    <x v="3"/>
    <n v="0"/>
    <n v="10800"/>
    <n v="0"/>
    <n v="10800"/>
    <n v="89000"/>
    <n v="99800"/>
    <x v="1"/>
    <x v="0"/>
    <x v="4"/>
    <n v="2"/>
    <x v="0"/>
  </r>
  <r>
    <s v="ORD00967"/>
    <x v="260"/>
    <s v="Iwan Rahmawati"/>
    <x v="18"/>
    <x v="8"/>
    <n v="17500"/>
    <x v="16"/>
    <n v="0"/>
    <n v="31500"/>
    <n v="0"/>
    <n v="31500"/>
    <n v="0"/>
    <n v="31500"/>
    <x v="2"/>
    <x v="0"/>
    <x v="1"/>
    <n v="2"/>
    <x v="1"/>
  </r>
  <r>
    <s v="ORD01003"/>
    <x v="261"/>
    <s v="Dewi Setiawan"/>
    <x v="15"/>
    <x v="3"/>
    <n v="13500"/>
    <x v="31"/>
    <n v="0"/>
    <n v="36450"/>
    <n v="0"/>
    <n v="36450"/>
    <n v="97000"/>
    <n v="133450"/>
    <x v="1"/>
    <x v="2"/>
    <x v="2"/>
    <n v="1"/>
    <x v="0"/>
  </r>
  <r>
    <s v="ORD00058"/>
    <x v="262"/>
    <s v="Dimas Puspita"/>
    <x v="34"/>
    <x v="7"/>
    <n v="14000"/>
    <x v="17"/>
    <n v="0"/>
    <n v="14000"/>
    <n v="0"/>
    <n v="14000"/>
    <n v="18000"/>
    <n v="32000"/>
    <x v="0"/>
    <x v="2"/>
    <x v="0"/>
    <n v="5"/>
    <x v="1"/>
  </r>
  <r>
    <s v="ORD00674"/>
    <x v="263"/>
    <s v="Dina Nugroho"/>
    <x v="15"/>
    <x v="0"/>
    <n v="10000"/>
    <x v="17"/>
    <n v="0"/>
    <n v="10000"/>
    <n v="0"/>
    <n v="10000"/>
    <n v="97000"/>
    <n v="107000"/>
    <x v="1"/>
    <x v="0"/>
    <x v="3"/>
    <n v="3"/>
    <x v="0"/>
  </r>
  <r>
    <s v="ORD00697"/>
    <x v="264"/>
    <s v="Oka Kusuma"/>
    <x v="1"/>
    <x v="14"/>
    <n v="55000"/>
    <x v="0"/>
    <n v="0"/>
    <n v="60500.000000000007"/>
    <n v="0"/>
    <n v="60500.000000000007"/>
    <n v="17000"/>
    <n v="77500"/>
    <x v="1"/>
    <x v="0"/>
    <x v="0"/>
    <n v="2"/>
    <x v="1"/>
  </r>
  <r>
    <s v="ORD01101"/>
    <x v="265"/>
    <s v="Wahyu Pradipta"/>
    <x v="15"/>
    <x v="6"/>
    <n v="26000"/>
    <x v="5"/>
    <n v="0"/>
    <n v="31200"/>
    <n v="0"/>
    <n v="31200"/>
    <n v="97000"/>
    <n v="128200"/>
    <x v="0"/>
    <x v="0"/>
    <x v="4"/>
    <n v="2"/>
    <x v="1"/>
  </r>
  <r>
    <s v="ORD01119"/>
    <x v="266"/>
    <s v="Zahra Budiman"/>
    <x v="27"/>
    <x v="1"/>
    <n v="15000"/>
    <x v="19"/>
    <n v="0"/>
    <n v="12000"/>
    <n v="0"/>
    <n v="12000"/>
    <n v="49000"/>
    <n v="61000"/>
    <x v="1"/>
    <x v="0"/>
    <x v="4"/>
    <n v="5"/>
    <x v="0"/>
  </r>
  <r>
    <s v="ORD00627"/>
    <x v="267"/>
    <s v="Ani Hidayat"/>
    <x v="4"/>
    <x v="14"/>
    <n v="55000"/>
    <x v="2"/>
    <n v="0"/>
    <n v="22000"/>
    <n v="0"/>
    <n v="22000"/>
    <n v="43000"/>
    <n v="65000"/>
    <x v="3"/>
    <x v="0"/>
    <x v="3"/>
    <n v="2"/>
    <x v="0"/>
  </r>
  <r>
    <s v="ORD00072"/>
    <x v="268"/>
    <s v="Iwan Rahmawati"/>
    <x v="18"/>
    <x v="2"/>
    <n v="20000"/>
    <x v="19"/>
    <n v="0"/>
    <n v="16000"/>
    <n v="0"/>
    <n v="16000"/>
    <n v="0"/>
    <n v="16000"/>
    <x v="0"/>
    <x v="0"/>
    <x v="0"/>
    <n v="4"/>
    <x v="1"/>
  </r>
  <r>
    <s v="ORD00072"/>
    <x v="268"/>
    <s v="Iwan Rahmawati"/>
    <x v="18"/>
    <x v="17"/>
    <n v="12000"/>
    <x v="0"/>
    <n v="0"/>
    <n v="13200.000000000002"/>
    <n v="0"/>
    <n v="13200.000000000002"/>
    <n v="0"/>
    <n v="13200.000000000002"/>
    <x v="0"/>
    <x v="0"/>
    <x v="0"/>
    <n v="4"/>
    <x v="1"/>
  </r>
  <r>
    <s v="ORD01677"/>
    <x v="269"/>
    <s v="Ani Fauziah"/>
    <x v="15"/>
    <x v="8"/>
    <n v="17500"/>
    <x v="14"/>
    <n v="0"/>
    <n v="45500"/>
    <n v="0"/>
    <n v="45500"/>
    <n v="97000"/>
    <n v="142500"/>
    <x v="3"/>
    <x v="0"/>
    <x v="2"/>
    <n v="5"/>
    <x v="0"/>
  </r>
  <r>
    <s v="ORD01327"/>
    <x v="270"/>
    <s v="Gita Saputra"/>
    <x v="17"/>
    <x v="0"/>
    <n v="10000"/>
    <x v="24"/>
    <n v="0"/>
    <n v="20000"/>
    <n v="0"/>
    <n v="20000"/>
    <n v="72000"/>
    <n v="92000"/>
    <x v="3"/>
    <x v="0"/>
    <x v="0"/>
    <n v="5"/>
    <x v="0"/>
  </r>
  <r>
    <s v="ORD00930"/>
    <x v="271"/>
    <s v="Lestari Kusuma"/>
    <x v="22"/>
    <x v="4"/>
    <n v="40000"/>
    <x v="23"/>
    <n v="0"/>
    <n v="12000"/>
    <n v="0"/>
    <n v="12000"/>
    <n v="50000"/>
    <n v="62000"/>
    <x v="3"/>
    <x v="0"/>
    <x v="4"/>
    <n v="2"/>
    <x v="0"/>
  </r>
  <r>
    <s v="ORD00088"/>
    <x v="272"/>
    <s v="Yoga Utami"/>
    <x v="23"/>
    <x v="12"/>
    <n v="9500"/>
    <x v="13"/>
    <n v="0"/>
    <n v="4750"/>
    <n v="0"/>
    <n v="4750"/>
    <n v="55000"/>
    <n v="59750"/>
    <x v="2"/>
    <x v="0"/>
    <x v="4"/>
    <n v="1"/>
    <x v="1"/>
  </r>
  <r>
    <s v="ORD01200"/>
    <x v="273"/>
    <s v="Yani Budiman"/>
    <x v="25"/>
    <x v="12"/>
    <n v="9500"/>
    <x v="19"/>
    <n v="0"/>
    <n v="7600"/>
    <n v="0"/>
    <n v="7600"/>
    <n v="50000"/>
    <n v="57600"/>
    <x v="0"/>
    <x v="0"/>
    <x v="4"/>
    <n v="2"/>
    <x v="0"/>
  </r>
  <r>
    <s v="ORD01619"/>
    <x v="274"/>
    <s v="Clara Pradipta"/>
    <x v="15"/>
    <x v="6"/>
    <n v="26000"/>
    <x v="15"/>
    <n v="0"/>
    <n v="44200"/>
    <n v="0"/>
    <n v="44200"/>
    <n v="97000"/>
    <n v="141200"/>
    <x v="3"/>
    <x v="0"/>
    <x v="2"/>
    <n v="5"/>
    <x v="0"/>
  </r>
  <r>
    <s v="ORD00827"/>
    <x v="275"/>
    <s v="Clara Santoso"/>
    <x v="37"/>
    <x v="16"/>
    <n v="115000"/>
    <x v="0"/>
    <n v="0"/>
    <n v="126500.00000000001"/>
    <n v="0"/>
    <n v="126500.00000000001"/>
    <n v="67000"/>
    <n v="193500"/>
    <x v="1"/>
    <x v="0"/>
    <x v="3"/>
    <n v="2"/>
    <x v="0"/>
  </r>
  <r>
    <s v="ORD00781"/>
    <x v="276"/>
    <s v="Hana Nugroho"/>
    <x v="11"/>
    <x v="5"/>
    <n v="10500"/>
    <x v="18"/>
    <n v="0"/>
    <n v="15750"/>
    <n v="0"/>
    <n v="15750"/>
    <n v="74000"/>
    <n v="89750"/>
    <x v="3"/>
    <x v="0"/>
    <x v="1"/>
    <n v="4"/>
    <x v="0"/>
  </r>
  <r>
    <s v="ORD00904"/>
    <x v="277"/>
    <s v="Lestari Ananda"/>
    <x v="2"/>
    <x v="10"/>
    <n v="45000"/>
    <x v="5"/>
    <n v="0"/>
    <n v="54000"/>
    <n v="0"/>
    <n v="54000"/>
    <n v="76000"/>
    <n v="130000"/>
    <x v="1"/>
    <x v="1"/>
    <x v="3"/>
    <n v="2"/>
    <x v="0"/>
  </r>
  <r>
    <s v="ORD00334"/>
    <x v="278"/>
    <s v="Yani Nugroho"/>
    <x v="1"/>
    <x v="4"/>
    <n v="40000"/>
    <x v="7"/>
    <n v="0"/>
    <n v="64000"/>
    <n v="0"/>
    <n v="64000"/>
    <n v="17000"/>
    <n v="81000"/>
    <x v="1"/>
    <x v="2"/>
    <x v="3"/>
    <n v="4"/>
    <x v="0"/>
  </r>
  <r>
    <s v="ORD00438"/>
    <x v="279"/>
    <s v="Clara Ramadhani"/>
    <x v="29"/>
    <x v="11"/>
    <n v="15000"/>
    <x v="20"/>
    <n v="0"/>
    <n v="21000"/>
    <n v="0"/>
    <n v="21000"/>
    <n v="48000"/>
    <n v="69000"/>
    <x v="2"/>
    <x v="0"/>
    <x v="2"/>
    <n v="3"/>
    <x v="0"/>
  </r>
  <r>
    <s v="ORD00438"/>
    <x v="279"/>
    <s v="Clara Ramadhani"/>
    <x v="29"/>
    <x v="3"/>
    <n v="13500"/>
    <x v="10"/>
    <n v="0"/>
    <n v="17550"/>
    <n v="0"/>
    <n v="17550"/>
    <n v="0"/>
    <n v="17550"/>
    <x v="2"/>
    <x v="0"/>
    <x v="2"/>
    <n v="3"/>
    <x v="0"/>
  </r>
  <r>
    <s v="ORD00875"/>
    <x v="280"/>
    <s v="Arif Fauziah"/>
    <x v="6"/>
    <x v="0"/>
    <n v="10000"/>
    <x v="33"/>
    <n v="0"/>
    <n v="30000"/>
    <n v="0"/>
    <n v="30000"/>
    <n v="80000"/>
    <n v="110000"/>
    <x v="2"/>
    <x v="0"/>
    <x v="2"/>
    <n v="1"/>
    <x v="1"/>
  </r>
  <r>
    <s v="ORD01116"/>
    <x v="281"/>
    <s v="Yani Setiawan"/>
    <x v="2"/>
    <x v="0"/>
    <n v="10000"/>
    <x v="20"/>
    <n v="0"/>
    <n v="14000"/>
    <n v="0"/>
    <n v="14000"/>
    <n v="76000"/>
    <n v="90000"/>
    <x v="3"/>
    <x v="0"/>
    <x v="1"/>
    <n v="2"/>
    <x v="0"/>
  </r>
  <r>
    <s v="ORD01672"/>
    <x v="282"/>
    <s v="Lestari Setiawan"/>
    <x v="7"/>
    <x v="8"/>
    <n v="17500"/>
    <x v="27"/>
    <n v="0"/>
    <n v="33250"/>
    <n v="0"/>
    <n v="33250"/>
    <n v="26000"/>
    <n v="59250"/>
    <x v="2"/>
    <x v="0"/>
    <x v="3"/>
    <n v="4"/>
    <x v="0"/>
  </r>
  <r>
    <s v="ORD00908"/>
    <x v="283"/>
    <s v="Ani Fauziah"/>
    <x v="15"/>
    <x v="15"/>
    <n v="10000"/>
    <x v="13"/>
    <n v="0"/>
    <n v="5000"/>
    <n v="0"/>
    <n v="5000"/>
    <n v="97000"/>
    <n v="102000"/>
    <x v="2"/>
    <x v="0"/>
    <x v="4"/>
    <n v="4"/>
    <x v="0"/>
  </r>
  <r>
    <s v="ORD00453"/>
    <x v="284"/>
    <s v="Dewi Setiawan"/>
    <x v="15"/>
    <x v="15"/>
    <n v="10000"/>
    <x v="13"/>
    <n v="0"/>
    <n v="5000"/>
    <n v="0"/>
    <n v="5000"/>
    <n v="97000"/>
    <n v="102000"/>
    <x v="3"/>
    <x v="0"/>
    <x v="4"/>
    <n v="3"/>
    <x v="0"/>
  </r>
  <r>
    <s v="ORD00453"/>
    <x v="284"/>
    <s v="Dewi Setiawan"/>
    <x v="15"/>
    <x v="18"/>
    <n v="11000"/>
    <x v="6"/>
    <n v="0"/>
    <n v="24200.000000000004"/>
    <n v="0"/>
    <n v="24200.000000000004"/>
    <n v="0"/>
    <n v="24200.000000000004"/>
    <x v="3"/>
    <x v="0"/>
    <x v="4"/>
    <n v="3"/>
    <x v="0"/>
  </r>
  <r>
    <s v="ORD01340"/>
    <x v="285"/>
    <s v="Kartika Saputra"/>
    <x v="37"/>
    <x v="16"/>
    <n v="115000"/>
    <x v="12"/>
    <n v="0"/>
    <n v="69000"/>
    <n v="0"/>
    <n v="69000"/>
    <n v="67000"/>
    <n v="136000"/>
    <x v="1"/>
    <x v="1"/>
    <x v="0"/>
    <n v="2"/>
    <x v="0"/>
  </r>
  <r>
    <s v="ORD01851"/>
    <x v="286"/>
    <s v="Hana Pradipta"/>
    <x v="12"/>
    <x v="10"/>
    <n v="45000"/>
    <x v="18"/>
    <n v="0"/>
    <n v="67500"/>
    <n v="0"/>
    <n v="67500"/>
    <n v="30000"/>
    <n v="97500"/>
    <x v="0"/>
    <x v="1"/>
    <x v="4"/>
    <n v="2"/>
    <x v="0"/>
  </r>
  <r>
    <s v="ORD00576"/>
    <x v="287"/>
    <s v="Putri Ananda"/>
    <x v="7"/>
    <x v="4"/>
    <n v="40000"/>
    <x v="27"/>
    <n v="0"/>
    <n v="76000"/>
    <n v="0"/>
    <n v="76000"/>
    <n v="26000"/>
    <n v="102000"/>
    <x v="1"/>
    <x v="1"/>
    <x v="2"/>
    <n v="2"/>
    <x v="0"/>
  </r>
  <r>
    <s v="ORD00541"/>
    <x v="288"/>
    <s v="Bella Ramadhani"/>
    <x v="14"/>
    <x v="0"/>
    <n v="10000"/>
    <x v="17"/>
    <n v="0"/>
    <n v="10000"/>
    <n v="0"/>
    <n v="10000"/>
    <n v="85000"/>
    <n v="95000"/>
    <x v="3"/>
    <x v="0"/>
    <x v="4"/>
    <n v="4"/>
    <x v="0"/>
  </r>
  <r>
    <s v="ORD00661"/>
    <x v="289"/>
    <s v="Citra Iskandar"/>
    <x v="22"/>
    <x v="10"/>
    <n v="45000"/>
    <x v="19"/>
    <n v="0"/>
    <n v="36000"/>
    <n v="0"/>
    <n v="36000"/>
    <n v="50000"/>
    <n v="86000"/>
    <x v="2"/>
    <x v="0"/>
    <x v="1"/>
    <n v="5"/>
    <x v="0"/>
  </r>
  <r>
    <s v="ORD00684"/>
    <x v="290"/>
    <s v="Wahyu Santoso"/>
    <x v="34"/>
    <x v="6"/>
    <n v="26000"/>
    <x v="13"/>
    <n v="0"/>
    <n v="13000"/>
    <n v="0"/>
    <n v="13000"/>
    <n v="18000"/>
    <n v="31000"/>
    <x v="1"/>
    <x v="0"/>
    <x v="2"/>
    <n v="4"/>
    <x v="1"/>
  </r>
  <r>
    <s v="ORD01413"/>
    <x v="291"/>
    <s v="Hana Nugroho"/>
    <x v="11"/>
    <x v="19"/>
    <n v="15500"/>
    <x v="2"/>
    <n v="0"/>
    <n v="6200"/>
    <n v="0"/>
    <n v="6200"/>
    <n v="74000"/>
    <n v="80200"/>
    <x v="1"/>
    <x v="0"/>
    <x v="0"/>
    <n v="1"/>
    <x v="0"/>
  </r>
  <r>
    <s v="ORD01605"/>
    <x v="292"/>
    <s v="Aulia Santoso"/>
    <x v="32"/>
    <x v="5"/>
    <n v="10500"/>
    <x v="5"/>
    <n v="0"/>
    <n v="12600"/>
    <n v="0"/>
    <n v="12600"/>
    <n v="28000"/>
    <n v="40600"/>
    <x v="3"/>
    <x v="0"/>
    <x v="2"/>
    <n v="4"/>
    <x v="0"/>
  </r>
  <r>
    <s v="ORD01704"/>
    <x v="293"/>
    <s v="Erna Budiman"/>
    <x v="31"/>
    <x v="5"/>
    <n v="10500"/>
    <x v="11"/>
    <n v="0"/>
    <n v="26250"/>
    <n v="0"/>
    <n v="26250"/>
    <n v="87000"/>
    <n v="113250"/>
    <x v="0"/>
    <x v="0"/>
    <x v="3"/>
    <n v="4"/>
    <x v="0"/>
  </r>
  <r>
    <s v="ORD00471"/>
    <x v="294"/>
    <s v="Hana Budiman"/>
    <x v="15"/>
    <x v="0"/>
    <n v="10000"/>
    <x v="25"/>
    <n v="0"/>
    <n v="24000"/>
    <n v="0"/>
    <n v="24000"/>
    <n v="97000"/>
    <n v="121000"/>
    <x v="0"/>
    <x v="0"/>
    <x v="1"/>
    <n v="4"/>
    <x v="0"/>
  </r>
  <r>
    <s v="ORD01177"/>
    <x v="295"/>
    <s v="Zahra Pradipta"/>
    <x v="9"/>
    <x v="0"/>
    <n v="10000"/>
    <x v="10"/>
    <n v="0"/>
    <n v="13000"/>
    <n v="0"/>
    <n v="13000"/>
    <n v="89000"/>
    <n v="102000"/>
    <x v="1"/>
    <x v="0"/>
    <x v="2"/>
    <n v="3"/>
    <x v="0"/>
  </r>
  <r>
    <s v="ORD00870"/>
    <x v="296"/>
    <s v="Zahra Kusuma"/>
    <x v="7"/>
    <x v="14"/>
    <n v="55000"/>
    <x v="2"/>
    <n v="0"/>
    <n v="22000"/>
    <n v="0"/>
    <n v="22000"/>
    <n v="26000"/>
    <n v="48000"/>
    <x v="1"/>
    <x v="0"/>
    <x v="3"/>
    <n v="4"/>
    <x v="0"/>
  </r>
  <r>
    <s v="ORD01057"/>
    <x v="297"/>
    <s v="Sari Pradipta"/>
    <x v="5"/>
    <x v="11"/>
    <n v="15000"/>
    <x v="10"/>
    <n v="0"/>
    <n v="19500"/>
    <n v="0"/>
    <n v="19500"/>
    <n v="18000"/>
    <n v="37500"/>
    <x v="2"/>
    <x v="0"/>
    <x v="2"/>
    <n v="2"/>
    <x v="0"/>
  </r>
  <r>
    <s v="ORD00144"/>
    <x v="298"/>
    <s v="Erna Kusuma"/>
    <x v="18"/>
    <x v="0"/>
    <n v="10000"/>
    <x v="17"/>
    <n v="0"/>
    <n v="10000"/>
    <n v="0"/>
    <n v="10000"/>
    <n v="0"/>
    <n v="10000"/>
    <x v="0"/>
    <x v="0"/>
    <x v="3"/>
    <n v="3"/>
    <x v="0"/>
  </r>
  <r>
    <s v="ORD00706"/>
    <x v="299"/>
    <s v="Dewi Iskandar"/>
    <x v="5"/>
    <x v="15"/>
    <n v="10000"/>
    <x v="17"/>
    <n v="0"/>
    <n v="10000"/>
    <n v="0"/>
    <n v="10000"/>
    <n v="18000"/>
    <n v="28000"/>
    <x v="1"/>
    <x v="1"/>
    <x v="0"/>
    <n v="1"/>
    <x v="0"/>
  </r>
  <r>
    <s v="ORD00297"/>
    <x v="300"/>
    <s v="Ani Utami"/>
    <x v="23"/>
    <x v="8"/>
    <n v="17500"/>
    <x v="0"/>
    <n v="0"/>
    <n v="19250"/>
    <n v="0"/>
    <n v="19250"/>
    <n v="55000"/>
    <n v="74250"/>
    <x v="1"/>
    <x v="0"/>
    <x v="3"/>
    <n v="2"/>
    <x v="0"/>
  </r>
  <r>
    <s v="ORD00513"/>
    <x v="301"/>
    <s v="Citra Halim"/>
    <x v="21"/>
    <x v="18"/>
    <n v="11000"/>
    <x v="5"/>
    <n v="0"/>
    <n v="13200"/>
    <n v="0"/>
    <n v="13200"/>
    <n v="59000"/>
    <n v="72200"/>
    <x v="3"/>
    <x v="0"/>
    <x v="3"/>
    <n v="1"/>
    <x v="0"/>
  </r>
  <r>
    <s v="ORD01798"/>
    <x v="302"/>
    <s v="Erna Santoso"/>
    <x v="4"/>
    <x v="0"/>
    <n v="10000"/>
    <x v="31"/>
    <n v="0"/>
    <n v="27000"/>
    <n v="0"/>
    <n v="27000"/>
    <n v="43000"/>
    <n v="70000"/>
    <x v="0"/>
    <x v="0"/>
    <x v="1"/>
    <n v="4"/>
    <x v="0"/>
  </r>
  <r>
    <s v="ORD01505"/>
    <x v="303"/>
    <s v="Aulia Kusuma"/>
    <x v="11"/>
    <x v="3"/>
    <n v="13500"/>
    <x v="25"/>
    <n v="0"/>
    <n v="32400"/>
    <n v="0"/>
    <n v="32400"/>
    <n v="74000"/>
    <n v="106400"/>
    <x v="3"/>
    <x v="0"/>
    <x v="4"/>
    <n v="2"/>
    <x v="0"/>
  </r>
  <r>
    <s v="ORD00618"/>
    <x v="304"/>
    <s v="Zahra Setiawan"/>
    <x v="23"/>
    <x v="4"/>
    <n v="40000"/>
    <x v="2"/>
    <n v="0"/>
    <n v="16000"/>
    <n v="0"/>
    <n v="16000"/>
    <n v="55000"/>
    <n v="71000"/>
    <x v="1"/>
    <x v="0"/>
    <x v="2"/>
    <n v="1"/>
    <x v="0"/>
  </r>
  <r>
    <s v="ORD00366"/>
    <x v="305"/>
    <s v="Clara Pradipta"/>
    <x v="15"/>
    <x v="18"/>
    <n v="11000"/>
    <x v="7"/>
    <n v="0"/>
    <n v="17600"/>
    <n v="0"/>
    <n v="17600"/>
    <n v="97000"/>
    <n v="114600"/>
    <x v="2"/>
    <x v="0"/>
    <x v="0"/>
    <n v="2"/>
    <x v="0"/>
  </r>
  <r>
    <s v="ORD00366"/>
    <x v="305"/>
    <s v="Clara Pradipta"/>
    <x v="15"/>
    <x v="15"/>
    <n v="10000"/>
    <x v="17"/>
    <n v="0"/>
    <n v="10000"/>
    <n v="0"/>
    <n v="10000"/>
    <n v="0"/>
    <n v="10000"/>
    <x v="2"/>
    <x v="0"/>
    <x v="0"/>
    <n v="2"/>
    <x v="0"/>
  </r>
  <r>
    <s v="ORD00428"/>
    <x v="306"/>
    <s v="Yani Ramadhani"/>
    <x v="36"/>
    <x v="0"/>
    <n v="10000"/>
    <x v="7"/>
    <n v="0"/>
    <n v="16000"/>
    <n v="0"/>
    <n v="16000"/>
    <n v="21000"/>
    <n v="37000"/>
    <x v="0"/>
    <x v="0"/>
    <x v="0"/>
    <n v="1"/>
    <x v="0"/>
  </r>
  <r>
    <s v="ORD01725"/>
    <x v="307"/>
    <s v="Dewi Wijaya"/>
    <x v="12"/>
    <x v="0"/>
    <n v="10000"/>
    <x v="6"/>
    <n v="0"/>
    <n v="22000"/>
    <n v="0"/>
    <n v="22000"/>
    <n v="30000"/>
    <n v="52000"/>
    <x v="2"/>
    <x v="0"/>
    <x v="1"/>
    <n v="4"/>
    <x v="0"/>
  </r>
  <r>
    <s v="ORD01108"/>
    <x v="308"/>
    <s v="Kartika Saputra"/>
    <x v="37"/>
    <x v="16"/>
    <n v="115000"/>
    <x v="2"/>
    <n v="0"/>
    <n v="46000"/>
    <n v="0"/>
    <n v="46000"/>
    <n v="67000"/>
    <n v="113000"/>
    <x v="1"/>
    <x v="1"/>
    <x v="4"/>
    <n v="2"/>
    <x v="0"/>
  </r>
  <r>
    <s v="ORD00380"/>
    <x v="309"/>
    <s v="Dina Kurniawan"/>
    <x v="31"/>
    <x v="9"/>
    <n v="46000"/>
    <x v="15"/>
    <n v="0"/>
    <n v="78200"/>
    <n v="0"/>
    <n v="78200"/>
    <n v="87000"/>
    <n v="165200"/>
    <x v="0"/>
    <x v="0"/>
    <x v="4"/>
    <n v="1"/>
    <x v="0"/>
  </r>
  <r>
    <s v="ORD01214"/>
    <x v="310"/>
    <s v="Gita Puspita"/>
    <x v="37"/>
    <x v="9"/>
    <n v="46000"/>
    <x v="0"/>
    <n v="0"/>
    <n v="50600.000000000007"/>
    <n v="0"/>
    <n v="50600.000000000007"/>
    <n v="67000"/>
    <n v="117600"/>
    <x v="3"/>
    <x v="0"/>
    <x v="2"/>
    <n v="2"/>
    <x v="0"/>
  </r>
  <r>
    <s v="ORD00358"/>
    <x v="311"/>
    <s v="Gita Ramadhani"/>
    <x v="22"/>
    <x v="14"/>
    <n v="55000"/>
    <x v="32"/>
    <n v="0"/>
    <n v="11000"/>
    <n v="0"/>
    <n v="11000"/>
    <n v="50000"/>
    <n v="61000"/>
    <x v="3"/>
    <x v="0"/>
    <x v="1"/>
    <n v="2"/>
    <x v="0"/>
  </r>
  <r>
    <s v="ORD01580"/>
    <x v="312"/>
    <s v="Dimas Utami"/>
    <x v="18"/>
    <x v="14"/>
    <n v="55000"/>
    <x v="13"/>
    <n v="0"/>
    <n v="27500"/>
    <n v="0"/>
    <n v="27500"/>
    <n v="0"/>
    <n v="27500"/>
    <x v="1"/>
    <x v="0"/>
    <x v="3"/>
    <n v="2"/>
    <x v="1"/>
  </r>
  <r>
    <s v="ORD01460"/>
    <x v="313"/>
    <s v="Erna Setiawan"/>
    <x v="6"/>
    <x v="9"/>
    <n v="46000"/>
    <x v="18"/>
    <n v="0"/>
    <n v="69000"/>
    <n v="0"/>
    <n v="69000"/>
    <n v="80000"/>
    <n v="149000"/>
    <x v="1"/>
    <x v="0"/>
    <x v="4"/>
    <n v="2"/>
    <x v="0"/>
  </r>
  <r>
    <s v="ORD00162"/>
    <x v="314"/>
    <s v="Lestari Ramadhani"/>
    <x v="5"/>
    <x v="19"/>
    <n v="15500"/>
    <x v="13"/>
    <n v="0"/>
    <n v="7750"/>
    <n v="0"/>
    <n v="7750"/>
    <n v="18000"/>
    <n v="25750"/>
    <x v="1"/>
    <x v="0"/>
    <x v="4"/>
    <n v="5"/>
    <x v="0"/>
  </r>
  <r>
    <s v="ORD00843"/>
    <x v="315"/>
    <s v="Fitri Maulana"/>
    <x v="22"/>
    <x v="11"/>
    <n v="15000"/>
    <x v="22"/>
    <n v="0"/>
    <n v="34500"/>
    <n v="0"/>
    <n v="34500"/>
    <n v="50000"/>
    <n v="84500"/>
    <x v="2"/>
    <x v="1"/>
    <x v="3"/>
    <n v="5"/>
    <x v="0"/>
  </r>
  <r>
    <s v="ORD01584"/>
    <x v="316"/>
    <s v="Sari Kurniawan"/>
    <x v="35"/>
    <x v="16"/>
    <n v="115000"/>
    <x v="2"/>
    <n v="0"/>
    <n v="46000"/>
    <n v="0"/>
    <n v="46000"/>
    <n v="79000"/>
    <n v="125000"/>
    <x v="1"/>
    <x v="0"/>
    <x v="3"/>
    <n v="1"/>
    <x v="0"/>
  </r>
  <r>
    <s v="ORD00657"/>
    <x v="317"/>
    <s v="Dina Hidayat"/>
    <x v="13"/>
    <x v="3"/>
    <n v="13500"/>
    <x v="36"/>
    <n v="0"/>
    <n v="43200"/>
    <n v="0"/>
    <n v="43200"/>
    <n v="49000"/>
    <n v="92200"/>
    <x v="1"/>
    <x v="0"/>
    <x v="3"/>
    <n v="4"/>
    <x v="0"/>
  </r>
  <r>
    <s v="ORD01438"/>
    <x v="318"/>
    <s v="Aulia Ananda"/>
    <x v="14"/>
    <x v="2"/>
    <n v="20000"/>
    <x v="21"/>
    <n v="0"/>
    <n v="56000"/>
    <n v="0"/>
    <n v="56000"/>
    <n v="85000"/>
    <n v="141000"/>
    <x v="2"/>
    <x v="0"/>
    <x v="3"/>
    <n v="4"/>
    <x v="0"/>
  </r>
  <r>
    <s v="ORD00409"/>
    <x v="319"/>
    <s v="Qori Budiman"/>
    <x v="29"/>
    <x v="7"/>
    <n v="14000"/>
    <x v="17"/>
    <n v="0"/>
    <n v="14000"/>
    <n v="0"/>
    <n v="14000"/>
    <n v="48000"/>
    <n v="62000"/>
    <x v="1"/>
    <x v="0"/>
    <x v="0"/>
    <n v="4"/>
    <x v="0"/>
  </r>
  <r>
    <s v="ORD01353"/>
    <x v="320"/>
    <s v="Tono Syahputra"/>
    <x v="0"/>
    <x v="16"/>
    <n v="115000"/>
    <x v="3"/>
    <n v="0"/>
    <n v="103500"/>
    <n v="0"/>
    <n v="103500"/>
    <n v="15000"/>
    <n v="118500"/>
    <x v="2"/>
    <x v="0"/>
    <x v="3"/>
    <n v="3"/>
    <x v="1"/>
  </r>
  <r>
    <s v="ORD00511"/>
    <x v="321"/>
    <s v="Joko Halim"/>
    <x v="8"/>
    <x v="12"/>
    <n v="9500"/>
    <x v="10"/>
    <n v="5"/>
    <n v="12350"/>
    <n v="617.5"/>
    <n v="11732.5"/>
    <n v="59000"/>
    <n v="70732.5"/>
    <x v="2"/>
    <x v="0"/>
    <x v="0"/>
    <n v="3"/>
    <x v="1"/>
  </r>
  <r>
    <s v="ORD00548"/>
    <x v="322"/>
    <s v="Sari Syahputra"/>
    <x v="21"/>
    <x v="2"/>
    <n v="20000"/>
    <x v="5"/>
    <n v="5"/>
    <n v="24000"/>
    <n v="1200"/>
    <n v="22800"/>
    <n v="59000"/>
    <n v="81800"/>
    <x v="0"/>
    <x v="0"/>
    <x v="0"/>
    <n v="4"/>
    <x v="0"/>
  </r>
  <r>
    <s v="ORD00504"/>
    <x v="323"/>
    <s v="Hana Fauziah"/>
    <x v="14"/>
    <x v="17"/>
    <n v="12000"/>
    <x v="0"/>
    <n v="5"/>
    <n v="13200.000000000002"/>
    <n v="660.00000000000011"/>
    <n v="12540.000000000002"/>
    <n v="85000"/>
    <n v="97540"/>
    <x v="0"/>
    <x v="0"/>
    <x v="3"/>
    <n v="5"/>
    <x v="0"/>
  </r>
  <r>
    <s v="ORD00832"/>
    <x v="324"/>
    <s v="Gita Saputra"/>
    <x v="17"/>
    <x v="4"/>
    <n v="40000"/>
    <x v="13"/>
    <n v="5"/>
    <n v="20000"/>
    <n v="1000"/>
    <n v="19000"/>
    <n v="72000"/>
    <n v="91000"/>
    <x v="3"/>
    <x v="1"/>
    <x v="4"/>
    <n v="2"/>
    <x v="0"/>
  </r>
  <r>
    <s v="ORD00090"/>
    <x v="325"/>
    <s v="Rizky Fauziah"/>
    <x v="31"/>
    <x v="14"/>
    <n v="55000"/>
    <x v="19"/>
    <n v="0"/>
    <n v="44000"/>
    <n v="0"/>
    <n v="44000"/>
    <n v="87000"/>
    <n v="131000"/>
    <x v="0"/>
    <x v="0"/>
    <x v="3"/>
    <n v="5"/>
    <x v="1"/>
  </r>
  <r>
    <s v="ORD00346"/>
    <x v="326"/>
    <s v="Zahra Iskandar"/>
    <x v="16"/>
    <x v="12"/>
    <n v="9500"/>
    <x v="16"/>
    <n v="0"/>
    <n v="17100"/>
    <n v="0"/>
    <n v="17100"/>
    <n v="18000"/>
    <n v="35100"/>
    <x v="3"/>
    <x v="0"/>
    <x v="3"/>
    <n v="5"/>
    <x v="0"/>
  </r>
  <r>
    <s v="ORD01768"/>
    <x v="327"/>
    <s v="Ani Kusuma"/>
    <x v="29"/>
    <x v="8"/>
    <n v="17500"/>
    <x v="27"/>
    <n v="0"/>
    <n v="33250"/>
    <n v="0"/>
    <n v="33250"/>
    <n v="48000"/>
    <n v="81250"/>
    <x v="1"/>
    <x v="0"/>
    <x v="0"/>
    <n v="1"/>
    <x v="0"/>
  </r>
  <r>
    <s v="ORD00662"/>
    <x v="328"/>
    <s v="Putri Halim"/>
    <x v="24"/>
    <x v="2"/>
    <n v="20000"/>
    <x v="7"/>
    <n v="0"/>
    <n v="32000"/>
    <n v="0"/>
    <n v="32000"/>
    <n v="68000"/>
    <n v="100000"/>
    <x v="0"/>
    <x v="0"/>
    <x v="1"/>
    <n v="2"/>
    <x v="0"/>
  </r>
  <r>
    <s v="ORD00888"/>
    <x v="329"/>
    <s v="Yani Hidayat"/>
    <x v="33"/>
    <x v="9"/>
    <n v="46000"/>
    <x v="12"/>
    <n v="0"/>
    <n v="27600"/>
    <n v="0"/>
    <n v="27600"/>
    <n v="80000"/>
    <n v="107600"/>
    <x v="3"/>
    <x v="0"/>
    <x v="2"/>
    <n v="2"/>
    <x v="0"/>
  </r>
  <r>
    <s v="ORD00444"/>
    <x v="330"/>
    <s v="Clara Utami"/>
    <x v="34"/>
    <x v="1"/>
    <n v="15000"/>
    <x v="12"/>
    <n v="0"/>
    <n v="9000"/>
    <n v="0"/>
    <n v="9000"/>
    <n v="18000"/>
    <n v="27000"/>
    <x v="1"/>
    <x v="0"/>
    <x v="0"/>
    <n v="5"/>
    <x v="0"/>
  </r>
  <r>
    <s v="ORD00444"/>
    <x v="330"/>
    <s v="Clara Utami"/>
    <x v="34"/>
    <x v="6"/>
    <n v="26000"/>
    <x v="15"/>
    <n v="0"/>
    <n v="44200"/>
    <n v="0"/>
    <n v="44200"/>
    <n v="0"/>
    <n v="44200"/>
    <x v="1"/>
    <x v="0"/>
    <x v="0"/>
    <n v="5"/>
    <x v="0"/>
  </r>
  <r>
    <s v="ORD01769"/>
    <x v="331"/>
    <s v="Dimas Puspita"/>
    <x v="34"/>
    <x v="0"/>
    <n v="10000"/>
    <x v="7"/>
    <n v="0"/>
    <n v="16000"/>
    <n v="0"/>
    <n v="16000"/>
    <n v="18000"/>
    <n v="34000"/>
    <x v="3"/>
    <x v="0"/>
    <x v="1"/>
    <n v="5"/>
    <x v="1"/>
  </r>
  <r>
    <s v="ORD01636"/>
    <x v="332"/>
    <s v="Dewi Wijaya"/>
    <x v="12"/>
    <x v="2"/>
    <n v="20000"/>
    <x v="6"/>
    <n v="0"/>
    <n v="44000"/>
    <n v="0"/>
    <n v="44000"/>
    <n v="30000"/>
    <n v="74000"/>
    <x v="2"/>
    <x v="0"/>
    <x v="3"/>
    <n v="2"/>
    <x v="0"/>
  </r>
  <r>
    <s v="ORD00376"/>
    <x v="333"/>
    <s v="Yani Ananda"/>
    <x v="28"/>
    <x v="14"/>
    <n v="55000"/>
    <x v="10"/>
    <n v="0"/>
    <n v="71500"/>
    <n v="0"/>
    <n v="71500"/>
    <n v="56000"/>
    <n v="127500"/>
    <x v="0"/>
    <x v="0"/>
    <x v="3"/>
    <n v="1"/>
    <x v="0"/>
  </r>
  <r>
    <s v="ORD00376"/>
    <x v="333"/>
    <s v="Yani Ananda"/>
    <x v="28"/>
    <x v="6"/>
    <n v="26000"/>
    <x v="0"/>
    <n v="0"/>
    <n v="28600.000000000004"/>
    <n v="0"/>
    <n v="28600.000000000004"/>
    <n v="0"/>
    <n v="28600.000000000004"/>
    <x v="0"/>
    <x v="0"/>
    <x v="3"/>
    <n v="1"/>
    <x v="0"/>
  </r>
  <r>
    <s v="ORD00646"/>
    <x v="334"/>
    <s v="Wahyu Budiman"/>
    <x v="29"/>
    <x v="4"/>
    <n v="40000"/>
    <x v="17"/>
    <n v="0"/>
    <n v="40000"/>
    <n v="0"/>
    <n v="40000"/>
    <n v="48000"/>
    <n v="88000"/>
    <x v="0"/>
    <x v="1"/>
    <x v="3"/>
    <n v="1"/>
    <x v="1"/>
  </r>
  <r>
    <s v="ORD00580"/>
    <x v="335"/>
    <s v="Galih Kusuma"/>
    <x v="18"/>
    <x v="12"/>
    <n v="9500"/>
    <x v="27"/>
    <n v="0"/>
    <n v="18050"/>
    <n v="0"/>
    <n v="18050"/>
    <n v="0"/>
    <n v="18050"/>
    <x v="2"/>
    <x v="0"/>
    <x v="4"/>
    <n v="5"/>
    <x v="1"/>
  </r>
  <r>
    <s v="ORD00535"/>
    <x v="336"/>
    <s v="Dina Maulana"/>
    <x v="36"/>
    <x v="4"/>
    <n v="40000"/>
    <x v="1"/>
    <n v="0"/>
    <n v="28000"/>
    <n v="0"/>
    <n v="28000"/>
    <n v="21000"/>
    <n v="49000"/>
    <x v="0"/>
    <x v="0"/>
    <x v="4"/>
    <n v="1"/>
    <x v="0"/>
  </r>
  <r>
    <s v="ORD01406"/>
    <x v="337"/>
    <s v="Oka Kurniawan"/>
    <x v="31"/>
    <x v="17"/>
    <n v="12000"/>
    <x v="18"/>
    <n v="0"/>
    <n v="18000"/>
    <n v="0"/>
    <n v="18000"/>
    <n v="87000"/>
    <n v="105000"/>
    <x v="3"/>
    <x v="0"/>
    <x v="3"/>
    <n v="2"/>
    <x v="1"/>
  </r>
  <r>
    <s v="ORD00213"/>
    <x v="338"/>
    <s v="Kartika Nugroho"/>
    <x v="4"/>
    <x v="11"/>
    <n v="15000"/>
    <x v="12"/>
    <n v="0"/>
    <n v="9000"/>
    <n v="0"/>
    <n v="9000"/>
    <n v="43000"/>
    <n v="52000"/>
    <x v="0"/>
    <x v="0"/>
    <x v="3"/>
    <n v="4"/>
    <x v="0"/>
  </r>
  <r>
    <s v="ORD00213"/>
    <x v="338"/>
    <s v="Kartika Nugroho"/>
    <x v="4"/>
    <x v="9"/>
    <n v="46000"/>
    <x v="0"/>
    <n v="0"/>
    <n v="50600.000000000007"/>
    <n v="0"/>
    <n v="50600.000000000007"/>
    <n v="0"/>
    <n v="50600.000000000007"/>
    <x v="0"/>
    <x v="0"/>
    <x v="3"/>
    <n v="4"/>
    <x v="0"/>
  </r>
  <r>
    <s v="ORD00394"/>
    <x v="339"/>
    <s v="Fitri Puspita"/>
    <x v="19"/>
    <x v="0"/>
    <n v="10000"/>
    <x v="6"/>
    <n v="0"/>
    <n v="22000"/>
    <n v="0"/>
    <n v="22000"/>
    <n v="78000"/>
    <n v="100000"/>
    <x v="1"/>
    <x v="1"/>
    <x v="1"/>
    <n v="5"/>
    <x v="0"/>
  </r>
  <r>
    <s v="ORD00379"/>
    <x v="340"/>
    <s v="Hana Halim"/>
    <x v="31"/>
    <x v="17"/>
    <n v="12000"/>
    <x v="0"/>
    <n v="0"/>
    <n v="13200.000000000002"/>
    <n v="0"/>
    <n v="13200.000000000002"/>
    <n v="87000"/>
    <n v="100200"/>
    <x v="3"/>
    <x v="0"/>
    <x v="4"/>
    <n v="4"/>
    <x v="0"/>
  </r>
  <r>
    <s v="ORD00397"/>
    <x v="341"/>
    <s v="Lestari Nugroho"/>
    <x v="4"/>
    <x v="0"/>
    <n v="10000"/>
    <x v="24"/>
    <n v="0"/>
    <n v="20000"/>
    <n v="0"/>
    <n v="20000"/>
    <n v="43000"/>
    <n v="63000"/>
    <x v="0"/>
    <x v="0"/>
    <x v="2"/>
    <n v="3"/>
    <x v="0"/>
  </r>
  <r>
    <s v="ORD00397"/>
    <x v="341"/>
    <s v="Lestari Nugroho"/>
    <x v="4"/>
    <x v="4"/>
    <n v="40000"/>
    <x v="10"/>
    <n v="0"/>
    <n v="52000"/>
    <n v="0"/>
    <n v="52000"/>
    <n v="0"/>
    <n v="52000"/>
    <x v="0"/>
    <x v="0"/>
    <x v="2"/>
    <n v="3"/>
    <x v="0"/>
  </r>
  <r>
    <s v="ORD00249"/>
    <x v="342"/>
    <s v="Putri Ananda"/>
    <x v="7"/>
    <x v="2"/>
    <n v="20000"/>
    <x v="18"/>
    <n v="0"/>
    <n v="30000"/>
    <n v="0"/>
    <n v="30000"/>
    <n v="26000"/>
    <n v="56000"/>
    <x v="1"/>
    <x v="0"/>
    <x v="4"/>
    <n v="1"/>
    <x v="0"/>
  </r>
  <r>
    <s v="ORD01403"/>
    <x v="343"/>
    <s v="Clara Budiman"/>
    <x v="3"/>
    <x v="17"/>
    <n v="12000"/>
    <x v="10"/>
    <n v="0"/>
    <n v="15600"/>
    <n v="0"/>
    <n v="15600"/>
    <n v="93000"/>
    <n v="108600"/>
    <x v="1"/>
    <x v="1"/>
    <x v="3"/>
    <n v="1"/>
    <x v="0"/>
  </r>
  <r>
    <s v="ORD01579"/>
    <x v="344"/>
    <s v="Fitri Iskandar"/>
    <x v="8"/>
    <x v="3"/>
    <n v="13500"/>
    <x v="11"/>
    <n v="0"/>
    <n v="33750"/>
    <n v="0"/>
    <n v="33750"/>
    <n v="59000"/>
    <n v="92750"/>
    <x v="3"/>
    <x v="0"/>
    <x v="4"/>
    <n v="3"/>
    <x v="0"/>
  </r>
  <r>
    <s v="ORD00191"/>
    <x v="345"/>
    <s v="Sari Utami"/>
    <x v="8"/>
    <x v="9"/>
    <n v="46000"/>
    <x v="20"/>
    <n v="0"/>
    <n v="64399.999999999993"/>
    <n v="0"/>
    <n v="64399.999999999993"/>
    <n v="59000"/>
    <n v="123400"/>
    <x v="0"/>
    <x v="0"/>
    <x v="3"/>
    <n v="1"/>
    <x v="0"/>
  </r>
  <r>
    <s v="ORD00191"/>
    <x v="345"/>
    <s v="Sari Utami"/>
    <x v="8"/>
    <x v="2"/>
    <n v="20000"/>
    <x v="37"/>
    <n v="0"/>
    <n v="72000"/>
    <n v="0"/>
    <n v="72000"/>
    <n v="0"/>
    <n v="72000"/>
    <x v="0"/>
    <x v="0"/>
    <x v="3"/>
    <n v="1"/>
    <x v="0"/>
  </r>
  <r>
    <s v="ORD01667"/>
    <x v="346"/>
    <s v="Zahra Maulana"/>
    <x v="0"/>
    <x v="0"/>
    <n v="10000"/>
    <x v="33"/>
    <n v="0"/>
    <n v="30000"/>
    <n v="0"/>
    <n v="30000"/>
    <n v="15000"/>
    <n v="45000"/>
    <x v="1"/>
    <x v="0"/>
    <x v="4"/>
    <n v="3"/>
    <x v="0"/>
  </r>
  <r>
    <s v="ORD00515"/>
    <x v="347"/>
    <s v="Bella Nugroho"/>
    <x v="23"/>
    <x v="10"/>
    <n v="45000"/>
    <x v="5"/>
    <n v="0"/>
    <n v="54000"/>
    <n v="0"/>
    <n v="54000"/>
    <n v="55000"/>
    <n v="109000"/>
    <x v="1"/>
    <x v="0"/>
    <x v="0"/>
    <n v="3"/>
    <x v="0"/>
  </r>
  <r>
    <s v="ORD00402"/>
    <x v="348"/>
    <s v="Fitri Utami"/>
    <x v="24"/>
    <x v="0"/>
    <n v="10000"/>
    <x v="29"/>
    <n v="0"/>
    <n v="33000"/>
    <n v="0"/>
    <n v="33000"/>
    <n v="68000"/>
    <n v="101000"/>
    <x v="2"/>
    <x v="1"/>
    <x v="2"/>
    <n v="2"/>
    <x v="0"/>
  </r>
  <r>
    <s v="ORD00105"/>
    <x v="349"/>
    <s v="Clara Santoso"/>
    <x v="37"/>
    <x v="16"/>
    <n v="115000"/>
    <x v="1"/>
    <n v="0"/>
    <n v="80500"/>
    <n v="0"/>
    <n v="80500"/>
    <n v="67000"/>
    <n v="147500"/>
    <x v="1"/>
    <x v="0"/>
    <x v="4"/>
    <n v="4"/>
    <x v="0"/>
  </r>
  <r>
    <s v="ORD00105"/>
    <x v="349"/>
    <s v="Clara Santoso"/>
    <x v="37"/>
    <x v="3"/>
    <n v="13500"/>
    <x v="18"/>
    <n v="0"/>
    <n v="20250"/>
    <n v="0"/>
    <n v="20250"/>
    <n v="0"/>
    <n v="20250"/>
    <x v="1"/>
    <x v="0"/>
    <x v="4"/>
    <n v="4"/>
    <x v="0"/>
  </r>
  <r>
    <s v="ORD01205"/>
    <x v="350"/>
    <s v="Citra Halim"/>
    <x v="21"/>
    <x v="10"/>
    <n v="45000"/>
    <x v="2"/>
    <n v="0"/>
    <n v="18000"/>
    <n v="0"/>
    <n v="18000"/>
    <n v="59000"/>
    <n v="77000"/>
    <x v="1"/>
    <x v="0"/>
    <x v="0"/>
    <n v="3"/>
    <x v="0"/>
  </r>
  <r>
    <s v="ORD00538"/>
    <x v="351"/>
    <s v="Aulia Ananda"/>
    <x v="14"/>
    <x v="14"/>
    <n v="55000"/>
    <x v="1"/>
    <n v="0"/>
    <n v="38500"/>
    <n v="0"/>
    <n v="38500"/>
    <n v="85000"/>
    <n v="123500"/>
    <x v="0"/>
    <x v="0"/>
    <x v="1"/>
    <n v="5"/>
    <x v="0"/>
  </r>
  <r>
    <s v="ORD00761"/>
    <x v="352"/>
    <s v="Budi Saputra"/>
    <x v="28"/>
    <x v="16"/>
    <n v="115000"/>
    <x v="13"/>
    <n v="0"/>
    <n v="57500"/>
    <n v="0"/>
    <n v="57500"/>
    <n v="56000"/>
    <n v="113500"/>
    <x v="2"/>
    <x v="1"/>
    <x v="2"/>
    <n v="3"/>
    <x v="1"/>
  </r>
  <r>
    <s v="ORD01616"/>
    <x v="353"/>
    <s v="Nanda Fauziah"/>
    <x v="21"/>
    <x v="14"/>
    <n v="55000"/>
    <x v="10"/>
    <n v="0"/>
    <n v="71500"/>
    <n v="0"/>
    <n v="71500"/>
    <n v="59000"/>
    <n v="130500"/>
    <x v="0"/>
    <x v="0"/>
    <x v="0"/>
    <n v="5"/>
    <x v="1"/>
  </r>
  <r>
    <s v="ORD00220"/>
    <x v="354"/>
    <s v="Ani Halim"/>
    <x v="25"/>
    <x v="11"/>
    <n v="15000"/>
    <x v="22"/>
    <n v="0"/>
    <n v="34500"/>
    <n v="0"/>
    <n v="34500"/>
    <n v="50000"/>
    <n v="84500"/>
    <x v="3"/>
    <x v="0"/>
    <x v="4"/>
    <n v="4"/>
    <x v="0"/>
  </r>
  <r>
    <s v="ORD01539"/>
    <x v="355"/>
    <s v="Erna Kusuma"/>
    <x v="18"/>
    <x v="17"/>
    <n v="12000"/>
    <x v="3"/>
    <n v="0"/>
    <n v="10800"/>
    <n v="0"/>
    <n v="10800"/>
    <n v="0"/>
    <n v="10800"/>
    <x v="2"/>
    <x v="0"/>
    <x v="1"/>
    <n v="4"/>
    <x v="0"/>
  </r>
  <r>
    <s v="ORD00879"/>
    <x v="356"/>
    <s v="Vina Puspita"/>
    <x v="16"/>
    <x v="15"/>
    <n v="10000"/>
    <x v="23"/>
    <n v="0"/>
    <n v="3000"/>
    <n v="0"/>
    <n v="3000"/>
    <n v="18000"/>
    <n v="21000"/>
    <x v="2"/>
    <x v="0"/>
    <x v="1"/>
    <n v="2"/>
    <x v="0"/>
  </r>
  <r>
    <s v="ORD01198"/>
    <x v="357"/>
    <s v="Putri Ramadhani"/>
    <x v="34"/>
    <x v="4"/>
    <n v="40000"/>
    <x v="1"/>
    <n v="0"/>
    <n v="28000"/>
    <n v="0"/>
    <n v="28000"/>
    <n v="18000"/>
    <n v="46000"/>
    <x v="2"/>
    <x v="0"/>
    <x v="4"/>
    <n v="5"/>
    <x v="0"/>
  </r>
  <r>
    <s v="ORD00038"/>
    <x v="358"/>
    <s v="Galih Budiman"/>
    <x v="1"/>
    <x v="17"/>
    <n v="12000"/>
    <x v="5"/>
    <n v="0"/>
    <n v="14400"/>
    <n v="0"/>
    <n v="14400"/>
    <n v="17000"/>
    <n v="31400"/>
    <x v="2"/>
    <x v="1"/>
    <x v="1"/>
    <n v="1"/>
    <x v="1"/>
  </r>
  <r>
    <s v="ORD00903"/>
    <x v="359"/>
    <s v="Ani Halim"/>
    <x v="25"/>
    <x v="11"/>
    <n v="15000"/>
    <x v="17"/>
    <n v="0"/>
    <n v="15000"/>
    <n v="0"/>
    <n v="15000"/>
    <n v="50000"/>
    <n v="65000"/>
    <x v="2"/>
    <x v="0"/>
    <x v="4"/>
    <n v="3"/>
    <x v="0"/>
  </r>
  <r>
    <s v="ORD01827"/>
    <x v="360"/>
    <s v="Fajar Kurniawan"/>
    <x v="3"/>
    <x v="7"/>
    <n v="14000"/>
    <x v="10"/>
    <n v="0"/>
    <n v="18200"/>
    <n v="0"/>
    <n v="18200"/>
    <n v="93000"/>
    <n v="111200"/>
    <x v="2"/>
    <x v="0"/>
    <x v="2"/>
    <n v="3"/>
    <x v="1"/>
  </r>
  <r>
    <s v="ORD00084"/>
    <x v="361"/>
    <s v="Bayu Syahputra"/>
    <x v="15"/>
    <x v="16"/>
    <n v="115000"/>
    <x v="23"/>
    <n v="0"/>
    <n v="34500"/>
    <n v="0"/>
    <n v="34500"/>
    <n v="97000"/>
    <n v="131500"/>
    <x v="3"/>
    <x v="2"/>
    <x v="4"/>
    <n v="2"/>
    <x v="1"/>
  </r>
  <r>
    <s v="ORD00780"/>
    <x v="362"/>
    <s v="Vina Ananda"/>
    <x v="12"/>
    <x v="15"/>
    <n v="10000"/>
    <x v="2"/>
    <n v="0"/>
    <n v="4000"/>
    <n v="0"/>
    <n v="4000"/>
    <n v="30000"/>
    <n v="34000"/>
    <x v="0"/>
    <x v="0"/>
    <x v="4"/>
    <n v="3"/>
    <x v="0"/>
  </r>
  <r>
    <s v="ORD00059"/>
    <x v="363"/>
    <s v="Indra Puspita"/>
    <x v="27"/>
    <x v="2"/>
    <n v="20000"/>
    <x v="14"/>
    <n v="5"/>
    <n v="52000"/>
    <n v="2600"/>
    <n v="49400"/>
    <n v="49000"/>
    <n v="98400"/>
    <x v="0"/>
    <x v="1"/>
    <x v="1"/>
    <n v="3"/>
    <x v="1"/>
  </r>
  <r>
    <s v="ORD00451"/>
    <x v="364"/>
    <s v="Putri Ramadhani"/>
    <x v="34"/>
    <x v="13"/>
    <n v="10000"/>
    <x v="20"/>
    <n v="5"/>
    <n v="14000"/>
    <n v="700"/>
    <n v="13300"/>
    <n v="18000"/>
    <n v="31300"/>
    <x v="3"/>
    <x v="0"/>
    <x v="0"/>
    <n v="4"/>
    <x v="0"/>
  </r>
  <r>
    <s v="ORD00404"/>
    <x v="365"/>
    <s v="Eka Pradipta"/>
    <x v="18"/>
    <x v="4"/>
    <n v="40000"/>
    <x v="5"/>
    <n v="5"/>
    <n v="48000"/>
    <n v="2400"/>
    <n v="45600"/>
    <n v="0"/>
    <n v="45600"/>
    <x v="1"/>
    <x v="1"/>
    <x v="0"/>
    <n v="1"/>
    <x v="0"/>
  </r>
  <r>
    <s v="ORD00404"/>
    <x v="365"/>
    <s v="Eka Pradipta"/>
    <x v="18"/>
    <x v="3"/>
    <n v="13500"/>
    <x v="13"/>
    <n v="5"/>
    <n v="6750"/>
    <n v="337.5"/>
    <n v="6412.5"/>
    <n v="0"/>
    <n v="6412.5"/>
    <x v="1"/>
    <x v="1"/>
    <x v="0"/>
    <n v="1"/>
    <x v="0"/>
  </r>
  <r>
    <s v="ORD01506"/>
    <x v="366"/>
    <s v="Vina Setiawan"/>
    <x v="18"/>
    <x v="12"/>
    <n v="9500"/>
    <x v="1"/>
    <n v="5"/>
    <n v="6650"/>
    <n v="332.5"/>
    <n v="6317.5"/>
    <n v="0"/>
    <n v="6317.5"/>
    <x v="1"/>
    <x v="0"/>
    <x v="4"/>
    <n v="5"/>
    <x v="0"/>
  </r>
  <r>
    <s v="ORD00025"/>
    <x v="367"/>
    <s v="Dimas Halim"/>
    <x v="22"/>
    <x v="10"/>
    <n v="45000"/>
    <x v="0"/>
    <n v="5"/>
    <n v="49500.000000000007"/>
    <n v="2475.0000000000005"/>
    <n v="47025.000000000007"/>
    <n v="50000"/>
    <n v="97025"/>
    <x v="0"/>
    <x v="0"/>
    <x v="3"/>
    <n v="4"/>
    <x v="1"/>
  </r>
  <r>
    <s v="ORD00025"/>
    <x v="367"/>
    <s v="Dimas Halim"/>
    <x v="22"/>
    <x v="11"/>
    <n v="15000"/>
    <x v="10"/>
    <n v="5"/>
    <n v="19500"/>
    <n v="975"/>
    <n v="18525"/>
    <n v="0"/>
    <n v="18525"/>
    <x v="0"/>
    <x v="0"/>
    <x v="3"/>
    <n v="4"/>
    <x v="1"/>
  </r>
  <r>
    <s v="ORD01439"/>
    <x v="368"/>
    <s v="Joko Nugroho"/>
    <x v="32"/>
    <x v="7"/>
    <n v="14000"/>
    <x v="19"/>
    <n v="5"/>
    <n v="11200"/>
    <n v="560"/>
    <n v="10640"/>
    <n v="28000"/>
    <n v="38640"/>
    <x v="2"/>
    <x v="1"/>
    <x v="4"/>
    <n v="5"/>
    <x v="1"/>
  </r>
  <r>
    <s v="ORD01586"/>
    <x v="369"/>
    <s v="Clara Pradipta"/>
    <x v="15"/>
    <x v="4"/>
    <n v="40000"/>
    <x v="1"/>
    <n v="5"/>
    <n v="28000"/>
    <n v="1400"/>
    <n v="26600"/>
    <n v="97000"/>
    <n v="123600"/>
    <x v="3"/>
    <x v="0"/>
    <x v="0"/>
    <n v="4"/>
    <x v="0"/>
  </r>
  <r>
    <s v="ORD01330"/>
    <x v="370"/>
    <s v="Erna Budiman"/>
    <x v="31"/>
    <x v="2"/>
    <n v="20000"/>
    <x v="5"/>
    <n v="5"/>
    <n v="24000"/>
    <n v="1200"/>
    <n v="22800"/>
    <n v="87000"/>
    <n v="109800"/>
    <x v="1"/>
    <x v="0"/>
    <x v="4"/>
    <n v="2"/>
    <x v="0"/>
  </r>
  <r>
    <s v="ORD00789"/>
    <x v="371"/>
    <s v="Dewi Ramadhani"/>
    <x v="19"/>
    <x v="4"/>
    <n v="40000"/>
    <x v="3"/>
    <n v="5"/>
    <n v="36000"/>
    <n v="1800"/>
    <n v="34200"/>
    <n v="78000"/>
    <n v="112200"/>
    <x v="0"/>
    <x v="0"/>
    <x v="4"/>
    <n v="2"/>
    <x v="0"/>
  </r>
  <r>
    <s v="ORD00273"/>
    <x v="372"/>
    <s v="Yani Syahputra"/>
    <x v="30"/>
    <x v="3"/>
    <n v="13500"/>
    <x v="7"/>
    <n v="5"/>
    <n v="21600"/>
    <n v="1080"/>
    <n v="20520"/>
    <n v="57000"/>
    <n v="77520"/>
    <x v="2"/>
    <x v="0"/>
    <x v="0"/>
    <n v="4"/>
    <x v="0"/>
  </r>
  <r>
    <s v="ORD01109"/>
    <x v="373"/>
    <s v="Bella Rahmawati"/>
    <x v="8"/>
    <x v="2"/>
    <n v="20000"/>
    <x v="13"/>
    <n v="5"/>
    <n v="10000"/>
    <n v="500"/>
    <n v="9500"/>
    <n v="59000"/>
    <n v="68500"/>
    <x v="0"/>
    <x v="0"/>
    <x v="3"/>
    <n v="5"/>
    <x v="0"/>
  </r>
  <r>
    <s v="ORD01857"/>
    <x v="374"/>
    <s v="Erna Iskandar"/>
    <x v="17"/>
    <x v="9"/>
    <n v="46000"/>
    <x v="13"/>
    <n v="5"/>
    <n v="23000"/>
    <n v="1150"/>
    <n v="21850"/>
    <n v="72000"/>
    <n v="93850"/>
    <x v="3"/>
    <x v="0"/>
    <x v="0"/>
    <n v="4"/>
    <x v="0"/>
  </r>
  <r>
    <s v="ORD00458"/>
    <x v="375"/>
    <s v="Bella Rahmawati"/>
    <x v="8"/>
    <x v="11"/>
    <n v="15000"/>
    <x v="16"/>
    <n v="5"/>
    <n v="27000"/>
    <n v="1350"/>
    <n v="25650"/>
    <n v="59000"/>
    <n v="84650"/>
    <x v="2"/>
    <x v="0"/>
    <x v="1"/>
    <n v="3"/>
    <x v="0"/>
  </r>
  <r>
    <s v="ORD00330"/>
    <x v="376"/>
    <s v="Hana Setiawan"/>
    <x v="28"/>
    <x v="7"/>
    <n v="14000"/>
    <x v="17"/>
    <n v="5"/>
    <n v="14000"/>
    <n v="700"/>
    <n v="13300"/>
    <n v="56000"/>
    <n v="69300"/>
    <x v="0"/>
    <x v="0"/>
    <x v="0"/>
    <n v="5"/>
    <x v="0"/>
  </r>
  <r>
    <s v="ORD01495"/>
    <x v="377"/>
    <s v="Dewi Pradipta"/>
    <x v="14"/>
    <x v="11"/>
    <n v="15000"/>
    <x v="17"/>
    <n v="5"/>
    <n v="15000"/>
    <n v="750"/>
    <n v="14250"/>
    <n v="85000"/>
    <n v="99250"/>
    <x v="0"/>
    <x v="1"/>
    <x v="1"/>
    <n v="3"/>
    <x v="0"/>
  </r>
  <r>
    <s v="ORD00175"/>
    <x v="378"/>
    <s v="Dewi Nugroho"/>
    <x v="34"/>
    <x v="13"/>
    <n v="10000"/>
    <x v="3"/>
    <n v="5"/>
    <n v="9000"/>
    <n v="450"/>
    <n v="8550"/>
    <n v="18000"/>
    <n v="26550"/>
    <x v="1"/>
    <x v="0"/>
    <x v="3"/>
    <n v="4"/>
    <x v="0"/>
  </r>
  <r>
    <s v="ORD00175"/>
    <x v="378"/>
    <s v="Dewi Nugroho"/>
    <x v="34"/>
    <x v="2"/>
    <n v="20000"/>
    <x v="19"/>
    <n v="5"/>
    <n v="16000"/>
    <n v="800"/>
    <n v="15200"/>
    <n v="0"/>
    <n v="15200"/>
    <x v="1"/>
    <x v="0"/>
    <x v="3"/>
    <n v="4"/>
    <x v="0"/>
  </r>
  <r>
    <s v="ORD00645"/>
    <x v="379"/>
    <s v="Yani Kusuma"/>
    <x v="8"/>
    <x v="5"/>
    <n v="10500"/>
    <x v="21"/>
    <n v="5"/>
    <n v="29399.999999999996"/>
    <n v="1470"/>
    <n v="27929.999999999996"/>
    <n v="59000"/>
    <n v="86930"/>
    <x v="1"/>
    <x v="0"/>
    <x v="4"/>
    <n v="4"/>
    <x v="0"/>
  </r>
  <r>
    <s v="ORD01123"/>
    <x v="380"/>
    <s v="Bayu Nugroho"/>
    <x v="12"/>
    <x v="16"/>
    <n v="115000"/>
    <x v="13"/>
    <n v="0"/>
    <n v="57500"/>
    <n v="0"/>
    <n v="57500"/>
    <n v="30000"/>
    <n v="87500"/>
    <x v="2"/>
    <x v="0"/>
    <x v="4"/>
    <n v="4"/>
    <x v="1"/>
  </r>
  <r>
    <s v="ORD00365"/>
    <x v="381"/>
    <s v="Citra Halim"/>
    <x v="21"/>
    <x v="2"/>
    <n v="20000"/>
    <x v="10"/>
    <n v="0"/>
    <n v="26000"/>
    <n v="0"/>
    <n v="26000"/>
    <n v="59000"/>
    <n v="85000"/>
    <x v="3"/>
    <x v="2"/>
    <x v="3"/>
    <n v="5"/>
    <x v="0"/>
  </r>
  <r>
    <s v="ORD01670"/>
    <x v="382"/>
    <s v="Gita Saputra"/>
    <x v="17"/>
    <x v="10"/>
    <n v="45000"/>
    <x v="7"/>
    <n v="0"/>
    <n v="72000"/>
    <n v="0"/>
    <n v="72000"/>
    <n v="72000"/>
    <n v="144000"/>
    <x v="1"/>
    <x v="0"/>
    <x v="3"/>
    <n v="2"/>
    <x v="0"/>
  </r>
  <r>
    <s v="ORD00017"/>
    <x v="383"/>
    <s v="Galih Iskandar"/>
    <x v="27"/>
    <x v="2"/>
    <n v="20000"/>
    <x v="4"/>
    <n v="0"/>
    <n v="58000"/>
    <n v="0"/>
    <n v="58000"/>
    <n v="49000"/>
    <n v="107000"/>
    <x v="1"/>
    <x v="0"/>
    <x v="3"/>
    <n v="4"/>
    <x v="1"/>
  </r>
  <r>
    <s v="ORD01511"/>
    <x v="384"/>
    <s v="Fitri Halim"/>
    <x v="6"/>
    <x v="4"/>
    <n v="40000"/>
    <x v="0"/>
    <n v="0"/>
    <n v="44000"/>
    <n v="0"/>
    <n v="44000"/>
    <n v="80000"/>
    <n v="124000"/>
    <x v="2"/>
    <x v="0"/>
    <x v="4"/>
    <n v="1"/>
    <x v="0"/>
  </r>
  <r>
    <s v="ORD00315"/>
    <x v="385"/>
    <s v="Erna Syahputra"/>
    <x v="5"/>
    <x v="17"/>
    <n v="12000"/>
    <x v="16"/>
    <n v="0"/>
    <n v="21600"/>
    <n v="0"/>
    <n v="21600"/>
    <n v="18000"/>
    <n v="39600"/>
    <x v="0"/>
    <x v="1"/>
    <x v="2"/>
    <n v="3"/>
    <x v="0"/>
  </r>
  <r>
    <s v="ORD01131"/>
    <x v="386"/>
    <s v="Yoga Nugroho"/>
    <x v="5"/>
    <x v="8"/>
    <n v="17500"/>
    <x v="16"/>
    <n v="0"/>
    <n v="31500"/>
    <n v="0"/>
    <n v="31500"/>
    <n v="18000"/>
    <n v="49500"/>
    <x v="3"/>
    <x v="0"/>
    <x v="2"/>
    <n v="4"/>
    <x v="1"/>
  </r>
  <r>
    <s v="ORD01711"/>
    <x v="387"/>
    <s v="Sari Halim"/>
    <x v="23"/>
    <x v="6"/>
    <n v="26000"/>
    <x v="15"/>
    <n v="0"/>
    <n v="44200"/>
    <n v="0"/>
    <n v="44200"/>
    <n v="55000"/>
    <n v="99200"/>
    <x v="0"/>
    <x v="0"/>
    <x v="4"/>
    <n v="5"/>
    <x v="0"/>
  </r>
  <r>
    <s v="ORD00539"/>
    <x v="388"/>
    <s v="Kartika Santoso"/>
    <x v="10"/>
    <x v="6"/>
    <n v="26000"/>
    <x v="6"/>
    <n v="0"/>
    <n v="57200.000000000007"/>
    <n v="0"/>
    <n v="57200.000000000007"/>
    <n v="87000"/>
    <n v="144200"/>
    <x v="3"/>
    <x v="0"/>
    <x v="1"/>
    <n v="5"/>
    <x v="0"/>
  </r>
  <r>
    <s v="ORD01659"/>
    <x v="389"/>
    <s v="Yani Setiawan"/>
    <x v="2"/>
    <x v="4"/>
    <n v="40000"/>
    <x v="13"/>
    <n v="0"/>
    <n v="20000"/>
    <n v="0"/>
    <n v="20000"/>
    <n v="76000"/>
    <n v="96000"/>
    <x v="2"/>
    <x v="0"/>
    <x v="3"/>
    <n v="1"/>
    <x v="0"/>
  </r>
  <r>
    <s v="ORD01278"/>
    <x v="390"/>
    <s v="Ani Setiawan"/>
    <x v="26"/>
    <x v="3"/>
    <n v="13500"/>
    <x v="3"/>
    <n v="0"/>
    <n v="12150"/>
    <n v="0"/>
    <n v="12150"/>
    <n v="46000"/>
    <n v="58150"/>
    <x v="2"/>
    <x v="0"/>
    <x v="4"/>
    <n v="1"/>
    <x v="0"/>
  </r>
  <r>
    <s v="ORD01773"/>
    <x v="391"/>
    <s v="Lestari Setiawan"/>
    <x v="7"/>
    <x v="9"/>
    <n v="46000"/>
    <x v="5"/>
    <n v="0"/>
    <n v="55200"/>
    <n v="0"/>
    <n v="55200"/>
    <n v="26000"/>
    <n v="81200"/>
    <x v="2"/>
    <x v="0"/>
    <x v="2"/>
    <n v="4"/>
    <x v="0"/>
  </r>
  <r>
    <s v="ORD01695"/>
    <x v="392"/>
    <s v="Yani Hidayat"/>
    <x v="33"/>
    <x v="4"/>
    <n v="40000"/>
    <x v="17"/>
    <n v="0"/>
    <n v="40000"/>
    <n v="0"/>
    <n v="40000"/>
    <n v="80000"/>
    <n v="120000"/>
    <x v="2"/>
    <x v="2"/>
    <x v="3"/>
    <n v="4"/>
    <x v="0"/>
  </r>
  <r>
    <s v="ORD01193"/>
    <x v="393"/>
    <s v="Dina Kurniawan"/>
    <x v="31"/>
    <x v="7"/>
    <n v="14000"/>
    <x v="0"/>
    <n v="0"/>
    <n v="15400.000000000002"/>
    <n v="0"/>
    <n v="15400.000000000002"/>
    <n v="87000"/>
    <n v="102400"/>
    <x v="1"/>
    <x v="0"/>
    <x v="2"/>
    <n v="5"/>
    <x v="0"/>
  </r>
  <r>
    <s v="ORD00386"/>
    <x v="394"/>
    <s v="Putri Ananda"/>
    <x v="7"/>
    <x v="10"/>
    <n v="45000"/>
    <x v="5"/>
    <n v="0"/>
    <n v="54000"/>
    <n v="0"/>
    <n v="54000"/>
    <n v="26000"/>
    <n v="80000"/>
    <x v="3"/>
    <x v="0"/>
    <x v="3"/>
    <n v="5"/>
    <x v="0"/>
  </r>
  <r>
    <s v="ORD01304"/>
    <x v="395"/>
    <s v="Hana Nugroho"/>
    <x v="11"/>
    <x v="5"/>
    <n v="10500"/>
    <x v="36"/>
    <n v="0"/>
    <n v="33600"/>
    <n v="0"/>
    <n v="33600"/>
    <n v="74000"/>
    <n v="107600"/>
    <x v="2"/>
    <x v="2"/>
    <x v="2"/>
    <n v="5"/>
    <x v="0"/>
  </r>
  <r>
    <s v="ORD01710"/>
    <x v="396"/>
    <s v="Erna Fauziah"/>
    <x v="28"/>
    <x v="4"/>
    <n v="40000"/>
    <x v="20"/>
    <n v="0"/>
    <n v="56000"/>
    <n v="0"/>
    <n v="56000"/>
    <n v="56000"/>
    <n v="112000"/>
    <x v="1"/>
    <x v="1"/>
    <x v="1"/>
    <n v="5"/>
    <x v="0"/>
  </r>
  <r>
    <s v="ORD01519"/>
    <x v="397"/>
    <s v="Qori Utami"/>
    <x v="30"/>
    <x v="14"/>
    <n v="55000"/>
    <x v="23"/>
    <n v="0"/>
    <n v="16500"/>
    <n v="0"/>
    <n v="16500"/>
    <n v="57000"/>
    <n v="73500"/>
    <x v="0"/>
    <x v="1"/>
    <x v="2"/>
    <n v="4"/>
    <x v="0"/>
  </r>
  <r>
    <s v="ORD00167"/>
    <x v="398"/>
    <s v="Dewi Pradipta"/>
    <x v="14"/>
    <x v="5"/>
    <n v="10500"/>
    <x v="17"/>
    <n v="0"/>
    <n v="10500"/>
    <n v="0"/>
    <n v="10500"/>
    <n v="85000"/>
    <n v="95500"/>
    <x v="1"/>
    <x v="0"/>
    <x v="0"/>
    <n v="4"/>
    <x v="0"/>
  </r>
  <r>
    <s v="ORD00167"/>
    <x v="398"/>
    <s v="Dewi Pradipta"/>
    <x v="14"/>
    <x v="3"/>
    <n v="13500"/>
    <x v="16"/>
    <n v="0"/>
    <n v="24300"/>
    <n v="0"/>
    <n v="24300"/>
    <n v="0"/>
    <n v="24300"/>
    <x v="1"/>
    <x v="0"/>
    <x v="0"/>
    <n v="4"/>
    <x v="0"/>
  </r>
  <r>
    <s v="ORD01246"/>
    <x v="399"/>
    <s v="Kartika Halim"/>
    <x v="36"/>
    <x v="3"/>
    <n v="13500"/>
    <x v="36"/>
    <n v="0"/>
    <n v="43200"/>
    <n v="0"/>
    <n v="43200"/>
    <n v="21000"/>
    <n v="64200"/>
    <x v="2"/>
    <x v="0"/>
    <x v="1"/>
    <n v="1"/>
    <x v="0"/>
  </r>
  <r>
    <s v="ORD01607"/>
    <x v="400"/>
    <s v="Dewi Setiawan"/>
    <x v="15"/>
    <x v="12"/>
    <n v="9500"/>
    <x v="19"/>
    <n v="0"/>
    <n v="7600"/>
    <n v="0"/>
    <n v="7600"/>
    <n v="97000"/>
    <n v="104600"/>
    <x v="0"/>
    <x v="0"/>
    <x v="4"/>
    <n v="5"/>
    <x v="0"/>
  </r>
  <r>
    <s v="ORD00261"/>
    <x v="401"/>
    <s v="Erna Setiawan"/>
    <x v="6"/>
    <x v="16"/>
    <n v="115000"/>
    <x v="23"/>
    <n v="0"/>
    <n v="34500"/>
    <n v="0"/>
    <n v="34500"/>
    <n v="80000"/>
    <n v="114500"/>
    <x v="3"/>
    <x v="0"/>
    <x v="4"/>
    <n v="4"/>
    <x v="0"/>
  </r>
  <r>
    <s v="ORD00542"/>
    <x v="402"/>
    <s v="Bella Utami"/>
    <x v="24"/>
    <x v="9"/>
    <n v="46000"/>
    <x v="5"/>
    <n v="0"/>
    <n v="55200"/>
    <n v="0"/>
    <n v="55200"/>
    <n v="68000"/>
    <n v="123200"/>
    <x v="3"/>
    <x v="0"/>
    <x v="4"/>
    <n v="1"/>
    <x v="0"/>
  </r>
  <r>
    <s v="ORD01498"/>
    <x v="403"/>
    <s v="Sari Hidayat"/>
    <x v="2"/>
    <x v="10"/>
    <n v="45000"/>
    <x v="7"/>
    <n v="0"/>
    <n v="72000"/>
    <n v="0"/>
    <n v="72000"/>
    <n v="76000"/>
    <n v="148000"/>
    <x v="3"/>
    <x v="1"/>
    <x v="2"/>
    <n v="4"/>
    <x v="0"/>
  </r>
  <r>
    <s v="ORD01464"/>
    <x v="404"/>
    <s v="Lestari Hidayat"/>
    <x v="11"/>
    <x v="11"/>
    <n v="15000"/>
    <x v="4"/>
    <n v="0"/>
    <n v="43500"/>
    <n v="0"/>
    <n v="43500"/>
    <n v="74000"/>
    <n v="117500"/>
    <x v="3"/>
    <x v="0"/>
    <x v="4"/>
    <n v="4"/>
    <x v="0"/>
  </r>
  <r>
    <s v="ORD00932"/>
    <x v="405"/>
    <s v="Dewi Rahmawati"/>
    <x v="7"/>
    <x v="9"/>
    <n v="46000"/>
    <x v="20"/>
    <n v="0"/>
    <n v="64399.999999999993"/>
    <n v="0"/>
    <n v="64399.999999999993"/>
    <n v="26000"/>
    <n v="90400"/>
    <x v="1"/>
    <x v="0"/>
    <x v="3"/>
    <n v="1"/>
    <x v="0"/>
  </r>
  <r>
    <s v="ORD00028"/>
    <x v="406"/>
    <s v="Andi Utami"/>
    <x v="32"/>
    <x v="19"/>
    <n v="15500"/>
    <x v="32"/>
    <n v="0"/>
    <n v="3100"/>
    <n v="0"/>
    <n v="3100"/>
    <n v="28000"/>
    <n v="31100"/>
    <x v="3"/>
    <x v="0"/>
    <x v="4"/>
    <n v="3"/>
    <x v="1"/>
  </r>
  <r>
    <s v="ORD00028"/>
    <x v="406"/>
    <s v="Andi Utami"/>
    <x v="32"/>
    <x v="13"/>
    <n v="10000"/>
    <x v="2"/>
    <n v="0"/>
    <n v="4000"/>
    <n v="0"/>
    <n v="4000"/>
    <n v="0"/>
    <n v="4000"/>
    <x v="3"/>
    <x v="0"/>
    <x v="4"/>
    <n v="3"/>
    <x v="1"/>
  </r>
  <r>
    <s v="ORD00876"/>
    <x v="407"/>
    <s v="Galih Kusuma"/>
    <x v="18"/>
    <x v="15"/>
    <n v="10000"/>
    <x v="13"/>
    <n v="0"/>
    <n v="5000"/>
    <n v="0"/>
    <n v="5000"/>
    <n v="0"/>
    <n v="5000"/>
    <x v="2"/>
    <x v="0"/>
    <x v="3"/>
    <n v="4"/>
    <x v="1"/>
  </r>
  <r>
    <s v="ORD00678"/>
    <x v="408"/>
    <s v="Hana Nugroho"/>
    <x v="11"/>
    <x v="12"/>
    <n v="9500"/>
    <x v="22"/>
    <n v="0"/>
    <n v="21850"/>
    <n v="0"/>
    <n v="21850"/>
    <n v="74000"/>
    <n v="95850"/>
    <x v="1"/>
    <x v="0"/>
    <x v="3"/>
    <n v="2"/>
    <x v="0"/>
  </r>
  <r>
    <s v="ORD01535"/>
    <x v="409"/>
    <s v="Erna Wijaya"/>
    <x v="32"/>
    <x v="16"/>
    <n v="115000"/>
    <x v="1"/>
    <n v="0"/>
    <n v="80500"/>
    <n v="0"/>
    <n v="80500"/>
    <n v="28000"/>
    <n v="108500"/>
    <x v="3"/>
    <x v="2"/>
    <x v="1"/>
    <n v="5"/>
    <x v="0"/>
  </r>
  <r>
    <s v="ORD00566"/>
    <x v="410"/>
    <s v="Joko Nugroho"/>
    <x v="32"/>
    <x v="1"/>
    <n v="15000"/>
    <x v="10"/>
    <n v="0"/>
    <n v="19500"/>
    <n v="0"/>
    <n v="19500"/>
    <n v="28000"/>
    <n v="47500"/>
    <x v="0"/>
    <x v="0"/>
    <x v="0"/>
    <n v="1"/>
    <x v="1"/>
  </r>
  <r>
    <s v="ORD01212"/>
    <x v="411"/>
    <s v="Indra Syahputra"/>
    <x v="2"/>
    <x v="11"/>
    <n v="15000"/>
    <x v="24"/>
    <n v="0"/>
    <n v="30000"/>
    <n v="0"/>
    <n v="30000"/>
    <n v="76000"/>
    <n v="106000"/>
    <x v="1"/>
    <x v="0"/>
    <x v="1"/>
    <n v="5"/>
    <x v="1"/>
  </r>
  <r>
    <s v="ORD00918"/>
    <x v="412"/>
    <s v="Ani Hidayat"/>
    <x v="4"/>
    <x v="5"/>
    <n v="10500"/>
    <x v="13"/>
    <n v="0"/>
    <n v="5250"/>
    <n v="0"/>
    <n v="5250"/>
    <n v="43000"/>
    <n v="48250"/>
    <x v="3"/>
    <x v="0"/>
    <x v="2"/>
    <n v="3"/>
    <x v="0"/>
  </r>
  <r>
    <s v="ORD00536"/>
    <x v="413"/>
    <s v="Yani Utami"/>
    <x v="10"/>
    <x v="11"/>
    <n v="15000"/>
    <x v="17"/>
    <n v="0"/>
    <n v="15000"/>
    <n v="0"/>
    <n v="15000"/>
    <n v="87000"/>
    <n v="102000"/>
    <x v="0"/>
    <x v="0"/>
    <x v="3"/>
    <n v="1"/>
    <x v="0"/>
  </r>
  <r>
    <s v="ORD01192"/>
    <x v="414"/>
    <s v="Yani Ramadhani"/>
    <x v="36"/>
    <x v="0"/>
    <n v="10000"/>
    <x v="4"/>
    <n v="0"/>
    <n v="29000"/>
    <n v="0"/>
    <n v="29000"/>
    <n v="21000"/>
    <n v="50000"/>
    <x v="3"/>
    <x v="0"/>
    <x v="4"/>
    <n v="5"/>
    <x v="0"/>
  </r>
  <r>
    <s v="ORD01010"/>
    <x v="415"/>
    <s v="Oka Santoso"/>
    <x v="16"/>
    <x v="7"/>
    <n v="14000"/>
    <x v="12"/>
    <n v="0"/>
    <n v="8400"/>
    <n v="0"/>
    <n v="8400"/>
    <n v="18000"/>
    <n v="26400"/>
    <x v="2"/>
    <x v="2"/>
    <x v="4"/>
    <n v="4"/>
    <x v="1"/>
  </r>
  <r>
    <s v="ORD00439"/>
    <x v="416"/>
    <s v="Sari Kurniawan"/>
    <x v="35"/>
    <x v="1"/>
    <n v="15000"/>
    <x v="1"/>
    <n v="0"/>
    <n v="10500"/>
    <n v="0"/>
    <n v="10500"/>
    <n v="79000"/>
    <n v="89500"/>
    <x v="2"/>
    <x v="1"/>
    <x v="3"/>
    <n v="5"/>
    <x v="0"/>
  </r>
  <r>
    <s v="ORD01514"/>
    <x v="417"/>
    <s v="Yani Saputra"/>
    <x v="12"/>
    <x v="3"/>
    <n v="13500"/>
    <x v="9"/>
    <n v="0"/>
    <n v="28350"/>
    <n v="0"/>
    <n v="28350"/>
    <n v="30000"/>
    <n v="58350"/>
    <x v="2"/>
    <x v="1"/>
    <x v="0"/>
    <n v="2"/>
    <x v="0"/>
  </r>
  <r>
    <s v="ORD01375"/>
    <x v="418"/>
    <s v="Sari Halim"/>
    <x v="23"/>
    <x v="13"/>
    <n v="10000"/>
    <x v="12"/>
    <n v="0"/>
    <n v="6000"/>
    <n v="0"/>
    <n v="6000"/>
    <n v="55000"/>
    <n v="61000"/>
    <x v="2"/>
    <x v="0"/>
    <x v="2"/>
    <n v="2"/>
    <x v="0"/>
  </r>
  <r>
    <s v="ORD00431"/>
    <x v="419"/>
    <s v="Gita Saputra"/>
    <x v="17"/>
    <x v="17"/>
    <n v="12000"/>
    <x v="7"/>
    <n v="0"/>
    <n v="19200"/>
    <n v="0"/>
    <n v="19200"/>
    <n v="72000"/>
    <n v="91200"/>
    <x v="0"/>
    <x v="1"/>
    <x v="3"/>
    <n v="5"/>
    <x v="0"/>
  </r>
  <r>
    <s v="ORD00940"/>
    <x v="420"/>
    <s v="Yani Budiman"/>
    <x v="25"/>
    <x v="13"/>
    <n v="10000"/>
    <x v="3"/>
    <n v="0"/>
    <n v="9000"/>
    <n v="0"/>
    <n v="9000"/>
    <n v="50000"/>
    <n v="59000"/>
    <x v="0"/>
    <x v="0"/>
    <x v="0"/>
    <n v="5"/>
    <x v="0"/>
  </r>
  <r>
    <s v="ORD00779"/>
    <x v="421"/>
    <s v="Fitri Budiman"/>
    <x v="16"/>
    <x v="19"/>
    <n v="15500"/>
    <x v="23"/>
    <n v="0"/>
    <n v="4650"/>
    <n v="0"/>
    <n v="4650"/>
    <n v="18000"/>
    <n v="22650"/>
    <x v="1"/>
    <x v="0"/>
    <x v="0"/>
    <n v="1"/>
    <x v="0"/>
  </r>
  <r>
    <s v="ORD01099"/>
    <x v="422"/>
    <s v="Lestari Santoso"/>
    <x v="34"/>
    <x v="19"/>
    <n v="15500"/>
    <x v="2"/>
    <n v="0"/>
    <n v="6200"/>
    <n v="0"/>
    <n v="6200"/>
    <n v="18000"/>
    <n v="24200"/>
    <x v="0"/>
    <x v="0"/>
    <x v="4"/>
    <n v="3"/>
    <x v="0"/>
  </r>
  <r>
    <s v="ORD01767"/>
    <x v="423"/>
    <s v="Putri Saputra"/>
    <x v="14"/>
    <x v="1"/>
    <n v="15000"/>
    <x v="12"/>
    <n v="0"/>
    <n v="9000"/>
    <n v="0"/>
    <n v="9000"/>
    <n v="85000"/>
    <n v="94000"/>
    <x v="3"/>
    <x v="0"/>
    <x v="1"/>
    <n v="2"/>
    <x v="0"/>
  </r>
  <r>
    <s v="ORD01006"/>
    <x v="424"/>
    <s v="Clara Ananda"/>
    <x v="18"/>
    <x v="5"/>
    <n v="10500"/>
    <x v="38"/>
    <n v="0"/>
    <n v="35700"/>
    <n v="0"/>
    <n v="35700"/>
    <n v="0"/>
    <n v="35700"/>
    <x v="2"/>
    <x v="0"/>
    <x v="3"/>
    <n v="2"/>
    <x v="0"/>
  </r>
  <r>
    <s v="ORD01815"/>
    <x v="425"/>
    <s v="Erna Fauziah"/>
    <x v="28"/>
    <x v="8"/>
    <n v="17500"/>
    <x v="4"/>
    <n v="0"/>
    <n v="50750"/>
    <n v="0"/>
    <n v="50750"/>
    <n v="56000"/>
    <n v="106750"/>
    <x v="3"/>
    <x v="0"/>
    <x v="4"/>
    <n v="4"/>
    <x v="0"/>
  </r>
  <r>
    <s v="ORD01678"/>
    <x v="426"/>
    <s v="Clara Setiawan"/>
    <x v="16"/>
    <x v="0"/>
    <n v="10000"/>
    <x v="25"/>
    <n v="0"/>
    <n v="24000"/>
    <n v="0"/>
    <n v="24000"/>
    <n v="18000"/>
    <n v="42000"/>
    <x v="3"/>
    <x v="0"/>
    <x v="3"/>
    <n v="2"/>
    <x v="0"/>
  </r>
  <r>
    <s v="ORD01658"/>
    <x v="427"/>
    <s v="Kartika Fauziah"/>
    <x v="28"/>
    <x v="2"/>
    <n v="20000"/>
    <x v="33"/>
    <n v="0"/>
    <n v="60000"/>
    <n v="0"/>
    <n v="60000"/>
    <n v="56000"/>
    <n v="116000"/>
    <x v="2"/>
    <x v="0"/>
    <x v="0"/>
    <n v="1"/>
    <x v="0"/>
  </r>
  <r>
    <s v="ORD01428"/>
    <x v="428"/>
    <s v="Hana Saputra"/>
    <x v="17"/>
    <x v="8"/>
    <n v="17500"/>
    <x v="10"/>
    <n v="0"/>
    <n v="22750"/>
    <n v="0"/>
    <n v="22750"/>
    <n v="72000"/>
    <n v="94750"/>
    <x v="2"/>
    <x v="1"/>
    <x v="3"/>
    <n v="1"/>
    <x v="0"/>
  </r>
  <r>
    <s v="ORD01138"/>
    <x v="429"/>
    <s v="Aulia Budiman"/>
    <x v="15"/>
    <x v="4"/>
    <n v="40000"/>
    <x v="2"/>
    <n v="0"/>
    <n v="16000"/>
    <n v="0"/>
    <n v="16000"/>
    <n v="97000"/>
    <n v="113000"/>
    <x v="0"/>
    <x v="0"/>
    <x v="4"/>
    <n v="5"/>
    <x v="0"/>
  </r>
  <r>
    <s v="ORD00564"/>
    <x v="430"/>
    <s v="Zahra Santoso"/>
    <x v="9"/>
    <x v="17"/>
    <n v="12000"/>
    <x v="5"/>
    <n v="0"/>
    <n v="14400"/>
    <n v="0"/>
    <n v="14400"/>
    <n v="89000"/>
    <n v="103400"/>
    <x v="3"/>
    <x v="2"/>
    <x v="0"/>
    <n v="2"/>
    <x v="0"/>
  </r>
  <r>
    <s v="ORD01649"/>
    <x v="431"/>
    <s v="Rizky Budiman"/>
    <x v="33"/>
    <x v="19"/>
    <n v="15500"/>
    <x v="13"/>
    <n v="0"/>
    <n v="7750"/>
    <n v="0"/>
    <n v="7750"/>
    <n v="80000"/>
    <n v="87750"/>
    <x v="0"/>
    <x v="1"/>
    <x v="3"/>
    <n v="5"/>
    <x v="1"/>
  </r>
  <r>
    <s v="ORD01561"/>
    <x v="432"/>
    <s v="Zahra Rahmawati"/>
    <x v="17"/>
    <x v="2"/>
    <n v="20000"/>
    <x v="21"/>
    <n v="0"/>
    <n v="56000"/>
    <n v="0"/>
    <n v="56000"/>
    <n v="72000"/>
    <n v="128000"/>
    <x v="1"/>
    <x v="0"/>
    <x v="1"/>
    <n v="3"/>
    <x v="0"/>
  </r>
  <r>
    <s v="ORD00762"/>
    <x v="433"/>
    <s v="Lestari Wijaya"/>
    <x v="18"/>
    <x v="13"/>
    <n v="10000"/>
    <x v="10"/>
    <n v="0"/>
    <n v="13000"/>
    <n v="0"/>
    <n v="13000"/>
    <n v="0"/>
    <n v="13000"/>
    <x v="2"/>
    <x v="0"/>
    <x v="3"/>
    <n v="4"/>
    <x v="0"/>
  </r>
  <r>
    <s v="ORD00871"/>
    <x v="434"/>
    <s v="Putri Kurniawan"/>
    <x v="9"/>
    <x v="11"/>
    <n v="15000"/>
    <x v="17"/>
    <n v="0"/>
    <n v="15000"/>
    <n v="0"/>
    <n v="15000"/>
    <n v="89000"/>
    <n v="104000"/>
    <x v="2"/>
    <x v="0"/>
    <x v="3"/>
    <n v="2"/>
    <x v="0"/>
  </r>
  <r>
    <s v="ORD00887"/>
    <x v="435"/>
    <s v="Bayu Maulana"/>
    <x v="9"/>
    <x v="8"/>
    <n v="17500"/>
    <x v="31"/>
    <n v="0"/>
    <n v="47250"/>
    <n v="0"/>
    <n v="47250"/>
    <n v="89000"/>
    <n v="136250"/>
    <x v="0"/>
    <x v="0"/>
    <x v="2"/>
    <n v="2"/>
    <x v="1"/>
  </r>
  <r>
    <s v="ORD00991"/>
    <x v="436"/>
    <s v="Indra Halim"/>
    <x v="7"/>
    <x v="1"/>
    <n v="15000"/>
    <x v="12"/>
    <n v="0"/>
    <n v="9000"/>
    <n v="0"/>
    <n v="9000"/>
    <n v="26000"/>
    <n v="35000"/>
    <x v="1"/>
    <x v="0"/>
    <x v="3"/>
    <n v="4"/>
    <x v="1"/>
  </r>
  <r>
    <s v="ORD00808"/>
    <x v="437"/>
    <s v="Zahra Ananda"/>
    <x v="18"/>
    <x v="16"/>
    <n v="115000"/>
    <x v="10"/>
    <n v="0"/>
    <n v="149500"/>
    <n v="0"/>
    <n v="149500"/>
    <n v="0"/>
    <n v="149500"/>
    <x v="0"/>
    <x v="0"/>
    <x v="4"/>
    <n v="4"/>
    <x v="0"/>
  </r>
  <r>
    <s v="ORD01538"/>
    <x v="438"/>
    <s v="Zahra Santoso"/>
    <x v="9"/>
    <x v="17"/>
    <n v="12000"/>
    <x v="0"/>
    <n v="0"/>
    <n v="13200.000000000002"/>
    <n v="0"/>
    <n v="13200.000000000002"/>
    <n v="89000"/>
    <n v="102200"/>
    <x v="3"/>
    <x v="0"/>
    <x v="3"/>
    <n v="5"/>
    <x v="0"/>
  </r>
  <r>
    <s v="ORD00584"/>
    <x v="439"/>
    <s v="Wahyu Fauziah"/>
    <x v="35"/>
    <x v="9"/>
    <n v="46000"/>
    <x v="0"/>
    <n v="0"/>
    <n v="50600.000000000007"/>
    <n v="0"/>
    <n v="50600.000000000007"/>
    <n v="79000"/>
    <n v="129600"/>
    <x v="3"/>
    <x v="0"/>
    <x v="4"/>
    <n v="1"/>
    <x v="1"/>
  </r>
  <r>
    <s v="ORD01655"/>
    <x v="440"/>
    <s v="Zahra Budiman"/>
    <x v="27"/>
    <x v="19"/>
    <n v="15500"/>
    <x v="19"/>
    <n v="0"/>
    <n v="12400"/>
    <n v="0"/>
    <n v="12400"/>
    <n v="49000"/>
    <n v="61400"/>
    <x v="0"/>
    <x v="0"/>
    <x v="1"/>
    <n v="4"/>
    <x v="0"/>
  </r>
  <r>
    <s v="ORD00320"/>
    <x v="441"/>
    <s v="Zahra Kurniawan"/>
    <x v="0"/>
    <x v="6"/>
    <n v="26000"/>
    <x v="20"/>
    <n v="0"/>
    <n v="36400"/>
    <n v="0"/>
    <n v="36400"/>
    <n v="15000"/>
    <n v="51400"/>
    <x v="2"/>
    <x v="0"/>
    <x v="2"/>
    <n v="4"/>
    <x v="0"/>
  </r>
  <r>
    <s v="ORD00320"/>
    <x v="441"/>
    <s v="Zahra Kurniawan"/>
    <x v="0"/>
    <x v="10"/>
    <n v="45000"/>
    <x v="0"/>
    <n v="0"/>
    <n v="49500.000000000007"/>
    <n v="0"/>
    <n v="49500.000000000007"/>
    <n v="0"/>
    <n v="49500.000000000007"/>
    <x v="2"/>
    <x v="0"/>
    <x v="2"/>
    <n v="4"/>
    <x v="0"/>
  </r>
  <r>
    <s v="ORD01373"/>
    <x v="442"/>
    <s v="Kartika Hidayat"/>
    <x v="20"/>
    <x v="3"/>
    <n v="13500"/>
    <x v="37"/>
    <n v="0"/>
    <n v="48600"/>
    <n v="0"/>
    <n v="48600"/>
    <n v="84000"/>
    <n v="132600"/>
    <x v="0"/>
    <x v="0"/>
    <x v="3"/>
    <n v="4"/>
    <x v="0"/>
  </r>
  <r>
    <s v="ORD01582"/>
    <x v="443"/>
    <s v="Eka Rahmawati"/>
    <x v="4"/>
    <x v="5"/>
    <n v="10500"/>
    <x v="22"/>
    <n v="0"/>
    <n v="24149.999999999996"/>
    <n v="0"/>
    <n v="24149.999999999996"/>
    <n v="43000"/>
    <n v="67150"/>
    <x v="1"/>
    <x v="2"/>
    <x v="4"/>
    <n v="5"/>
    <x v="0"/>
  </r>
  <r>
    <s v="ORD00922"/>
    <x v="444"/>
    <s v="Bella Hidayat"/>
    <x v="35"/>
    <x v="2"/>
    <n v="20000"/>
    <x v="16"/>
    <n v="0"/>
    <n v="36000"/>
    <n v="0"/>
    <n v="36000"/>
    <n v="79000"/>
    <n v="115000"/>
    <x v="1"/>
    <x v="0"/>
    <x v="1"/>
    <n v="5"/>
    <x v="0"/>
  </r>
  <r>
    <s v="ORD00936"/>
    <x v="445"/>
    <s v="Yani Ananda"/>
    <x v="28"/>
    <x v="0"/>
    <n v="10000"/>
    <x v="25"/>
    <n v="0"/>
    <n v="24000"/>
    <n v="0"/>
    <n v="24000"/>
    <n v="56000"/>
    <n v="80000"/>
    <x v="3"/>
    <x v="0"/>
    <x v="2"/>
    <n v="5"/>
    <x v="0"/>
  </r>
  <r>
    <s v="ORD00289"/>
    <x v="446"/>
    <s v="Erna Kurniawan"/>
    <x v="7"/>
    <x v="18"/>
    <n v="11000"/>
    <x v="1"/>
    <n v="0"/>
    <n v="7699.9999999999991"/>
    <n v="0"/>
    <n v="7699.9999999999991"/>
    <n v="26000"/>
    <n v="33700"/>
    <x v="1"/>
    <x v="0"/>
    <x v="4"/>
    <n v="1"/>
    <x v="0"/>
  </r>
  <r>
    <s v="ORD01404"/>
    <x v="447"/>
    <s v="Qori Saputra"/>
    <x v="1"/>
    <x v="4"/>
    <n v="40000"/>
    <x v="12"/>
    <n v="0"/>
    <n v="24000"/>
    <n v="0"/>
    <n v="24000"/>
    <n v="17000"/>
    <n v="41000"/>
    <x v="3"/>
    <x v="0"/>
    <x v="4"/>
    <n v="5"/>
    <x v="0"/>
  </r>
  <r>
    <s v="ORD01574"/>
    <x v="448"/>
    <s v="Dewi Puspita"/>
    <x v="12"/>
    <x v="15"/>
    <n v="10000"/>
    <x v="13"/>
    <n v="0"/>
    <n v="5000"/>
    <n v="0"/>
    <n v="5000"/>
    <n v="30000"/>
    <n v="35000"/>
    <x v="1"/>
    <x v="0"/>
    <x v="1"/>
    <n v="3"/>
    <x v="0"/>
  </r>
  <r>
    <s v="ORD00591"/>
    <x v="449"/>
    <s v="Eka Maulana"/>
    <x v="2"/>
    <x v="0"/>
    <n v="10000"/>
    <x v="16"/>
    <n v="0"/>
    <n v="18000"/>
    <n v="0"/>
    <n v="18000"/>
    <n v="76000"/>
    <n v="94000"/>
    <x v="0"/>
    <x v="0"/>
    <x v="1"/>
    <n v="3"/>
    <x v="0"/>
  </r>
  <r>
    <s v="ORD01248"/>
    <x v="450"/>
    <s v="Citra Maulana"/>
    <x v="17"/>
    <x v="3"/>
    <n v="13500"/>
    <x v="7"/>
    <n v="0"/>
    <n v="21600"/>
    <n v="0"/>
    <n v="21600"/>
    <n v="72000"/>
    <n v="93600"/>
    <x v="0"/>
    <x v="0"/>
    <x v="0"/>
    <n v="5"/>
    <x v="0"/>
  </r>
  <r>
    <s v="ORD00573"/>
    <x v="451"/>
    <s v="Vina Syahputra"/>
    <x v="13"/>
    <x v="6"/>
    <n v="26000"/>
    <x v="17"/>
    <n v="0"/>
    <n v="26000"/>
    <n v="0"/>
    <n v="26000"/>
    <n v="49000"/>
    <n v="75000"/>
    <x v="1"/>
    <x v="0"/>
    <x v="2"/>
    <n v="1"/>
    <x v="0"/>
  </r>
  <r>
    <s v="ORD01044"/>
    <x v="452"/>
    <s v="Citra Rahmawati"/>
    <x v="25"/>
    <x v="4"/>
    <n v="40000"/>
    <x v="1"/>
    <n v="0"/>
    <n v="28000"/>
    <n v="0"/>
    <n v="28000"/>
    <n v="50000"/>
    <n v="78000"/>
    <x v="1"/>
    <x v="0"/>
    <x v="4"/>
    <n v="2"/>
    <x v="0"/>
  </r>
  <r>
    <s v="ORD01644"/>
    <x v="453"/>
    <s v="Zahra Budiman"/>
    <x v="27"/>
    <x v="11"/>
    <n v="15000"/>
    <x v="17"/>
    <n v="0"/>
    <n v="15000"/>
    <n v="0"/>
    <n v="15000"/>
    <n v="49000"/>
    <n v="64000"/>
    <x v="1"/>
    <x v="0"/>
    <x v="2"/>
    <n v="2"/>
    <x v="0"/>
  </r>
  <r>
    <s v="ORD00372"/>
    <x v="454"/>
    <s v="Aulia Utami"/>
    <x v="19"/>
    <x v="1"/>
    <n v="15000"/>
    <x v="3"/>
    <n v="0"/>
    <n v="13500"/>
    <n v="0"/>
    <n v="13500"/>
    <n v="78000"/>
    <n v="91500"/>
    <x v="3"/>
    <x v="0"/>
    <x v="1"/>
    <n v="2"/>
    <x v="0"/>
  </r>
  <r>
    <s v="ORD00300"/>
    <x v="455"/>
    <s v="Hana Syahputra"/>
    <x v="20"/>
    <x v="17"/>
    <n v="12000"/>
    <x v="0"/>
    <n v="0"/>
    <n v="13200.000000000002"/>
    <n v="0"/>
    <n v="13200.000000000002"/>
    <n v="84000"/>
    <n v="97200"/>
    <x v="0"/>
    <x v="0"/>
    <x v="2"/>
    <n v="5"/>
    <x v="0"/>
  </r>
  <r>
    <s v="ORD01187"/>
    <x v="456"/>
    <s v="Citra Hidayat"/>
    <x v="21"/>
    <x v="14"/>
    <n v="55000"/>
    <x v="2"/>
    <n v="0"/>
    <n v="22000"/>
    <n v="0"/>
    <n v="22000"/>
    <n v="59000"/>
    <n v="81000"/>
    <x v="3"/>
    <x v="0"/>
    <x v="0"/>
    <n v="1"/>
    <x v="0"/>
  </r>
  <r>
    <s v="ORD00355"/>
    <x v="457"/>
    <s v="Eka Ananda"/>
    <x v="20"/>
    <x v="7"/>
    <n v="14000"/>
    <x v="19"/>
    <n v="0"/>
    <n v="11200"/>
    <n v="0"/>
    <n v="11200"/>
    <n v="84000"/>
    <n v="95200"/>
    <x v="1"/>
    <x v="0"/>
    <x v="4"/>
    <n v="4"/>
    <x v="0"/>
  </r>
  <r>
    <s v="ORD00400"/>
    <x v="458"/>
    <s v="Dewi Pradipta"/>
    <x v="14"/>
    <x v="1"/>
    <n v="15000"/>
    <x v="23"/>
    <n v="0"/>
    <n v="4500"/>
    <n v="0"/>
    <n v="4500"/>
    <n v="85000"/>
    <n v="89500"/>
    <x v="2"/>
    <x v="0"/>
    <x v="3"/>
    <n v="1"/>
    <x v="0"/>
  </r>
  <r>
    <s v="ORD00400"/>
    <x v="458"/>
    <s v="Dewi Pradipta"/>
    <x v="14"/>
    <x v="0"/>
    <n v="10000"/>
    <x v="0"/>
    <n v="0"/>
    <n v="11000"/>
    <n v="0"/>
    <n v="11000"/>
    <n v="0"/>
    <n v="11000"/>
    <x v="2"/>
    <x v="0"/>
    <x v="3"/>
    <n v="1"/>
    <x v="0"/>
  </r>
  <r>
    <s v="ORD00638"/>
    <x v="459"/>
    <s v="Iwan Rahmawati"/>
    <x v="18"/>
    <x v="0"/>
    <n v="10000"/>
    <x v="16"/>
    <n v="0"/>
    <n v="18000"/>
    <n v="0"/>
    <n v="18000"/>
    <n v="0"/>
    <n v="18000"/>
    <x v="2"/>
    <x v="0"/>
    <x v="3"/>
    <n v="1"/>
    <x v="1"/>
  </r>
  <r>
    <s v="ORD01036"/>
    <x v="460"/>
    <s v="Yani Santoso"/>
    <x v="14"/>
    <x v="2"/>
    <n v="20000"/>
    <x v="24"/>
    <n v="0"/>
    <n v="40000"/>
    <n v="0"/>
    <n v="40000"/>
    <n v="85000"/>
    <n v="125000"/>
    <x v="3"/>
    <x v="1"/>
    <x v="2"/>
    <n v="5"/>
    <x v="0"/>
  </r>
  <r>
    <s v="ORD01661"/>
    <x v="461"/>
    <s v="Qori Santoso"/>
    <x v="0"/>
    <x v="17"/>
    <n v="12000"/>
    <x v="17"/>
    <n v="0"/>
    <n v="12000"/>
    <n v="0"/>
    <n v="12000"/>
    <n v="15000"/>
    <n v="27000"/>
    <x v="3"/>
    <x v="0"/>
    <x v="4"/>
    <n v="1"/>
    <x v="0"/>
  </r>
  <r>
    <s v="ORD00352"/>
    <x v="462"/>
    <s v="Aulia Iskandar"/>
    <x v="11"/>
    <x v="10"/>
    <n v="45000"/>
    <x v="3"/>
    <n v="0"/>
    <n v="40500"/>
    <n v="0"/>
    <n v="40500"/>
    <n v="74000"/>
    <n v="114500"/>
    <x v="0"/>
    <x v="1"/>
    <x v="4"/>
    <n v="5"/>
    <x v="0"/>
  </r>
  <r>
    <s v="ORD00352"/>
    <x v="462"/>
    <s v="Aulia Iskandar"/>
    <x v="11"/>
    <x v="14"/>
    <n v="55000"/>
    <x v="12"/>
    <n v="0"/>
    <n v="33000"/>
    <n v="0"/>
    <n v="33000"/>
    <n v="0"/>
    <n v="33000"/>
    <x v="0"/>
    <x v="1"/>
    <x v="4"/>
    <n v="5"/>
    <x v="0"/>
  </r>
  <r>
    <s v="ORD00030"/>
    <x v="463"/>
    <s v="Indra Halim"/>
    <x v="7"/>
    <x v="9"/>
    <n v="46000"/>
    <x v="17"/>
    <n v="0"/>
    <n v="46000"/>
    <n v="0"/>
    <n v="46000"/>
    <n v="26000"/>
    <n v="72000"/>
    <x v="0"/>
    <x v="1"/>
    <x v="0"/>
    <n v="4"/>
    <x v="1"/>
  </r>
  <r>
    <s v="ORD01078"/>
    <x v="464"/>
    <s v="Qori Utami"/>
    <x v="30"/>
    <x v="12"/>
    <n v="9500"/>
    <x v="27"/>
    <n v="0"/>
    <n v="18050"/>
    <n v="0"/>
    <n v="18050"/>
    <n v="57000"/>
    <n v="75050"/>
    <x v="3"/>
    <x v="0"/>
    <x v="3"/>
    <n v="1"/>
    <x v="0"/>
  </r>
  <r>
    <s v="ORD01290"/>
    <x v="465"/>
    <s v="Putri Setiawan"/>
    <x v="21"/>
    <x v="15"/>
    <n v="10000"/>
    <x v="0"/>
    <n v="0"/>
    <n v="11000"/>
    <n v="0"/>
    <n v="11000"/>
    <n v="59000"/>
    <n v="70000"/>
    <x v="3"/>
    <x v="0"/>
    <x v="0"/>
    <n v="4"/>
    <x v="0"/>
  </r>
  <r>
    <s v="ORD01380"/>
    <x v="466"/>
    <s v="Indra Setiawan"/>
    <x v="28"/>
    <x v="7"/>
    <n v="14000"/>
    <x v="18"/>
    <n v="0"/>
    <n v="21000"/>
    <n v="0"/>
    <n v="21000"/>
    <n v="56000"/>
    <n v="77000"/>
    <x v="2"/>
    <x v="0"/>
    <x v="1"/>
    <n v="5"/>
    <x v="1"/>
  </r>
  <r>
    <s v="ORD00667"/>
    <x v="467"/>
    <s v="Iwan Budiman"/>
    <x v="2"/>
    <x v="16"/>
    <n v="115000"/>
    <x v="12"/>
    <n v="0"/>
    <n v="69000"/>
    <n v="0"/>
    <n v="69000"/>
    <n v="76000"/>
    <n v="145000"/>
    <x v="0"/>
    <x v="1"/>
    <x v="2"/>
    <n v="2"/>
    <x v="1"/>
  </r>
  <r>
    <s v="ORD01487"/>
    <x v="468"/>
    <s v="Dimas Halim"/>
    <x v="22"/>
    <x v="1"/>
    <n v="15000"/>
    <x v="12"/>
    <n v="0"/>
    <n v="9000"/>
    <n v="0"/>
    <n v="9000"/>
    <n v="50000"/>
    <n v="59000"/>
    <x v="0"/>
    <x v="0"/>
    <x v="0"/>
    <n v="2"/>
    <x v="1"/>
  </r>
  <r>
    <s v="ORD01600"/>
    <x v="469"/>
    <s v="Gita Utami"/>
    <x v="34"/>
    <x v="4"/>
    <n v="40000"/>
    <x v="23"/>
    <n v="0"/>
    <n v="12000"/>
    <n v="0"/>
    <n v="12000"/>
    <n v="18000"/>
    <n v="30000"/>
    <x v="3"/>
    <x v="1"/>
    <x v="3"/>
    <n v="3"/>
    <x v="0"/>
  </r>
  <r>
    <s v="ORD01146"/>
    <x v="470"/>
    <s v="Arif Fauziah"/>
    <x v="6"/>
    <x v="15"/>
    <n v="10000"/>
    <x v="0"/>
    <n v="0"/>
    <n v="11000"/>
    <n v="0"/>
    <n v="11000"/>
    <n v="80000"/>
    <n v="91000"/>
    <x v="2"/>
    <x v="0"/>
    <x v="2"/>
    <n v="5"/>
    <x v="1"/>
  </r>
  <r>
    <s v="ORD00234"/>
    <x v="471"/>
    <s v="Dina Nugroho"/>
    <x v="15"/>
    <x v="11"/>
    <n v="15000"/>
    <x v="10"/>
    <n v="5"/>
    <n v="19500"/>
    <n v="975"/>
    <n v="18525"/>
    <n v="97000"/>
    <n v="115525"/>
    <x v="0"/>
    <x v="2"/>
    <x v="3"/>
    <n v="3"/>
    <x v="0"/>
  </r>
  <r>
    <s v="ORD00943"/>
    <x v="472"/>
    <s v="Citra Iskandar"/>
    <x v="22"/>
    <x v="10"/>
    <n v="45000"/>
    <x v="23"/>
    <n v="5"/>
    <n v="13500"/>
    <n v="675"/>
    <n v="12825"/>
    <n v="50000"/>
    <n v="62825"/>
    <x v="2"/>
    <x v="1"/>
    <x v="4"/>
    <n v="5"/>
    <x v="0"/>
  </r>
  <r>
    <s v="ORD01017"/>
    <x v="473"/>
    <s v="Aulia Rahmawati"/>
    <x v="10"/>
    <x v="12"/>
    <n v="9500"/>
    <x v="20"/>
    <n v="5"/>
    <n v="13300"/>
    <n v="665"/>
    <n v="12635"/>
    <n v="87000"/>
    <n v="99635"/>
    <x v="1"/>
    <x v="0"/>
    <x v="1"/>
    <n v="3"/>
    <x v="0"/>
  </r>
  <r>
    <s v="ORD01045"/>
    <x v="474"/>
    <s v="Dewi Utami"/>
    <x v="18"/>
    <x v="3"/>
    <n v="13500"/>
    <x v="17"/>
    <n v="0"/>
    <n v="13500"/>
    <n v="0"/>
    <n v="13500"/>
    <n v="0"/>
    <n v="13500"/>
    <x v="3"/>
    <x v="0"/>
    <x v="2"/>
    <n v="1"/>
    <x v="0"/>
  </r>
  <r>
    <s v="ORD00214"/>
    <x v="475"/>
    <s v="Eka Syahputra"/>
    <x v="15"/>
    <x v="0"/>
    <n v="10000"/>
    <x v="27"/>
    <n v="0"/>
    <n v="19000"/>
    <n v="0"/>
    <n v="19000"/>
    <n v="97000"/>
    <n v="116000"/>
    <x v="2"/>
    <x v="0"/>
    <x v="1"/>
    <n v="2"/>
    <x v="0"/>
  </r>
  <r>
    <s v="ORD01831"/>
    <x v="476"/>
    <s v="Yani Santoso"/>
    <x v="14"/>
    <x v="4"/>
    <n v="40000"/>
    <x v="19"/>
    <n v="0"/>
    <n v="32000"/>
    <n v="0"/>
    <n v="32000"/>
    <n v="85000"/>
    <n v="117000"/>
    <x v="3"/>
    <x v="0"/>
    <x v="0"/>
    <n v="2"/>
    <x v="0"/>
  </r>
  <r>
    <s v="ORD01753"/>
    <x v="477"/>
    <s v="Dina Hidayat"/>
    <x v="13"/>
    <x v="10"/>
    <n v="45000"/>
    <x v="2"/>
    <n v="0"/>
    <n v="18000"/>
    <n v="0"/>
    <n v="18000"/>
    <n v="49000"/>
    <n v="67000"/>
    <x v="0"/>
    <x v="1"/>
    <x v="1"/>
    <n v="4"/>
    <x v="0"/>
  </r>
  <r>
    <s v="ORD01345"/>
    <x v="478"/>
    <s v="Citra Kurniawan"/>
    <x v="21"/>
    <x v="1"/>
    <n v="15000"/>
    <x v="3"/>
    <n v="0"/>
    <n v="13500"/>
    <n v="0"/>
    <n v="13500"/>
    <n v="59000"/>
    <n v="72500"/>
    <x v="3"/>
    <x v="0"/>
    <x v="2"/>
    <n v="1"/>
    <x v="0"/>
  </r>
  <r>
    <s v="ORD01310"/>
    <x v="479"/>
    <s v="Tono Ananda"/>
    <x v="8"/>
    <x v="15"/>
    <n v="10000"/>
    <x v="5"/>
    <n v="0"/>
    <n v="12000"/>
    <n v="0"/>
    <n v="12000"/>
    <n v="59000"/>
    <n v="71000"/>
    <x v="3"/>
    <x v="0"/>
    <x v="2"/>
    <n v="5"/>
    <x v="1"/>
  </r>
  <r>
    <s v="ORD00361"/>
    <x v="480"/>
    <s v="Gita Iskandar"/>
    <x v="23"/>
    <x v="4"/>
    <n v="40000"/>
    <x v="19"/>
    <n v="0"/>
    <n v="32000"/>
    <n v="0"/>
    <n v="32000"/>
    <n v="55000"/>
    <n v="87000"/>
    <x v="0"/>
    <x v="0"/>
    <x v="2"/>
    <n v="5"/>
    <x v="0"/>
  </r>
  <r>
    <s v="ORD00098"/>
    <x v="481"/>
    <s v="Hendra Ramadhani"/>
    <x v="12"/>
    <x v="1"/>
    <n v="15000"/>
    <x v="20"/>
    <n v="0"/>
    <n v="21000"/>
    <n v="0"/>
    <n v="21000"/>
    <n v="30000"/>
    <n v="51000"/>
    <x v="1"/>
    <x v="0"/>
    <x v="1"/>
    <n v="3"/>
    <x v="1"/>
  </r>
  <r>
    <s v="ORD01001"/>
    <x v="482"/>
    <s v="Sari Saputra"/>
    <x v="33"/>
    <x v="8"/>
    <n v="17500"/>
    <x v="22"/>
    <n v="0"/>
    <n v="40250"/>
    <n v="0"/>
    <n v="40250"/>
    <n v="80000"/>
    <n v="120250"/>
    <x v="0"/>
    <x v="1"/>
    <x v="2"/>
    <n v="2"/>
    <x v="0"/>
  </r>
  <r>
    <s v="ORD01497"/>
    <x v="483"/>
    <s v="Erna Santoso"/>
    <x v="4"/>
    <x v="12"/>
    <n v="9500"/>
    <x v="16"/>
    <n v="0"/>
    <n v="17100"/>
    <n v="0"/>
    <n v="17100"/>
    <n v="43000"/>
    <n v="60100"/>
    <x v="3"/>
    <x v="0"/>
    <x v="4"/>
    <n v="4"/>
    <x v="0"/>
  </r>
  <r>
    <s v="ORD01023"/>
    <x v="484"/>
    <s v="Bella Nugroho"/>
    <x v="23"/>
    <x v="8"/>
    <n v="17500"/>
    <x v="5"/>
    <n v="0"/>
    <n v="21000"/>
    <n v="0"/>
    <n v="21000"/>
    <n v="55000"/>
    <n v="76000"/>
    <x v="2"/>
    <x v="0"/>
    <x v="4"/>
    <n v="5"/>
    <x v="0"/>
  </r>
  <r>
    <s v="ORD00031"/>
    <x v="485"/>
    <s v="Budi Fauziah"/>
    <x v="3"/>
    <x v="1"/>
    <n v="15000"/>
    <x v="17"/>
    <n v="0"/>
    <n v="15000"/>
    <n v="0"/>
    <n v="15000"/>
    <n v="93000"/>
    <n v="108000"/>
    <x v="3"/>
    <x v="0"/>
    <x v="1"/>
    <n v="1"/>
    <x v="1"/>
  </r>
  <r>
    <s v="ORD00031"/>
    <x v="485"/>
    <s v="Budi Fauziah"/>
    <x v="3"/>
    <x v="17"/>
    <n v="12000"/>
    <x v="19"/>
    <n v="0"/>
    <n v="9600"/>
    <n v="0"/>
    <n v="9600"/>
    <n v="0"/>
    <n v="9600"/>
    <x v="3"/>
    <x v="0"/>
    <x v="1"/>
    <n v="1"/>
    <x v="1"/>
  </r>
  <r>
    <s v="ORD00512"/>
    <x v="486"/>
    <s v="Aulia Utami"/>
    <x v="19"/>
    <x v="1"/>
    <n v="15000"/>
    <x v="2"/>
    <n v="0"/>
    <n v="6000"/>
    <n v="0"/>
    <n v="6000"/>
    <n v="78000"/>
    <n v="84000"/>
    <x v="2"/>
    <x v="0"/>
    <x v="2"/>
    <n v="4"/>
    <x v="0"/>
  </r>
  <r>
    <s v="ORD01515"/>
    <x v="487"/>
    <s v="Dewi Ananda"/>
    <x v="22"/>
    <x v="6"/>
    <n v="26000"/>
    <x v="12"/>
    <n v="0"/>
    <n v="15600"/>
    <n v="0"/>
    <n v="15600"/>
    <n v="50000"/>
    <n v="65600"/>
    <x v="2"/>
    <x v="0"/>
    <x v="2"/>
    <n v="2"/>
    <x v="0"/>
  </r>
  <r>
    <s v="ORD01449"/>
    <x v="488"/>
    <s v="Citra Maulana"/>
    <x v="17"/>
    <x v="10"/>
    <n v="45000"/>
    <x v="12"/>
    <n v="0"/>
    <n v="27000"/>
    <n v="0"/>
    <n v="27000"/>
    <n v="72000"/>
    <n v="99000"/>
    <x v="0"/>
    <x v="0"/>
    <x v="2"/>
    <n v="2"/>
    <x v="0"/>
  </r>
  <r>
    <s v="ORD01144"/>
    <x v="489"/>
    <s v="Ani Ramadhani"/>
    <x v="25"/>
    <x v="17"/>
    <n v="12000"/>
    <x v="3"/>
    <n v="0"/>
    <n v="10800"/>
    <n v="0"/>
    <n v="10800"/>
    <n v="50000"/>
    <n v="60800"/>
    <x v="1"/>
    <x v="0"/>
    <x v="3"/>
    <n v="5"/>
    <x v="0"/>
  </r>
  <r>
    <s v="ORD00520"/>
    <x v="490"/>
    <s v="Zahra Santoso"/>
    <x v="9"/>
    <x v="5"/>
    <n v="10500"/>
    <x v="16"/>
    <n v="0"/>
    <n v="18900"/>
    <n v="0"/>
    <n v="18900"/>
    <n v="89000"/>
    <n v="107900"/>
    <x v="0"/>
    <x v="0"/>
    <x v="1"/>
    <n v="2"/>
    <x v="0"/>
  </r>
  <r>
    <s v="ORD00865"/>
    <x v="491"/>
    <s v="Wahyu Hidayat"/>
    <x v="0"/>
    <x v="10"/>
    <n v="45000"/>
    <x v="1"/>
    <n v="0"/>
    <n v="31499.999999999996"/>
    <n v="0"/>
    <n v="31499.999999999996"/>
    <n v="15000"/>
    <n v="46500"/>
    <x v="3"/>
    <x v="0"/>
    <x v="0"/>
    <n v="5"/>
    <x v="1"/>
  </r>
  <r>
    <s v="ORD01034"/>
    <x v="492"/>
    <s v="Erna Maulana"/>
    <x v="31"/>
    <x v="3"/>
    <n v="13500"/>
    <x v="7"/>
    <n v="0"/>
    <n v="21600"/>
    <n v="0"/>
    <n v="21600"/>
    <n v="87000"/>
    <n v="108600"/>
    <x v="0"/>
    <x v="0"/>
    <x v="2"/>
    <n v="3"/>
    <x v="0"/>
  </r>
  <r>
    <s v="ORD00725"/>
    <x v="493"/>
    <s v="Fitri Halim"/>
    <x v="6"/>
    <x v="17"/>
    <n v="12000"/>
    <x v="1"/>
    <n v="0"/>
    <n v="8400"/>
    <n v="0"/>
    <n v="8400"/>
    <n v="80000"/>
    <n v="88400"/>
    <x v="1"/>
    <x v="0"/>
    <x v="0"/>
    <n v="4"/>
    <x v="0"/>
  </r>
  <r>
    <s v="ORD00989"/>
    <x v="494"/>
    <s v="Eka Syahputra"/>
    <x v="15"/>
    <x v="3"/>
    <n v="13500"/>
    <x v="10"/>
    <n v="0"/>
    <n v="17550"/>
    <n v="0"/>
    <n v="17550"/>
    <n v="97000"/>
    <n v="114550"/>
    <x v="3"/>
    <x v="0"/>
    <x v="4"/>
    <n v="3"/>
    <x v="0"/>
  </r>
  <r>
    <s v="ORD01265"/>
    <x v="495"/>
    <s v="Clara Iskandar"/>
    <x v="34"/>
    <x v="18"/>
    <n v="11000"/>
    <x v="24"/>
    <n v="0"/>
    <n v="22000"/>
    <n v="0"/>
    <n v="22000"/>
    <n v="18000"/>
    <n v="40000"/>
    <x v="0"/>
    <x v="1"/>
    <x v="3"/>
    <n v="4"/>
    <x v="0"/>
  </r>
  <r>
    <s v="ORD00434"/>
    <x v="496"/>
    <s v="Bella Utami"/>
    <x v="24"/>
    <x v="9"/>
    <n v="46000"/>
    <x v="2"/>
    <n v="0"/>
    <n v="18400"/>
    <n v="0"/>
    <n v="18400"/>
    <n v="68000"/>
    <n v="86400"/>
    <x v="3"/>
    <x v="2"/>
    <x v="3"/>
    <n v="5"/>
    <x v="0"/>
  </r>
  <r>
    <s v="ORD00823"/>
    <x v="497"/>
    <s v="Sari Pradipta"/>
    <x v="5"/>
    <x v="4"/>
    <n v="40000"/>
    <x v="0"/>
    <n v="0"/>
    <n v="44000"/>
    <n v="0"/>
    <n v="44000"/>
    <n v="18000"/>
    <n v="62000"/>
    <x v="0"/>
    <x v="0"/>
    <x v="1"/>
    <n v="1"/>
    <x v="0"/>
  </r>
  <r>
    <s v="ORD00493"/>
    <x v="498"/>
    <s v="Putri Syahputra"/>
    <x v="26"/>
    <x v="5"/>
    <n v="10500"/>
    <x v="15"/>
    <n v="0"/>
    <n v="17850"/>
    <n v="0"/>
    <n v="17850"/>
    <n v="46000"/>
    <n v="63850"/>
    <x v="0"/>
    <x v="0"/>
    <x v="3"/>
    <n v="2"/>
    <x v="0"/>
  </r>
  <r>
    <s v="ORD01465"/>
    <x v="499"/>
    <s v="Fitri Saputra"/>
    <x v="15"/>
    <x v="15"/>
    <n v="10000"/>
    <x v="23"/>
    <n v="0"/>
    <n v="3000"/>
    <n v="0"/>
    <n v="3000"/>
    <n v="97000"/>
    <n v="100000"/>
    <x v="3"/>
    <x v="1"/>
    <x v="0"/>
    <n v="2"/>
    <x v="0"/>
  </r>
  <r>
    <s v="ORD00882"/>
    <x v="500"/>
    <s v="Ani Fauziah"/>
    <x v="15"/>
    <x v="3"/>
    <n v="13500"/>
    <x v="0"/>
    <n v="0"/>
    <n v="14850.000000000002"/>
    <n v="0"/>
    <n v="14850.000000000002"/>
    <n v="97000"/>
    <n v="111850"/>
    <x v="2"/>
    <x v="0"/>
    <x v="1"/>
    <n v="3"/>
    <x v="0"/>
  </r>
  <r>
    <s v="ORD01357"/>
    <x v="501"/>
    <s v="Aulia Rahmawati"/>
    <x v="10"/>
    <x v="5"/>
    <n v="10500"/>
    <x v="16"/>
    <n v="0"/>
    <n v="18900"/>
    <n v="0"/>
    <n v="18900"/>
    <n v="87000"/>
    <n v="105900"/>
    <x v="0"/>
    <x v="0"/>
    <x v="1"/>
    <n v="4"/>
    <x v="0"/>
  </r>
  <r>
    <s v="ORD00316"/>
    <x v="502"/>
    <s v="Bella Budiman"/>
    <x v="1"/>
    <x v="0"/>
    <n v="10000"/>
    <x v="7"/>
    <n v="0"/>
    <n v="16000"/>
    <n v="0"/>
    <n v="16000"/>
    <n v="17000"/>
    <n v="33000"/>
    <x v="0"/>
    <x v="0"/>
    <x v="4"/>
    <n v="2"/>
    <x v="0"/>
  </r>
  <r>
    <s v="ORD00475"/>
    <x v="503"/>
    <s v="Kartika Ananda"/>
    <x v="13"/>
    <x v="4"/>
    <n v="40000"/>
    <x v="13"/>
    <n v="0"/>
    <n v="20000"/>
    <n v="0"/>
    <n v="20000"/>
    <n v="49000"/>
    <n v="69000"/>
    <x v="2"/>
    <x v="0"/>
    <x v="1"/>
    <n v="3"/>
    <x v="0"/>
  </r>
  <r>
    <s v="ORD00475"/>
    <x v="503"/>
    <s v="Kartika Ananda"/>
    <x v="13"/>
    <x v="1"/>
    <n v="15000"/>
    <x v="13"/>
    <n v="0"/>
    <n v="7500"/>
    <n v="0"/>
    <n v="7500"/>
    <n v="0"/>
    <n v="7500"/>
    <x v="2"/>
    <x v="0"/>
    <x v="1"/>
    <n v="3"/>
    <x v="0"/>
  </r>
  <r>
    <s v="ORD00071"/>
    <x v="504"/>
    <s v="Galih Puspita"/>
    <x v="3"/>
    <x v="7"/>
    <n v="14000"/>
    <x v="3"/>
    <n v="5"/>
    <n v="12600"/>
    <n v="630"/>
    <n v="11970"/>
    <n v="93000"/>
    <n v="104970"/>
    <x v="3"/>
    <x v="0"/>
    <x v="1"/>
    <n v="1"/>
    <x v="1"/>
  </r>
  <r>
    <s v="ORD00071"/>
    <x v="504"/>
    <s v="Galih Puspita"/>
    <x v="3"/>
    <x v="13"/>
    <n v="10000"/>
    <x v="0"/>
    <n v="5"/>
    <n v="11000"/>
    <n v="550"/>
    <n v="10450"/>
    <n v="0"/>
    <n v="10450"/>
    <x v="3"/>
    <x v="0"/>
    <x v="1"/>
    <n v="1"/>
    <x v="1"/>
  </r>
  <r>
    <s v="ORD01139"/>
    <x v="505"/>
    <s v="Clara Utami"/>
    <x v="34"/>
    <x v="10"/>
    <n v="45000"/>
    <x v="6"/>
    <n v="5"/>
    <n v="99000.000000000015"/>
    <n v="4950.0000000000009"/>
    <n v="94050.000000000015"/>
    <n v="18000"/>
    <n v="112050.00000000001"/>
    <x v="3"/>
    <x v="0"/>
    <x v="1"/>
    <n v="2"/>
    <x v="0"/>
  </r>
  <r>
    <s v="ORD00120"/>
    <x v="506"/>
    <s v="Yani Puspita"/>
    <x v="1"/>
    <x v="18"/>
    <n v="11000"/>
    <x v="16"/>
    <n v="5"/>
    <n v="19800"/>
    <n v="990"/>
    <n v="18810"/>
    <n v="17000"/>
    <n v="35810"/>
    <x v="0"/>
    <x v="0"/>
    <x v="0"/>
    <n v="5"/>
    <x v="0"/>
  </r>
  <r>
    <s v="ORD01813"/>
    <x v="507"/>
    <s v="Ani Hidayat"/>
    <x v="4"/>
    <x v="4"/>
    <n v="40000"/>
    <x v="20"/>
    <n v="5"/>
    <n v="56000"/>
    <n v="2800"/>
    <n v="53200"/>
    <n v="43000"/>
    <n v="96200"/>
    <x v="1"/>
    <x v="2"/>
    <x v="3"/>
    <n v="2"/>
    <x v="0"/>
  </r>
  <r>
    <s v="ORD00710"/>
    <x v="508"/>
    <s v="Nanda Iskandar"/>
    <x v="14"/>
    <x v="16"/>
    <n v="115000"/>
    <x v="3"/>
    <n v="5"/>
    <n v="103500"/>
    <n v="5175"/>
    <n v="98325"/>
    <n v="85000"/>
    <n v="183325"/>
    <x v="0"/>
    <x v="0"/>
    <x v="2"/>
    <n v="5"/>
    <x v="1"/>
  </r>
  <r>
    <s v="ORD00509"/>
    <x v="509"/>
    <s v="Kartika Fauziah"/>
    <x v="28"/>
    <x v="1"/>
    <n v="15000"/>
    <x v="1"/>
    <n v="5"/>
    <n v="10500"/>
    <n v="525"/>
    <n v="9975"/>
    <n v="56000"/>
    <n v="65975"/>
    <x v="1"/>
    <x v="0"/>
    <x v="4"/>
    <n v="3"/>
    <x v="0"/>
  </r>
  <r>
    <s v="ORD00996"/>
    <x v="510"/>
    <s v="Eka Halim"/>
    <x v="3"/>
    <x v="12"/>
    <n v="9500"/>
    <x v="22"/>
    <n v="5"/>
    <n v="21850"/>
    <n v="1092.5"/>
    <n v="20757.5"/>
    <n v="93000"/>
    <n v="113757.5"/>
    <x v="2"/>
    <x v="0"/>
    <x v="3"/>
    <n v="1"/>
    <x v="0"/>
  </r>
  <r>
    <s v="ORD00663"/>
    <x v="511"/>
    <s v="Made Kusuma"/>
    <x v="20"/>
    <x v="2"/>
    <n v="20000"/>
    <x v="10"/>
    <n v="5"/>
    <n v="26000"/>
    <n v="1300"/>
    <n v="24700"/>
    <n v="84000"/>
    <n v="108700"/>
    <x v="2"/>
    <x v="0"/>
    <x v="3"/>
    <n v="1"/>
    <x v="1"/>
  </r>
  <r>
    <s v="ORD00508"/>
    <x v="512"/>
    <s v="Yani Saputra"/>
    <x v="12"/>
    <x v="12"/>
    <n v="9500"/>
    <x v="17"/>
    <n v="5"/>
    <n v="9500"/>
    <n v="475"/>
    <n v="9025"/>
    <n v="30000"/>
    <n v="39025"/>
    <x v="3"/>
    <x v="0"/>
    <x v="4"/>
    <n v="3"/>
    <x v="0"/>
  </r>
  <r>
    <s v="ORD00824"/>
    <x v="513"/>
    <s v="Hendra Wijaya"/>
    <x v="0"/>
    <x v="19"/>
    <n v="15500"/>
    <x v="23"/>
    <n v="5"/>
    <n v="4650"/>
    <n v="232.5"/>
    <n v="4417.5"/>
    <n v="15000"/>
    <n v="19417.5"/>
    <x v="0"/>
    <x v="0"/>
    <x v="4"/>
    <n v="1"/>
    <x v="1"/>
  </r>
  <r>
    <s v="ORD00916"/>
    <x v="514"/>
    <s v="Bella Rahmawati"/>
    <x v="8"/>
    <x v="18"/>
    <n v="11000"/>
    <x v="1"/>
    <n v="5"/>
    <n v="7699.9999999999991"/>
    <n v="385"/>
    <n v="7314.9999999999991"/>
    <n v="59000"/>
    <n v="66315"/>
    <x v="0"/>
    <x v="1"/>
    <x v="1"/>
    <n v="4"/>
    <x v="0"/>
  </r>
  <r>
    <s v="ORD01728"/>
    <x v="515"/>
    <s v="Dimas Puspita"/>
    <x v="34"/>
    <x v="19"/>
    <n v="15500"/>
    <x v="23"/>
    <n v="5"/>
    <n v="4650"/>
    <n v="232.5"/>
    <n v="4417.5"/>
    <n v="18000"/>
    <n v="22417.5"/>
    <x v="1"/>
    <x v="2"/>
    <x v="3"/>
    <n v="2"/>
    <x v="1"/>
  </r>
  <r>
    <s v="ORD00861"/>
    <x v="516"/>
    <s v="Ani Ramadhani"/>
    <x v="25"/>
    <x v="5"/>
    <n v="10500"/>
    <x v="4"/>
    <n v="5"/>
    <n v="30450"/>
    <n v="1522.5"/>
    <n v="28927.5"/>
    <n v="50000"/>
    <n v="78927.5"/>
    <x v="0"/>
    <x v="0"/>
    <x v="3"/>
    <n v="5"/>
    <x v="0"/>
  </r>
  <r>
    <s v="ORD00108"/>
    <x v="517"/>
    <s v="Sari Budiman"/>
    <x v="31"/>
    <x v="4"/>
    <n v="40000"/>
    <x v="23"/>
    <n v="5"/>
    <n v="12000"/>
    <n v="600"/>
    <n v="11400"/>
    <n v="87000"/>
    <n v="98400"/>
    <x v="1"/>
    <x v="0"/>
    <x v="4"/>
    <n v="2"/>
    <x v="0"/>
  </r>
  <r>
    <s v="ORD00785"/>
    <x v="518"/>
    <s v="Qori Hidayat"/>
    <x v="1"/>
    <x v="17"/>
    <n v="12000"/>
    <x v="19"/>
    <n v="5"/>
    <n v="9600"/>
    <n v="480"/>
    <n v="9120"/>
    <n v="17000"/>
    <n v="26120"/>
    <x v="1"/>
    <x v="1"/>
    <x v="4"/>
    <n v="2"/>
    <x v="0"/>
  </r>
  <r>
    <s v="ORD00145"/>
    <x v="519"/>
    <s v="Erna Wijaya"/>
    <x v="32"/>
    <x v="15"/>
    <n v="10000"/>
    <x v="32"/>
    <n v="5"/>
    <n v="2000"/>
    <n v="100"/>
    <n v="1900"/>
    <n v="28000"/>
    <n v="29900"/>
    <x v="2"/>
    <x v="0"/>
    <x v="1"/>
    <n v="1"/>
    <x v="0"/>
  </r>
  <r>
    <s v="ORD01652"/>
    <x v="520"/>
    <s v="Yani Santoso"/>
    <x v="14"/>
    <x v="19"/>
    <n v="15500"/>
    <x v="2"/>
    <n v="5"/>
    <n v="6200"/>
    <n v="310"/>
    <n v="5890"/>
    <n v="85000"/>
    <n v="90890"/>
    <x v="3"/>
    <x v="1"/>
    <x v="1"/>
    <n v="4"/>
    <x v="0"/>
  </r>
  <r>
    <s v="ORD00086"/>
    <x v="521"/>
    <s v="Yoga Wijaya"/>
    <x v="35"/>
    <x v="4"/>
    <n v="40000"/>
    <x v="10"/>
    <n v="5"/>
    <n v="52000"/>
    <n v="2600"/>
    <n v="49400"/>
    <n v="79000"/>
    <n v="128400"/>
    <x v="1"/>
    <x v="1"/>
    <x v="2"/>
    <n v="4"/>
    <x v="1"/>
  </r>
  <r>
    <s v="ORD01029"/>
    <x v="522"/>
    <s v="Galih Iskandar"/>
    <x v="27"/>
    <x v="6"/>
    <n v="26000"/>
    <x v="0"/>
    <n v="5"/>
    <n v="28600.000000000004"/>
    <n v="1430.0000000000002"/>
    <n v="27170.000000000004"/>
    <n v="49000"/>
    <n v="76170"/>
    <x v="1"/>
    <x v="0"/>
    <x v="0"/>
    <n v="4"/>
    <x v="1"/>
  </r>
  <r>
    <s v="ORD00748"/>
    <x v="523"/>
    <s v="Vina Hidayat"/>
    <x v="9"/>
    <x v="13"/>
    <n v="10000"/>
    <x v="3"/>
    <n v="5"/>
    <n v="9000"/>
    <n v="450"/>
    <n v="8550"/>
    <n v="89000"/>
    <n v="97550"/>
    <x v="1"/>
    <x v="0"/>
    <x v="0"/>
    <n v="1"/>
    <x v="0"/>
  </r>
  <r>
    <s v="ORD00044"/>
    <x v="524"/>
    <s v="Nanda Utami"/>
    <x v="3"/>
    <x v="4"/>
    <n v="40000"/>
    <x v="10"/>
    <n v="5"/>
    <n v="52000"/>
    <n v="2600"/>
    <n v="49400"/>
    <n v="93000"/>
    <n v="142400"/>
    <x v="0"/>
    <x v="0"/>
    <x v="3"/>
    <n v="1"/>
    <x v="1"/>
  </r>
  <r>
    <s v="ORD00961"/>
    <x v="525"/>
    <s v="Clara Iskandar"/>
    <x v="34"/>
    <x v="4"/>
    <n v="40000"/>
    <x v="13"/>
    <n v="5"/>
    <n v="20000"/>
    <n v="1000"/>
    <n v="19000"/>
    <n v="18000"/>
    <n v="37000"/>
    <x v="2"/>
    <x v="0"/>
    <x v="0"/>
    <n v="3"/>
    <x v="0"/>
  </r>
  <r>
    <s v="ORD00262"/>
    <x v="526"/>
    <s v="Dewi Ramadhani"/>
    <x v="19"/>
    <x v="15"/>
    <n v="10000"/>
    <x v="13"/>
    <n v="5"/>
    <n v="5000"/>
    <n v="250"/>
    <n v="4750"/>
    <n v="78000"/>
    <n v="82750"/>
    <x v="1"/>
    <x v="0"/>
    <x v="1"/>
    <n v="5"/>
    <x v="0"/>
  </r>
  <r>
    <s v="ORD01764"/>
    <x v="527"/>
    <s v="Qori Fauziah"/>
    <x v="11"/>
    <x v="11"/>
    <n v="15000"/>
    <x v="22"/>
    <n v="5"/>
    <n v="34500"/>
    <n v="1725"/>
    <n v="32775"/>
    <n v="74000"/>
    <n v="106775"/>
    <x v="2"/>
    <x v="1"/>
    <x v="3"/>
    <n v="5"/>
    <x v="0"/>
  </r>
  <r>
    <s v="ORD00406"/>
    <x v="528"/>
    <s v="Eka Maulana"/>
    <x v="2"/>
    <x v="4"/>
    <n v="40000"/>
    <x v="7"/>
    <n v="5"/>
    <n v="64000"/>
    <n v="3200"/>
    <n v="60800"/>
    <n v="76000"/>
    <n v="136800"/>
    <x v="1"/>
    <x v="0"/>
    <x v="2"/>
    <n v="1"/>
    <x v="0"/>
  </r>
  <r>
    <s v="ORD00406"/>
    <x v="528"/>
    <s v="Eka Maulana"/>
    <x v="2"/>
    <x v="11"/>
    <n v="15000"/>
    <x v="15"/>
    <n v="5"/>
    <n v="25500"/>
    <n v="1275"/>
    <n v="24225"/>
    <n v="0"/>
    <n v="24225"/>
    <x v="1"/>
    <x v="0"/>
    <x v="2"/>
    <n v="1"/>
    <x v="0"/>
  </r>
  <r>
    <s v="ORD00233"/>
    <x v="529"/>
    <s v="Gita Puspita"/>
    <x v="37"/>
    <x v="9"/>
    <n v="46000"/>
    <x v="23"/>
    <n v="5"/>
    <n v="13800"/>
    <n v="690"/>
    <n v="13110"/>
    <n v="67000"/>
    <n v="80110"/>
    <x v="2"/>
    <x v="0"/>
    <x v="4"/>
    <n v="4"/>
    <x v="0"/>
  </r>
  <r>
    <s v="ORD01065"/>
    <x v="530"/>
    <s v="Dewi Budiman"/>
    <x v="36"/>
    <x v="8"/>
    <n v="17500"/>
    <x v="20"/>
    <n v="5"/>
    <n v="24500"/>
    <n v="1225"/>
    <n v="23275"/>
    <n v="21000"/>
    <n v="44275"/>
    <x v="2"/>
    <x v="0"/>
    <x v="3"/>
    <n v="5"/>
    <x v="0"/>
  </r>
  <r>
    <s v="ORD01491"/>
    <x v="531"/>
    <s v="Hana Wijaya"/>
    <x v="31"/>
    <x v="8"/>
    <n v="17500"/>
    <x v="30"/>
    <n v="5"/>
    <n v="61250"/>
    <n v="3062.5"/>
    <n v="58187.5"/>
    <n v="87000"/>
    <n v="145187.5"/>
    <x v="2"/>
    <x v="0"/>
    <x v="2"/>
    <n v="4"/>
    <x v="0"/>
  </r>
  <r>
    <s v="ORD00442"/>
    <x v="532"/>
    <s v="Gita Kusuma"/>
    <x v="13"/>
    <x v="1"/>
    <n v="15000"/>
    <x v="3"/>
    <n v="5"/>
    <n v="13500"/>
    <n v="675"/>
    <n v="12825"/>
    <n v="49000"/>
    <n v="61825"/>
    <x v="0"/>
    <x v="0"/>
    <x v="0"/>
    <n v="4"/>
    <x v="0"/>
  </r>
  <r>
    <s v="ORD00223"/>
    <x v="533"/>
    <s v="Aulia Syahputra"/>
    <x v="35"/>
    <x v="16"/>
    <n v="115000"/>
    <x v="1"/>
    <n v="0"/>
    <n v="80500"/>
    <n v="0"/>
    <n v="80500"/>
    <n v="79000"/>
    <n v="159500"/>
    <x v="3"/>
    <x v="0"/>
    <x v="1"/>
    <n v="2"/>
    <x v="0"/>
  </r>
  <r>
    <s v="ORD00724"/>
    <x v="534"/>
    <s v="Vina Maulana"/>
    <x v="0"/>
    <x v="5"/>
    <n v="10500"/>
    <x v="16"/>
    <n v="0"/>
    <n v="18900"/>
    <n v="0"/>
    <n v="18900"/>
    <n v="15000"/>
    <n v="33900"/>
    <x v="3"/>
    <x v="0"/>
    <x v="4"/>
    <n v="4"/>
    <x v="0"/>
  </r>
  <r>
    <s v="ORD01549"/>
    <x v="535"/>
    <s v="Fitri Ramadhani"/>
    <x v="11"/>
    <x v="2"/>
    <n v="20000"/>
    <x v="21"/>
    <n v="0"/>
    <n v="56000"/>
    <n v="0"/>
    <n v="56000"/>
    <n v="74000"/>
    <n v="130000"/>
    <x v="2"/>
    <x v="0"/>
    <x v="3"/>
    <n v="3"/>
    <x v="0"/>
  </r>
  <r>
    <s v="ORD01854"/>
    <x v="536"/>
    <s v="Tono Kurniawan"/>
    <x v="2"/>
    <x v="12"/>
    <n v="9500"/>
    <x v="6"/>
    <n v="0"/>
    <n v="20900"/>
    <n v="0"/>
    <n v="20900"/>
    <n v="76000"/>
    <n v="96900"/>
    <x v="1"/>
    <x v="1"/>
    <x v="2"/>
    <n v="3"/>
    <x v="1"/>
  </r>
  <r>
    <s v="ORD00642"/>
    <x v="537"/>
    <s v="Hendra Syahputra"/>
    <x v="0"/>
    <x v="18"/>
    <n v="11000"/>
    <x v="1"/>
    <n v="0"/>
    <n v="7699.9999999999991"/>
    <n v="0"/>
    <n v="7699.9999999999991"/>
    <n v="15000"/>
    <n v="22700"/>
    <x v="2"/>
    <x v="0"/>
    <x v="1"/>
    <n v="1"/>
    <x v="1"/>
  </r>
  <r>
    <s v="ORD01352"/>
    <x v="538"/>
    <s v="Indra Halim"/>
    <x v="7"/>
    <x v="7"/>
    <n v="14000"/>
    <x v="17"/>
    <n v="0"/>
    <n v="14000"/>
    <n v="0"/>
    <n v="14000"/>
    <n v="26000"/>
    <n v="40000"/>
    <x v="1"/>
    <x v="0"/>
    <x v="1"/>
    <n v="5"/>
    <x v="1"/>
  </r>
  <r>
    <s v="ORD00616"/>
    <x v="539"/>
    <s v="Wahyu Hidayat"/>
    <x v="0"/>
    <x v="11"/>
    <n v="15000"/>
    <x v="0"/>
    <n v="0"/>
    <n v="16500"/>
    <n v="0"/>
    <n v="16500"/>
    <n v="15000"/>
    <n v="31500"/>
    <x v="3"/>
    <x v="0"/>
    <x v="3"/>
    <n v="3"/>
    <x v="1"/>
  </r>
  <r>
    <s v="ORD00528"/>
    <x v="540"/>
    <s v="Zahra Setiawan"/>
    <x v="23"/>
    <x v="5"/>
    <n v="10500"/>
    <x v="6"/>
    <n v="0"/>
    <n v="23100.000000000004"/>
    <n v="0"/>
    <n v="23100.000000000004"/>
    <n v="55000"/>
    <n v="78100"/>
    <x v="0"/>
    <x v="1"/>
    <x v="2"/>
    <n v="2"/>
    <x v="0"/>
  </r>
  <r>
    <s v="ORD00809"/>
    <x v="541"/>
    <s v="Yani Ananda"/>
    <x v="28"/>
    <x v="8"/>
    <n v="17500"/>
    <x v="19"/>
    <n v="0"/>
    <n v="14000"/>
    <n v="0"/>
    <n v="14000"/>
    <n v="56000"/>
    <n v="70000"/>
    <x v="3"/>
    <x v="0"/>
    <x v="0"/>
    <n v="1"/>
    <x v="0"/>
  </r>
  <r>
    <s v="ORD00413"/>
    <x v="542"/>
    <s v="Kartika Saputra"/>
    <x v="37"/>
    <x v="0"/>
    <n v="10000"/>
    <x v="28"/>
    <n v="0"/>
    <n v="31000"/>
    <n v="0"/>
    <n v="31000"/>
    <n v="67000"/>
    <n v="98000"/>
    <x v="0"/>
    <x v="0"/>
    <x v="1"/>
    <n v="3"/>
    <x v="0"/>
  </r>
  <r>
    <s v="ORD00413"/>
    <x v="542"/>
    <s v="Kartika Saputra"/>
    <x v="37"/>
    <x v="4"/>
    <n v="40000"/>
    <x v="15"/>
    <n v="0"/>
    <n v="68000"/>
    <n v="0"/>
    <n v="68000"/>
    <n v="0"/>
    <n v="68000"/>
    <x v="0"/>
    <x v="0"/>
    <x v="1"/>
    <n v="3"/>
    <x v="0"/>
  </r>
  <r>
    <s v="ORD00677"/>
    <x v="543"/>
    <s v="Zahra Utami"/>
    <x v="25"/>
    <x v="7"/>
    <n v="14000"/>
    <x v="3"/>
    <n v="0"/>
    <n v="12600"/>
    <n v="0"/>
    <n v="12600"/>
    <n v="50000"/>
    <n v="62600"/>
    <x v="2"/>
    <x v="0"/>
    <x v="3"/>
    <n v="2"/>
    <x v="0"/>
  </r>
  <r>
    <s v="ORD00212"/>
    <x v="544"/>
    <s v="Eka Saputra"/>
    <x v="29"/>
    <x v="19"/>
    <n v="15500"/>
    <x v="32"/>
    <n v="0"/>
    <n v="3100"/>
    <n v="0"/>
    <n v="3100"/>
    <n v="48000"/>
    <n v="51100"/>
    <x v="0"/>
    <x v="1"/>
    <x v="4"/>
    <n v="2"/>
    <x v="0"/>
  </r>
  <r>
    <s v="ORD00670"/>
    <x v="545"/>
    <s v="Wahyu Pradipta"/>
    <x v="15"/>
    <x v="14"/>
    <n v="55000"/>
    <x v="17"/>
    <n v="0"/>
    <n v="55000"/>
    <n v="0"/>
    <n v="55000"/>
    <n v="97000"/>
    <n v="152000"/>
    <x v="3"/>
    <x v="1"/>
    <x v="2"/>
    <n v="4"/>
    <x v="1"/>
  </r>
  <r>
    <s v="ORD00556"/>
    <x v="546"/>
    <s v="Fajar Puspita"/>
    <x v="6"/>
    <x v="10"/>
    <n v="45000"/>
    <x v="20"/>
    <n v="0"/>
    <n v="62999.999999999993"/>
    <n v="0"/>
    <n v="62999.999999999993"/>
    <n v="80000"/>
    <n v="143000"/>
    <x v="3"/>
    <x v="0"/>
    <x v="4"/>
    <n v="5"/>
    <x v="1"/>
  </r>
  <r>
    <s v="ORD00221"/>
    <x v="547"/>
    <s v="Putri Halim"/>
    <x v="24"/>
    <x v="15"/>
    <n v="10000"/>
    <x v="12"/>
    <n v="0"/>
    <n v="6000"/>
    <n v="0"/>
    <n v="6000"/>
    <n v="68000"/>
    <n v="74000"/>
    <x v="2"/>
    <x v="0"/>
    <x v="1"/>
    <n v="4"/>
    <x v="0"/>
  </r>
  <r>
    <s v="ORD00221"/>
    <x v="547"/>
    <s v="Putri Halim"/>
    <x v="24"/>
    <x v="17"/>
    <n v="12000"/>
    <x v="12"/>
    <n v="0"/>
    <n v="7200"/>
    <n v="0"/>
    <n v="7200"/>
    <n v="0"/>
    <n v="7200"/>
    <x v="2"/>
    <x v="0"/>
    <x v="1"/>
    <n v="4"/>
    <x v="0"/>
  </r>
  <r>
    <s v="ORD01121"/>
    <x v="548"/>
    <s v="Yani Puspita"/>
    <x v="1"/>
    <x v="3"/>
    <n v="13500"/>
    <x v="21"/>
    <n v="0"/>
    <n v="37800"/>
    <n v="0"/>
    <n v="37800"/>
    <n v="17000"/>
    <n v="54800"/>
    <x v="2"/>
    <x v="0"/>
    <x v="2"/>
    <n v="3"/>
    <x v="0"/>
  </r>
  <r>
    <s v="ORD01394"/>
    <x v="549"/>
    <s v="Sari Kurniawan"/>
    <x v="35"/>
    <x v="6"/>
    <n v="26000"/>
    <x v="18"/>
    <n v="0"/>
    <n v="39000"/>
    <n v="0"/>
    <n v="39000"/>
    <n v="79000"/>
    <n v="118000"/>
    <x v="3"/>
    <x v="0"/>
    <x v="1"/>
    <n v="2"/>
    <x v="0"/>
  </r>
  <r>
    <s v="ORD01758"/>
    <x v="550"/>
    <s v="Fitri Halim"/>
    <x v="6"/>
    <x v="1"/>
    <n v="15000"/>
    <x v="12"/>
    <n v="0"/>
    <n v="9000"/>
    <n v="0"/>
    <n v="9000"/>
    <n v="80000"/>
    <n v="89000"/>
    <x v="2"/>
    <x v="0"/>
    <x v="3"/>
    <n v="2"/>
    <x v="0"/>
  </r>
  <r>
    <s v="ORD00184"/>
    <x v="551"/>
    <s v="Yani Wijaya"/>
    <x v="11"/>
    <x v="4"/>
    <n v="40000"/>
    <x v="12"/>
    <n v="0"/>
    <n v="24000"/>
    <n v="0"/>
    <n v="24000"/>
    <n v="74000"/>
    <n v="98000"/>
    <x v="2"/>
    <x v="0"/>
    <x v="0"/>
    <n v="1"/>
    <x v="0"/>
  </r>
  <r>
    <s v="ORD00184"/>
    <x v="551"/>
    <s v="Yani Wijaya"/>
    <x v="11"/>
    <x v="5"/>
    <n v="10500"/>
    <x v="20"/>
    <n v="0"/>
    <n v="14699.999999999998"/>
    <n v="0"/>
    <n v="14699.999999999998"/>
    <n v="0"/>
    <n v="14699.999999999998"/>
    <x v="2"/>
    <x v="0"/>
    <x v="0"/>
    <n v="1"/>
    <x v="0"/>
  </r>
  <r>
    <s v="ORD00656"/>
    <x v="552"/>
    <s v="Qori Utami"/>
    <x v="30"/>
    <x v="3"/>
    <n v="13500"/>
    <x v="35"/>
    <n v="0"/>
    <n v="51300"/>
    <n v="0"/>
    <n v="51300"/>
    <n v="57000"/>
    <n v="108300"/>
    <x v="0"/>
    <x v="0"/>
    <x v="4"/>
    <n v="1"/>
    <x v="0"/>
  </r>
  <r>
    <s v="ORD01520"/>
    <x v="553"/>
    <s v="Dewi Ananda"/>
    <x v="22"/>
    <x v="18"/>
    <n v="11000"/>
    <x v="18"/>
    <n v="0"/>
    <n v="16500"/>
    <n v="0"/>
    <n v="16500"/>
    <n v="50000"/>
    <n v="66500"/>
    <x v="3"/>
    <x v="0"/>
    <x v="3"/>
    <n v="1"/>
    <x v="0"/>
  </r>
  <r>
    <s v="ORD00851"/>
    <x v="554"/>
    <s v="Citra Budiman"/>
    <x v="18"/>
    <x v="12"/>
    <n v="9500"/>
    <x v="16"/>
    <n v="0"/>
    <n v="17100"/>
    <n v="0"/>
    <n v="17100"/>
    <n v="0"/>
    <n v="17100"/>
    <x v="2"/>
    <x v="0"/>
    <x v="0"/>
    <n v="1"/>
    <x v="0"/>
  </r>
  <r>
    <s v="ORD01433"/>
    <x v="555"/>
    <s v="Clara Iskandar"/>
    <x v="34"/>
    <x v="4"/>
    <n v="40000"/>
    <x v="0"/>
    <n v="0"/>
    <n v="44000"/>
    <n v="0"/>
    <n v="44000"/>
    <n v="18000"/>
    <n v="62000"/>
    <x v="0"/>
    <x v="0"/>
    <x v="0"/>
    <n v="3"/>
    <x v="0"/>
  </r>
  <r>
    <s v="ORD01803"/>
    <x v="556"/>
    <s v="Erna Hidayat"/>
    <x v="32"/>
    <x v="19"/>
    <n v="15500"/>
    <x v="32"/>
    <n v="0"/>
    <n v="3100"/>
    <n v="0"/>
    <n v="3100"/>
    <n v="28000"/>
    <n v="31100"/>
    <x v="3"/>
    <x v="1"/>
    <x v="2"/>
    <n v="5"/>
    <x v="0"/>
  </r>
  <r>
    <s v="ORD00081"/>
    <x v="557"/>
    <s v="Hendra Wijaya"/>
    <x v="0"/>
    <x v="0"/>
    <n v="10000"/>
    <x v="24"/>
    <n v="0"/>
    <n v="20000"/>
    <n v="0"/>
    <n v="20000"/>
    <n v="15000"/>
    <n v="35000"/>
    <x v="1"/>
    <x v="0"/>
    <x v="4"/>
    <n v="4"/>
    <x v="1"/>
  </r>
  <r>
    <s v="ORD00430"/>
    <x v="558"/>
    <s v="Gita Wijaya"/>
    <x v="31"/>
    <x v="9"/>
    <n v="46000"/>
    <x v="17"/>
    <n v="0"/>
    <n v="46000"/>
    <n v="0"/>
    <n v="46000"/>
    <n v="87000"/>
    <n v="133000"/>
    <x v="0"/>
    <x v="1"/>
    <x v="0"/>
    <n v="5"/>
    <x v="0"/>
  </r>
  <r>
    <s v="ORD00430"/>
    <x v="558"/>
    <s v="Gita Wijaya"/>
    <x v="31"/>
    <x v="16"/>
    <n v="115000"/>
    <x v="32"/>
    <n v="0"/>
    <n v="23000"/>
    <n v="0"/>
    <n v="23000"/>
    <n v="0"/>
    <n v="23000"/>
    <x v="0"/>
    <x v="1"/>
    <x v="0"/>
    <n v="5"/>
    <x v="0"/>
  </r>
  <r>
    <s v="ORD01337"/>
    <x v="559"/>
    <s v="Citra Maulana"/>
    <x v="17"/>
    <x v="16"/>
    <n v="115000"/>
    <x v="17"/>
    <n v="0"/>
    <n v="115000"/>
    <n v="0"/>
    <n v="115000"/>
    <n v="72000"/>
    <n v="187000"/>
    <x v="2"/>
    <x v="0"/>
    <x v="2"/>
    <n v="4"/>
    <x v="0"/>
  </r>
  <r>
    <s v="ORD00951"/>
    <x v="560"/>
    <s v="Dimas Utami"/>
    <x v="18"/>
    <x v="8"/>
    <n v="17500"/>
    <x v="20"/>
    <n v="0"/>
    <n v="24500"/>
    <n v="0"/>
    <n v="24500"/>
    <n v="0"/>
    <n v="24500"/>
    <x v="0"/>
    <x v="0"/>
    <x v="3"/>
    <n v="1"/>
    <x v="1"/>
  </r>
  <r>
    <s v="ORD00009"/>
    <x v="561"/>
    <s v="Tono Syahputra"/>
    <x v="0"/>
    <x v="13"/>
    <n v="10000"/>
    <x v="13"/>
    <n v="0"/>
    <n v="5000"/>
    <n v="0"/>
    <n v="5000"/>
    <n v="15000"/>
    <n v="20000"/>
    <x v="0"/>
    <x v="0"/>
    <x v="0"/>
    <n v="4"/>
    <x v="1"/>
  </r>
  <r>
    <s v="ORD01054"/>
    <x v="562"/>
    <s v="Putri Syahputra"/>
    <x v="26"/>
    <x v="4"/>
    <n v="40000"/>
    <x v="13"/>
    <n v="0"/>
    <n v="20000"/>
    <n v="0"/>
    <n v="20000"/>
    <n v="46000"/>
    <n v="66000"/>
    <x v="1"/>
    <x v="0"/>
    <x v="1"/>
    <n v="2"/>
    <x v="0"/>
  </r>
  <r>
    <s v="ORD01071"/>
    <x v="563"/>
    <s v="Qori Fauziah"/>
    <x v="11"/>
    <x v="6"/>
    <n v="26000"/>
    <x v="18"/>
    <n v="0"/>
    <n v="39000"/>
    <n v="0"/>
    <n v="39000"/>
    <n v="74000"/>
    <n v="113000"/>
    <x v="2"/>
    <x v="0"/>
    <x v="4"/>
    <n v="5"/>
    <x v="0"/>
  </r>
  <r>
    <s v="ORD00331"/>
    <x v="564"/>
    <s v="Yani Utami"/>
    <x v="10"/>
    <x v="13"/>
    <n v="10000"/>
    <x v="10"/>
    <n v="0"/>
    <n v="13000"/>
    <n v="0"/>
    <n v="13000"/>
    <n v="87000"/>
    <n v="100000"/>
    <x v="0"/>
    <x v="0"/>
    <x v="3"/>
    <n v="2"/>
    <x v="0"/>
  </r>
  <r>
    <s v="ORD00704"/>
    <x v="565"/>
    <s v="Bella Halim"/>
    <x v="2"/>
    <x v="3"/>
    <n v="13500"/>
    <x v="0"/>
    <n v="0"/>
    <n v="14850.000000000002"/>
    <n v="0"/>
    <n v="14850.000000000002"/>
    <n v="76000"/>
    <n v="90850"/>
    <x v="0"/>
    <x v="0"/>
    <x v="4"/>
    <n v="3"/>
    <x v="0"/>
  </r>
  <r>
    <s v="ORD00445"/>
    <x v="566"/>
    <s v="Citra Kusuma"/>
    <x v="3"/>
    <x v="6"/>
    <n v="26000"/>
    <x v="18"/>
    <n v="0"/>
    <n v="39000"/>
    <n v="0"/>
    <n v="39000"/>
    <n v="93000"/>
    <n v="132000"/>
    <x v="0"/>
    <x v="0"/>
    <x v="0"/>
    <n v="2"/>
    <x v="0"/>
  </r>
  <r>
    <s v="ORD00445"/>
    <x v="566"/>
    <s v="Citra Kusuma"/>
    <x v="3"/>
    <x v="7"/>
    <n v="14000"/>
    <x v="10"/>
    <n v="0"/>
    <n v="18200"/>
    <n v="0"/>
    <n v="18200"/>
    <n v="0"/>
    <n v="18200"/>
    <x v="0"/>
    <x v="0"/>
    <x v="0"/>
    <n v="2"/>
    <x v="0"/>
  </r>
  <r>
    <s v="ORD01051"/>
    <x v="567"/>
    <s v="Bella Santoso"/>
    <x v="7"/>
    <x v="9"/>
    <n v="46000"/>
    <x v="12"/>
    <n v="0"/>
    <n v="27600"/>
    <n v="0"/>
    <n v="27600"/>
    <n v="26000"/>
    <n v="53600"/>
    <x v="1"/>
    <x v="0"/>
    <x v="2"/>
    <n v="1"/>
    <x v="0"/>
  </r>
  <r>
    <s v="ORD00590"/>
    <x v="568"/>
    <s v="Sari Puspita"/>
    <x v="15"/>
    <x v="13"/>
    <n v="10000"/>
    <x v="2"/>
    <n v="0"/>
    <n v="4000"/>
    <n v="0"/>
    <n v="4000"/>
    <n v="97000"/>
    <n v="101000"/>
    <x v="3"/>
    <x v="0"/>
    <x v="3"/>
    <n v="5"/>
    <x v="0"/>
  </r>
  <r>
    <s v="ORD00063"/>
    <x v="569"/>
    <s v="Tono Ananda"/>
    <x v="8"/>
    <x v="9"/>
    <n v="46000"/>
    <x v="0"/>
    <n v="0"/>
    <n v="50600.000000000007"/>
    <n v="0"/>
    <n v="50600.000000000007"/>
    <n v="59000"/>
    <n v="109600"/>
    <x v="1"/>
    <x v="0"/>
    <x v="2"/>
    <n v="1"/>
    <x v="1"/>
  </r>
  <r>
    <s v="ORD00845"/>
    <x v="570"/>
    <s v="Aulia Puspita"/>
    <x v="29"/>
    <x v="6"/>
    <n v="26000"/>
    <x v="2"/>
    <n v="0"/>
    <n v="10400"/>
    <n v="0"/>
    <n v="10400"/>
    <n v="48000"/>
    <n v="58400"/>
    <x v="0"/>
    <x v="0"/>
    <x v="3"/>
    <n v="2"/>
    <x v="0"/>
  </r>
  <r>
    <s v="ORD01022"/>
    <x v="571"/>
    <s v="Gita Saputra"/>
    <x v="17"/>
    <x v="9"/>
    <n v="46000"/>
    <x v="19"/>
    <n v="0"/>
    <n v="36800"/>
    <n v="0"/>
    <n v="36800"/>
    <n v="72000"/>
    <n v="108800"/>
    <x v="2"/>
    <x v="0"/>
    <x v="1"/>
    <n v="3"/>
    <x v="0"/>
  </r>
  <r>
    <s v="ORD00601"/>
    <x v="572"/>
    <s v="Ani Ramadhani"/>
    <x v="25"/>
    <x v="19"/>
    <n v="15500"/>
    <x v="26"/>
    <n v="0"/>
    <n v="1550"/>
    <n v="0"/>
    <n v="1550"/>
    <n v="50000"/>
    <n v="51550"/>
    <x v="0"/>
    <x v="0"/>
    <x v="1"/>
    <n v="3"/>
    <x v="0"/>
  </r>
  <r>
    <s v="ORD00974"/>
    <x v="573"/>
    <s v="Yani Ramadhani"/>
    <x v="36"/>
    <x v="11"/>
    <n v="15000"/>
    <x v="2"/>
    <n v="0"/>
    <n v="6000"/>
    <n v="0"/>
    <n v="6000"/>
    <n v="21000"/>
    <n v="27000"/>
    <x v="3"/>
    <x v="2"/>
    <x v="4"/>
    <n v="4"/>
    <x v="0"/>
  </r>
  <r>
    <s v="ORD00393"/>
    <x v="574"/>
    <s v="Vina Budiman"/>
    <x v="4"/>
    <x v="0"/>
    <n v="10000"/>
    <x v="15"/>
    <n v="0"/>
    <n v="17000"/>
    <n v="0"/>
    <n v="17000"/>
    <n v="43000"/>
    <n v="60000"/>
    <x v="2"/>
    <x v="1"/>
    <x v="3"/>
    <n v="1"/>
    <x v="0"/>
  </r>
  <r>
    <s v="ORD00393"/>
    <x v="574"/>
    <s v="Vina Budiman"/>
    <x v="4"/>
    <x v="2"/>
    <n v="20000"/>
    <x v="20"/>
    <n v="0"/>
    <n v="28000"/>
    <n v="0"/>
    <n v="28000"/>
    <n v="0"/>
    <n v="28000"/>
    <x v="2"/>
    <x v="1"/>
    <x v="3"/>
    <n v="1"/>
    <x v="0"/>
  </r>
  <r>
    <s v="ORD00960"/>
    <x v="575"/>
    <s v="Clara Pradipta"/>
    <x v="15"/>
    <x v="16"/>
    <n v="115000"/>
    <x v="2"/>
    <n v="0"/>
    <n v="46000"/>
    <n v="0"/>
    <n v="46000"/>
    <n v="97000"/>
    <n v="143000"/>
    <x v="1"/>
    <x v="0"/>
    <x v="0"/>
    <n v="3"/>
    <x v="0"/>
  </r>
  <r>
    <s v="ORD01133"/>
    <x v="576"/>
    <s v="Ani Fauziah"/>
    <x v="15"/>
    <x v="8"/>
    <n v="17500"/>
    <x v="36"/>
    <n v="0"/>
    <n v="56000"/>
    <n v="0"/>
    <n v="56000"/>
    <n v="97000"/>
    <n v="153000"/>
    <x v="1"/>
    <x v="0"/>
    <x v="1"/>
    <n v="4"/>
    <x v="0"/>
  </r>
  <r>
    <s v="ORD01821"/>
    <x v="577"/>
    <s v="Hana Nugroho"/>
    <x v="11"/>
    <x v="15"/>
    <n v="10000"/>
    <x v="23"/>
    <n v="0"/>
    <n v="3000"/>
    <n v="0"/>
    <n v="3000"/>
    <n v="74000"/>
    <n v="77000"/>
    <x v="3"/>
    <x v="0"/>
    <x v="1"/>
    <n v="1"/>
    <x v="0"/>
  </r>
  <r>
    <s v="ORD01675"/>
    <x v="578"/>
    <s v="Ani Fauziah"/>
    <x v="15"/>
    <x v="8"/>
    <n v="17500"/>
    <x v="11"/>
    <n v="0"/>
    <n v="43750"/>
    <n v="0"/>
    <n v="43750"/>
    <n v="97000"/>
    <n v="140750"/>
    <x v="2"/>
    <x v="0"/>
    <x v="1"/>
    <n v="5"/>
    <x v="0"/>
  </r>
  <r>
    <s v="ORD00169"/>
    <x v="579"/>
    <s v="Dewi Maulana"/>
    <x v="28"/>
    <x v="2"/>
    <n v="20000"/>
    <x v="16"/>
    <n v="0"/>
    <n v="36000"/>
    <n v="0"/>
    <n v="36000"/>
    <n v="56000"/>
    <n v="92000"/>
    <x v="1"/>
    <x v="0"/>
    <x v="4"/>
    <n v="3"/>
    <x v="0"/>
  </r>
  <r>
    <s v="ORD00395"/>
    <x v="580"/>
    <s v="Yani Wijaya"/>
    <x v="11"/>
    <x v="19"/>
    <n v="15500"/>
    <x v="2"/>
    <n v="0"/>
    <n v="6200"/>
    <n v="0"/>
    <n v="6200"/>
    <n v="74000"/>
    <n v="80200"/>
    <x v="3"/>
    <x v="0"/>
    <x v="4"/>
    <n v="1"/>
    <x v="0"/>
  </r>
  <r>
    <s v="ORD00395"/>
    <x v="580"/>
    <s v="Yani Wijaya"/>
    <x v="11"/>
    <x v="6"/>
    <n v="26000"/>
    <x v="18"/>
    <n v="0"/>
    <n v="39000"/>
    <n v="0"/>
    <n v="39000"/>
    <n v="0"/>
    <n v="39000"/>
    <x v="3"/>
    <x v="0"/>
    <x v="4"/>
    <n v="1"/>
    <x v="0"/>
  </r>
  <r>
    <s v="ORD01291"/>
    <x v="581"/>
    <s v="Sari Syahputra"/>
    <x v="21"/>
    <x v="11"/>
    <n v="15000"/>
    <x v="12"/>
    <n v="0"/>
    <n v="9000"/>
    <n v="0"/>
    <n v="9000"/>
    <n v="59000"/>
    <n v="68000"/>
    <x v="0"/>
    <x v="1"/>
    <x v="3"/>
    <n v="4"/>
    <x v="0"/>
  </r>
  <r>
    <s v="ORD00546"/>
    <x v="582"/>
    <s v="Zahra Kusuma"/>
    <x v="7"/>
    <x v="11"/>
    <n v="15000"/>
    <x v="16"/>
    <n v="0"/>
    <n v="27000"/>
    <n v="0"/>
    <n v="27000"/>
    <n v="26000"/>
    <n v="53000"/>
    <x v="2"/>
    <x v="1"/>
    <x v="0"/>
    <n v="3"/>
    <x v="0"/>
  </r>
  <r>
    <s v="ORD00362"/>
    <x v="583"/>
    <s v="Dewi Hidayat"/>
    <x v="16"/>
    <x v="14"/>
    <n v="55000"/>
    <x v="0"/>
    <n v="0"/>
    <n v="60500.000000000007"/>
    <n v="0"/>
    <n v="60500.000000000007"/>
    <n v="18000"/>
    <n v="78500"/>
    <x v="3"/>
    <x v="0"/>
    <x v="2"/>
    <n v="1"/>
    <x v="0"/>
  </r>
  <r>
    <s v="ORD00362"/>
    <x v="583"/>
    <s v="Dewi Hidayat"/>
    <x v="16"/>
    <x v="16"/>
    <n v="115000"/>
    <x v="19"/>
    <n v="0"/>
    <n v="92000"/>
    <n v="0"/>
    <n v="92000"/>
    <n v="0"/>
    <n v="92000"/>
    <x v="3"/>
    <x v="0"/>
    <x v="2"/>
    <n v="1"/>
    <x v="0"/>
  </r>
  <r>
    <s v="ORD01182"/>
    <x v="584"/>
    <s v="Zahra Ananda"/>
    <x v="18"/>
    <x v="7"/>
    <n v="14000"/>
    <x v="23"/>
    <n v="0"/>
    <n v="4200"/>
    <n v="0"/>
    <n v="4200"/>
    <n v="0"/>
    <n v="4200"/>
    <x v="1"/>
    <x v="0"/>
    <x v="0"/>
    <n v="3"/>
    <x v="0"/>
  </r>
  <r>
    <s v="ORD01066"/>
    <x v="585"/>
    <s v="Putri Iskandar"/>
    <x v="29"/>
    <x v="10"/>
    <n v="45000"/>
    <x v="17"/>
    <n v="0"/>
    <n v="45000"/>
    <n v="0"/>
    <n v="45000"/>
    <n v="48000"/>
    <n v="93000"/>
    <x v="1"/>
    <x v="0"/>
    <x v="1"/>
    <n v="3"/>
    <x v="0"/>
  </r>
  <r>
    <s v="ORD00421"/>
    <x v="586"/>
    <s v="Bella Maulana"/>
    <x v="13"/>
    <x v="14"/>
    <n v="55000"/>
    <x v="17"/>
    <n v="0"/>
    <n v="55000"/>
    <n v="0"/>
    <n v="55000"/>
    <n v="49000"/>
    <n v="104000"/>
    <x v="3"/>
    <x v="1"/>
    <x v="4"/>
    <n v="1"/>
    <x v="0"/>
  </r>
  <r>
    <s v="ORD00641"/>
    <x v="587"/>
    <s v="Sari Wijaya"/>
    <x v="4"/>
    <x v="12"/>
    <n v="9500"/>
    <x v="7"/>
    <n v="0"/>
    <n v="15200"/>
    <n v="0"/>
    <n v="15200"/>
    <n v="43000"/>
    <n v="58200"/>
    <x v="2"/>
    <x v="0"/>
    <x v="3"/>
    <n v="2"/>
    <x v="0"/>
  </r>
  <r>
    <s v="ORD00977"/>
    <x v="588"/>
    <s v="Wahyu Santoso"/>
    <x v="34"/>
    <x v="9"/>
    <n v="46000"/>
    <x v="5"/>
    <n v="0"/>
    <n v="55200"/>
    <n v="0"/>
    <n v="55200"/>
    <n v="18000"/>
    <n v="73200"/>
    <x v="2"/>
    <x v="2"/>
    <x v="4"/>
    <n v="4"/>
    <x v="1"/>
  </r>
  <r>
    <s v="ORD01848"/>
    <x v="589"/>
    <s v="Dewi Hidayat"/>
    <x v="16"/>
    <x v="15"/>
    <n v="10000"/>
    <x v="10"/>
    <n v="0"/>
    <n v="13000"/>
    <n v="0"/>
    <n v="13000"/>
    <n v="18000"/>
    <n v="31000"/>
    <x v="1"/>
    <x v="2"/>
    <x v="2"/>
    <n v="2"/>
    <x v="0"/>
  </r>
  <r>
    <s v="ORD00035"/>
    <x v="590"/>
    <s v="Tono Hidayat"/>
    <x v="34"/>
    <x v="3"/>
    <n v="13500"/>
    <x v="16"/>
    <n v="0"/>
    <n v="24300"/>
    <n v="0"/>
    <n v="24300"/>
    <n v="18000"/>
    <n v="42300"/>
    <x v="2"/>
    <x v="1"/>
    <x v="3"/>
    <n v="2"/>
    <x v="1"/>
  </r>
  <r>
    <s v="ORD01251"/>
    <x v="591"/>
    <s v="Lestari Syahputra"/>
    <x v="5"/>
    <x v="11"/>
    <n v="15000"/>
    <x v="18"/>
    <n v="0"/>
    <n v="22500"/>
    <n v="0"/>
    <n v="22500"/>
    <n v="18000"/>
    <n v="40500"/>
    <x v="0"/>
    <x v="1"/>
    <x v="3"/>
    <n v="5"/>
    <x v="0"/>
  </r>
  <r>
    <s v="ORD01639"/>
    <x v="592"/>
    <s v="Joko Maulana"/>
    <x v="27"/>
    <x v="13"/>
    <n v="10000"/>
    <x v="5"/>
    <n v="0"/>
    <n v="12000"/>
    <n v="0"/>
    <n v="12000"/>
    <n v="49000"/>
    <n v="61000"/>
    <x v="3"/>
    <x v="0"/>
    <x v="1"/>
    <n v="3"/>
    <x v="1"/>
  </r>
  <r>
    <s v="ORD01451"/>
    <x v="593"/>
    <s v="Kartika Nugroho"/>
    <x v="4"/>
    <x v="11"/>
    <n v="15000"/>
    <x v="3"/>
    <n v="0"/>
    <n v="13500"/>
    <n v="0"/>
    <n v="13500"/>
    <n v="43000"/>
    <n v="56500"/>
    <x v="1"/>
    <x v="1"/>
    <x v="3"/>
    <n v="3"/>
    <x v="0"/>
  </r>
  <r>
    <s v="ORD00148"/>
    <x v="594"/>
    <s v="Ani Budiman"/>
    <x v="17"/>
    <x v="8"/>
    <n v="17500"/>
    <x v="21"/>
    <n v="0"/>
    <n v="49000"/>
    <n v="0"/>
    <n v="49000"/>
    <n v="72000"/>
    <n v="121000"/>
    <x v="3"/>
    <x v="2"/>
    <x v="1"/>
    <n v="5"/>
    <x v="0"/>
  </r>
  <r>
    <s v="ORD00207"/>
    <x v="595"/>
    <s v="Yani Rahmawati"/>
    <x v="27"/>
    <x v="17"/>
    <n v="12000"/>
    <x v="1"/>
    <n v="0"/>
    <n v="8400"/>
    <n v="0"/>
    <n v="8400"/>
    <n v="49000"/>
    <n v="57400"/>
    <x v="0"/>
    <x v="0"/>
    <x v="4"/>
    <n v="1"/>
    <x v="0"/>
  </r>
  <r>
    <s v="ORD00207"/>
    <x v="595"/>
    <s v="Yani Rahmawati"/>
    <x v="27"/>
    <x v="7"/>
    <n v="14000"/>
    <x v="1"/>
    <n v="0"/>
    <n v="9800"/>
    <n v="0"/>
    <n v="9800"/>
    <n v="0"/>
    <n v="9800"/>
    <x v="0"/>
    <x v="0"/>
    <x v="4"/>
    <n v="1"/>
    <x v="0"/>
  </r>
  <r>
    <s v="ORD00569"/>
    <x v="596"/>
    <s v="Tono Hidayat"/>
    <x v="34"/>
    <x v="8"/>
    <n v="17500"/>
    <x v="25"/>
    <n v="0"/>
    <n v="42000"/>
    <n v="0"/>
    <n v="42000"/>
    <n v="18000"/>
    <n v="60000"/>
    <x v="0"/>
    <x v="2"/>
    <x v="0"/>
    <n v="4"/>
    <x v="1"/>
  </r>
  <r>
    <s v="ORD01805"/>
    <x v="597"/>
    <s v="Clara Ananda"/>
    <x v="18"/>
    <x v="1"/>
    <n v="15000"/>
    <x v="2"/>
    <n v="0"/>
    <n v="6000"/>
    <n v="0"/>
    <n v="6000"/>
    <n v="0"/>
    <n v="6000"/>
    <x v="2"/>
    <x v="0"/>
    <x v="3"/>
    <n v="5"/>
    <x v="0"/>
  </r>
  <r>
    <s v="ORD00599"/>
    <x v="598"/>
    <s v="Dimas Puspita"/>
    <x v="34"/>
    <x v="0"/>
    <n v="10000"/>
    <x v="14"/>
    <n v="0"/>
    <n v="26000"/>
    <n v="0"/>
    <n v="26000"/>
    <n v="18000"/>
    <n v="44000"/>
    <x v="0"/>
    <x v="0"/>
    <x v="3"/>
    <n v="3"/>
    <x v="1"/>
  </r>
  <r>
    <s v="ORD01518"/>
    <x v="599"/>
    <s v="Joko Ananda"/>
    <x v="20"/>
    <x v="17"/>
    <n v="12000"/>
    <x v="12"/>
    <n v="0"/>
    <n v="7200"/>
    <n v="0"/>
    <n v="7200"/>
    <n v="84000"/>
    <n v="91200"/>
    <x v="3"/>
    <x v="0"/>
    <x v="3"/>
    <n v="3"/>
    <x v="1"/>
  </r>
  <r>
    <s v="ORD00199"/>
    <x v="600"/>
    <s v="Erna Fauziah"/>
    <x v="28"/>
    <x v="2"/>
    <n v="20000"/>
    <x v="9"/>
    <n v="0"/>
    <n v="42000"/>
    <n v="0"/>
    <n v="42000"/>
    <n v="56000"/>
    <n v="98000"/>
    <x v="0"/>
    <x v="0"/>
    <x v="3"/>
    <n v="3"/>
    <x v="0"/>
  </r>
  <r>
    <s v="ORD00005"/>
    <x v="601"/>
    <s v="Iwan Budiman"/>
    <x v="2"/>
    <x v="0"/>
    <n v="10000"/>
    <x v="31"/>
    <n v="0"/>
    <n v="27000"/>
    <n v="0"/>
    <n v="27000"/>
    <n v="76000"/>
    <n v="103000"/>
    <x v="3"/>
    <x v="2"/>
    <x v="0"/>
    <n v="5"/>
    <x v="1"/>
  </r>
  <r>
    <s v="ORD00173"/>
    <x v="602"/>
    <s v="Bella Santoso"/>
    <x v="7"/>
    <x v="8"/>
    <n v="17500"/>
    <x v="29"/>
    <n v="0"/>
    <n v="57750"/>
    <n v="0"/>
    <n v="57750"/>
    <n v="26000"/>
    <n v="83750"/>
    <x v="0"/>
    <x v="0"/>
    <x v="2"/>
    <n v="2"/>
    <x v="0"/>
  </r>
  <r>
    <s v="ORD01715"/>
    <x v="603"/>
    <s v="Aulia Iskandar"/>
    <x v="11"/>
    <x v="6"/>
    <n v="26000"/>
    <x v="5"/>
    <n v="0"/>
    <n v="31200"/>
    <n v="0"/>
    <n v="31200"/>
    <n v="74000"/>
    <n v="105200"/>
    <x v="2"/>
    <x v="0"/>
    <x v="4"/>
    <n v="4"/>
    <x v="0"/>
  </r>
  <r>
    <s v="ORD01234"/>
    <x v="604"/>
    <s v="Fitri Iskandar"/>
    <x v="8"/>
    <x v="7"/>
    <n v="14000"/>
    <x v="1"/>
    <n v="0"/>
    <n v="9800"/>
    <n v="0"/>
    <n v="9800"/>
    <n v="59000"/>
    <n v="68800"/>
    <x v="2"/>
    <x v="0"/>
    <x v="4"/>
    <n v="2"/>
    <x v="0"/>
  </r>
  <r>
    <s v="ORD00410"/>
    <x v="605"/>
    <s v="Lestari Wijaya"/>
    <x v="18"/>
    <x v="19"/>
    <n v="15500"/>
    <x v="1"/>
    <n v="0"/>
    <n v="10850"/>
    <n v="0"/>
    <n v="10850"/>
    <n v="0"/>
    <n v="10850"/>
    <x v="3"/>
    <x v="0"/>
    <x v="3"/>
    <n v="3"/>
    <x v="0"/>
  </r>
  <r>
    <s v="ORD00623"/>
    <x v="606"/>
    <s v="Umar Setiawan"/>
    <x v="17"/>
    <x v="9"/>
    <n v="46000"/>
    <x v="1"/>
    <n v="0"/>
    <n v="32199.999999999996"/>
    <n v="0"/>
    <n v="32199.999999999996"/>
    <n v="72000"/>
    <n v="104200"/>
    <x v="1"/>
    <x v="0"/>
    <x v="0"/>
    <n v="2"/>
    <x v="1"/>
  </r>
  <r>
    <s v="ORD00980"/>
    <x v="607"/>
    <s v="Hana Puspita"/>
    <x v="34"/>
    <x v="11"/>
    <n v="15000"/>
    <x v="17"/>
    <n v="0"/>
    <n v="15000"/>
    <n v="0"/>
    <n v="15000"/>
    <n v="18000"/>
    <n v="33000"/>
    <x v="0"/>
    <x v="0"/>
    <x v="4"/>
    <n v="1"/>
    <x v="0"/>
  </r>
  <r>
    <s v="ORD00226"/>
    <x v="608"/>
    <s v="Aulia Pradipta"/>
    <x v="19"/>
    <x v="3"/>
    <n v="13500"/>
    <x v="9"/>
    <n v="0"/>
    <n v="28350"/>
    <n v="0"/>
    <n v="28350"/>
    <n v="78000"/>
    <n v="106350"/>
    <x v="2"/>
    <x v="0"/>
    <x v="0"/>
    <n v="5"/>
    <x v="0"/>
  </r>
  <r>
    <s v="ORD00371"/>
    <x v="609"/>
    <s v="Fitri Setiawan"/>
    <x v="13"/>
    <x v="12"/>
    <n v="9500"/>
    <x v="24"/>
    <n v="0"/>
    <n v="19000"/>
    <n v="0"/>
    <n v="19000"/>
    <n v="49000"/>
    <n v="68000"/>
    <x v="2"/>
    <x v="0"/>
    <x v="3"/>
    <n v="3"/>
    <x v="0"/>
  </r>
  <r>
    <s v="ORD00830"/>
    <x v="610"/>
    <s v="Yani Wijaya"/>
    <x v="11"/>
    <x v="7"/>
    <n v="14000"/>
    <x v="1"/>
    <n v="0"/>
    <n v="9800"/>
    <n v="0"/>
    <n v="9800"/>
    <n v="74000"/>
    <n v="83800"/>
    <x v="0"/>
    <x v="0"/>
    <x v="2"/>
    <n v="2"/>
    <x v="0"/>
  </r>
  <r>
    <s v="ORD00925"/>
    <x v="611"/>
    <s v="Dina Kusuma"/>
    <x v="29"/>
    <x v="5"/>
    <n v="10500"/>
    <x v="33"/>
    <n v="0"/>
    <n v="31500"/>
    <n v="0"/>
    <n v="31500"/>
    <n v="48000"/>
    <n v="79500"/>
    <x v="0"/>
    <x v="0"/>
    <x v="1"/>
    <n v="4"/>
    <x v="0"/>
  </r>
  <r>
    <s v="ORD00658"/>
    <x v="612"/>
    <s v="Lestari Utami"/>
    <x v="3"/>
    <x v="10"/>
    <n v="45000"/>
    <x v="19"/>
    <n v="0"/>
    <n v="36000"/>
    <n v="0"/>
    <n v="36000"/>
    <n v="93000"/>
    <n v="129000"/>
    <x v="1"/>
    <x v="0"/>
    <x v="1"/>
    <n v="4"/>
    <x v="0"/>
  </r>
  <r>
    <s v="ORD00170"/>
    <x v="613"/>
    <s v="Ani Fauziah"/>
    <x v="15"/>
    <x v="8"/>
    <n v="17500"/>
    <x v="33"/>
    <n v="0"/>
    <n v="52500"/>
    <n v="0"/>
    <n v="52500"/>
    <n v="97000"/>
    <n v="149500"/>
    <x v="1"/>
    <x v="0"/>
    <x v="1"/>
    <n v="5"/>
    <x v="0"/>
  </r>
  <r>
    <s v="ORD00170"/>
    <x v="613"/>
    <s v="Ani Fauziah"/>
    <x v="15"/>
    <x v="4"/>
    <n v="40000"/>
    <x v="2"/>
    <n v="0"/>
    <n v="16000"/>
    <n v="0"/>
    <n v="16000"/>
    <n v="0"/>
    <n v="16000"/>
    <x v="1"/>
    <x v="0"/>
    <x v="1"/>
    <n v="5"/>
    <x v="0"/>
  </r>
  <r>
    <s v="ORD00006"/>
    <x v="614"/>
    <s v="Eko Iskandar"/>
    <x v="28"/>
    <x v="11"/>
    <n v="15000"/>
    <x v="12"/>
    <n v="0"/>
    <n v="9000"/>
    <n v="0"/>
    <n v="9000"/>
    <n v="56000"/>
    <n v="65000"/>
    <x v="1"/>
    <x v="0"/>
    <x v="3"/>
    <n v="5"/>
    <x v="1"/>
  </r>
  <r>
    <s v="ORD01850"/>
    <x v="615"/>
    <s v="Wahyu Fauziah"/>
    <x v="35"/>
    <x v="9"/>
    <n v="46000"/>
    <x v="19"/>
    <n v="0"/>
    <n v="36800"/>
    <n v="0"/>
    <n v="36800"/>
    <n v="79000"/>
    <n v="115800"/>
    <x v="3"/>
    <x v="1"/>
    <x v="4"/>
    <n v="3"/>
    <x v="1"/>
  </r>
  <r>
    <s v="ORD01424"/>
    <x v="616"/>
    <s v="Hana Setiawan"/>
    <x v="28"/>
    <x v="16"/>
    <n v="115000"/>
    <x v="5"/>
    <n v="0"/>
    <n v="138000"/>
    <n v="0"/>
    <n v="138000"/>
    <n v="56000"/>
    <n v="194000"/>
    <x v="3"/>
    <x v="0"/>
    <x v="4"/>
    <n v="4"/>
    <x v="0"/>
  </r>
  <r>
    <s v="ORD01500"/>
    <x v="617"/>
    <s v="Dewi Pradipta"/>
    <x v="14"/>
    <x v="10"/>
    <n v="45000"/>
    <x v="13"/>
    <n v="0"/>
    <n v="22500"/>
    <n v="0"/>
    <n v="22500"/>
    <n v="85000"/>
    <n v="107500"/>
    <x v="0"/>
    <x v="0"/>
    <x v="1"/>
    <n v="2"/>
    <x v="0"/>
  </r>
  <r>
    <s v="ORD00050"/>
    <x v="618"/>
    <s v="Fajar Kurniawan"/>
    <x v="3"/>
    <x v="12"/>
    <n v="9500"/>
    <x v="7"/>
    <n v="0"/>
    <n v="15200"/>
    <n v="0"/>
    <n v="15200"/>
    <n v="93000"/>
    <n v="108200"/>
    <x v="2"/>
    <x v="2"/>
    <x v="0"/>
    <n v="3"/>
    <x v="1"/>
  </r>
  <r>
    <s v="ORD01342"/>
    <x v="619"/>
    <s v="Fitri Halim"/>
    <x v="6"/>
    <x v="9"/>
    <n v="46000"/>
    <x v="19"/>
    <n v="0"/>
    <n v="36800"/>
    <n v="0"/>
    <n v="36800"/>
    <n v="80000"/>
    <n v="116800"/>
    <x v="0"/>
    <x v="0"/>
    <x v="3"/>
    <n v="2"/>
    <x v="0"/>
  </r>
  <r>
    <s v="ORD00256"/>
    <x v="620"/>
    <s v="Zahra Santoso"/>
    <x v="9"/>
    <x v="19"/>
    <n v="15500"/>
    <x v="32"/>
    <n v="0"/>
    <n v="3100"/>
    <n v="0"/>
    <n v="3100"/>
    <n v="89000"/>
    <n v="92100"/>
    <x v="0"/>
    <x v="0"/>
    <x v="1"/>
    <n v="5"/>
    <x v="0"/>
  </r>
  <r>
    <s v="ORD01292"/>
    <x v="621"/>
    <s v="Aulia Syahputra"/>
    <x v="35"/>
    <x v="12"/>
    <n v="9500"/>
    <x v="20"/>
    <n v="0"/>
    <n v="13300"/>
    <n v="0"/>
    <n v="13300"/>
    <n v="79000"/>
    <n v="92300"/>
    <x v="3"/>
    <x v="0"/>
    <x v="1"/>
    <n v="2"/>
    <x v="0"/>
  </r>
  <r>
    <s v="ORD00026"/>
    <x v="622"/>
    <s v="Oka Kurniawan"/>
    <x v="31"/>
    <x v="8"/>
    <n v="17500"/>
    <x v="3"/>
    <n v="5"/>
    <n v="15750"/>
    <n v="787.5"/>
    <n v="14962.5"/>
    <n v="87000"/>
    <n v="101962.5"/>
    <x v="2"/>
    <x v="0"/>
    <x v="1"/>
    <n v="4"/>
    <x v="1"/>
  </r>
  <r>
    <s v="ORD00812"/>
    <x v="623"/>
    <s v="Lestari Pradipta"/>
    <x v="28"/>
    <x v="4"/>
    <n v="40000"/>
    <x v="19"/>
    <n v="5"/>
    <n v="32000"/>
    <n v="1600"/>
    <n v="30400"/>
    <n v="56000"/>
    <n v="86400"/>
    <x v="0"/>
    <x v="0"/>
    <x v="0"/>
    <n v="2"/>
    <x v="0"/>
  </r>
  <r>
    <s v="ORD01062"/>
    <x v="624"/>
    <s v="Indra Setiawan"/>
    <x v="28"/>
    <x v="19"/>
    <n v="15500"/>
    <x v="2"/>
    <n v="5"/>
    <n v="6200"/>
    <n v="310"/>
    <n v="5890"/>
    <n v="56000"/>
    <n v="61890"/>
    <x v="1"/>
    <x v="1"/>
    <x v="4"/>
    <n v="4"/>
    <x v="1"/>
  </r>
  <r>
    <s v="ORD01461"/>
    <x v="625"/>
    <s v="Dina Puspita"/>
    <x v="18"/>
    <x v="11"/>
    <n v="15000"/>
    <x v="7"/>
    <n v="0"/>
    <n v="24000"/>
    <n v="0"/>
    <n v="24000"/>
    <n v="0"/>
    <n v="24000"/>
    <x v="1"/>
    <x v="0"/>
    <x v="0"/>
    <n v="5"/>
    <x v="0"/>
  </r>
  <r>
    <s v="ORD00931"/>
    <x v="626"/>
    <s v="Bella Utami"/>
    <x v="24"/>
    <x v="12"/>
    <n v="9500"/>
    <x v="21"/>
    <n v="0"/>
    <n v="26600"/>
    <n v="0"/>
    <n v="26600"/>
    <n v="68000"/>
    <n v="94600"/>
    <x v="2"/>
    <x v="0"/>
    <x v="0"/>
    <n v="5"/>
    <x v="0"/>
  </r>
  <r>
    <s v="ORD01702"/>
    <x v="627"/>
    <s v="Dina Wijaya"/>
    <x v="37"/>
    <x v="1"/>
    <n v="15000"/>
    <x v="3"/>
    <n v="0"/>
    <n v="13500"/>
    <n v="0"/>
    <n v="13500"/>
    <n v="67000"/>
    <n v="80500"/>
    <x v="0"/>
    <x v="1"/>
    <x v="4"/>
    <n v="2"/>
    <x v="0"/>
  </r>
  <r>
    <s v="ORD01369"/>
    <x v="628"/>
    <s v="Sari Pradipta"/>
    <x v="5"/>
    <x v="10"/>
    <n v="45000"/>
    <x v="19"/>
    <n v="0"/>
    <n v="36000"/>
    <n v="0"/>
    <n v="36000"/>
    <n v="18000"/>
    <n v="54000"/>
    <x v="1"/>
    <x v="0"/>
    <x v="0"/>
    <n v="5"/>
    <x v="0"/>
  </r>
  <r>
    <s v="ORD00523"/>
    <x v="629"/>
    <s v="Aulia Utami"/>
    <x v="19"/>
    <x v="9"/>
    <n v="46000"/>
    <x v="20"/>
    <n v="0"/>
    <n v="64399.999999999993"/>
    <n v="0"/>
    <n v="64399.999999999993"/>
    <n v="78000"/>
    <n v="142400"/>
    <x v="0"/>
    <x v="0"/>
    <x v="3"/>
    <n v="2"/>
    <x v="0"/>
  </r>
  <r>
    <s v="ORD00763"/>
    <x v="630"/>
    <s v="Vina Kurniawan"/>
    <x v="19"/>
    <x v="4"/>
    <n v="40000"/>
    <x v="5"/>
    <n v="0"/>
    <n v="48000"/>
    <n v="0"/>
    <n v="48000"/>
    <n v="78000"/>
    <n v="126000"/>
    <x v="3"/>
    <x v="0"/>
    <x v="0"/>
    <n v="5"/>
    <x v="0"/>
  </r>
  <r>
    <s v="ORD00534"/>
    <x v="631"/>
    <s v="Yani Syahputra"/>
    <x v="30"/>
    <x v="10"/>
    <n v="45000"/>
    <x v="27"/>
    <n v="0"/>
    <n v="85500"/>
    <n v="0"/>
    <n v="85500"/>
    <n v="57000"/>
    <n v="142500"/>
    <x v="1"/>
    <x v="0"/>
    <x v="4"/>
    <n v="4"/>
    <x v="0"/>
  </r>
  <r>
    <s v="ORD00281"/>
    <x v="632"/>
    <s v="Lestari Puspita"/>
    <x v="19"/>
    <x v="11"/>
    <n v="15000"/>
    <x v="5"/>
    <n v="0"/>
    <n v="18000"/>
    <n v="0"/>
    <n v="18000"/>
    <n v="78000"/>
    <n v="96000"/>
    <x v="2"/>
    <x v="0"/>
    <x v="0"/>
    <n v="3"/>
    <x v="0"/>
  </r>
  <r>
    <s v="ORD00102"/>
    <x v="633"/>
    <s v="Aulia Saputra"/>
    <x v="8"/>
    <x v="2"/>
    <n v="20000"/>
    <x v="11"/>
    <n v="0"/>
    <n v="50000"/>
    <n v="0"/>
    <n v="50000"/>
    <n v="59000"/>
    <n v="109000"/>
    <x v="1"/>
    <x v="0"/>
    <x v="0"/>
    <n v="4"/>
    <x v="0"/>
  </r>
  <r>
    <s v="ORD00102"/>
    <x v="633"/>
    <s v="Aulia Saputra"/>
    <x v="8"/>
    <x v="5"/>
    <n v="10500"/>
    <x v="24"/>
    <n v="0"/>
    <n v="21000"/>
    <n v="0"/>
    <n v="21000"/>
    <n v="0"/>
    <n v="21000"/>
    <x v="1"/>
    <x v="0"/>
    <x v="0"/>
    <n v="4"/>
    <x v="0"/>
  </r>
  <r>
    <s v="ORD01681"/>
    <x v="634"/>
    <s v="Bella Utami"/>
    <x v="24"/>
    <x v="3"/>
    <n v="13500"/>
    <x v="28"/>
    <n v="0"/>
    <n v="41850"/>
    <n v="0"/>
    <n v="41850"/>
    <n v="68000"/>
    <n v="109850"/>
    <x v="3"/>
    <x v="0"/>
    <x v="4"/>
    <n v="3"/>
    <x v="0"/>
  </r>
  <r>
    <s v="ORD01729"/>
    <x v="635"/>
    <s v="Qori Maulana"/>
    <x v="5"/>
    <x v="2"/>
    <n v="20000"/>
    <x v="9"/>
    <n v="0"/>
    <n v="42000"/>
    <n v="0"/>
    <n v="42000"/>
    <n v="18000"/>
    <n v="60000"/>
    <x v="1"/>
    <x v="0"/>
    <x v="3"/>
    <n v="3"/>
    <x v="0"/>
  </r>
  <r>
    <s v="ORD00187"/>
    <x v="636"/>
    <s v="Qori Pradipta"/>
    <x v="7"/>
    <x v="9"/>
    <n v="46000"/>
    <x v="17"/>
    <n v="0"/>
    <n v="46000"/>
    <n v="0"/>
    <n v="46000"/>
    <n v="26000"/>
    <n v="72000"/>
    <x v="1"/>
    <x v="0"/>
    <x v="1"/>
    <n v="1"/>
    <x v="0"/>
  </r>
  <r>
    <s v="ORD00614"/>
    <x v="637"/>
    <s v="Erna Setiawan"/>
    <x v="6"/>
    <x v="7"/>
    <n v="14000"/>
    <x v="3"/>
    <n v="0"/>
    <n v="12600"/>
    <n v="0"/>
    <n v="12600"/>
    <n v="80000"/>
    <n v="92600"/>
    <x v="1"/>
    <x v="0"/>
    <x v="2"/>
    <n v="4"/>
    <x v="0"/>
  </r>
  <r>
    <s v="ORD00337"/>
    <x v="638"/>
    <s v="Qori Hidayat"/>
    <x v="1"/>
    <x v="13"/>
    <n v="10000"/>
    <x v="19"/>
    <n v="0"/>
    <n v="8000"/>
    <n v="0"/>
    <n v="8000"/>
    <n v="17000"/>
    <n v="25000"/>
    <x v="3"/>
    <x v="0"/>
    <x v="3"/>
    <n v="4"/>
    <x v="0"/>
  </r>
  <r>
    <s v="ORD00419"/>
    <x v="639"/>
    <s v="Clara Iskandar"/>
    <x v="34"/>
    <x v="10"/>
    <n v="45000"/>
    <x v="0"/>
    <n v="0"/>
    <n v="49500.000000000007"/>
    <n v="0"/>
    <n v="49500.000000000007"/>
    <n v="18000"/>
    <n v="67500"/>
    <x v="1"/>
    <x v="0"/>
    <x v="1"/>
    <n v="3"/>
    <x v="0"/>
  </r>
  <r>
    <s v="ORD00419"/>
    <x v="639"/>
    <s v="Clara Iskandar"/>
    <x v="34"/>
    <x v="11"/>
    <n v="15000"/>
    <x v="0"/>
    <n v="0"/>
    <n v="16500"/>
    <n v="0"/>
    <n v="16500"/>
    <n v="0"/>
    <n v="16500"/>
    <x v="1"/>
    <x v="0"/>
    <x v="1"/>
    <n v="3"/>
    <x v="0"/>
  </r>
  <r>
    <s v="ORD00749"/>
    <x v="640"/>
    <s v="Dewi Utami"/>
    <x v="18"/>
    <x v="13"/>
    <n v="10000"/>
    <x v="2"/>
    <n v="0"/>
    <n v="4000"/>
    <n v="0"/>
    <n v="4000"/>
    <n v="0"/>
    <n v="4000"/>
    <x v="1"/>
    <x v="1"/>
    <x v="2"/>
    <n v="4"/>
    <x v="0"/>
  </r>
  <r>
    <s v="ORD01817"/>
    <x v="641"/>
    <s v="Yani Wijaya"/>
    <x v="11"/>
    <x v="6"/>
    <n v="26000"/>
    <x v="17"/>
    <n v="0"/>
    <n v="26000"/>
    <n v="0"/>
    <n v="26000"/>
    <n v="74000"/>
    <n v="100000"/>
    <x v="0"/>
    <x v="0"/>
    <x v="2"/>
    <n v="1"/>
    <x v="0"/>
  </r>
  <r>
    <s v="ORD00712"/>
    <x v="642"/>
    <s v="Putri Hidayat"/>
    <x v="24"/>
    <x v="0"/>
    <n v="10000"/>
    <x v="6"/>
    <n v="0"/>
    <n v="22000"/>
    <n v="0"/>
    <n v="22000"/>
    <n v="68000"/>
    <n v="90000"/>
    <x v="1"/>
    <x v="0"/>
    <x v="3"/>
    <n v="4"/>
    <x v="0"/>
  </r>
  <r>
    <s v="ORD00531"/>
    <x v="643"/>
    <s v="Erna Maulana"/>
    <x v="31"/>
    <x v="17"/>
    <n v="12000"/>
    <x v="17"/>
    <n v="0"/>
    <n v="12000"/>
    <n v="0"/>
    <n v="12000"/>
    <n v="87000"/>
    <n v="99000"/>
    <x v="2"/>
    <x v="0"/>
    <x v="0"/>
    <n v="5"/>
    <x v="0"/>
  </r>
  <r>
    <s v="ORD00185"/>
    <x v="644"/>
    <s v="Zahra Halim"/>
    <x v="12"/>
    <x v="8"/>
    <n v="17500"/>
    <x v="36"/>
    <n v="0"/>
    <n v="56000"/>
    <n v="0"/>
    <n v="56000"/>
    <n v="30000"/>
    <n v="86000"/>
    <x v="0"/>
    <x v="0"/>
    <x v="2"/>
    <n v="5"/>
    <x v="0"/>
  </r>
  <r>
    <s v="ORD00948"/>
    <x v="645"/>
    <s v="Hana Nugroho"/>
    <x v="11"/>
    <x v="9"/>
    <n v="46000"/>
    <x v="32"/>
    <n v="0"/>
    <n v="9200"/>
    <n v="0"/>
    <n v="9200"/>
    <n v="74000"/>
    <n v="83200"/>
    <x v="0"/>
    <x v="0"/>
    <x v="2"/>
    <n v="2"/>
    <x v="0"/>
  </r>
  <r>
    <s v="ORD00480"/>
    <x v="646"/>
    <s v="Eka Iskandar"/>
    <x v="11"/>
    <x v="4"/>
    <n v="40000"/>
    <x v="2"/>
    <n v="0"/>
    <n v="16000"/>
    <n v="0"/>
    <n v="16000"/>
    <n v="74000"/>
    <n v="90000"/>
    <x v="2"/>
    <x v="1"/>
    <x v="2"/>
    <n v="1"/>
    <x v="0"/>
  </r>
  <r>
    <s v="ORD00129"/>
    <x v="647"/>
    <s v="Hana Kusuma"/>
    <x v="6"/>
    <x v="3"/>
    <n v="13500"/>
    <x v="22"/>
    <n v="0"/>
    <n v="31049.999999999996"/>
    <n v="0"/>
    <n v="31049.999999999996"/>
    <n v="80000"/>
    <n v="111050"/>
    <x v="2"/>
    <x v="0"/>
    <x v="2"/>
    <n v="5"/>
    <x v="0"/>
  </r>
  <r>
    <s v="ORD01320"/>
    <x v="648"/>
    <s v="Erna Setiawan"/>
    <x v="6"/>
    <x v="11"/>
    <n v="15000"/>
    <x v="5"/>
    <n v="0"/>
    <n v="18000"/>
    <n v="0"/>
    <n v="18000"/>
    <n v="80000"/>
    <n v="98000"/>
    <x v="2"/>
    <x v="0"/>
    <x v="4"/>
    <n v="4"/>
    <x v="0"/>
  </r>
  <r>
    <s v="ORD01673"/>
    <x v="649"/>
    <s v="Rizky Fauziah"/>
    <x v="31"/>
    <x v="10"/>
    <n v="45000"/>
    <x v="12"/>
    <n v="0"/>
    <n v="27000"/>
    <n v="0"/>
    <n v="27000"/>
    <n v="87000"/>
    <n v="114000"/>
    <x v="2"/>
    <x v="1"/>
    <x v="2"/>
    <n v="2"/>
    <x v="1"/>
  </r>
  <r>
    <s v="ORD01053"/>
    <x v="650"/>
    <s v="Clara Kusuma"/>
    <x v="15"/>
    <x v="11"/>
    <n v="15000"/>
    <x v="1"/>
    <n v="0"/>
    <n v="10500"/>
    <n v="0"/>
    <n v="10500"/>
    <n v="97000"/>
    <n v="107500"/>
    <x v="2"/>
    <x v="1"/>
    <x v="4"/>
    <n v="4"/>
    <x v="0"/>
  </r>
  <r>
    <s v="ORD01516"/>
    <x v="651"/>
    <s v="Clara Ramadhani"/>
    <x v="29"/>
    <x v="18"/>
    <n v="11000"/>
    <x v="6"/>
    <n v="0"/>
    <n v="24200.000000000004"/>
    <n v="0"/>
    <n v="24200.000000000004"/>
    <n v="48000"/>
    <n v="72200"/>
    <x v="1"/>
    <x v="0"/>
    <x v="2"/>
    <n v="5"/>
    <x v="0"/>
  </r>
  <r>
    <s v="ORD01569"/>
    <x v="652"/>
    <s v="Bayu Ananda"/>
    <x v="3"/>
    <x v="11"/>
    <n v="15000"/>
    <x v="27"/>
    <n v="0"/>
    <n v="28500"/>
    <n v="0"/>
    <n v="28500"/>
    <n v="93000"/>
    <n v="121500"/>
    <x v="0"/>
    <x v="0"/>
    <x v="0"/>
    <n v="1"/>
    <x v="1"/>
  </r>
  <r>
    <s v="ORD00204"/>
    <x v="653"/>
    <s v="Hana Ramadhani"/>
    <x v="13"/>
    <x v="14"/>
    <n v="55000"/>
    <x v="1"/>
    <n v="0"/>
    <n v="38500"/>
    <n v="0"/>
    <n v="38500"/>
    <n v="49000"/>
    <n v="87500"/>
    <x v="0"/>
    <x v="0"/>
    <x v="2"/>
    <n v="1"/>
    <x v="0"/>
  </r>
  <r>
    <s v="ORD01363"/>
    <x v="654"/>
    <s v="Lestari Ramadhani"/>
    <x v="5"/>
    <x v="17"/>
    <n v="12000"/>
    <x v="20"/>
    <n v="0"/>
    <n v="16800"/>
    <n v="0"/>
    <n v="16800"/>
    <n v="18000"/>
    <n v="34800"/>
    <x v="3"/>
    <x v="0"/>
    <x v="0"/>
    <n v="1"/>
    <x v="0"/>
  </r>
  <r>
    <s v="ORD01008"/>
    <x v="655"/>
    <s v="Dewi Syahputra"/>
    <x v="16"/>
    <x v="5"/>
    <n v="10500"/>
    <x v="35"/>
    <n v="0"/>
    <n v="39900"/>
    <n v="0"/>
    <n v="39900"/>
    <n v="18000"/>
    <n v="57900"/>
    <x v="2"/>
    <x v="1"/>
    <x v="4"/>
    <n v="3"/>
    <x v="0"/>
  </r>
  <r>
    <s v="ORD00968"/>
    <x v="656"/>
    <s v="Lestari Syahputra"/>
    <x v="5"/>
    <x v="0"/>
    <n v="10000"/>
    <x v="17"/>
    <n v="0"/>
    <n v="10000"/>
    <n v="0"/>
    <n v="10000"/>
    <n v="18000"/>
    <n v="28000"/>
    <x v="1"/>
    <x v="0"/>
    <x v="0"/>
    <n v="3"/>
    <x v="0"/>
  </r>
  <r>
    <s v="ORD01239"/>
    <x v="657"/>
    <s v="Fitri Kurniawan"/>
    <x v="30"/>
    <x v="12"/>
    <n v="9500"/>
    <x v="20"/>
    <n v="5"/>
    <n v="13300"/>
    <n v="665"/>
    <n v="12635"/>
    <n v="57000"/>
    <n v="69635"/>
    <x v="1"/>
    <x v="1"/>
    <x v="1"/>
    <n v="1"/>
    <x v="0"/>
  </r>
  <r>
    <s v="ORD01127"/>
    <x v="658"/>
    <s v="Lestari Ananda"/>
    <x v="2"/>
    <x v="2"/>
    <n v="20000"/>
    <x v="18"/>
    <n v="5"/>
    <n v="30000"/>
    <n v="1500"/>
    <n v="28500"/>
    <n v="76000"/>
    <n v="104500"/>
    <x v="3"/>
    <x v="0"/>
    <x v="0"/>
    <n v="5"/>
    <x v="0"/>
  </r>
  <r>
    <s v="ORD00592"/>
    <x v="659"/>
    <s v="Clara Santoso"/>
    <x v="37"/>
    <x v="18"/>
    <n v="11000"/>
    <x v="21"/>
    <n v="5"/>
    <n v="30799.999999999996"/>
    <n v="1540"/>
    <n v="29259.999999999996"/>
    <n v="67000"/>
    <n v="96260"/>
    <x v="2"/>
    <x v="0"/>
    <x v="1"/>
    <n v="3"/>
    <x v="0"/>
  </r>
  <r>
    <s v="ORD00872"/>
    <x v="660"/>
    <s v="Zahra Saputra"/>
    <x v="1"/>
    <x v="4"/>
    <n v="40000"/>
    <x v="1"/>
    <n v="5"/>
    <n v="28000"/>
    <n v="1400"/>
    <n v="26600"/>
    <n v="17000"/>
    <n v="43600"/>
    <x v="1"/>
    <x v="0"/>
    <x v="1"/>
    <n v="1"/>
    <x v="0"/>
  </r>
  <r>
    <s v="ORD00479"/>
    <x v="661"/>
    <s v="Erna Kurniawan"/>
    <x v="7"/>
    <x v="5"/>
    <n v="10500"/>
    <x v="31"/>
    <n v="5"/>
    <n v="28350.000000000004"/>
    <n v="1417.5000000000002"/>
    <n v="26932.500000000004"/>
    <n v="26000"/>
    <n v="52932.5"/>
    <x v="2"/>
    <x v="0"/>
    <x v="1"/>
    <n v="5"/>
    <x v="0"/>
  </r>
  <r>
    <s v="ORD00477"/>
    <x v="662"/>
    <s v="Putri Wijaya"/>
    <x v="12"/>
    <x v="5"/>
    <n v="10500"/>
    <x v="4"/>
    <n v="5"/>
    <n v="30450"/>
    <n v="1522.5"/>
    <n v="28927.5"/>
    <n v="30000"/>
    <n v="58927.5"/>
    <x v="3"/>
    <x v="0"/>
    <x v="2"/>
    <n v="1"/>
    <x v="0"/>
  </r>
  <r>
    <s v="ORD01288"/>
    <x v="663"/>
    <s v="Lestari Puspita"/>
    <x v="19"/>
    <x v="15"/>
    <n v="10000"/>
    <x v="17"/>
    <n v="5"/>
    <n v="10000"/>
    <n v="500"/>
    <n v="9500"/>
    <n v="78000"/>
    <n v="87500"/>
    <x v="3"/>
    <x v="0"/>
    <x v="1"/>
    <n v="3"/>
    <x v="0"/>
  </r>
  <r>
    <s v="ORD00124"/>
    <x v="664"/>
    <s v="Ani Ananda"/>
    <x v="30"/>
    <x v="4"/>
    <n v="40000"/>
    <x v="27"/>
    <n v="5"/>
    <n v="76000"/>
    <n v="3800"/>
    <n v="72200"/>
    <n v="57000"/>
    <n v="129200"/>
    <x v="3"/>
    <x v="0"/>
    <x v="1"/>
    <n v="4"/>
    <x v="0"/>
  </r>
  <r>
    <s v="ORD01782"/>
    <x v="665"/>
    <s v="Tono Fauziah"/>
    <x v="30"/>
    <x v="4"/>
    <n v="40000"/>
    <x v="12"/>
    <n v="5"/>
    <n v="24000"/>
    <n v="1200"/>
    <n v="22800"/>
    <n v="57000"/>
    <n v="79800"/>
    <x v="0"/>
    <x v="0"/>
    <x v="3"/>
    <n v="3"/>
    <x v="1"/>
  </r>
  <r>
    <s v="ORD01077"/>
    <x v="666"/>
    <s v="Erna Setiawan"/>
    <x v="6"/>
    <x v="14"/>
    <n v="55000"/>
    <x v="19"/>
    <n v="5"/>
    <n v="44000"/>
    <n v="2200"/>
    <n v="41800"/>
    <n v="80000"/>
    <n v="121800"/>
    <x v="1"/>
    <x v="0"/>
    <x v="1"/>
    <n v="3"/>
    <x v="0"/>
  </r>
  <r>
    <s v="ORD01567"/>
    <x v="667"/>
    <s v="Kartika Saputra"/>
    <x v="37"/>
    <x v="9"/>
    <n v="46000"/>
    <x v="12"/>
    <n v="5"/>
    <n v="27600"/>
    <n v="1380"/>
    <n v="26220"/>
    <n v="67000"/>
    <n v="93220"/>
    <x v="0"/>
    <x v="0"/>
    <x v="1"/>
    <n v="4"/>
    <x v="0"/>
  </r>
  <r>
    <s v="ORD01238"/>
    <x v="668"/>
    <s v="Hana Halim"/>
    <x v="31"/>
    <x v="9"/>
    <n v="46000"/>
    <x v="17"/>
    <n v="5"/>
    <n v="46000"/>
    <n v="2300"/>
    <n v="43700"/>
    <n v="87000"/>
    <n v="130700"/>
    <x v="1"/>
    <x v="0"/>
    <x v="0"/>
    <n v="5"/>
    <x v="0"/>
  </r>
  <r>
    <s v="ORD01489"/>
    <x v="669"/>
    <s v="Clara Hidayat"/>
    <x v="26"/>
    <x v="8"/>
    <n v="17500"/>
    <x v="38"/>
    <n v="5"/>
    <n v="59500"/>
    <n v="2975"/>
    <n v="56525"/>
    <n v="46000"/>
    <n v="102525"/>
    <x v="0"/>
    <x v="0"/>
    <x v="3"/>
    <n v="2"/>
    <x v="0"/>
  </r>
  <r>
    <s v="ORD01240"/>
    <x v="670"/>
    <s v="Aulia Puspita"/>
    <x v="29"/>
    <x v="2"/>
    <n v="20000"/>
    <x v="33"/>
    <n v="5"/>
    <n v="60000"/>
    <n v="3000"/>
    <n v="57000"/>
    <n v="48000"/>
    <n v="105000"/>
    <x v="2"/>
    <x v="0"/>
    <x v="0"/>
    <n v="5"/>
    <x v="0"/>
  </r>
  <r>
    <s v="ORD01235"/>
    <x v="671"/>
    <s v="Qori Setiawan"/>
    <x v="10"/>
    <x v="0"/>
    <n v="10000"/>
    <x v="24"/>
    <n v="5"/>
    <n v="20000"/>
    <n v="1000"/>
    <n v="19000"/>
    <n v="87000"/>
    <n v="106000"/>
    <x v="0"/>
    <x v="0"/>
    <x v="4"/>
    <n v="3"/>
    <x v="0"/>
  </r>
  <r>
    <s v="ORD01371"/>
    <x v="672"/>
    <s v="Aulia Wijaya"/>
    <x v="22"/>
    <x v="8"/>
    <n v="17500"/>
    <x v="15"/>
    <n v="0"/>
    <n v="29750"/>
    <n v="0"/>
    <n v="29750"/>
    <n v="50000"/>
    <n v="79750"/>
    <x v="1"/>
    <x v="0"/>
    <x v="4"/>
    <n v="5"/>
    <x v="0"/>
  </r>
  <r>
    <s v="ORD01606"/>
    <x v="673"/>
    <s v="Yani Utami"/>
    <x v="10"/>
    <x v="6"/>
    <n v="26000"/>
    <x v="0"/>
    <n v="0"/>
    <n v="28600.000000000004"/>
    <n v="0"/>
    <n v="28600.000000000004"/>
    <n v="87000"/>
    <n v="115600"/>
    <x v="3"/>
    <x v="0"/>
    <x v="4"/>
    <n v="4"/>
    <x v="0"/>
  </r>
  <r>
    <s v="ORD01376"/>
    <x v="674"/>
    <s v="Zahra Santoso"/>
    <x v="9"/>
    <x v="19"/>
    <n v="15500"/>
    <x v="2"/>
    <n v="0"/>
    <n v="6200"/>
    <n v="0"/>
    <n v="6200"/>
    <n v="89000"/>
    <n v="95200"/>
    <x v="0"/>
    <x v="1"/>
    <x v="2"/>
    <n v="5"/>
    <x v="0"/>
  </r>
  <r>
    <s v="ORD00061"/>
    <x v="675"/>
    <s v="Fajar Fauziah"/>
    <x v="24"/>
    <x v="11"/>
    <n v="15000"/>
    <x v="22"/>
    <n v="0"/>
    <n v="34500"/>
    <n v="0"/>
    <n v="34500"/>
    <n v="68000"/>
    <n v="102500"/>
    <x v="0"/>
    <x v="0"/>
    <x v="1"/>
    <n v="4"/>
    <x v="1"/>
  </r>
  <r>
    <s v="ORD01318"/>
    <x v="676"/>
    <s v="Zahra Pradipta"/>
    <x v="9"/>
    <x v="9"/>
    <n v="46000"/>
    <x v="5"/>
    <n v="0"/>
    <n v="55200"/>
    <n v="0"/>
    <n v="55200"/>
    <n v="89000"/>
    <n v="144200"/>
    <x v="1"/>
    <x v="0"/>
    <x v="1"/>
    <n v="4"/>
    <x v="0"/>
  </r>
  <r>
    <s v="ORD00773"/>
    <x v="677"/>
    <s v="Yani Nugroho"/>
    <x v="1"/>
    <x v="12"/>
    <n v="9500"/>
    <x v="19"/>
    <n v="0"/>
    <n v="7600"/>
    <n v="0"/>
    <n v="7600"/>
    <n v="17000"/>
    <n v="24600"/>
    <x v="1"/>
    <x v="0"/>
    <x v="0"/>
    <n v="4"/>
    <x v="0"/>
  </r>
  <r>
    <s v="ORD00254"/>
    <x v="678"/>
    <s v="Fitri Kurniawan"/>
    <x v="30"/>
    <x v="12"/>
    <n v="9500"/>
    <x v="2"/>
    <n v="0"/>
    <n v="3800"/>
    <n v="0"/>
    <n v="3800"/>
    <n v="57000"/>
    <n v="60800"/>
    <x v="2"/>
    <x v="0"/>
    <x v="2"/>
    <n v="2"/>
    <x v="0"/>
  </r>
  <r>
    <s v="ORD00999"/>
    <x v="679"/>
    <s v="Putri Syahputra"/>
    <x v="26"/>
    <x v="0"/>
    <n v="10000"/>
    <x v="3"/>
    <n v="0"/>
    <n v="9000"/>
    <n v="0"/>
    <n v="9000"/>
    <n v="46000"/>
    <n v="55000"/>
    <x v="3"/>
    <x v="0"/>
    <x v="1"/>
    <n v="1"/>
    <x v="0"/>
  </r>
  <r>
    <s v="ORD00586"/>
    <x v="680"/>
    <s v="Dina Kusuma"/>
    <x v="29"/>
    <x v="0"/>
    <n v="10000"/>
    <x v="7"/>
    <n v="0"/>
    <n v="16000"/>
    <n v="0"/>
    <n v="16000"/>
    <n v="48000"/>
    <n v="64000"/>
    <x v="2"/>
    <x v="0"/>
    <x v="0"/>
    <n v="4"/>
    <x v="0"/>
  </r>
  <r>
    <s v="ORD01335"/>
    <x v="681"/>
    <s v="Indra Ananda"/>
    <x v="20"/>
    <x v="10"/>
    <n v="45000"/>
    <x v="7"/>
    <n v="0"/>
    <n v="72000"/>
    <n v="0"/>
    <n v="72000"/>
    <n v="84000"/>
    <n v="156000"/>
    <x v="0"/>
    <x v="0"/>
    <x v="4"/>
    <n v="2"/>
    <x v="1"/>
  </r>
  <r>
    <s v="ORD00082"/>
    <x v="682"/>
    <s v="Joko Ananda"/>
    <x v="20"/>
    <x v="10"/>
    <n v="45000"/>
    <x v="12"/>
    <n v="0"/>
    <n v="27000"/>
    <n v="0"/>
    <n v="27000"/>
    <n v="84000"/>
    <n v="111000"/>
    <x v="1"/>
    <x v="0"/>
    <x v="2"/>
    <n v="4"/>
    <x v="1"/>
  </r>
  <r>
    <s v="ORD00462"/>
    <x v="683"/>
    <s v="Zahra Kusuma"/>
    <x v="7"/>
    <x v="12"/>
    <n v="9500"/>
    <x v="5"/>
    <n v="0"/>
    <n v="11400"/>
    <n v="0"/>
    <n v="11400"/>
    <n v="26000"/>
    <n v="37400"/>
    <x v="1"/>
    <x v="0"/>
    <x v="2"/>
    <n v="1"/>
    <x v="0"/>
  </r>
  <r>
    <s v="ORD00462"/>
    <x v="683"/>
    <s v="Zahra Kusuma"/>
    <x v="7"/>
    <x v="4"/>
    <n v="40000"/>
    <x v="1"/>
    <n v="0"/>
    <n v="28000"/>
    <n v="0"/>
    <n v="28000"/>
    <n v="0"/>
    <n v="28000"/>
    <x v="1"/>
    <x v="0"/>
    <x v="2"/>
    <n v="1"/>
    <x v="0"/>
  </r>
  <r>
    <s v="ORD01180"/>
    <x v="684"/>
    <s v="Erna Rahmawati"/>
    <x v="5"/>
    <x v="3"/>
    <n v="13500"/>
    <x v="11"/>
    <n v="0"/>
    <n v="33750"/>
    <n v="0"/>
    <n v="33750"/>
    <n v="18000"/>
    <n v="51750"/>
    <x v="1"/>
    <x v="0"/>
    <x v="4"/>
    <n v="4"/>
    <x v="0"/>
  </r>
  <r>
    <s v="ORD00803"/>
    <x v="685"/>
    <s v="Rizky Fauziah"/>
    <x v="31"/>
    <x v="16"/>
    <n v="115000"/>
    <x v="23"/>
    <n v="0"/>
    <n v="34500"/>
    <n v="0"/>
    <n v="34500"/>
    <n v="87000"/>
    <n v="121500"/>
    <x v="0"/>
    <x v="0"/>
    <x v="3"/>
    <n v="3"/>
    <x v="1"/>
  </r>
  <r>
    <s v="ORD01091"/>
    <x v="686"/>
    <s v="Ani Hidayat"/>
    <x v="4"/>
    <x v="1"/>
    <n v="15000"/>
    <x v="23"/>
    <n v="0"/>
    <n v="4500"/>
    <n v="0"/>
    <n v="4500"/>
    <n v="43000"/>
    <n v="47500"/>
    <x v="2"/>
    <x v="0"/>
    <x v="3"/>
    <n v="4"/>
    <x v="0"/>
  </r>
  <r>
    <s v="ORD01762"/>
    <x v="687"/>
    <s v="Yani Ananda"/>
    <x v="28"/>
    <x v="8"/>
    <n v="17500"/>
    <x v="9"/>
    <n v="0"/>
    <n v="36750"/>
    <n v="0"/>
    <n v="36750"/>
    <n v="56000"/>
    <n v="92750"/>
    <x v="1"/>
    <x v="0"/>
    <x v="2"/>
    <n v="1"/>
    <x v="0"/>
  </r>
  <r>
    <s v="ORD00166"/>
    <x v="688"/>
    <s v="Hana Maulana"/>
    <x v="9"/>
    <x v="10"/>
    <n v="45000"/>
    <x v="1"/>
    <n v="0"/>
    <n v="31499.999999999996"/>
    <n v="0"/>
    <n v="31499.999999999996"/>
    <n v="89000"/>
    <n v="120500"/>
    <x v="3"/>
    <x v="2"/>
    <x v="1"/>
    <n v="1"/>
    <x v="0"/>
  </r>
  <r>
    <s v="ORD00609"/>
    <x v="689"/>
    <s v="Dimas Budiman"/>
    <x v="15"/>
    <x v="11"/>
    <n v="15000"/>
    <x v="10"/>
    <n v="0"/>
    <n v="19500"/>
    <n v="0"/>
    <n v="19500"/>
    <n v="97000"/>
    <n v="116500"/>
    <x v="2"/>
    <x v="0"/>
    <x v="0"/>
    <n v="3"/>
    <x v="1"/>
  </r>
  <r>
    <s v="ORD00264"/>
    <x v="690"/>
    <s v="Bella Nugroho"/>
    <x v="23"/>
    <x v="17"/>
    <n v="12000"/>
    <x v="2"/>
    <n v="0"/>
    <n v="4800"/>
    <n v="0"/>
    <n v="4800"/>
    <n v="55000"/>
    <n v="59800"/>
    <x v="3"/>
    <x v="0"/>
    <x v="2"/>
    <n v="3"/>
    <x v="0"/>
  </r>
  <r>
    <s v="ORD00976"/>
    <x v="691"/>
    <s v="Eka Ananda"/>
    <x v="20"/>
    <x v="18"/>
    <n v="11000"/>
    <x v="10"/>
    <n v="0"/>
    <n v="14300"/>
    <n v="0"/>
    <n v="14300"/>
    <n v="84000"/>
    <n v="98300"/>
    <x v="2"/>
    <x v="0"/>
    <x v="2"/>
    <n v="2"/>
    <x v="0"/>
  </r>
  <r>
    <s v="ORD00045"/>
    <x v="692"/>
    <s v="Budi Puspita"/>
    <x v="23"/>
    <x v="10"/>
    <n v="45000"/>
    <x v="12"/>
    <n v="0"/>
    <n v="27000"/>
    <n v="0"/>
    <n v="27000"/>
    <n v="55000"/>
    <n v="82000"/>
    <x v="2"/>
    <x v="0"/>
    <x v="1"/>
    <n v="2"/>
    <x v="1"/>
  </r>
  <r>
    <s v="ORD00206"/>
    <x v="693"/>
    <s v="Citra Syahputra"/>
    <x v="26"/>
    <x v="10"/>
    <n v="45000"/>
    <x v="1"/>
    <n v="0"/>
    <n v="31499.999999999996"/>
    <n v="0"/>
    <n v="31499.999999999996"/>
    <n v="46000"/>
    <n v="77500"/>
    <x v="0"/>
    <x v="2"/>
    <x v="1"/>
    <n v="2"/>
    <x v="0"/>
  </r>
  <r>
    <s v="ORD01407"/>
    <x v="694"/>
    <s v="Qori Utami"/>
    <x v="30"/>
    <x v="17"/>
    <n v="12000"/>
    <x v="1"/>
    <n v="0"/>
    <n v="8400"/>
    <n v="0"/>
    <n v="8400"/>
    <n v="57000"/>
    <n v="65400"/>
    <x v="0"/>
    <x v="0"/>
    <x v="1"/>
    <n v="3"/>
    <x v="0"/>
  </r>
  <r>
    <s v="ORD01168"/>
    <x v="695"/>
    <s v="Bayu Nugroho"/>
    <x v="12"/>
    <x v="3"/>
    <n v="13500"/>
    <x v="8"/>
    <n v="0"/>
    <n v="49950"/>
    <n v="0"/>
    <n v="49950"/>
    <n v="30000"/>
    <n v="79950"/>
    <x v="1"/>
    <x v="0"/>
    <x v="3"/>
    <n v="3"/>
    <x v="1"/>
  </r>
  <r>
    <s v="ORD01691"/>
    <x v="696"/>
    <s v="Hana Nugroho"/>
    <x v="11"/>
    <x v="8"/>
    <n v="17500"/>
    <x v="20"/>
    <n v="0"/>
    <n v="24500"/>
    <n v="0"/>
    <n v="24500"/>
    <n v="74000"/>
    <n v="98500"/>
    <x v="1"/>
    <x v="0"/>
    <x v="3"/>
    <n v="2"/>
    <x v="0"/>
  </r>
  <r>
    <s v="ORD00494"/>
    <x v="697"/>
    <s v="Fitri Kusuma"/>
    <x v="20"/>
    <x v="10"/>
    <n v="45000"/>
    <x v="7"/>
    <n v="0"/>
    <n v="72000"/>
    <n v="0"/>
    <n v="72000"/>
    <n v="84000"/>
    <n v="156000"/>
    <x v="3"/>
    <x v="1"/>
    <x v="4"/>
    <n v="1"/>
    <x v="0"/>
  </r>
  <r>
    <s v="ORD01341"/>
    <x v="698"/>
    <s v="Ani Fauziah"/>
    <x v="15"/>
    <x v="18"/>
    <n v="11000"/>
    <x v="10"/>
    <n v="0"/>
    <n v="14300"/>
    <n v="0"/>
    <n v="14300"/>
    <n v="97000"/>
    <n v="111300"/>
    <x v="1"/>
    <x v="0"/>
    <x v="2"/>
    <n v="3"/>
    <x v="0"/>
  </r>
  <r>
    <s v="ORD01189"/>
    <x v="699"/>
    <s v="Fitri Nugroho"/>
    <x v="27"/>
    <x v="17"/>
    <n v="12000"/>
    <x v="17"/>
    <n v="0"/>
    <n v="12000"/>
    <n v="0"/>
    <n v="12000"/>
    <n v="49000"/>
    <n v="61000"/>
    <x v="3"/>
    <x v="0"/>
    <x v="0"/>
    <n v="4"/>
    <x v="0"/>
  </r>
  <r>
    <s v="ORD00464"/>
    <x v="700"/>
    <s v="Aulia Ramadhani"/>
    <x v="2"/>
    <x v="14"/>
    <n v="55000"/>
    <x v="10"/>
    <n v="0"/>
    <n v="71500"/>
    <n v="0"/>
    <n v="71500"/>
    <n v="76000"/>
    <n v="147500"/>
    <x v="2"/>
    <x v="1"/>
    <x v="3"/>
    <n v="4"/>
    <x v="0"/>
  </r>
  <r>
    <s v="ORD00464"/>
    <x v="700"/>
    <s v="Aulia Ramadhani"/>
    <x v="2"/>
    <x v="7"/>
    <n v="14000"/>
    <x v="12"/>
    <n v="0"/>
    <n v="8400"/>
    <n v="0"/>
    <n v="8400"/>
    <n v="0"/>
    <n v="8400"/>
    <x v="2"/>
    <x v="1"/>
    <x v="3"/>
    <n v="4"/>
    <x v="0"/>
  </r>
  <r>
    <s v="ORD00988"/>
    <x v="701"/>
    <s v="Dewi Halim"/>
    <x v="29"/>
    <x v="4"/>
    <n v="40000"/>
    <x v="17"/>
    <n v="0"/>
    <n v="40000"/>
    <n v="0"/>
    <n v="40000"/>
    <n v="48000"/>
    <n v="88000"/>
    <x v="3"/>
    <x v="0"/>
    <x v="0"/>
    <n v="4"/>
    <x v="0"/>
  </r>
  <r>
    <s v="ORD00224"/>
    <x v="702"/>
    <s v="Hana Utami"/>
    <x v="26"/>
    <x v="8"/>
    <n v="17500"/>
    <x v="21"/>
    <n v="0"/>
    <n v="49000"/>
    <n v="0"/>
    <n v="49000"/>
    <n v="46000"/>
    <n v="95000"/>
    <x v="0"/>
    <x v="0"/>
    <x v="3"/>
    <n v="1"/>
    <x v="0"/>
  </r>
  <r>
    <s v="ORD01504"/>
    <x v="703"/>
    <s v="Budi Hidayat"/>
    <x v="0"/>
    <x v="1"/>
    <n v="15000"/>
    <x v="13"/>
    <n v="0"/>
    <n v="7500"/>
    <n v="0"/>
    <n v="7500"/>
    <n v="15000"/>
    <n v="22500"/>
    <x v="1"/>
    <x v="0"/>
    <x v="1"/>
    <n v="3"/>
    <x v="1"/>
  </r>
  <r>
    <s v="ORD00574"/>
    <x v="704"/>
    <s v="Vina Iskandar"/>
    <x v="16"/>
    <x v="17"/>
    <n v="12000"/>
    <x v="13"/>
    <n v="0"/>
    <n v="6000"/>
    <n v="0"/>
    <n v="6000"/>
    <n v="18000"/>
    <n v="24000"/>
    <x v="0"/>
    <x v="0"/>
    <x v="3"/>
    <n v="4"/>
    <x v="0"/>
  </r>
  <r>
    <s v="ORD01480"/>
    <x v="705"/>
    <s v="Yani Maulana"/>
    <x v="19"/>
    <x v="9"/>
    <n v="46000"/>
    <x v="3"/>
    <n v="0"/>
    <n v="41400"/>
    <n v="0"/>
    <n v="41400"/>
    <n v="78000"/>
    <n v="119400"/>
    <x v="2"/>
    <x v="0"/>
    <x v="4"/>
    <n v="2"/>
    <x v="0"/>
  </r>
  <r>
    <s v="ORD01778"/>
    <x v="706"/>
    <s v="Yani Wijaya"/>
    <x v="11"/>
    <x v="5"/>
    <n v="10500"/>
    <x v="10"/>
    <n v="0"/>
    <n v="13650"/>
    <n v="0"/>
    <n v="13650"/>
    <n v="74000"/>
    <n v="87650"/>
    <x v="3"/>
    <x v="0"/>
    <x v="0"/>
    <n v="1"/>
    <x v="0"/>
  </r>
  <r>
    <s v="ORD00311"/>
    <x v="707"/>
    <s v="Gita Ananda"/>
    <x v="11"/>
    <x v="13"/>
    <n v="10000"/>
    <x v="23"/>
    <n v="0"/>
    <n v="3000"/>
    <n v="0"/>
    <n v="3000"/>
    <n v="74000"/>
    <n v="77000"/>
    <x v="2"/>
    <x v="0"/>
    <x v="3"/>
    <n v="5"/>
    <x v="0"/>
  </r>
  <r>
    <s v="ORD01266"/>
    <x v="708"/>
    <s v="Umar Setiawan"/>
    <x v="17"/>
    <x v="10"/>
    <n v="45000"/>
    <x v="5"/>
    <n v="0"/>
    <n v="54000"/>
    <n v="0"/>
    <n v="54000"/>
    <n v="72000"/>
    <n v="126000"/>
    <x v="1"/>
    <x v="0"/>
    <x v="2"/>
    <n v="3"/>
    <x v="1"/>
  </r>
  <r>
    <s v="ORD01573"/>
    <x v="709"/>
    <s v="Clara Halim"/>
    <x v="31"/>
    <x v="10"/>
    <n v="45000"/>
    <x v="10"/>
    <n v="0"/>
    <n v="58500"/>
    <n v="0"/>
    <n v="58500"/>
    <n v="87000"/>
    <n v="145500"/>
    <x v="3"/>
    <x v="0"/>
    <x v="3"/>
    <n v="1"/>
    <x v="0"/>
  </r>
  <r>
    <s v="ORD00244"/>
    <x v="710"/>
    <s v="Zahra Kusuma"/>
    <x v="7"/>
    <x v="6"/>
    <n v="26000"/>
    <x v="12"/>
    <n v="0"/>
    <n v="15600"/>
    <n v="0"/>
    <n v="15600"/>
    <n v="26000"/>
    <n v="41600"/>
    <x v="1"/>
    <x v="2"/>
    <x v="1"/>
    <n v="1"/>
    <x v="0"/>
  </r>
  <r>
    <s v="ORD00244"/>
    <x v="710"/>
    <s v="Zahra Kusuma"/>
    <x v="7"/>
    <x v="11"/>
    <n v="15000"/>
    <x v="1"/>
    <n v="0"/>
    <n v="10500"/>
    <n v="0"/>
    <n v="10500"/>
    <n v="0"/>
    <n v="10500"/>
    <x v="1"/>
    <x v="2"/>
    <x v="1"/>
    <n v="1"/>
    <x v="0"/>
  </r>
  <r>
    <s v="ORD00675"/>
    <x v="711"/>
    <s v="Andi Syahputra"/>
    <x v="5"/>
    <x v="4"/>
    <n v="40000"/>
    <x v="7"/>
    <n v="0"/>
    <n v="64000"/>
    <n v="0"/>
    <n v="64000"/>
    <n v="18000"/>
    <n v="82000"/>
    <x v="2"/>
    <x v="0"/>
    <x v="3"/>
    <n v="3"/>
    <x v="1"/>
  </r>
  <r>
    <s v="ORD01081"/>
    <x v="712"/>
    <s v="Citra Syahputra"/>
    <x v="26"/>
    <x v="10"/>
    <n v="45000"/>
    <x v="32"/>
    <n v="0"/>
    <n v="9000"/>
    <n v="0"/>
    <n v="9000"/>
    <n v="46000"/>
    <n v="55000"/>
    <x v="3"/>
    <x v="0"/>
    <x v="2"/>
    <n v="2"/>
    <x v="0"/>
  </r>
  <r>
    <s v="ORD01126"/>
    <x v="713"/>
    <s v="Rizky Budiman"/>
    <x v="33"/>
    <x v="8"/>
    <n v="17500"/>
    <x v="27"/>
    <n v="0"/>
    <n v="33250"/>
    <n v="0"/>
    <n v="33250"/>
    <n v="80000"/>
    <n v="113250"/>
    <x v="1"/>
    <x v="0"/>
    <x v="1"/>
    <n v="3"/>
    <x v="1"/>
  </r>
  <r>
    <s v="ORD00486"/>
    <x v="714"/>
    <s v="Kartika Fauziah"/>
    <x v="28"/>
    <x v="2"/>
    <n v="20000"/>
    <x v="14"/>
    <n v="0"/>
    <n v="52000"/>
    <n v="0"/>
    <n v="52000"/>
    <n v="56000"/>
    <n v="108000"/>
    <x v="0"/>
    <x v="0"/>
    <x v="1"/>
    <n v="5"/>
    <x v="0"/>
  </r>
  <r>
    <s v="ORD01476"/>
    <x v="715"/>
    <s v="Gita Iskandar"/>
    <x v="23"/>
    <x v="13"/>
    <n v="10000"/>
    <x v="1"/>
    <n v="0"/>
    <n v="7000"/>
    <n v="0"/>
    <n v="7000"/>
    <n v="55000"/>
    <n v="62000"/>
    <x v="2"/>
    <x v="0"/>
    <x v="4"/>
    <n v="1"/>
    <x v="0"/>
  </r>
  <r>
    <s v="ORD00043"/>
    <x v="716"/>
    <s v="Wahyu Fauziah"/>
    <x v="35"/>
    <x v="5"/>
    <n v="10500"/>
    <x v="22"/>
    <n v="0"/>
    <n v="24149.999999999996"/>
    <n v="0"/>
    <n v="24149.999999999996"/>
    <n v="79000"/>
    <n v="103150"/>
    <x v="0"/>
    <x v="1"/>
    <x v="3"/>
    <n v="3"/>
    <x v="1"/>
  </r>
  <r>
    <s v="ORD01541"/>
    <x v="717"/>
    <s v="Fitri Hidayat"/>
    <x v="17"/>
    <x v="19"/>
    <n v="15500"/>
    <x v="32"/>
    <n v="0"/>
    <n v="3100"/>
    <n v="0"/>
    <n v="3100"/>
    <n v="72000"/>
    <n v="75100"/>
    <x v="2"/>
    <x v="0"/>
    <x v="0"/>
    <n v="3"/>
    <x v="0"/>
  </r>
  <r>
    <s v="ORD01300"/>
    <x v="718"/>
    <s v="Zahra Utami"/>
    <x v="25"/>
    <x v="13"/>
    <n v="10000"/>
    <x v="2"/>
    <n v="0"/>
    <n v="4000"/>
    <n v="0"/>
    <n v="4000"/>
    <n v="50000"/>
    <n v="54000"/>
    <x v="1"/>
    <x v="0"/>
    <x v="3"/>
    <n v="1"/>
    <x v="0"/>
  </r>
  <r>
    <s v="ORD01548"/>
    <x v="719"/>
    <s v="Ani Utami"/>
    <x v="23"/>
    <x v="1"/>
    <n v="15000"/>
    <x v="0"/>
    <n v="0"/>
    <n v="16500"/>
    <n v="0"/>
    <n v="16500"/>
    <n v="55000"/>
    <n v="71500"/>
    <x v="1"/>
    <x v="1"/>
    <x v="0"/>
    <n v="1"/>
    <x v="0"/>
  </r>
  <r>
    <s v="ORD00826"/>
    <x v="720"/>
    <s v="Sari Puspita"/>
    <x v="15"/>
    <x v="10"/>
    <n v="45000"/>
    <x v="0"/>
    <n v="0"/>
    <n v="49500.000000000007"/>
    <n v="0"/>
    <n v="49500.000000000007"/>
    <n v="97000"/>
    <n v="146500"/>
    <x v="0"/>
    <x v="0"/>
    <x v="4"/>
    <n v="3"/>
    <x v="0"/>
  </r>
  <r>
    <s v="ORD00854"/>
    <x v="721"/>
    <s v="Sari Wijaya"/>
    <x v="4"/>
    <x v="15"/>
    <n v="10000"/>
    <x v="3"/>
    <n v="0"/>
    <n v="9000"/>
    <n v="0"/>
    <n v="9000"/>
    <n v="43000"/>
    <n v="52000"/>
    <x v="0"/>
    <x v="0"/>
    <x v="0"/>
    <n v="4"/>
    <x v="0"/>
  </r>
  <r>
    <s v="ORD01447"/>
    <x v="722"/>
    <s v="Hana Budiman"/>
    <x v="15"/>
    <x v="8"/>
    <n v="17500"/>
    <x v="27"/>
    <n v="0"/>
    <n v="33250"/>
    <n v="0"/>
    <n v="33250"/>
    <n v="97000"/>
    <n v="130250"/>
    <x v="1"/>
    <x v="0"/>
    <x v="0"/>
    <n v="1"/>
    <x v="0"/>
  </r>
  <r>
    <s v="ORD01706"/>
    <x v="723"/>
    <s v="Dina Halim"/>
    <x v="0"/>
    <x v="9"/>
    <n v="46000"/>
    <x v="13"/>
    <n v="0"/>
    <n v="23000"/>
    <n v="0"/>
    <n v="23000"/>
    <n v="15000"/>
    <n v="38000"/>
    <x v="2"/>
    <x v="0"/>
    <x v="0"/>
    <n v="4"/>
    <x v="0"/>
  </r>
  <r>
    <s v="ORD01653"/>
    <x v="724"/>
    <s v="Aulia Santoso"/>
    <x v="32"/>
    <x v="5"/>
    <n v="10500"/>
    <x v="6"/>
    <n v="0"/>
    <n v="23100.000000000004"/>
    <n v="0"/>
    <n v="23100.000000000004"/>
    <n v="28000"/>
    <n v="51100"/>
    <x v="1"/>
    <x v="0"/>
    <x v="3"/>
    <n v="1"/>
    <x v="0"/>
  </r>
  <r>
    <s v="ORD01095"/>
    <x v="725"/>
    <s v="Qori Hidayat"/>
    <x v="1"/>
    <x v="13"/>
    <n v="10000"/>
    <x v="1"/>
    <n v="0"/>
    <n v="7000"/>
    <n v="0"/>
    <n v="7000"/>
    <n v="17000"/>
    <n v="24000"/>
    <x v="0"/>
    <x v="0"/>
    <x v="2"/>
    <n v="3"/>
    <x v="0"/>
  </r>
  <r>
    <s v="ORD00907"/>
    <x v="726"/>
    <s v="Eka Ananda"/>
    <x v="20"/>
    <x v="1"/>
    <n v="15000"/>
    <x v="32"/>
    <n v="0"/>
    <n v="3000"/>
    <n v="0"/>
    <n v="3000"/>
    <n v="84000"/>
    <n v="87000"/>
    <x v="0"/>
    <x v="1"/>
    <x v="1"/>
    <n v="5"/>
    <x v="0"/>
  </r>
  <r>
    <s v="ORD01810"/>
    <x v="727"/>
    <s v="Kartika Saputra"/>
    <x v="37"/>
    <x v="11"/>
    <n v="15000"/>
    <x v="12"/>
    <n v="0"/>
    <n v="9000"/>
    <n v="0"/>
    <n v="9000"/>
    <n v="67000"/>
    <n v="76000"/>
    <x v="0"/>
    <x v="0"/>
    <x v="4"/>
    <n v="1"/>
    <x v="0"/>
  </r>
  <r>
    <s v="ORD01173"/>
    <x v="728"/>
    <s v="Eka Pradipta"/>
    <x v="18"/>
    <x v="4"/>
    <n v="40000"/>
    <x v="17"/>
    <n v="0"/>
    <n v="40000"/>
    <n v="0"/>
    <n v="40000"/>
    <n v="0"/>
    <n v="40000"/>
    <x v="0"/>
    <x v="0"/>
    <x v="4"/>
    <n v="1"/>
    <x v="0"/>
  </r>
  <r>
    <s v="ORD01430"/>
    <x v="729"/>
    <s v="Budi Wijaya"/>
    <x v="33"/>
    <x v="12"/>
    <n v="9500"/>
    <x v="31"/>
    <n v="0"/>
    <n v="25650"/>
    <n v="0"/>
    <n v="25650"/>
    <n v="80000"/>
    <n v="105650"/>
    <x v="1"/>
    <x v="0"/>
    <x v="2"/>
    <n v="3"/>
    <x v="1"/>
  </r>
  <r>
    <s v="ORD01306"/>
    <x v="730"/>
    <s v="Fitri Santoso"/>
    <x v="13"/>
    <x v="13"/>
    <n v="10000"/>
    <x v="3"/>
    <n v="0"/>
    <n v="9000"/>
    <n v="0"/>
    <n v="9000"/>
    <n v="49000"/>
    <n v="58000"/>
    <x v="3"/>
    <x v="1"/>
    <x v="4"/>
    <n v="3"/>
    <x v="0"/>
  </r>
  <r>
    <s v="ORD01823"/>
    <x v="731"/>
    <s v="Iwan Budiman"/>
    <x v="2"/>
    <x v="11"/>
    <n v="15000"/>
    <x v="3"/>
    <n v="0"/>
    <n v="13500"/>
    <n v="0"/>
    <n v="13500"/>
    <n v="76000"/>
    <n v="89500"/>
    <x v="1"/>
    <x v="0"/>
    <x v="3"/>
    <n v="2"/>
    <x v="1"/>
  </r>
  <r>
    <s v="ORD00291"/>
    <x v="732"/>
    <s v="Dewi Syahputra"/>
    <x v="16"/>
    <x v="4"/>
    <n v="40000"/>
    <x v="0"/>
    <n v="0"/>
    <n v="44000"/>
    <n v="0"/>
    <n v="44000"/>
    <n v="18000"/>
    <n v="62000"/>
    <x v="3"/>
    <x v="2"/>
    <x v="2"/>
    <n v="3"/>
    <x v="0"/>
  </r>
  <r>
    <s v="ORD00526"/>
    <x v="733"/>
    <s v="Dina Maulana"/>
    <x v="36"/>
    <x v="6"/>
    <n v="26000"/>
    <x v="0"/>
    <n v="0"/>
    <n v="28600.000000000004"/>
    <n v="0"/>
    <n v="28600.000000000004"/>
    <n v="21000"/>
    <n v="49600"/>
    <x v="3"/>
    <x v="0"/>
    <x v="0"/>
    <n v="5"/>
    <x v="0"/>
  </r>
  <r>
    <s v="ORD01832"/>
    <x v="734"/>
    <s v="Citra Maulana"/>
    <x v="17"/>
    <x v="18"/>
    <n v="11000"/>
    <x v="10"/>
    <n v="0"/>
    <n v="14300"/>
    <n v="0"/>
    <n v="14300"/>
    <n v="72000"/>
    <n v="86300"/>
    <x v="3"/>
    <x v="0"/>
    <x v="3"/>
    <n v="3"/>
    <x v="0"/>
  </r>
  <r>
    <s v="ORD00248"/>
    <x v="735"/>
    <s v="Putri Hidayat"/>
    <x v="24"/>
    <x v="11"/>
    <n v="15000"/>
    <x v="24"/>
    <n v="0"/>
    <n v="30000"/>
    <n v="0"/>
    <n v="30000"/>
    <n v="68000"/>
    <n v="98000"/>
    <x v="3"/>
    <x v="0"/>
    <x v="4"/>
    <n v="4"/>
    <x v="0"/>
  </r>
  <r>
    <s v="ORD01660"/>
    <x v="736"/>
    <s v="Citra Halim"/>
    <x v="21"/>
    <x v="13"/>
    <n v="10000"/>
    <x v="2"/>
    <n v="0"/>
    <n v="4000"/>
    <n v="0"/>
    <n v="4000"/>
    <n v="59000"/>
    <n v="63000"/>
    <x v="3"/>
    <x v="0"/>
    <x v="2"/>
    <n v="4"/>
    <x v="0"/>
  </r>
  <r>
    <s v="ORD01521"/>
    <x v="737"/>
    <s v="Zahra Budiman"/>
    <x v="27"/>
    <x v="0"/>
    <n v="10000"/>
    <x v="18"/>
    <n v="0"/>
    <n v="15000"/>
    <n v="0"/>
    <n v="15000"/>
    <n v="49000"/>
    <n v="64000"/>
    <x v="2"/>
    <x v="1"/>
    <x v="0"/>
    <n v="3"/>
    <x v="0"/>
  </r>
  <r>
    <s v="ORD01171"/>
    <x v="738"/>
    <s v="Zahra Kusuma"/>
    <x v="7"/>
    <x v="4"/>
    <n v="40000"/>
    <x v="5"/>
    <n v="0"/>
    <n v="48000"/>
    <n v="0"/>
    <n v="48000"/>
    <n v="26000"/>
    <n v="74000"/>
    <x v="2"/>
    <x v="0"/>
    <x v="1"/>
    <n v="3"/>
    <x v="0"/>
  </r>
  <r>
    <s v="ORD00110"/>
    <x v="739"/>
    <s v="Yani Hidayat"/>
    <x v="33"/>
    <x v="11"/>
    <n v="15000"/>
    <x v="22"/>
    <n v="0"/>
    <n v="34500"/>
    <n v="0"/>
    <n v="34500"/>
    <n v="80000"/>
    <n v="114500"/>
    <x v="1"/>
    <x v="0"/>
    <x v="3"/>
    <n v="1"/>
    <x v="0"/>
  </r>
  <r>
    <s v="ORD01191"/>
    <x v="740"/>
    <s v="Fitri Iskandar"/>
    <x v="8"/>
    <x v="0"/>
    <n v="10000"/>
    <x v="15"/>
    <n v="0"/>
    <n v="17000"/>
    <n v="0"/>
    <n v="17000"/>
    <n v="59000"/>
    <n v="76000"/>
    <x v="2"/>
    <x v="0"/>
    <x v="0"/>
    <n v="5"/>
    <x v="0"/>
  </r>
  <r>
    <s v="ORD00551"/>
    <x v="741"/>
    <s v="Bella Setiawan"/>
    <x v="36"/>
    <x v="18"/>
    <n v="11000"/>
    <x v="17"/>
    <n v="0"/>
    <n v="11000"/>
    <n v="0"/>
    <n v="11000"/>
    <n v="21000"/>
    <n v="32000"/>
    <x v="2"/>
    <x v="0"/>
    <x v="4"/>
    <n v="2"/>
    <x v="0"/>
  </r>
  <r>
    <s v="ORD00375"/>
    <x v="742"/>
    <s v="Sari Ramadhani"/>
    <x v="26"/>
    <x v="0"/>
    <n v="10000"/>
    <x v="16"/>
    <n v="0"/>
    <n v="18000"/>
    <n v="0"/>
    <n v="18000"/>
    <n v="46000"/>
    <n v="64000"/>
    <x v="2"/>
    <x v="0"/>
    <x v="4"/>
    <n v="2"/>
    <x v="0"/>
  </r>
  <r>
    <s v="ORD00975"/>
    <x v="743"/>
    <s v="Dina Kurniawan"/>
    <x v="31"/>
    <x v="2"/>
    <n v="20000"/>
    <x v="3"/>
    <n v="0"/>
    <n v="18000"/>
    <n v="0"/>
    <n v="18000"/>
    <n v="87000"/>
    <n v="105000"/>
    <x v="0"/>
    <x v="2"/>
    <x v="0"/>
    <n v="1"/>
    <x v="0"/>
  </r>
  <r>
    <s v="ORD00427"/>
    <x v="744"/>
    <s v="Qori Utami"/>
    <x v="30"/>
    <x v="0"/>
    <n v="10000"/>
    <x v="15"/>
    <n v="0"/>
    <n v="17000"/>
    <n v="0"/>
    <n v="17000"/>
    <n v="57000"/>
    <n v="74000"/>
    <x v="0"/>
    <x v="0"/>
    <x v="0"/>
    <n v="5"/>
    <x v="0"/>
  </r>
  <r>
    <s v="ORD00919"/>
    <x v="745"/>
    <s v="Eka Rahmawati"/>
    <x v="4"/>
    <x v="10"/>
    <n v="45000"/>
    <x v="16"/>
    <n v="0"/>
    <n v="81000"/>
    <n v="0"/>
    <n v="81000"/>
    <n v="43000"/>
    <n v="124000"/>
    <x v="1"/>
    <x v="1"/>
    <x v="4"/>
    <n v="4"/>
    <x v="0"/>
  </r>
  <r>
    <s v="ORD00138"/>
    <x v="746"/>
    <s v="Eka Hidayat"/>
    <x v="4"/>
    <x v="6"/>
    <n v="26000"/>
    <x v="7"/>
    <n v="0"/>
    <n v="41600"/>
    <n v="0"/>
    <n v="41600"/>
    <n v="43000"/>
    <n v="84600"/>
    <x v="0"/>
    <x v="2"/>
    <x v="4"/>
    <n v="2"/>
    <x v="0"/>
  </r>
  <r>
    <s v="ORD00138"/>
    <x v="746"/>
    <s v="Eka Hidayat"/>
    <x v="4"/>
    <x v="9"/>
    <n v="46000"/>
    <x v="23"/>
    <n v="0"/>
    <n v="13800"/>
    <n v="0"/>
    <n v="13800"/>
    <n v="0"/>
    <n v="13800"/>
    <x v="0"/>
    <x v="2"/>
    <x v="4"/>
    <n v="2"/>
    <x v="0"/>
  </r>
  <r>
    <s v="ORD00517"/>
    <x v="747"/>
    <s v="Gita Santoso"/>
    <x v="26"/>
    <x v="10"/>
    <n v="45000"/>
    <x v="13"/>
    <n v="0"/>
    <n v="22500"/>
    <n v="0"/>
    <n v="22500"/>
    <n v="46000"/>
    <n v="68500"/>
    <x v="1"/>
    <x v="0"/>
    <x v="0"/>
    <n v="2"/>
    <x v="0"/>
  </r>
  <r>
    <s v="ORD00727"/>
    <x v="748"/>
    <s v="Kartika Nugroho"/>
    <x v="4"/>
    <x v="8"/>
    <n v="17500"/>
    <x v="15"/>
    <n v="0"/>
    <n v="29750"/>
    <n v="0"/>
    <n v="29750"/>
    <n v="43000"/>
    <n v="72750"/>
    <x v="0"/>
    <x v="1"/>
    <x v="1"/>
    <n v="3"/>
    <x v="0"/>
  </r>
  <r>
    <s v="ORD00588"/>
    <x v="749"/>
    <s v="Fajar Fauziah"/>
    <x v="24"/>
    <x v="9"/>
    <n v="46000"/>
    <x v="2"/>
    <n v="0"/>
    <n v="18400"/>
    <n v="0"/>
    <n v="18400"/>
    <n v="68000"/>
    <n v="86400"/>
    <x v="2"/>
    <x v="0"/>
    <x v="3"/>
    <n v="5"/>
    <x v="1"/>
  </r>
  <r>
    <s v="ORD00702"/>
    <x v="750"/>
    <s v="Sari Hidayat"/>
    <x v="2"/>
    <x v="17"/>
    <n v="12000"/>
    <x v="3"/>
    <n v="0"/>
    <n v="10800"/>
    <n v="0"/>
    <n v="10800"/>
    <n v="76000"/>
    <n v="86800"/>
    <x v="0"/>
    <x v="0"/>
    <x v="1"/>
    <n v="2"/>
    <x v="0"/>
  </r>
  <r>
    <s v="ORD00276"/>
    <x v="751"/>
    <s v="Fitri Halim"/>
    <x v="6"/>
    <x v="12"/>
    <n v="9500"/>
    <x v="5"/>
    <n v="0"/>
    <n v="11400"/>
    <n v="0"/>
    <n v="11400"/>
    <n v="80000"/>
    <n v="91400"/>
    <x v="0"/>
    <x v="0"/>
    <x v="0"/>
    <n v="1"/>
    <x v="0"/>
  </r>
  <r>
    <s v="ORD01223"/>
    <x v="752"/>
    <s v="Eka Halim"/>
    <x v="3"/>
    <x v="15"/>
    <n v="10000"/>
    <x v="17"/>
    <n v="0"/>
    <n v="10000"/>
    <n v="0"/>
    <n v="10000"/>
    <n v="93000"/>
    <n v="103000"/>
    <x v="0"/>
    <x v="2"/>
    <x v="3"/>
    <n v="2"/>
    <x v="0"/>
  </r>
  <r>
    <s v="ORD00107"/>
    <x v="753"/>
    <s v="Sari Iskandar"/>
    <x v="17"/>
    <x v="7"/>
    <n v="14000"/>
    <x v="20"/>
    <n v="0"/>
    <n v="19600"/>
    <n v="0"/>
    <n v="19600"/>
    <n v="72000"/>
    <n v="91600"/>
    <x v="2"/>
    <x v="0"/>
    <x v="2"/>
    <n v="2"/>
    <x v="0"/>
  </r>
  <r>
    <s v="ORD00432"/>
    <x v="754"/>
    <s v="Kartika Halim"/>
    <x v="36"/>
    <x v="13"/>
    <n v="10000"/>
    <x v="12"/>
    <n v="0"/>
    <n v="6000"/>
    <n v="0"/>
    <n v="6000"/>
    <n v="21000"/>
    <n v="27000"/>
    <x v="2"/>
    <x v="0"/>
    <x v="1"/>
    <n v="4"/>
    <x v="0"/>
  </r>
  <r>
    <s v="ORD00133"/>
    <x v="755"/>
    <s v="Dina Ramadhani"/>
    <x v="25"/>
    <x v="4"/>
    <n v="40000"/>
    <x v="2"/>
    <n v="0"/>
    <n v="16000"/>
    <n v="0"/>
    <n v="16000"/>
    <n v="50000"/>
    <n v="66000"/>
    <x v="2"/>
    <x v="0"/>
    <x v="0"/>
    <n v="3"/>
    <x v="0"/>
  </r>
  <r>
    <s v="ORD01004"/>
    <x v="756"/>
    <s v="Ani Halim"/>
    <x v="25"/>
    <x v="14"/>
    <n v="55000"/>
    <x v="12"/>
    <n v="0"/>
    <n v="33000"/>
    <n v="0"/>
    <n v="33000"/>
    <n v="50000"/>
    <n v="83000"/>
    <x v="1"/>
    <x v="0"/>
    <x v="1"/>
    <n v="2"/>
    <x v="0"/>
  </r>
  <r>
    <s v="ORD01475"/>
    <x v="757"/>
    <s v="Kartika Saputra"/>
    <x v="37"/>
    <x v="11"/>
    <n v="15000"/>
    <x v="27"/>
    <n v="0"/>
    <n v="28500"/>
    <n v="0"/>
    <n v="28500"/>
    <n v="67000"/>
    <n v="95500"/>
    <x v="1"/>
    <x v="0"/>
    <x v="0"/>
    <n v="5"/>
    <x v="0"/>
  </r>
  <r>
    <s v="ORD01761"/>
    <x v="758"/>
    <s v="Zahra Kurniawan"/>
    <x v="0"/>
    <x v="10"/>
    <n v="45000"/>
    <x v="12"/>
    <n v="0"/>
    <n v="27000"/>
    <n v="0"/>
    <n v="27000"/>
    <n v="15000"/>
    <n v="42000"/>
    <x v="2"/>
    <x v="0"/>
    <x v="1"/>
    <n v="3"/>
    <x v="0"/>
  </r>
  <r>
    <s v="ORD00775"/>
    <x v="759"/>
    <s v="Clara Setiawan"/>
    <x v="16"/>
    <x v="11"/>
    <n v="15000"/>
    <x v="23"/>
    <n v="0"/>
    <n v="4500"/>
    <n v="0"/>
    <n v="4500"/>
    <n v="18000"/>
    <n v="22500"/>
    <x v="0"/>
    <x v="2"/>
    <x v="0"/>
    <n v="2"/>
    <x v="0"/>
  </r>
  <r>
    <s v="ORD00734"/>
    <x v="760"/>
    <s v="Vina Kurniawan"/>
    <x v="19"/>
    <x v="13"/>
    <n v="10000"/>
    <x v="19"/>
    <n v="0"/>
    <n v="8000"/>
    <n v="0"/>
    <n v="8000"/>
    <n v="78000"/>
    <n v="86000"/>
    <x v="2"/>
    <x v="0"/>
    <x v="0"/>
    <n v="2"/>
    <x v="0"/>
  </r>
  <r>
    <s v="ORD01557"/>
    <x v="761"/>
    <s v="Erna Kusuma"/>
    <x v="18"/>
    <x v="15"/>
    <n v="10000"/>
    <x v="3"/>
    <n v="0"/>
    <n v="9000"/>
    <n v="0"/>
    <n v="9000"/>
    <n v="0"/>
    <n v="9000"/>
    <x v="2"/>
    <x v="0"/>
    <x v="0"/>
    <n v="1"/>
    <x v="0"/>
  </r>
  <r>
    <s v="ORD00895"/>
    <x v="762"/>
    <s v="Ani Ramadhani"/>
    <x v="25"/>
    <x v="10"/>
    <n v="45000"/>
    <x v="5"/>
    <n v="0"/>
    <n v="54000"/>
    <n v="0"/>
    <n v="54000"/>
    <n v="50000"/>
    <n v="104000"/>
    <x v="1"/>
    <x v="1"/>
    <x v="0"/>
    <n v="1"/>
    <x v="0"/>
  </r>
  <r>
    <s v="ORD00015"/>
    <x v="763"/>
    <s v="Tono Fauziah"/>
    <x v="30"/>
    <x v="8"/>
    <n v="17500"/>
    <x v="24"/>
    <n v="0"/>
    <n v="35000"/>
    <n v="0"/>
    <n v="35000"/>
    <n v="57000"/>
    <n v="92000"/>
    <x v="3"/>
    <x v="2"/>
    <x v="4"/>
    <n v="4"/>
    <x v="1"/>
  </r>
  <r>
    <s v="ORD00850"/>
    <x v="764"/>
    <s v="Hana Ramadhani"/>
    <x v="13"/>
    <x v="18"/>
    <n v="11000"/>
    <x v="5"/>
    <n v="0"/>
    <n v="13200"/>
    <n v="0"/>
    <n v="13200"/>
    <n v="49000"/>
    <n v="62200"/>
    <x v="0"/>
    <x v="1"/>
    <x v="3"/>
    <n v="1"/>
    <x v="0"/>
  </r>
  <r>
    <s v="ORD00074"/>
    <x v="765"/>
    <s v="Made Fauziah"/>
    <x v="8"/>
    <x v="17"/>
    <n v="12000"/>
    <x v="18"/>
    <n v="0"/>
    <n v="18000"/>
    <n v="0"/>
    <n v="18000"/>
    <n v="59000"/>
    <n v="77000"/>
    <x v="2"/>
    <x v="1"/>
    <x v="4"/>
    <n v="1"/>
    <x v="1"/>
  </r>
  <r>
    <s v="ORD00152"/>
    <x v="766"/>
    <s v="Kartika Pradipta"/>
    <x v="36"/>
    <x v="2"/>
    <n v="20000"/>
    <x v="10"/>
    <n v="0"/>
    <n v="26000"/>
    <n v="0"/>
    <n v="26000"/>
    <n v="21000"/>
    <n v="47000"/>
    <x v="0"/>
    <x v="1"/>
    <x v="2"/>
    <n v="5"/>
    <x v="0"/>
  </r>
  <r>
    <s v="ORD01122"/>
    <x v="767"/>
    <s v="Sari Hidayat"/>
    <x v="2"/>
    <x v="9"/>
    <n v="46000"/>
    <x v="3"/>
    <n v="5"/>
    <n v="41400"/>
    <n v="2070"/>
    <n v="39330"/>
    <n v="76000"/>
    <n v="115330"/>
    <x v="0"/>
    <x v="0"/>
    <x v="4"/>
    <n v="5"/>
    <x v="0"/>
  </r>
  <r>
    <s v="ORD00525"/>
    <x v="768"/>
    <s v="Erna Santoso"/>
    <x v="4"/>
    <x v="10"/>
    <n v="45000"/>
    <x v="13"/>
    <n v="5"/>
    <n v="22500"/>
    <n v="1125"/>
    <n v="21375"/>
    <n v="43000"/>
    <n v="64375"/>
    <x v="0"/>
    <x v="0"/>
    <x v="3"/>
    <n v="3"/>
    <x v="0"/>
  </r>
  <r>
    <s v="ORD00837"/>
    <x v="769"/>
    <s v="Gita Kusuma"/>
    <x v="13"/>
    <x v="1"/>
    <n v="15000"/>
    <x v="32"/>
    <n v="5"/>
    <n v="3000"/>
    <n v="150"/>
    <n v="2850"/>
    <n v="49000"/>
    <n v="51850"/>
    <x v="2"/>
    <x v="1"/>
    <x v="4"/>
    <n v="3"/>
    <x v="0"/>
  </r>
  <r>
    <s v="ORD00235"/>
    <x v="770"/>
    <s v="Clara Utami"/>
    <x v="34"/>
    <x v="9"/>
    <n v="46000"/>
    <x v="3"/>
    <n v="5"/>
    <n v="41400"/>
    <n v="2070"/>
    <n v="39330"/>
    <n v="18000"/>
    <n v="57330"/>
    <x v="1"/>
    <x v="0"/>
    <x v="3"/>
    <n v="5"/>
    <x v="0"/>
  </r>
  <r>
    <s v="ORD00235"/>
    <x v="770"/>
    <s v="Clara Utami"/>
    <x v="34"/>
    <x v="7"/>
    <n v="14000"/>
    <x v="0"/>
    <n v="5"/>
    <n v="15400.000000000002"/>
    <n v="770.00000000000011"/>
    <n v="14630.000000000002"/>
    <n v="0"/>
    <n v="14630.000000000002"/>
    <x v="1"/>
    <x v="0"/>
    <x v="3"/>
    <n v="5"/>
    <x v="0"/>
  </r>
  <r>
    <s v="ORD00443"/>
    <x v="771"/>
    <s v="Qori Santoso"/>
    <x v="0"/>
    <x v="13"/>
    <n v="10000"/>
    <x v="5"/>
    <n v="0"/>
    <n v="12000"/>
    <n v="0"/>
    <n v="12000"/>
    <n v="15000"/>
    <n v="27000"/>
    <x v="3"/>
    <x v="0"/>
    <x v="0"/>
    <n v="5"/>
    <x v="0"/>
  </r>
  <r>
    <s v="ORD01626"/>
    <x v="772"/>
    <s v="Gita Utami"/>
    <x v="34"/>
    <x v="8"/>
    <n v="17500"/>
    <x v="10"/>
    <n v="0"/>
    <n v="22750"/>
    <n v="0"/>
    <n v="22750"/>
    <n v="18000"/>
    <n v="40750"/>
    <x v="2"/>
    <x v="0"/>
    <x v="2"/>
    <n v="5"/>
    <x v="0"/>
  </r>
  <r>
    <s v="ORD01540"/>
    <x v="773"/>
    <s v="Fitri Setiawan"/>
    <x v="13"/>
    <x v="16"/>
    <n v="115000"/>
    <x v="17"/>
    <n v="0"/>
    <n v="115000"/>
    <n v="0"/>
    <n v="115000"/>
    <n v="49000"/>
    <n v="164000"/>
    <x v="2"/>
    <x v="0"/>
    <x v="3"/>
    <n v="5"/>
    <x v="0"/>
  </r>
  <r>
    <s v="ORD01067"/>
    <x v="774"/>
    <s v="Kartika Santoso"/>
    <x v="10"/>
    <x v="2"/>
    <n v="20000"/>
    <x v="18"/>
    <n v="0"/>
    <n v="30000"/>
    <n v="0"/>
    <n v="30000"/>
    <n v="87000"/>
    <n v="117000"/>
    <x v="1"/>
    <x v="0"/>
    <x v="0"/>
    <n v="3"/>
    <x v="0"/>
  </r>
  <r>
    <s v="ORD01349"/>
    <x v="775"/>
    <s v="Yani Hidayat"/>
    <x v="33"/>
    <x v="13"/>
    <n v="10000"/>
    <x v="19"/>
    <n v="0"/>
    <n v="8000"/>
    <n v="0"/>
    <n v="8000"/>
    <n v="80000"/>
    <n v="88000"/>
    <x v="3"/>
    <x v="0"/>
    <x v="0"/>
    <n v="4"/>
    <x v="0"/>
  </r>
  <r>
    <s v="ORD00457"/>
    <x v="776"/>
    <s v="Erna Ananda"/>
    <x v="16"/>
    <x v="2"/>
    <n v="20000"/>
    <x v="36"/>
    <n v="0"/>
    <n v="64000"/>
    <n v="0"/>
    <n v="64000"/>
    <n v="18000"/>
    <n v="82000"/>
    <x v="1"/>
    <x v="1"/>
    <x v="3"/>
    <n v="3"/>
    <x v="0"/>
  </r>
  <r>
    <s v="ORD00507"/>
    <x v="777"/>
    <s v="Andi Wijaya"/>
    <x v="36"/>
    <x v="5"/>
    <n v="10500"/>
    <x v="6"/>
    <n v="0"/>
    <n v="23100.000000000004"/>
    <n v="0"/>
    <n v="23100.000000000004"/>
    <n v="21000"/>
    <n v="44100"/>
    <x v="3"/>
    <x v="0"/>
    <x v="0"/>
    <n v="3"/>
    <x v="1"/>
  </r>
  <r>
    <s v="ORD00353"/>
    <x v="778"/>
    <s v="Hana Fauziah"/>
    <x v="14"/>
    <x v="11"/>
    <n v="15000"/>
    <x v="3"/>
    <n v="0"/>
    <n v="13500"/>
    <n v="0"/>
    <n v="13500"/>
    <n v="85000"/>
    <n v="98500"/>
    <x v="0"/>
    <x v="0"/>
    <x v="4"/>
    <n v="1"/>
    <x v="0"/>
  </r>
  <r>
    <s v="ORD00643"/>
    <x v="779"/>
    <s v="Dewi Wijaya"/>
    <x v="12"/>
    <x v="4"/>
    <n v="40000"/>
    <x v="18"/>
    <n v="0"/>
    <n v="60000"/>
    <n v="0"/>
    <n v="60000"/>
    <n v="30000"/>
    <n v="90000"/>
    <x v="1"/>
    <x v="1"/>
    <x v="0"/>
    <n v="1"/>
    <x v="0"/>
  </r>
  <r>
    <s v="ORD00966"/>
    <x v="780"/>
    <s v="Zahra Santoso"/>
    <x v="9"/>
    <x v="2"/>
    <n v="20000"/>
    <x v="5"/>
    <n v="0"/>
    <n v="24000"/>
    <n v="0"/>
    <n v="24000"/>
    <n v="89000"/>
    <n v="113000"/>
    <x v="2"/>
    <x v="0"/>
    <x v="0"/>
    <n v="4"/>
    <x v="0"/>
  </r>
  <r>
    <s v="ORD00075"/>
    <x v="781"/>
    <s v="Iwan Maulana"/>
    <x v="14"/>
    <x v="8"/>
    <n v="17500"/>
    <x v="5"/>
    <n v="0"/>
    <n v="21000"/>
    <n v="0"/>
    <n v="21000"/>
    <n v="85000"/>
    <n v="106000"/>
    <x v="3"/>
    <x v="2"/>
    <x v="4"/>
    <n v="5"/>
    <x v="1"/>
  </r>
  <r>
    <s v="ORD01596"/>
    <x v="782"/>
    <s v="Qori Setiawan"/>
    <x v="10"/>
    <x v="9"/>
    <n v="46000"/>
    <x v="0"/>
    <n v="0"/>
    <n v="50600.000000000007"/>
    <n v="0"/>
    <n v="50600.000000000007"/>
    <n v="87000"/>
    <n v="137600"/>
    <x v="1"/>
    <x v="0"/>
    <x v="0"/>
    <n v="5"/>
    <x v="0"/>
  </r>
  <r>
    <s v="ORD01311"/>
    <x v="783"/>
    <s v="Hana Puspita"/>
    <x v="34"/>
    <x v="12"/>
    <n v="9500"/>
    <x v="16"/>
    <n v="0"/>
    <n v="17100"/>
    <n v="0"/>
    <n v="17100"/>
    <n v="18000"/>
    <n v="35100"/>
    <x v="3"/>
    <x v="0"/>
    <x v="3"/>
    <n v="2"/>
    <x v="0"/>
  </r>
  <r>
    <s v="ORD01735"/>
    <x v="784"/>
    <s v="Bella Hidayat"/>
    <x v="35"/>
    <x v="3"/>
    <n v="13500"/>
    <x v="22"/>
    <n v="0"/>
    <n v="31049.999999999996"/>
    <n v="0"/>
    <n v="31049.999999999996"/>
    <n v="79000"/>
    <n v="110050"/>
    <x v="1"/>
    <x v="0"/>
    <x v="2"/>
    <n v="2"/>
    <x v="0"/>
  </r>
  <r>
    <s v="ORD01799"/>
    <x v="785"/>
    <s v="Yani Hidayat"/>
    <x v="33"/>
    <x v="7"/>
    <n v="14000"/>
    <x v="3"/>
    <n v="0"/>
    <n v="12600"/>
    <n v="0"/>
    <n v="12600"/>
    <n v="80000"/>
    <n v="92600"/>
    <x v="3"/>
    <x v="1"/>
    <x v="4"/>
    <n v="5"/>
    <x v="0"/>
  </r>
  <r>
    <s v="ORD00149"/>
    <x v="786"/>
    <s v="Putri Kurniawan"/>
    <x v="9"/>
    <x v="8"/>
    <n v="17500"/>
    <x v="16"/>
    <n v="0"/>
    <n v="31500"/>
    <n v="0"/>
    <n v="31500"/>
    <n v="89000"/>
    <n v="120500"/>
    <x v="1"/>
    <x v="1"/>
    <x v="0"/>
    <n v="4"/>
    <x v="0"/>
  </r>
  <r>
    <s v="ORD00042"/>
    <x v="787"/>
    <s v="Yoga Nugroho"/>
    <x v="5"/>
    <x v="4"/>
    <n v="40000"/>
    <x v="10"/>
    <n v="0"/>
    <n v="52000"/>
    <n v="0"/>
    <n v="52000"/>
    <n v="18000"/>
    <n v="70000"/>
    <x v="0"/>
    <x v="0"/>
    <x v="1"/>
    <n v="4"/>
    <x v="1"/>
  </r>
  <r>
    <s v="ORD00449"/>
    <x v="788"/>
    <s v="Dina Kusuma"/>
    <x v="29"/>
    <x v="17"/>
    <n v="12000"/>
    <x v="19"/>
    <n v="0"/>
    <n v="9600"/>
    <n v="0"/>
    <n v="9600"/>
    <n v="48000"/>
    <n v="57600"/>
    <x v="2"/>
    <x v="0"/>
    <x v="1"/>
    <n v="2"/>
    <x v="0"/>
  </r>
  <r>
    <s v="ORD01657"/>
    <x v="789"/>
    <s v="Eka Saputra"/>
    <x v="29"/>
    <x v="12"/>
    <n v="9500"/>
    <x v="19"/>
    <n v="0"/>
    <n v="7600"/>
    <n v="0"/>
    <n v="7600"/>
    <n v="48000"/>
    <n v="55600"/>
    <x v="0"/>
    <x v="0"/>
    <x v="3"/>
    <n v="4"/>
    <x v="0"/>
  </r>
  <r>
    <s v="ORD01471"/>
    <x v="790"/>
    <s v="Ani Kusuma"/>
    <x v="29"/>
    <x v="0"/>
    <n v="10000"/>
    <x v="20"/>
    <n v="0"/>
    <n v="14000"/>
    <n v="0"/>
    <n v="14000"/>
    <n v="48000"/>
    <n v="62000"/>
    <x v="2"/>
    <x v="0"/>
    <x v="0"/>
    <n v="1"/>
    <x v="0"/>
  </r>
  <r>
    <s v="ORD01281"/>
    <x v="791"/>
    <s v="Aulia Wijaya"/>
    <x v="22"/>
    <x v="2"/>
    <n v="20000"/>
    <x v="0"/>
    <n v="0"/>
    <n v="22000"/>
    <n v="0"/>
    <n v="22000"/>
    <n v="50000"/>
    <n v="72000"/>
    <x v="0"/>
    <x v="0"/>
    <x v="2"/>
    <n v="2"/>
    <x v="0"/>
  </r>
  <r>
    <s v="ORD01617"/>
    <x v="792"/>
    <s v="Hana Fauziah"/>
    <x v="14"/>
    <x v="1"/>
    <n v="15000"/>
    <x v="19"/>
    <n v="0"/>
    <n v="12000"/>
    <n v="0"/>
    <n v="12000"/>
    <n v="85000"/>
    <n v="97000"/>
    <x v="3"/>
    <x v="0"/>
    <x v="1"/>
    <n v="4"/>
    <x v="0"/>
  </r>
  <r>
    <s v="ORD01662"/>
    <x v="793"/>
    <s v="Gita Nugroho"/>
    <x v="2"/>
    <x v="10"/>
    <n v="45000"/>
    <x v="7"/>
    <n v="0"/>
    <n v="72000"/>
    <n v="0"/>
    <n v="72000"/>
    <n v="76000"/>
    <n v="148000"/>
    <x v="0"/>
    <x v="0"/>
    <x v="4"/>
    <n v="4"/>
    <x v="0"/>
  </r>
  <r>
    <s v="ORD01087"/>
    <x v="794"/>
    <s v="Putri Ramadhani"/>
    <x v="34"/>
    <x v="8"/>
    <n v="17500"/>
    <x v="22"/>
    <n v="0"/>
    <n v="40250"/>
    <n v="0"/>
    <n v="40250"/>
    <n v="18000"/>
    <n v="58250"/>
    <x v="1"/>
    <x v="0"/>
    <x v="2"/>
    <n v="4"/>
    <x v="0"/>
  </r>
  <r>
    <s v="ORD01244"/>
    <x v="795"/>
    <s v="Eka Pradipta"/>
    <x v="18"/>
    <x v="8"/>
    <n v="17500"/>
    <x v="14"/>
    <n v="0"/>
    <n v="45500"/>
    <n v="0"/>
    <n v="45500"/>
    <n v="0"/>
    <n v="45500"/>
    <x v="3"/>
    <x v="0"/>
    <x v="2"/>
    <n v="3"/>
    <x v="0"/>
  </r>
  <r>
    <s v="ORD01209"/>
    <x v="796"/>
    <s v="Vina Maulana"/>
    <x v="0"/>
    <x v="16"/>
    <n v="115000"/>
    <x v="3"/>
    <n v="5"/>
    <n v="103500"/>
    <n v="5175"/>
    <n v="98325"/>
    <n v="15000"/>
    <n v="113325"/>
    <x v="1"/>
    <x v="2"/>
    <x v="2"/>
    <n v="2"/>
    <x v="0"/>
  </r>
  <r>
    <s v="ORD00450"/>
    <x v="797"/>
    <s v="Aulia Santoso"/>
    <x v="32"/>
    <x v="2"/>
    <n v="20000"/>
    <x v="11"/>
    <n v="5"/>
    <n v="50000"/>
    <n v="2500"/>
    <n v="47500"/>
    <n v="28000"/>
    <n v="75500"/>
    <x v="3"/>
    <x v="0"/>
    <x v="2"/>
    <n v="4"/>
    <x v="0"/>
  </r>
  <r>
    <s v="ORD00926"/>
    <x v="798"/>
    <s v="Putri Saputra"/>
    <x v="14"/>
    <x v="4"/>
    <n v="40000"/>
    <x v="2"/>
    <n v="5"/>
    <n v="16000"/>
    <n v="800"/>
    <n v="15200"/>
    <n v="85000"/>
    <n v="100200"/>
    <x v="0"/>
    <x v="0"/>
    <x v="4"/>
    <n v="5"/>
    <x v="0"/>
  </r>
  <r>
    <s v="ORD01575"/>
    <x v="799"/>
    <s v="Dewi Santoso"/>
    <x v="26"/>
    <x v="16"/>
    <n v="115000"/>
    <x v="1"/>
    <n v="5"/>
    <n v="80500"/>
    <n v="4025"/>
    <n v="76475"/>
    <n v="46000"/>
    <n v="122475"/>
    <x v="0"/>
    <x v="1"/>
    <x v="1"/>
    <n v="3"/>
    <x v="0"/>
  </r>
  <r>
    <s v="ORD01731"/>
    <x v="800"/>
    <s v="Zahra Budiman"/>
    <x v="27"/>
    <x v="4"/>
    <n v="40000"/>
    <x v="2"/>
    <n v="5"/>
    <n v="16000"/>
    <n v="800"/>
    <n v="15200"/>
    <n v="49000"/>
    <n v="64200"/>
    <x v="3"/>
    <x v="0"/>
    <x v="3"/>
    <n v="1"/>
    <x v="0"/>
  </r>
  <r>
    <s v="ORD01275"/>
    <x v="801"/>
    <s v="Zahra Wijaya"/>
    <x v="12"/>
    <x v="3"/>
    <n v="13500"/>
    <x v="27"/>
    <n v="5"/>
    <n v="25650"/>
    <n v="1282.5"/>
    <n v="24367.5"/>
    <n v="30000"/>
    <n v="54367.5"/>
    <x v="0"/>
    <x v="0"/>
    <x v="1"/>
    <n v="1"/>
    <x v="0"/>
  </r>
  <r>
    <s v="ORD01462"/>
    <x v="802"/>
    <s v="Eka Maulana"/>
    <x v="2"/>
    <x v="16"/>
    <n v="115000"/>
    <x v="13"/>
    <n v="5"/>
    <n v="57500"/>
    <n v="2875"/>
    <n v="54625"/>
    <n v="76000"/>
    <n v="130625"/>
    <x v="0"/>
    <x v="1"/>
    <x v="3"/>
    <n v="4"/>
    <x v="0"/>
  </r>
  <r>
    <s v="ORD01545"/>
    <x v="803"/>
    <s v="Yani Puspita"/>
    <x v="1"/>
    <x v="10"/>
    <n v="45000"/>
    <x v="12"/>
    <n v="5"/>
    <n v="27000"/>
    <n v="1350"/>
    <n v="25650"/>
    <n v="17000"/>
    <n v="42650"/>
    <x v="2"/>
    <x v="0"/>
    <x v="0"/>
    <n v="4"/>
    <x v="0"/>
  </r>
  <r>
    <s v="ORD00217"/>
    <x v="804"/>
    <s v="Citra Saputra"/>
    <x v="11"/>
    <x v="12"/>
    <n v="9500"/>
    <x v="0"/>
    <n v="5"/>
    <n v="10450"/>
    <n v="522.5"/>
    <n v="9927.5"/>
    <n v="74000"/>
    <n v="83927.5"/>
    <x v="2"/>
    <x v="0"/>
    <x v="2"/>
    <n v="4"/>
    <x v="0"/>
  </r>
  <r>
    <s v="ORD00217"/>
    <x v="804"/>
    <s v="Citra Saputra"/>
    <x v="11"/>
    <x v="2"/>
    <n v="20000"/>
    <x v="18"/>
    <n v="5"/>
    <n v="30000"/>
    <n v="1500"/>
    <n v="28500"/>
    <n v="0"/>
    <n v="28500"/>
    <x v="2"/>
    <x v="0"/>
    <x v="2"/>
    <n v="4"/>
    <x v="0"/>
  </r>
  <r>
    <s v="ORD00793"/>
    <x v="805"/>
    <s v="Yani Budiman"/>
    <x v="25"/>
    <x v="15"/>
    <n v="10000"/>
    <x v="5"/>
    <n v="5"/>
    <n v="12000"/>
    <n v="600"/>
    <n v="11400"/>
    <n v="50000"/>
    <n v="61400"/>
    <x v="2"/>
    <x v="0"/>
    <x v="1"/>
    <n v="4"/>
    <x v="0"/>
  </r>
  <r>
    <s v="ORD00435"/>
    <x v="806"/>
    <s v="Lestari Pradipta"/>
    <x v="28"/>
    <x v="18"/>
    <n v="11000"/>
    <x v="1"/>
    <n v="5"/>
    <n v="7699.9999999999991"/>
    <n v="385"/>
    <n v="7314.9999999999991"/>
    <n v="56000"/>
    <n v="63315"/>
    <x v="1"/>
    <x v="0"/>
    <x v="4"/>
    <n v="1"/>
    <x v="0"/>
  </r>
  <r>
    <s v="ORD00153"/>
    <x v="807"/>
    <s v="Fitri Setiawan"/>
    <x v="13"/>
    <x v="18"/>
    <n v="11000"/>
    <x v="1"/>
    <n v="5"/>
    <n v="7699.9999999999991"/>
    <n v="385"/>
    <n v="7314.9999999999991"/>
    <n v="49000"/>
    <n v="56315"/>
    <x v="1"/>
    <x v="0"/>
    <x v="2"/>
    <n v="1"/>
    <x v="0"/>
  </r>
  <r>
    <s v="ORD00420"/>
    <x v="808"/>
    <s v="Fitri Hidayat"/>
    <x v="17"/>
    <x v="9"/>
    <n v="46000"/>
    <x v="17"/>
    <n v="5"/>
    <n v="46000"/>
    <n v="2300"/>
    <n v="43700"/>
    <n v="72000"/>
    <n v="115700"/>
    <x v="2"/>
    <x v="1"/>
    <x v="0"/>
    <n v="3"/>
    <x v="0"/>
  </r>
  <r>
    <s v="ORD01147"/>
    <x v="809"/>
    <s v="Kartika Saputra"/>
    <x v="37"/>
    <x v="8"/>
    <n v="17500"/>
    <x v="9"/>
    <n v="5"/>
    <n v="36750"/>
    <n v="1837.5"/>
    <n v="34912.5"/>
    <n v="67000"/>
    <n v="101912.5"/>
    <x v="2"/>
    <x v="0"/>
    <x v="2"/>
    <n v="4"/>
    <x v="0"/>
  </r>
  <r>
    <s v="ORD00405"/>
    <x v="810"/>
    <s v="Lestari Puspita"/>
    <x v="19"/>
    <x v="10"/>
    <n v="45000"/>
    <x v="15"/>
    <n v="5"/>
    <n v="76500"/>
    <n v="3825"/>
    <n v="72675"/>
    <n v="78000"/>
    <n v="150675"/>
    <x v="0"/>
    <x v="0"/>
    <x v="0"/>
    <n v="5"/>
    <x v="0"/>
  </r>
  <r>
    <s v="ORD00474"/>
    <x v="811"/>
    <s v="Erna Setiawan"/>
    <x v="6"/>
    <x v="14"/>
    <n v="55000"/>
    <x v="13"/>
    <n v="5"/>
    <n v="27500"/>
    <n v="1375"/>
    <n v="26125"/>
    <n v="80000"/>
    <n v="106125"/>
    <x v="0"/>
    <x v="0"/>
    <x v="0"/>
    <n v="2"/>
    <x v="0"/>
  </r>
  <r>
    <s v="ORD01829"/>
    <x v="812"/>
    <s v="Eka Ramadhani"/>
    <x v="31"/>
    <x v="16"/>
    <n v="115000"/>
    <x v="32"/>
    <n v="5"/>
    <n v="23000"/>
    <n v="1150"/>
    <n v="21850"/>
    <n v="87000"/>
    <n v="108850"/>
    <x v="2"/>
    <x v="0"/>
    <x v="1"/>
    <n v="4"/>
    <x v="0"/>
  </r>
  <r>
    <s v="ORD00889"/>
    <x v="813"/>
    <s v="Yani Maulana"/>
    <x v="19"/>
    <x v="19"/>
    <n v="15500"/>
    <x v="12"/>
    <n v="5"/>
    <n v="9300"/>
    <n v="465"/>
    <n v="8835"/>
    <n v="78000"/>
    <n v="86835"/>
    <x v="0"/>
    <x v="0"/>
    <x v="0"/>
    <n v="5"/>
    <x v="0"/>
  </r>
  <r>
    <s v="ORD01696"/>
    <x v="814"/>
    <s v="Ani Budiman"/>
    <x v="17"/>
    <x v="15"/>
    <n v="10000"/>
    <x v="32"/>
    <n v="5"/>
    <n v="2000"/>
    <n v="100"/>
    <n v="1900"/>
    <n v="72000"/>
    <n v="73900"/>
    <x v="1"/>
    <x v="0"/>
    <x v="0"/>
    <n v="1"/>
    <x v="0"/>
  </r>
  <r>
    <s v="ORD00892"/>
    <x v="815"/>
    <s v="Erna Iskandar"/>
    <x v="17"/>
    <x v="0"/>
    <n v="10000"/>
    <x v="35"/>
    <n v="5"/>
    <n v="38000"/>
    <n v="1900"/>
    <n v="36100"/>
    <n v="72000"/>
    <n v="108100"/>
    <x v="3"/>
    <x v="2"/>
    <x v="0"/>
    <n v="4"/>
    <x v="0"/>
  </r>
  <r>
    <s v="ORD01073"/>
    <x v="816"/>
    <s v="Bella Rahmawati"/>
    <x v="8"/>
    <x v="17"/>
    <n v="12000"/>
    <x v="12"/>
    <n v="5"/>
    <n v="7200"/>
    <n v="360"/>
    <n v="6840"/>
    <n v="59000"/>
    <n v="65840"/>
    <x v="1"/>
    <x v="0"/>
    <x v="0"/>
    <n v="1"/>
    <x v="0"/>
  </r>
  <r>
    <s v="ORD01493"/>
    <x v="817"/>
    <s v="Putri Halim"/>
    <x v="24"/>
    <x v="10"/>
    <n v="45000"/>
    <x v="17"/>
    <n v="5"/>
    <n v="45000"/>
    <n v="2250"/>
    <n v="42750"/>
    <n v="68000"/>
    <n v="110750"/>
    <x v="0"/>
    <x v="0"/>
    <x v="2"/>
    <n v="1"/>
    <x v="0"/>
  </r>
  <r>
    <s v="ORD00524"/>
    <x v="818"/>
    <s v="Bella Ramadhani"/>
    <x v="14"/>
    <x v="8"/>
    <n v="17500"/>
    <x v="17"/>
    <n v="5"/>
    <n v="17500"/>
    <n v="875"/>
    <n v="16625"/>
    <n v="85000"/>
    <n v="101625"/>
    <x v="3"/>
    <x v="0"/>
    <x v="4"/>
    <n v="2"/>
    <x v="0"/>
  </r>
  <r>
    <s v="ORD00287"/>
    <x v="819"/>
    <s v="Sari Wijaya"/>
    <x v="4"/>
    <x v="5"/>
    <n v="10500"/>
    <x v="15"/>
    <n v="5"/>
    <n v="17850"/>
    <n v="892.5"/>
    <n v="16957.5"/>
    <n v="43000"/>
    <n v="59957.5"/>
    <x v="0"/>
    <x v="0"/>
    <x v="0"/>
    <n v="1"/>
    <x v="0"/>
  </r>
  <r>
    <s v="ORD01282"/>
    <x v="820"/>
    <s v="Arif Maulana"/>
    <x v="15"/>
    <x v="4"/>
    <n v="40000"/>
    <x v="23"/>
    <n v="5"/>
    <n v="12000"/>
    <n v="600"/>
    <n v="11400"/>
    <n v="97000"/>
    <n v="108400"/>
    <x v="2"/>
    <x v="0"/>
    <x v="0"/>
    <n v="4"/>
    <x v="1"/>
  </r>
  <r>
    <s v="ORD01055"/>
    <x v="821"/>
    <s v="Aulia Fauziah"/>
    <x v="24"/>
    <x v="14"/>
    <n v="55000"/>
    <x v="0"/>
    <n v="0"/>
    <n v="60500.000000000007"/>
    <n v="0"/>
    <n v="60500.000000000007"/>
    <n v="68000"/>
    <n v="128500"/>
    <x v="0"/>
    <x v="0"/>
    <x v="1"/>
    <n v="2"/>
    <x v="0"/>
  </r>
  <r>
    <s v="ORD00313"/>
    <x v="822"/>
    <s v="Citra Santoso"/>
    <x v="14"/>
    <x v="8"/>
    <n v="17500"/>
    <x v="1"/>
    <n v="0"/>
    <n v="12250"/>
    <n v="0"/>
    <n v="12250"/>
    <n v="85000"/>
    <n v="97250"/>
    <x v="0"/>
    <x v="1"/>
    <x v="3"/>
    <n v="3"/>
    <x v="0"/>
  </r>
  <r>
    <s v="ORD01389"/>
    <x v="823"/>
    <s v="Eka Kurniawan"/>
    <x v="37"/>
    <x v="16"/>
    <n v="115000"/>
    <x v="1"/>
    <n v="0"/>
    <n v="80500"/>
    <n v="0"/>
    <n v="80500"/>
    <n v="67000"/>
    <n v="147500"/>
    <x v="0"/>
    <x v="0"/>
    <x v="0"/>
    <n v="3"/>
    <x v="0"/>
  </r>
  <r>
    <s v="ORD01427"/>
    <x v="824"/>
    <s v="Citra Rahmawati"/>
    <x v="25"/>
    <x v="11"/>
    <n v="15000"/>
    <x v="18"/>
    <n v="0"/>
    <n v="22500"/>
    <n v="0"/>
    <n v="22500"/>
    <n v="50000"/>
    <n v="72500"/>
    <x v="2"/>
    <x v="0"/>
    <x v="1"/>
    <n v="5"/>
    <x v="0"/>
  </r>
  <r>
    <s v="ORD00970"/>
    <x v="825"/>
    <s v="Indra Ananda"/>
    <x v="20"/>
    <x v="18"/>
    <n v="11000"/>
    <x v="27"/>
    <n v="0"/>
    <n v="20900"/>
    <n v="0"/>
    <n v="20900"/>
    <n v="84000"/>
    <n v="104900"/>
    <x v="0"/>
    <x v="0"/>
    <x v="0"/>
    <n v="4"/>
    <x v="1"/>
  </r>
  <r>
    <s v="ORD00982"/>
    <x v="826"/>
    <s v="Citra Hidayat"/>
    <x v="21"/>
    <x v="6"/>
    <n v="26000"/>
    <x v="19"/>
    <n v="0"/>
    <n v="20800"/>
    <n v="0"/>
    <n v="20800"/>
    <n v="59000"/>
    <n v="79800"/>
    <x v="2"/>
    <x v="0"/>
    <x v="2"/>
    <n v="4"/>
    <x v="0"/>
  </r>
  <r>
    <s v="ORD01220"/>
    <x v="827"/>
    <s v="Eka Iskandar"/>
    <x v="11"/>
    <x v="13"/>
    <n v="10000"/>
    <x v="2"/>
    <n v="0"/>
    <n v="4000"/>
    <n v="0"/>
    <n v="4000"/>
    <n v="74000"/>
    <n v="78000"/>
    <x v="3"/>
    <x v="0"/>
    <x v="0"/>
    <n v="2"/>
    <x v="0"/>
  </r>
  <r>
    <s v="ORD00011"/>
    <x v="828"/>
    <s v="Indra Ananda"/>
    <x v="20"/>
    <x v="14"/>
    <n v="55000"/>
    <x v="23"/>
    <n v="0"/>
    <n v="16500"/>
    <n v="0"/>
    <n v="16500"/>
    <n v="84000"/>
    <n v="100500"/>
    <x v="2"/>
    <x v="0"/>
    <x v="2"/>
    <n v="4"/>
    <x v="1"/>
  </r>
  <r>
    <s v="ORD01789"/>
    <x v="829"/>
    <s v="Citra Utami"/>
    <x v="29"/>
    <x v="10"/>
    <n v="45000"/>
    <x v="5"/>
    <n v="0"/>
    <n v="54000"/>
    <n v="0"/>
    <n v="54000"/>
    <n v="48000"/>
    <n v="102000"/>
    <x v="1"/>
    <x v="0"/>
    <x v="2"/>
    <n v="3"/>
    <x v="0"/>
  </r>
  <r>
    <s v="ORD00174"/>
    <x v="830"/>
    <s v="Dewi Budiman"/>
    <x v="36"/>
    <x v="7"/>
    <n v="14000"/>
    <x v="13"/>
    <n v="0"/>
    <n v="7000"/>
    <n v="0"/>
    <n v="7000"/>
    <n v="21000"/>
    <n v="28000"/>
    <x v="1"/>
    <x v="0"/>
    <x v="1"/>
    <n v="3"/>
    <x v="0"/>
  </r>
  <r>
    <s v="ORD01392"/>
    <x v="831"/>
    <s v="Clara Utami"/>
    <x v="34"/>
    <x v="12"/>
    <n v="9500"/>
    <x v="10"/>
    <n v="0"/>
    <n v="12350"/>
    <n v="0"/>
    <n v="12350"/>
    <n v="18000"/>
    <n v="30350"/>
    <x v="1"/>
    <x v="0"/>
    <x v="1"/>
    <n v="4"/>
    <x v="0"/>
  </r>
  <r>
    <s v="ORD01633"/>
    <x v="832"/>
    <s v="Gita Hidayat"/>
    <x v="12"/>
    <x v="18"/>
    <n v="11000"/>
    <x v="24"/>
    <n v="0"/>
    <n v="22000"/>
    <n v="0"/>
    <n v="22000"/>
    <n v="30000"/>
    <n v="52000"/>
    <x v="3"/>
    <x v="0"/>
    <x v="0"/>
    <n v="5"/>
    <x v="0"/>
  </r>
  <r>
    <s v="ORD01401"/>
    <x v="833"/>
    <s v="Aulia Puspita"/>
    <x v="29"/>
    <x v="4"/>
    <n v="40000"/>
    <x v="2"/>
    <n v="0"/>
    <n v="16000"/>
    <n v="0"/>
    <n v="16000"/>
    <n v="48000"/>
    <n v="64000"/>
    <x v="3"/>
    <x v="1"/>
    <x v="3"/>
    <n v="1"/>
    <x v="0"/>
  </r>
  <r>
    <s v="ORD00094"/>
    <x v="834"/>
    <s v="Galih Iskandar"/>
    <x v="27"/>
    <x v="0"/>
    <n v="10000"/>
    <x v="20"/>
    <n v="0"/>
    <n v="14000"/>
    <n v="0"/>
    <n v="14000"/>
    <n v="49000"/>
    <n v="63000"/>
    <x v="2"/>
    <x v="0"/>
    <x v="0"/>
    <n v="3"/>
    <x v="1"/>
  </r>
  <r>
    <s v="ORD00302"/>
    <x v="835"/>
    <s v="Fitri Maulana"/>
    <x v="22"/>
    <x v="1"/>
    <n v="15000"/>
    <x v="23"/>
    <n v="0"/>
    <n v="4500"/>
    <n v="0"/>
    <n v="4500"/>
    <n v="50000"/>
    <n v="54500"/>
    <x v="3"/>
    <x v="0"/>
    <x v="2"/>
    <n v="3"/>
    <x v="0"/>
  </r>
  <r>
    <s v="ORD01647"/>
    <x v="836"/>
    <s v="Erna Utami"/>
    <x v="10"/>
    <x v="7"/>
    <n v="14000"/>
    <x v="13"/>
    <n v="0"/>
    <n v="7000"/>
    <n v="0"/>
    <n v="7000"/>
    <n v="87000"/>
    <n v="94000"/>
    <x v="1"/>
    <x v="1"/>
    <x v="4"/>
    <n v="1"/>
    <x v="0"/>
  </r>
  <r>
    <s v="ORD00900"/>
    <x v="837"/>
    <s v="Ani Budiman"/>
    <x v="17"/>
    <x v="16"/>
    <n v="115000"/>
    <x v="5"/>
    <n v="0"/>
    <n v="138000"/>
    <n v="0"/>
    <n v="138000"/>
    <n v="72000"/>
    <n v="210000"/>
    <x v="1"/>
    <x v="0"/>
    <x v="0"/>
    <n v="4"/>
    <x v="0"/>
  </r>
  <r>
    <s v="ORD01154"/>
    <x v="838"/>
    <s v="Fajar Fauziah"/>
    <x v="24"/>
    <x v="0"/>
    <n v="10000"/>
    <x v="1"/>
    <n v="0"/>
    <n v="7000"/>
    <n v="0"/>
    <n v="7000"/>
    <n v="68000"/>
    <n v="75000"/>
    <x v="2"/>
    <x v="0"/>
    <x v="0"/>
    <n v="4"/>
    <x v="1"/>
  </r>
  <r>
    <s v="ORD01490"/>
    <x v="839"/>
    <s v="Ani Halim"/>
    <x v="25"/>
    <x v="9"/>
    <n v="46000"/>
    <x v="12"/>
    <n v="0"/>
    <n v="27600"/>
    <n v="0"/>
    <n v="27600"/>
    <n v="50000"/>
    <n v="77600"/>
    <x v="1"/>
    <x v="0"/>
    <x v="1"/>
    <n v="2"/>
    <x v="0"/>
  </r>
  <r>
    <s v="ORD01572"/>
    <x v="840"/>
    <s v="Zahra Ananda"/>
    <x v="18"/>
    <x v="3"/>
    <n v="13500"/>
    <x v="20"/>
    <n v="0"/>
    <n v="18900"/>
    <n v="0"/>
    <n v="18900"/>
    <n v="0"/>
    <n v="18900"/>
    <x v="3"/>
    <x v="0"/>
    <x v="4"/>
    <n v="1"/>
    <x v="0"/>
  </r>
  <r>
    <s v="ORD00260"/>
    <x v="841"/>
    <s v="Ani Hidayat"/>
    <x v="4"/>
    <x v="18"/>
    <n v="11000"/>
    <x v="27"/>
    <n v="0"/>
    <n v="20900"/>
    <n v="0"/>
    <n v="20900"/>
    <n v="43000"/>
    <n v="63900"/>
    <x v="2"/>
    <x v="0"/>
    <x v="3"/>
    <n v="5"/>
    <x v="0"/>
  </r>
  <r>
    <s v="ORD00260"/>
    <x v="841"/>
    <s v="Ani Hidayat"/>
    <x v="4"/>
    <x v="1"/>
    <n v="15000"/>
    <x v="12"/>
    <n v="0"/>
    <n v="9000"/>
    <n v="0"/>
    <n v="9000"/>
    <n v="0"/>
    <n v="9000"/>
    <x v="2"/>
    <x v="0"/>
    <x v="3"/>
    <n v="5"/>
    <x v="0"/>
  </r>
  <r>
    <s v="ORD00283"/>
    <x v="842"/>
    <s v="Qori Ananda"/>
    <x v="25"/>
    <x v="17"/>
    <n v="12000"/>
    <x v="3"/>
    <n v="0"/>
    <n v="10800"/>
    <n v="0"/>
    <n v="10800"/>
    <n v="50000"/>
    <n v="60800"/>
    <x v="1"/>
    <x v="0"/>
    <x v="4"/>
    <n v="4"/>
    <x v="0"/>
  </r>
  <r>
    <s v="ORD01237"/>
    <x v="843"/>
    <s v="Nanda Setiawan"/>
    <x v="31"/>
    <x v="5"/>
    <n v="10500"/>
    <x v="27"/>
    <n v="0"/>
    <n v="19950"/>
    <n v="0"/>
    <n v="19950"/>
    <n v="87000"/>
    <n v="106950"/>
    <x v="1"/>
    <x v="2"/>
    <x v="1"/>
    <n v="2"/>
    <x v="1"/>
  </r>
  <r>
    <s v="ORD01819"/>
    <x v="844"/>
    <s v="Zahra Budiman"/>
    <x v="27"/>
    <x v="18"/>
    <n v="11000"/>
    <x v="17"/>
    <n v="0"/>
    <n v="11000"/>
    <n v="0"/>
    <n v="11000"/>
    <n v="49000"/>
    <n v="60000"/>
    <x v="0"/>
    <x v="0"/>
    <x v="4"/>
    <n v="3"/>
    <x v="0"/>
  </r>
  <r>
    <s v="ORD01669"/>
    <x v="845"/>
    <s v="Bella Hidayat"/>
    <x v="35"/>
    <x v="8"/>
    <n v="17500"/>
    <x v="27"/>
    <n v="0"/>
    <n v="33250"/>
    <n v="0"/>
    <n v="33250"/>
    <n v="79000"/>
    <n v="112250"/>
    <x v="1"/>
    <x v="0"/>
    <x v="2"/>
    <n v="3"/>
    <x v="0"/>
  </r>
  <r>
    <s v="ORD00496"/>
    <x v="846"/>
    <s v="Dewi Wijaya"/>
    <x v="12"/>
    <x v="11"/>
    <n v="15000"/>
    <x v="3"/>
    <n v="0"/>
    <n v="13500"/>
    <n v="0"/>
    <n v="13500"/>
    <n v="30000"/>
    <n v="43500"/>
    <x v="2"/>
    <x v="0"/>
    <x v="1"/>
    <n v="1"/>
    <x v="0"/>
  </r>
  <r>
    <s v="ORD01583"/>
    <x v="847"/>
    <s v="Arif Fauziah"/>
    <x v="6"/>
    <x v="3"/>
    <n v="13500"/>
    <x v="17"/>
    <n v="0"/>
    <n v="13500"/>
    <n v="0"/>
    <n v="13500"/>
    <n v="80000"/>
    <n v="93500"/>
    <x v="2"/>
    <x v="0"/>
    <x v="2"/>
    <n v="1"/>
    <x v="1"/>
  </r>
  <r>
    <s v="ORD00798"/>
    <x v="848"/>
    <s v="Yani Kusuma"/>
    <x v="8"/>
    <x v="9"/>
    <n v="46000"/>
    <x v="0"/>
    <n v="0"/>
    <n v="50600.000000000007"/>
    <n v="0"/>
    <n v="50600.000000000007"/>
    <n v="59000"/>
    <n v="109600"/>
    <x v="3"/>
    <x v="0"/>
    <x v="3"/>
    <n v="3"/>
    <x v="0"/>
  </r>
  <r>
    <s v="ORD01415"/>
    <x v="849"/>
    <s v="Bella Fauziah"/>
    <x v="3"/>
    <x v="10"/>
    <n v="45000"/>
    <x v="2"/>
    <n v="0"/>
    <n v="18000"/>
    <n v="0"/>
    <n v="18000"/>
    <n v="93000"/>
    <n v="111000"/>
    <x v="2"/>
    <x v="0"/>
    <x v="2"/>
    <n v="2"/>
    <x v="0"/>
  </r>
  <r>
    <s v="ORD00327"/>
    <x v="850"/>
    <s v="Qori Fauziah"/>
    <x v="11"/>
    <x v="10"/>
    <n v="45000"/>
    <x v="2"/>
    <n v="0"/>
    <n v="18000"/>
    <n v="0"/>
    <n v="18000"/>
    <n v="74000"/>
    <n v="92000"/>
    <x v="0"/>
    <x v="1"/>
    <x v="2"/>
    <n v="2"/>
    <x v="0"/>
  </r>
  <r>
    <s v="ORD00441"/>
    <x v="851"/>
    <s v="Sari Puspita"/>
    <x v="15"/>
    <x v="1"/>
    <n v="15000"/>
    <x v="19"/>
    <n v="0"/>
    <n v="12000"/>
    <n v="0"/>
    <n v="12000"/>
    <n v="97000"/>
    <n v="109000"/>
    <x v="2"/>
    <x v="2"/>
    <x v="0"/>
    <n v="5"/>
    <x v="0"/>
  </r>
  <r>
    <s v="ORD00441"/>
    <x v="851"/>
    <s v="Sari Puspita"/>
    <x v="15"/>
    <x v="10"/>
    <n v="45000"/>
    <x v="20"/>
    <n v="0"/>
    <n v="62999.999999999993"/>
    <n v="0"/>
    <n v="62999.999999999993"/>
    <n v="0"/>
    <n v="62999.999999999993"/>
    <x v="2"/>
    <x v="2"/>
    <x v="0"/>
    <n v="5"/>
    <x v="0"/>
  </r>
  <r>
    <s v="ORD01453"/>
    <x v="852"/>
    <s v="Clara Pradipta"/>
    <x v="15"/>
    <x v="17"/>
    <n v="12000"/>
    <x v="1"/>
    <n v="0"/>
    <n v="8400"/>
    <n v="0"/>
    <n v="8400"/>
    <n v="97000"/>
    <n v="105400"/>
    <x v="1"/>
    <x v="0"/>
    <x v="0"/>
    <n v="2"/>
    <x v="0"/>
  </r>
  <r>
    <s v="ORD00495"/>
    <x v="853"/>
    <s v="Sari Puspita"/>
    <x v="15"/>
    <x v="14"/>
    <n v="55000"/>
    <x v="17"/>
    <n v="0"/>
    <n v="55000"/>
    <n v="0"/>
    <n v="55000"/>
    <n v="97000"/>
    <n v="152000"/>
    <x v="0"/>
    <x v="1"/>
    <x v="0"/>
    <n v="2"/>
    <x v="0"/>
  </r>
  <r>
    <s v="ORD00495"/>
    <x v="853"/>
    <s v="Sari Puspita"/>
    <x v="15"/>
    <x v="1"/>
    <n v="15000"/>
    <x v="0"/>
    <n v="0"/>
    <n v="16500"/>
    <n v="0"/>
    <n v="16500"/>
    <n v="0"/>
    <n v="16500"/>
    <x v="0"/>
    <x v="1"/>
    <x v="0"/>
    <n v="2"/>
    <x v="0"/>
  </r>
  <r>
    <s v="ORD00529"/>
    <x v="854"/>
    <s v="Rizky Fauziah"/>
    <x v="31"/>
    <x v="1"/>
    <n v="15000"/>
    <x v="2"/>
    <n v="0"/>
    <n v="6000"/>
    <n v="0"/>
    <n v="6000"/>
    <n v="87000"/>
    <n v="93000"/>
    <x v="0"/>
    <x v="2"/>
    <x v="4"/>
    <n v="3"/>
    <x v="1"/>
  </r>
  <r>
    <s v="ORD00139"/>
    <x v="855"/>
    <s v="Aulia Maulana"/>
    <x v="34"/>
    <x v="18"/>
    <n v="11000"/>
    <x v="1"/>
    <n v="0"/>
    <n v="7699.9999999999991"/>
    <n v="0"/>
    <n v="7699.9999999999991"/>
    <n v="18000"/>
    <n v="25700"/>
    <x v="3"/>
    <x v="0"/>
    <x v="1"/>
    <n v="3"/>
    <x v="0"/>
  </r>
  <r>
    <s v="ORD00231"/>
    <x v="856"/>
    <s v="Dina Halim"/>
    <x v="0"/>
    <x v="9"/>
    <n v="46000"/>
    <x v="12"/>
    <n v="0"/>
    <n v="27600"/>
    <n v="0"/>
    <n v="27600"/>
    <n v="15000"/>
    <n v="42600"/>
    <x v="0"/>
    <x v="0"/>
    <x v="4"/>
    <n v="1"/>
    <x v="0"/>
  </r>
  <r>
    <s v="ORD01437"/>
    <x v="857"/>
    <s v="Gita Ramadhani"/>
    <x v="22"/>
    <x v="14"/>
    <n v="55000"/>
    <x v="32"/>
    <n v="0"/>
    <n v="11000"/>
    <n v="0"/>
    <n v="11000"/>
    <n v="50000"/>
    <n v="61000"/>
    <x v="0"/>
    <x v="0"/>
    <x v="2"/>
    <n v="1"/>
    <x v="0"/>
  </r>
  <r>
    <s v="ORD00514"/>
    <x v="858"/>
    <s v="Sari Puspita"/>
    <x v="15"/>
    <x v="13"/>
    <n v="10000"/>
    <x v="5"/>
    <n v="0"/>
    <n v="12000"/>
    <n v="0"/>
    <n v="12000"/>
    <n v="97000"/>
    <n v="109000"/>
    <x v="0"/>
    <x v="0"/>
    <x v="4"/>
    <n v="5"/>
    <x v="0"/>
  </r>
  <r>
    <s v="ORD00777"/>
    <x v="859"/>
    <s v="Dimas Utami"/>
    <x v="18"/>
    <x v="15"/>
    <n v="10000"/>
    <x v="1"/>
    <n v="0"/>
    <n v="7000"/>
    <n v="0"/>
    <n v="7000"/>
    <n v="0"/>
    <n v="7000"/>
    <x v="0"/>
    <x v="0"/>
    <x v="0"/>
    <n v="2"/>
    <x v="1"/>
  </r>
  <r>
    <s v="ORD00799"/>
    <x v="860"/>
    <s v="Putri Halim"/>
    <x v="24"/>
    <x v="12"/>
    <n v="9500"/>
    <x v="17"/>
    <n v="0"/>
    <n v="9500"/>
    <n v="0"/>
    <n v="9500"/>
    <n v="68000"/>
    <n v="77500"/>
    <x v="3"/>
    <x v="0"/>
    <x v="1"/>
    <n v="2"/>
    <x v="0"/>
  </r>
  <r>
    <s v="ORD01135"/>
    <x v="861"/>
    <s v="Wahyu Fauziah"/>
    <x v="35"/>
    <x v="17"/>
    <n v="12000"/>
    <x v="0"/>
    <n v="0"/>
    <n v="13200.000000000002"/>
    <n v="0"/>
    <n v="13200.000000000002"/>
    <n v="79000"/>
    <n v="92200"/>
    <x v="0"/>
    <x v="0"/>
    <x v="1"/>
    <n v="4"/>
    <x v="1"/>
  </r>
  <r>
    <s v="ORD01537"/>
    <x v="862"/>
    <s v="Dina Rahmawati"/>
    <x v="21"/>
    <x v="13"/>
    <n v="10000"/>
    <x v="19"/>
    <n v="0"/>
    <n v="8000"/>
    <n v="0"/>
    <n v="8000"/>
    <n v="59000"/>
    <n v="67000"/>
    <x v="0"/>
    <x v="0"/>
    <x v="4"/>
    <n v="2"/>
    <x v="0"/>
  </r>
  <r>
    <s v="ORD00964"/>
    <x v="863"/>
    <s v="Eka Syahputra"/>
    <x v="15"/>
    <x v="0"/>
    <n v="10000"/>
    <x v="18"/>
    <n v="0"/>
    <n v="15000"/>
    <n v="0"/>
    <n v="15000"/>
    <n v="97000"/>
    <n v="112000"/>
    <x v="1"/>
    <x v="0"/>
    <x v="3"/>
    <n v="2"/>
    <x v="0"/>
  </r>
  <r>
    <s v="ORD01028"/>
    <x v="864"/>
    <s v="Zahra Kurniawan"/>
    <x v="0"/>
    <x v="11"/>
    <n v="15000"/>
    <x v="17"/>
    <n v="0"/>
    <n v="15000"/>
    <n v="0"/>
    <n v="15000"/>
    <n v="15000"/>
    <n v="30000"/>
    <x v="3"/>
    <x v="0"/>
    <x v="3"/>
    <n v="5"/>
    <x v="0"/>
  </r>
  <r>
    <s v="ORD00788"/>
    <x v="865"/>
    <s v="Erna Halim"/>
    <x v="4"/>
    <x v="5"/>
    <n v="10500"/>
    <x v="21"/>
    <n v="0"/>
    <n v="29399.999999999996"/>
    <n v="0"/>
    <n v="29399.999999999996"/>
    <n v="43000"/>
    <n v="72400"/>
    <x v="2"/>
    <x v="0"/>
    <x v="1"/>
    <n v="2"/>
    <x v="0"/>
  </r>
  <r>
    <s v="ORD01738"/>
    <x v="866"/>
    <s v="Kartika Kusuma"/>
    <x v="14"/>
    <x v="5"/>
    <n v="10500"/>
    <x v="7"/>
    <n v="0"/>
    <n v="16800"/>
    <n v="0"/>
    <n v="16800"/>
    <n v="85000"/>
    <n v="101800"/>
    <x v="2"/>
    <x v="1"/>
    <x v="0"/>
    <n v="2"/>
    <x v="0"/>
  </r>
  <r>
    <s v="ORD01118"/>
    <x v="867"/>
    <s v="Aulia Saputra"/>
    <x v="8"/>
    <x v="10"/>
    <n v="45000"/>
    <x v="7"/>
    <n v="0"/>
    <n v="72000"/>
    <n v="0"/>
    <n v="72000"/>
    <n v="59000"/>
    <n v="131000"/>
    <x v="1"/>
    <x v="0"/>
    <x v="0"/>
    <n v="1"/>
    <x v="0"/>
  </r>
  <r>
    <s v="ORD01058"/>
    <x v="868"/>
    <s v="Aulia Santoso"/>
    <x v="32"/>
    <x v="6"/>
    <n v="26000"/>
    <x v="5"/>
    <n v="0"/>
    <n v="31200"/>
    <n v="0"/>
    <n v="31200"/>
    <n v="28000"/>
    <n v="59200"/>
    <x v="1"/>
    <x v="0"/>
    <x v="1"/>
    <n v="4"/>
    <x v="0"/>
  </r>
  <r>
    <s v="ORD00008"/>
    <x v="869"/>
    <s v="Indra Rahmawati"/>
    <x v="16"/>
    <x v="17"/>
    <n v="12000"/>
    <x v="12"/>
    <n v="0"/>
    <n v="7200"/>
    <n v="0"/>
    <n v="7200"/>
    <n v="18000"/>
    <n v="25200"/>
    <x v="2"/>
    <x v="1"/>
    <x v="4"/>
    <n v="2"/>
    <x v="1"/>
  </r>
  <r>
    <s v="ORD00713"/>
    <x v="870"/>
    <s v="Vina Hidayat"/>
    <x v="9"/>
    <x v="4"/>
    <n v="40000"/>
    <x v="12"/>
    <n v="0"/>
    <n v="24000"/>
    <n v="0"/>
    <n v="24000"/>
    <n v="89000"/>
    <n v="113000"/>
    <x v="2"/>
    <x v="0"/>
    <x v="1"/>
    <n v="1"/>
    <x v="0"/>
  </r>
  <r>
    <s v="ORD00500"/>
    <x v="871"/>
    <s v="Aulia Puspita"/>
    <x v="29"/>
    <x v="16"/>
    <n v="115000"/>
    <x v="5"/>
    <n v="0"/>
    <n v="138000"/>
    <n v="0"/>
    <n v="138000"/>
    <n v="48000"/>
    <n v="186000"/>
    <x v="1"/>
    <x v="0"/>
    <x v="4"/>
    <n v="1"/>
    <x v="0"/>
  </r>
  <r>
    <s v="ORD00500"/>
    <x v="871"/>
    <s v="Aulia Puspita"/>
    <x v="29"/>
    <x v="6"/>
    <n v="26000"/>
    <x v="3"/>
    <n v="0"/>
    <n v="23400"/>
    <n v="0"/>
    <n v="23400"/>
    <n v="0"/>
    <n v="23400"/>
    <x v="1"/>
    <x v="0"/>
    <x v="4"/>
    <n v="1"/>
    <x v="0"/>
  </r>
  <r>
    <s v="ORD01734"/>
    <x v="872"/>
    <s v="Citra Ananda"/>
    <x v="16"/>
    <x v="14"/>
    <n v="55000"/>
    <x v="32"/>
    <n v="0"/>
    <n v="11000"/>
    <n v="0"/>
    <n v="11000"/>
    <n v="18000"/>
    <n v="29000"/>
    <x v="3"/>
    <x v="0"/>
    <x v="3"/>
    <n v="4"/>
    <x v="0"/>
  </r>
  <r>
    <s v="ORD00208"/>
    <x v="873"/>
    <s v="Dewi Saputra"/>
    <x v="10"/>
    <x v="9"/>
    <n v="46000"/>
    <x v="5"/>
    <n v="0"/>
    <n v="55200"/>
    <n v="0"/>
    <n v="55200"/>
    <n v="87000"/>
    <n v="142200"/>
    <x v="2"/>
    <x v="0"/>
    <x v="0"/>
    <n v="5"/>
    <x v="0"/>
  </r>
  <r>
    <s v="ORD00068"/>
    <x v="874"/>
    <s v="Yoga Utami"/>
    <x v="23"/>
    <x v="5"/>
    <n v="10500"/>
    <x v="6"/>
    <n v="0"/>
    <n v="23100.000000000004"/>
    <n v="0"/>
    <n v="23100.000000000004"/>
    <n v="55000"/>
    <n v="78100"/>
    <x v="0"/>
    <x v="0"/>
    <x v="2"/>
    <n v="2"/>
    <x v="1"/>
  </r>
  <r>
    <s v="ORD00866"/>
    <x v="875"/>
    <s v="Dewi Santoso"/>
    <x v="26"/>
    <x v="16"/>
    <n v="115000"/>
    <x v="3"/>
    <n v="0"/>
    <n v="103500"/>
    <n v="0"/>
    <n v="103500"/>
    <n v="46000"/>
    <n v="149500"/>
    <x v="0"/>
    <x v="0"/>
    <x v="0"/>
    <n v="5"/>
    <x v="0"/>
  </r>
  <r>
    <s v="ORD00222"/>
    <x v="876"/>
    <s v="Vina Ananda"/>
    <x v="12"/>
    <x v="11"/>
    <n v="15000"/>
    <x v="17"/>
    <n v="0"/>
    <n v="15000"/>
    <n v="0"/>
    <n v="15000"/>
    <n v="30000"/>
    <n v="45000"/>
    <x v="0"/>
    <x v="0"/>
    <x v="0"/>
    <n v="3"/>
    <x v="0"/>
  </r>
  <r>
    <s v="ORD01581"/>
    <x v="877"/>
    <s v="Eka Hidayat"/>
    <x v="4"/>
    <x v="3"/>
    <n v="13500"/>
    <x v="14"/>
    <n v="0"/>
    <n v="35100"/>
    <n v="0"/>
    <n v="35100"/>
    <n v="43000"/>
    <n v="78100"/>
    <x v="2"/>
    <x v="0"/>
    <x v="0"/>
    <n v="2"/>
    <x v="0"/>
  </r>
  <r>
    <s v="ORD00605"/>
    <x v="878"/>
    <s v="Yani Ananda"/>
    <x v="28"/>
    <x v="4"/>
    <n v="40000"/>
    <x v="1"/>
    <n v="0"/>
    <n v="28000"/>
    <n v="0"/>
    <n v="28000"/>
    <n v="56000"/>
    <n v="84000"/>
    <x v="3"/>
    <x v="0"/>
    <x v="1"/>
    <n v="1"/>
    <x v="0"/>
  </r>
  <r>
    <s v="ORD00211"/>
    <x v="879"/>
    <s v="Fitri Nugroho"/>
    <x v="27"/>
    <x v="3"/>
    <n v="13500"/>
    <x v="25"/>
    <n v="0"/>
    <n v="32400"/>
    <n v="0"/>
    <n v="32400"/>
    <n v="49000"/>
    <n v="81400"/>
    <x v="1"/>
    <x v="0"/>
    <x v="3"/>
    <n v="3"/>
    <x v="0"/>
  </r>
  <r>
    <s v="ORD01703"/>
    <x v="880"/>
    <s v="Putri Ananda"/>
    <x v="7"/>
    <x v="18"/>
    <n v="11000"/>
    <x v="27"/>
    <n v="0"/>
    <n v="20900"/>
    <n v="0"/>
    <n v="20900"/>
    <n v="26000"/>
    <n v="46900"/>
    <x v="1"/>
    <x v="2"/>
    <x v="0"/>
    <n v="4"/>
    <x v="0"/>
  </r>
  <r>
    <s v="ORD00957"/>
    <x v="881"/>
    <s v="Hana Nugroho"/>
    <x v="11"/>
    <x v="3"/>
    <n v="13500"/>
    <x v="11"/>
    <n v="0"/>
    <n v="33750"/>
    <n v="0"/>
    <n v="33750"/>
    <n v="74000"/>
    <n v="107750"/>
    <x v="0"/>
    <x v="0"/>
    <x v="4"/>
    <n v="4"/>
    <x v="0"/>
  </r>
  <r>
    <s v="ORD00171"/>
    <x v="882"/>
    <s v="Yani Budiman"/>
    <x v="25"/>
    <x v="9"/>
    <n v="46000"/>
    <x v="19"/>
    <n v="0"/>
    <n v="36800"/>
    <n v="0"/>
    <n v="36800"/>
    <n v="50000"/>
    <n v="86800"/>
    <x v="3"/>
    <x v="0"/>
    <x v="0"/>
    <n v="2"/>
    <x v="0"/>
  </r>
  <r>
    <s v="ORD00171"/>
    <x v="882"/>
    <s v="Yani Budiman"/>
    <x v="25"/>
    <x v="16"/>
    <n v="115000"/>
    <x v="23"/>
    <n v="0"/>
    <n v="34500"/>
    <n v="0"/>
    <n v="34500"/>
    <n v="0"/>
    <n v="34500"/>
    <x v="3"/>
    <x v="0"/>
    <x v="0"/>
    <n v="2"/>
    <x v="0"/>
  </r>
  <r>
    <s v="ORD00398"/>
    <x v="883"/>
    <s v="Sari Halim"/>
    <x v="23"/>
    <x v="13"/>
    <n v="10000"/>
    <x v="17"/>
    <n v="0"/>
    <n v="10000"/>
    <n v="0"/>
    <n v="10000"/>
    <n v="55000"/>
    <n v="65000"/>
    <x v="1"/>
    <x v="0"/>
    <x v="1"/>
    <n v="3"/>
    <x v="0"/>
  </r>
  <r>
    <s v="ORD01603"/>
    <x v="884"/>
    <s v="Ani Setiawan"/>
    <x v="26"/>
    <x v="11"/>
    <n v="15000"/>
    <x v="24"/>
    <n v="0"/>
    <n v="30000"/>
    <n v="0"/>
    <n v="30000"/>
    <n v="46000"/>
    <n v="76000"/>
    <x v="2"/>
    <x v="2"/>
    <x v="3"/>
    <n v="5"/>
    <x v="0"/>
  </r>
  <r>
    <s v="ORD00083"/>
    <x v="885"/>
    <s v="Nanda Halim"/>
    <x v="13"/>
    <x v="15"/>
    <n v="10000"/>
    <x v="17"/>
    <n v="0"/>
    <n v="10000"/>
    <n v="0"/>
    <n v="10000"/>
    <n v="49000"/>
    <n v="59000"/>
    <x v="3"/>
    <x v="0"/>
    <x v="4"/>
    <n v="2"/>
    <x v="1"/>
  </r>
  <r>
    <s v="ORD01483"/>
    <x v="886"/>
    <s v="Dina Ramadhani"/>
    <x v="25"/>
    <x v="10"/>
    <n v="45000"/>
    <x v="1"/>
    <n v="0"/>
    <n v="31499.999999999996"/>
    <n v="0"/>
    <n v="31499.999999999996"/>
    <n v="50000"/>
    <n v="81500"/>
    <x v="1"/>
    <x v="1"/>
    <x v="4"/>
    <n v="5"/>
    <x v="0"/>
  </r>
  <r>
    <s v="ORD00790"/>
    <x v="887"/>
    <s v="Aulia Wijaya"/>
    <x v="22"/>
    <x v="13"/>
    <n v="10000"/>
    <x v="19"/>
    <n v="0"/>
    <n v="8000"/>
    <n v="0"/>
    <n v="8000"/>
    <n v="50000"/>
    <n v="58000"/>
    <x v="0"/>
    <x v="0"/>
    <x v="4"/>
    <n v="5"/>
    <x v="0"/>
  </r>
  <r>
    <s v="ORD00994"/>
    <x v="888"/>
    <s v="Zahra Iskandar"/>
    <x v="16"/>
    <x v="13"/>
    <n v="10000"/>
    <x v="2"/>
    <n v="0"/>
    <n v="4000"/>
    <n v="0"/>
    <n v="4000"/>
    <n v="18000"/>
    <n v="22000"/>
    <x v="1"/>
    <x v="0"/>
    <x v="4"/>
    <n v="3"/>
    <x v="0"/>
  </r>
  <r>
    <s v="ORD00095"/>
    <x v="889"/>
    <s v="Galih Saputra"/>
    <x v="15"/>
    <x v="12"/>
    <n v="9500"/>
    <x v="18"/>
    <n v="0"/>
    <n v="14250"/>
    <n v="0"/>
    <n v="14250"/>
    <n v="97000"/>
    <n v="111250"/>
    <x v="1"/>
    <x v="2"/>
    <x v="0"/>
    <n v="5"/>
    <x v="1"/>
  </r>
  <r>
    <s v="ORD01536"/>
    <x v="890"/>
    <s v="Yoga Saputra"/>
    <x v="0"/>
    <x v="6"/>
    <n v="26000"/>
    <x v="18"/>
    <n v="0"/>
    <n v="39000"/>
    <n v="0"/>
    <n v="39000"/>
    <n v="15000"/>
    <n v="54000"/>
    <x v="0"/>
    <x v="0"/>
    <x v="2"/>
    <n v="3"/>
    <x v="1"/>
  </r>
  <r>
    <s v="ORD01271"/>
    <x v="891"/>
    <s v="Dewi Setiawan"/>
    <x v="15"/>
    <x v="16"/>
    <n v="115000"/>
    <x v="2"/>
    <n v="0"/>
    <n v="46000"/>
    <n v="0"/>
    <n v="46000"/>
    <n v="97000"/>
    <n v="143000"/>
    <x v="0"/>
    <x v="0"/>
    <x v="4"/>
    <n v="4"/>
    <x v="0"/>
  </r>
  <r>
    <s v="ORD00194"/>
    <x v="892"/>
    <s v="Dina Maulana"/>
    <x v="36"/>
    <x v="9"/>
    <n v="46000"/>
    <x v="19"/>
    <n v="0"/>
    <n v="36800"/>
    <n v="0"/>
    <n v="36800"/>
    <n v="21000"/>
    <n v="57800"/>
    <x v="0"/>
    <x v="0"/>
    <x v="4"/>
    <n v="2"/>
    <x v="0"/>
  </r>
  <r>
    <s v="ORD01795"/>
    <x v="893"/>
    <s v="Indra Setiawan"/>
    <x v="28"/>
    <x v="2"/>
    <n v="20000"/>
    <x v="27"/>
    <n v="0"/>
    <n v="38000"/>
    <n v="0"/>
    <n v="38000"/>
    <n v="56000"/>
    <n v="94000"/>
    <x v="0"/>
    <x v="0"/>
    <x v="3"/>
    <n v="4"/>
    <x v="1"/>
  </r>
  <r>
    <s v="ORD01578"/>
    <x v="894"/>
    <s v="Bella Rahmawati"/>
    <x v="8"/>
    <x v="16"/>
    <n v="115000"/>
    <x v="13"/>
    <n v="0"/>
    <n v="57500"/>
    <n v="0"/>
    <n v="57500"/>
    <n v="59000"/>
    <n v="116500"/>
    <x v="3"/>
    <x v="0"/>
    <x v="1"/>
    <n v="4"/>
    <x v="0"/>
  </r>
  <r>
    <s v="ORD00275"/>
    <x v="895"/>
    <s v="Sari Kusuma"/>
    <x v="35"/>
    <x v="16"/>
    <n v="115000"/>
    <x v="13"/>
    <n v="0"/>
    <n v="57500"/>
    <n v="0"/>
    <n v="57500"/>
    <n v="79000"/>
    <n v="136500"/>
    <x v="1"/>
    <x v="1"/>
    <x v="1"/>
    <n v="3"/>
    <x v="0"/>
  </r>
  <r>
    <s v="ORD00053"/>
    <x v="896"/>
    <s v="Andi Wijaya"/>
    <x v="36"/>
    <x v="2"/>
    <n v="20000"/>
    <x v="5"/>
    <n v="0"/>
    <n v="24000"/>
    <n v="0"/>
    <n v="24000"/>
    <n v="21000"/>
    <n v="45000"/>
    <x v="1"/>
    <x v="0"/>
    <x v="4"/>
    <n v="5"/>
    <x v="1"/>
  </r>
  <r>
    <s v="ORD01132"/>
    <x v="897"/>
    <s v="Sari Pradipta"/>
    <x v="5"/>
    <x v="8"/>
    <n v="17500"/>
    <x v="11"/>
    <n v="0"/>
    <n v="43750"/>
    <n v="0"/>
    <n v="43750"/>
    <n v="18000"/>
    <n v="61750"/>
    <x v="2"/>
    <x v="2"/>
    <x v="0"/>
    <n v="1"/>
    <x v="0"/>
  </r>
  <r>
    <s v="ORD00040"/>
    <x v="898"/>
    <s v="Tono Kurniawan"/>
    <x v="2"/>
    <x v="15"/>
    <n v="10000"/>
    <x v="13"/>
    <n v="0"/>
    <n v="5000"/>
    <n v="0"/>
    <n v="5000"/>
    <n v="76000"/>
    <n v="81000"/>
    <x v="1"/>
    <x v="0"/>
    <x v="1"/>
    <n v="2"/>
    <x v="1"/>
  </r>
  <r>
    <s v="ORD00893"/>
    <x v="899"/>
    <s v="Iwan Maulana"/>
    <x v="14"/>
    <x v="10"/>
    <n v="45000"/>
    <x v="3"/>
    <n v="0"/>
    <n v="40500"/>
    <n v="0"/>
    <n v="40500"/>
    <n v="85000"/>
    <n v="125500"/>
    <x v="1"/>
    <x v="0"/>
    <x v="4"/>
    <n v="1"/>
    <x v="1"/>
  </r>
  <r>
    <s v="ORD00232"/>
    <x v="900"/>
    <s v="Fitri Kusuma"/>
    <x v="20"/>
    <x v="1"/>
    <n v="15000"/>
    <x v="32"/>
    <n v="0"/>
    <n v="3000"/>
    <n v="0"/>
    <n v="3000"/>
    <n v="84000"/>
    <n v="87000"/>
    <x v="2"/>
    <x v="0"/>
    <x v="1"/>
    <n v="1"/>
    <x v="0"/>
  </r>
  <r>
    <s v="ORD01374"/>
    <x v="901"/>
    <s v="Arif Rahmawati"/>
    <x v="22"/>
    <x v="19"/>
    <n v="15500"/>
    <x v="13"/>
    <n v="0"/>
    <n v="7750"/>
    <n v="0"/>
    <n v="7750"/>
    <n v="50000"/>
    <n v="57750"/>
    <x v="0"/>
    <x v="0"/>
    <x v="4"/>
    <n v="5"/>
    <x v="1"/>
  </r>
  <r>
    <s v="ORD00240"/>
    <x v="902"/>
    <s v="Vina Ramadhani"/>
    <x v="10"/>
    <x v="6"/>
    <n v="26000"/>
    <x v="3"/>
    <n v="0"/>
    <n v="23400"/>
    <n v="0"/>
    <n v="23400"/>
    <n v="87000"/>
    <n v="110400"/>
    <x v="3"/>
    <x v="0"/>
    <x v="0"/>
    <n v="4"/>
    <x v="0"/>
  </r>
  <r>
    <s v="ORD01361"/>
    <x v="903"/>
    <s v="Zahra Budiman"/>
    <x v="27"/>
    <x v="15"/>
    <n v="10000"/>
    <x v="3"/>
    <n v="0"/>
    <n v="9000"/>
    <n v="0"/>
    <n v="9000"/>
    <n v="49000"/>
    <n v="58000"/>
    <x v="0"/>
    <x v="0"/>
    <x v="1"/>
    <n v="3"/>
    <x v="0"/>
  </r>
  <r>
    <s v="ORD01364"/>
    <x v="904"/>
    <s v="Bayu Nugroho"/>
    <x v="12"/>
    <x v="13"/>
    <n v="10000"/>
    <x v="12"/>
    <n v="0"/>
    <n v="6000"/>
    <n v="0"/>
    <n v="6000"/>
    <n v="30000"/>
    <n v="36000"/>
    <x v="0"/>
    <x v="0"/>
    <x v="3"/>
    <n v="5"/>
    <x v="1"/>
  </r>
  <r>
    <s v="ORD00182"/>
    <x v="905"/>
    <s v="Fitri Syahputra"/>
    <x v="36"/>
    <x v="3"/>
    <n v="13500"/>
    <x v="21"/>
    <n v="0"/>
    <n v="37800"/>
    <n v="0"/>
    <n v="37800"/>
    <n v="21000"/>
    <n v="58800"/>
    <x v="0"/>
    <x v="0"/>
    <x v="0"/>
    <n v="5"/>
    <x v="0"/>
  </r>
  <r>
    <s v="ORD01025"/>
    <x v="906"/>
    <s v="Yani Ananda"/>
    <x v="28"/>
    <x v="4"/>
    <n v="40000"/>
    <x v="2"/>
    <n v="0"/>
    <n v="16000"/>
    <n v="0"/>
    <n v="16000"/>
    <n v="56000"/>
    <n v="72000"/>
    <x v="1"/>
    <x v="0"/>
    <x v="3"/>
    <n v="5"/>
    <x v="0"/>
  </r>
  <r>
    <s v="ORD00620"/>
    <x v="907"/>
    <s v="Eka Rahmawati"/>
    <x v="4"/>
    <x v="18"/>
    <n v="11000"/>
    <x v="6"/>
    <n v="0"/>
    <n v="24200.000000000004"/>
    <n v="0"/>
    <n v="24200.000000000004"/>
    <n v="43000"/>
    <n v="67200"/>
    <x v="0"/>
    <x v="0"/>
    <x v="3"/>
    <n v="3"/>
    <x v="0"/>
  </r>
  <r>
    <s v="ORD00412"/>
    <x v="908"/>
    <s v="Aulia Budiman"/>
    <x v="15"/>
    <x v="5"/>
    <n v="10500"/>
    <x v="14"/>
    <n v="0"/>
    <n v="27300"/>
    <n v="0"/>
    <n v="27300"/>
    <n v="97000"/>
    <n v="124300"/>
    <x v="2"/>
    <x v="0"/>
    <x v="0"/>
    <n v="3"/>
    <x v="0"/>
  </r>
  <r>
    <s v="ORD00077"/>
    <x v="909"/>
    <s v="Arif Fauziah"/>
    <x v="6"/>
    <x v="8"/>
    <n v="17500"/>
    <x v="37"/>
    <n v="0"/>
    <n v="63000"/>
    <n v="0"/>
    <n v="63000"/>
    <n v="80000"/>
    <n v="143000"/>
    <x v="1"/>
    <x v="2"/>
    <x v="0"/>
    <n v="3"/>
    <x v="1"/>
  </r>
  <r>
    <s v="ORD00805"/>
    <x v="910"/>
    <s v="Sari Saputra"/>
    <x v="33"/>
    <x v="7"/>
    <n v="14000"/>
    <x v="5"/>
    <n v="0"/>
    <n v="16800"/>
    <n v="0"/>
    <n v="16800"/>
    <n v="80000"/>
    <n v="96800"/>
    <x v="3"/>
    <x v="1"/>
    <x v="0"/>
    <n v="5"/>
    <x v="0"/>
  </r>
  <r>
    <s v="ORD00759"/>
    <x v="911"/>
    <s v="Clara Syahputra"/>
    <x v="20"/>
    <x v="6"/>
    <n v="26000"/>
    <x v="13"/>
    <n v="0"/>
    <n v="13000"/>
    <n v="0"/>
    <n v="13000"/>
    <n v="84000"/>
    <n v="97000"/>
    <x v="1"/>
    <x v="0"/>
    <x v="1"/>
    <n v="1"/>
    <x v="0"/>
  </r>
  <r>
    <s v="ORD01794"/>
    <x v="912"/>
    <s v="Dewi Utami"/>
    <x v="18"/>
    <x v="18"/>
    <n v="11000"/>
    <x v="3"/>
    <n v="0"/>
    <n v="9900"/>
    <n v="0"/>
    <n v="9900"/>
    <n v="0"/>
    <n v="9900"/>
    <x v="2"/>
    <x v="0"/>
    <x v="2"/>
    <n v="4"/>
    <x v="0"/>
  </r>
  <r>
    <s v="ORD00151"/>
    <x v="913"/>
    <s v="Bella Rahmawati"/>
    <x v="8"/>
    <x v="4"/>
    <n v="40000"/>
    <x v="13"/>
    <n v="0"/>
    <n v="20000"/>
    <n v="0"/>
    <n v="20000"/>
    <n v="59000"/>
    <n v="79000"/>
    <x v="0"/>
    <x v="0"/>
    <x v="1"/>
    <n v="2"/>
    <x v="0"/>
  </r>
  <r>
    <s v="ORD01226"/>
    <x v="914"/>
    <s v="Qori Budiman"/>
    <x v="29"/>
    <x v="0"/>
    <n v="10000"/>
    <x v="10"/>
    <n v="0"/>
    <n v="13000"/>
    <n v="0"/>
    <n v="13000"/>
    <n v="48000"/>
    <n v="61000"/>
    <x v="2"/>
    <x v="0"/>
    <x v="3"/>
    <n v="3"/>
    <x v="0"/>
  </r>
  <r>
    <s v="ORD00216"/>
    <x v="915"/>
    <s v="Aulia Ananda"/>
    <x v="14"/>
    <x v="5"/>
    <n v="10500"/>
    <x v="21"/>
    <n v="0"/>
    <n v="29399.999999999996"/>
    <n v="0"/>
    <n v="29399.999999999996"/>
    <n v="85000"/>
    <n v="114400"/>
    <x v="1"/>
    <x v="0"/>
    <x v="1"/>
    <n v="4"/>
    <x v="0"/>
  </r>
  <r>
    <s v="ORD01255"/>
    <x v="916"/>
    <s v="Dina Kusuma"/>
    <x v="29"/>
    <x v="4"/>
    <n v="40000"/>
    <x v="19"/>
    <n v="0"/>
    <n v="32000"/>
    <n v="0"/>
    <n v="32000"/>
    <n v="48000"/>
    <n v="80000"/>
    <x v="0"/>
    <x v="0"/>
    <x v="0"/>
    <n v="1"/>
    <x v="0"/>
  </r>
  <r>
    <s v="ORD00473"/>
    <x v="917"/>
    <s v="Lestari Fauziah"/>
    <x v="23"/>
    <x v="3"/>
    <n v="13500"/>
    <x v="15"/>
    <n v="0"/>
    <n v="22950"/>
    <n v="0"/>
    <n v="22950"/>
    <n v="55000"/>
    <n v="77950"/>
    <x v="0"/>
    <x v="0"/>
    <x v="4"/>
    <n v="2"/>
    <x v="0"/>
  </r>
  <r>
    <s v="ORD00473"/>
    <x v="917"/>
    <s v="Lestari Fauziah"/>
    <x v="23"/>
    <x v="10"/>
    <n v="45000"/>
    <x v="10"/>
    <n v="0"/>
    <n v="58500"/>
    <n v="0"/>
    <n v="58500"/>
    <n v="0"/>
    <n v="58500"/>
    <x v="0"/>
    <x v="0"/>
    <x v="4"/>
    <n v="2"/>
    <x v="0"/>
  </r>
  <r>
    <s v="ORD01178"/>
    <x v="918"/>
    <s v="Qori Saputra"/>
    <x v="1"/>
    <x v="10"/>
    <n v="45000"/>
    <x v="22"/>
    <n v="0"/>
    <n v="103499.99999999999"/>
    <n v="0"/>
    <n v="103499.99999999999"/>
    <n v="17000"/>
    <n v="120499.99999999999"/>
    <x v="1"/>
    <x v="1"/>
    <x v="3"/>
    <n v="1"/>
    <x v="0"/>
  </r>
  <r>
    <s v="ORD01175"/>
    <x v="919"/>
    <s v="Dina Halim"/>
    <x v="0"/>
    <x v="10"/>
    <n v="45000"/>
    <x v="7"/>
    <n v="0"/>
    <n v="72000"/>
    <n v="0"/>
    <n v="72000"/>
    <n v="15000"/>
    <n v="87000"/>
    <x v="1"/>
    <x v="0"/>
    <x v="1"/>
    <n v="2"/>
    <x v="0"/>
  </r>
  <r>
    <s v="ORD00021"/>
    <x v="920"/>
    <s v="Dimas Utami"/>
    <x v="18"/>
    <x v="2"/>
    <n v="20000"/>
    <x v="15"/>
    <n v="0"/>
    <n v="34000"/>
    <n v="0"/>
    <n v="34000"/>
    <n v="0"/>
    <n v="34000"/>
    <x v="2"/>
    <x v="0"/>
    <x v="0"/>
    <n v="1"/>
    <x v="1"/>
  </r>
  <r>
    <s v="ORD00915"/>
    <x v="921"/>
    <s v="Dewi Rahmawati"/>
    <x v="7"/>
    <x v="7"/>
    <n v="14000"/>
    <x v="12"/>
    <n v="0"/>
    <n v="8400"/>
    <n v="0"/>
    <n v="8400"/>
    <n v="26000"/>
    <n v="34400"/>
    <x v="0"/>
    <x v="1"/>
    <x v="4"/>
    <n v="1"/>
    <x v="0"/>
  </r>
  <r>
    <s v="ORD01834"/>
    <x v="922"/>
    <s v="Joko Nugroho"/>
    <x v="32"/>
    <x v="14"/>
    <n v="55000"/>
    <x v="13"/>
    <n v="0"/>
    <n v="27500"/>
    <n v="0"/>
    <n v="27500"/>
    <n v="28000"/>
    <n v="55500"/>
    <x v="0"/>
    <x v="0"/>
    <x v="2"/>
    <n v="4"/>
    <x v="1"/>
  </r>
  <r>
    <s v="ORD01849"/>
    <x v="923"/>
    <s v="Gita Utami"/>
    <x v="34"/>
    <x v="1"/>
    <n v="15000"/>
    <x v="1"/>
    <n v="0"/>
    <n v="10500"/>
    <n v="0"/>
    <n v="10500"/>
    <n v="18000"/>
    <n v="28500"/>
    <x v="2"/>
    <x v="0"/>
    <x v="1"/>
    <n v="4"/>
    <x v="0"/>
  </r>
  <r>
    <s v="ORD01841"/>
    <x v="924"/>
    <s v="Nanda Utami"/>
    <x v="3"/>
    <x v="19"/>
    <n v="15500"/>
    <x v="23"/>
    <n v="0"/>
    <n v="4650"/>
    <n v="0"/>
    <n v="4650"/>
    <n v="93000"/>
    <n v="97650"/>
    <x v="2"/>
    <x v="0"/>
    <x v="3"/>
    <n v="3"/>
    <x v="1"/>
  </r>
  <r>
    <s v="ORD00608"/>
    <x v="925"/>
    <s v="Tono Hidayat"/>
    <x v="34"/>
    <x v="3"/>
    <n v="13500"/>
    <x v="0"/>
    <n v="0"/>
    <n v="14850.000000000002"/>
    <n v="0"/>
    <n v="14850.000000000002"/>
    <n v="18000"/>
    <n v="32850"/>
    <x v="0"/>
    <x v="0"/>
    <x v="3"/>
    <n v="3"/>
    <x v="1"/>
  </r>
  <r>
    <s v="ORD01568"/>
    <x v="926"/>
    <s v="Gita Pradipta"/>
    <x v="10"/>
    <x v="16"/>
    <n v="115000"/>
    <x v="0"/>
    <n v="0"/>
    <n v="126500.00000000001"/>
    <n v="0"/>
    <n v="126500.00000000001"/>
    <n v="87000"/>
    <n v="213500"/>
    <x v="1"/>
    <x v="0"/>
    <x v="1"/>
    <n v="1"/>
    <x v="0"/>
  </r>
  <r>
    <s v="ORD00141"/>
    <x v="927"/>
    <s v="Gita Saputra"/>
    <x v="17"/>
    <x v="11"/>
    <n v="15000"/>
    <x v="12"/>
    <n v="0"/>
    <n v="9000"/>
    <n v="0"/>
    <n v="9000"/>
    <n v="72000"/>
    <n v="81000"/>
    <x v="1"/>
    <x v="0"/>
    <x v="0"/>
    <n v="3"/>
    <x v="0"/>
  </r>
  <r>
    <s v="ORD00784"/>
    <x v="928"/>
    <s v="Yoga Utami"/>
    <x v="23"/>
    <x v="14"/>
    <n v="55000"/>
    <x v="1"/>
    <n v="0"/>
    <n v="38500"/>
    <n v="0"/>
    <n v="38500"/>
    <n v="55000"/>
    <n v="93500"/>
    <x v="0"/>
    <x v="2"/>
    <x v="0"/>
    <n v="1"/>
    <x v="1"/>
  </r>
  <r>
    <s v="ORD01656"/>
    <x v="929"/>
    <s v="Zahra Ananda"/>
    <x v="18"/>
    <x v="6"/>
    <n v="26000"/>
    <x v="24"/>
    <n v="5"/>
    <n v="52000"/>
    <n v="2600"/>
    <n v="49400"/>
    <n v="0"/>
    <n v="49400"/>
    <x v="2"/>
    <x v="0"/>
    <x v="2"/>
    <n v="4"/>
    <x v="0"/>
  </r>
  <r>
    <s v="ORD00565"/>
    <x v="930"/>
    <s v="Aulia Iskandar"/>
    <x v="11"/>
    <x v="0"/>
    <n v="10000"/>
    <x v="1"/>
    <n v="5"/>
    <n v="7000"/>
    <n v="350"/>
    <n v="6650"/>
    <n v="74000"/>
    <n v="80650"/>
    <x v="3"/>
    <x v="0"/>
    <x v="0"/>
    <n v="4"/>
    <x v="0"/>
  </r>
  <r>
    <s v="ORD01217"/>
    <x v="931"/>
    <s v="Aulia Ramadhani"/>
    <x v="2"/>
    <x v="9"/>
    <n v="46000"/>
    <x v="2"/>
    <n v="5"/>
    <n v="18400"/>
    <n v="920"/>
    <n v="17480"/>
    <n v="76000"/>
    <n v="93480"/>
    <x v="0"/>
    <x v="0"/>
    <x v="1"/>
    <n v="4"/>
    <x v="0"/>
  </r>
  <r>
    <s v="ORD00265"/>
    <x v="932"/>
    <s v="Citra Hidayat"/>
    <x v="21"/>
    <x v="11"/>
    <n v="15000"/>
    <x v="19"/>
    <n v="5"/>
    <n v="12000"/>
    <n v="600"/>
    <n v="11400"/>
    <n v="59000"/>
    <n v="70400"/>
    <x v="2"/>
    <x v="0"/>
    <x v="0"/>
    <n v="1"/>
    <x v="0"/>
  </r>
  <r>
    <s v="ORD00003"/>
    <x v="933"/>
    <s v="Bayu Ananda"/>
    <x v="3"/>
    <x v="11"/>
    <n v="15000"/>
    <x v="18"/>
    <n v="5"/>
    <n v="22500"/>
    <n v="1125"/>
    <n v="21375"/>
    <n v="93000"/>
    <n v="114375"/>
    <x v="3"/>
    <x v="1"/>
    <x v="2"/>
    <n v="4"/>
    <x v="1"/>
  </r>
  <r>
    <s v="ORD00651"/>
    <x v="934"/>
    <s v="Bella Iskandar"/>
    <x v="8"/>
    <x v="4"/>
    <n v="40000"/>
    <x v="5"/>
    <n v="5"/>
    <n v="48000"/>
    <n v="2400"/>
    <n v="45600"/>
    <n v="59000"/>
    <n v="104600"/>
    <x v="0"/>
    <x v="0"/>
    <x v="0"/>
    <n v="5"/>
    <x v="0"/>
  </r>
  <r>
    <s v="ORD00955"/>
    <x v="935"/>
    <s v="Lestari Puspita"/>
    <x v="19"/>
    <x v="18"/>
    <n v="11000"/>
    <x v="11"/>
    <n v="0"/>
    <n v="27500"/>
    <n v="0"/>
    <n v="27500"/>
    <n v="78000"/>
    <n v="105500"/>
    <x v="0"/>
    <x v="0"/>
    <x v="4"/>
    <n v="4"/>
    <x v="0"/>
  </r>
  <r>
    <s v="ORD00196"/>
    <x v="936"/>
    <s v="Hana Puspita"/>
    <x v="34"/>
    <x v="2"/>
    <n v="20000"/>
    <x v="30"/>
    <n v="0"/>
    <n v="70000"/>
    <n v="0"/>
    <n v="70000"/>
    <n v="18000"/>
    <n v="88000"/>
    <x v="1"/>
    <x v="0"/>
    <x v="3"/>
    <n v="5"/>
    <x v="0"/>
  </r>
  <r>
    <s v="ORD01459"/>
    <x v="937"/>
    <s v="Eka Iskandar"/>
    <x v="11"/>
    <x v="8"/>
    <n v="17500"/>
    <x v="9"/>
    <n v="0"/>
    <n v="36750"/>
    <n v="0"/>
    <n v="36750"/>
    <n v="74000"/>
    <n v="110750"/>
    <x v="3"/>
    <x v="1"/>
    <x v="3"/>
    <n v="5"/>
    <x v="0"/>
  </r>
  <r>
    <s v="ORD00414"/>
    <x v="938"/>
    <s v="Bella Hidayat"/>
    <x v="35"/>
    <x v="10"/>
    <n v="45000"/>
    <x v="12"/>
    <n v="0"/>
    <n v="27000"/>
    <n v="0"/>
    <n v="27000"/>
    <n v="79000"/>
    <n v="106000"/>
    <x v="0"/>
    <x v="1"/>
    <x v="4"/>
    <n v="4"/>
    <x v="0"/>
  </r>
  <r>
    <s v="ORD00414"/>
    <x v="938"/>
    <s v="Bella Hidayat"/>
    <x v="35"/>
    <x v="1"/>
    <n v="15000"/>
    <x v="17"/>
    <n v="0"/>
    <n v="15000"/>
    <n v="0"/>
    <n v="15000"/>
    <n v="0"/>
    <n v="15000"/>
    <x v="0"/>
    <x v="1"/>
    <x v="4"/>
    <n v="4"/>
    <x v="0"/>
  </r>
  <r>
    <s v="ORD01488"/>
    <x v="939"/>
    <s v="Ani Puspita"/>
    <x v="37"/>
    <x v="9"/>
    <n v="46000"/>
    <x v="17"/>
    <n v="0"/>
    <n v="46000"/>
    <n v="0"/>
    <n v="46000"/>
    <n v="67000"/>
    <n v="113000"/>
    <x v="1"/>
    <x v="0"/>
    <x v="4"/>
    <n v="1"/>
    <x v="0"/>
  </r>
  <r>
    <s v="ORD00172"/>
    <x v="940"/>
    <s v="Eka Kurniawan"/>
    <x v="37"/>
    <x v="17"/>
    <n v="12000"/>
    <x v="3"/>
    <n v="0"/>
    <n v="10800"/>
    <n v="0"/>
    <n v="10800"/>
    <n v="67000"/>
    <n v="77800"/>
    <x v="2"/>
    <x v="0"/>
    <x v="3"/>
    <n v="2"/>
    <x v="0"/>
  </r>
  <r>
    <s v="ORD01388"/>
    <x v="941"/>
    <s v="Clara Pradipta"/>
    <x v="15"/>
    <x v="14"/>
    <n v="55000"/>
    <x v="12"/>
    <n v="0"/>
    <n v="33000"/>
    <n v="0"/>
    <n v="33000"/>
    <n v="97000"/>
    <n v="130000"/>
    <x v="0"/>
    <x v="0"/>
    <x v="2"/>
    <n v="1"/>
    <x v="0"/>
  </r>
  <r>
    <s v="ORD00323"/>
    <x v="942"/>
    <s v="Ani Maulana"/>
    <x v="9"/>
    <x v="9"/>
    <n v="46000"/>
    <x v="5"/>
    <n v="0"/>
    <n v="55200"/>
    <n v="0"/>
    <n v="55200"/>
    <n v="89000"/>
    <n v="144200"/>
    <x v="2"/>
    <x v="0"/>
    <x v="1"/>
    <n v="1"/>
    <x v="0"/>
  </r>
  <r>
    <s v="ORD01016"/>
    <x v="943"/>
    <s v="Aulia Pradipta"/>
    <x v="19"/>
    <x v="15"/>
    <n v="10000"/>
    <x v="17"/>
    <n v="0"/>
    <n v="10000"/>
    <n v="0"/>
    <n v="10000"/>
    <n v="78000"/>
    <n v="88000"/>
    <x v="0"/>
    <x v="1"/>
    <x v="4"/>
    <n v="5"/>
    <x v="0"/>
  </r>
  <r>
    <s v="ORD01806"/>
    <x v="944"/>
    <s v="Vina Maulana"/>
    <x v="0"/>
    <x v="17"/>
    <n v="12000"/>
    <x v="17"/>
    <n v="0"/>
    <n v="12000"/>
    <n v="0"/>
    <n v="12000"/>
    <n v="15000"/>
    <n v="27000"/>
    <x v="0"/>
    <x v="0"/>
    <x v="1"/>
    <n v="5"/>
    <x v="0"/>
  </r>
  <r>
    <s v="ORD01776"/>
    <x v="945"/>
    <s v="Galih Puspita"/>
    <x v="3"/>
    <x v="5"/>
    <n v="10500"/>
    <x v="0"/>
    <n v="0"/>
    <n v="11550.000000000002"/>
    <n v="0"/>
    <n v="11550.000000000002"/>
    <n v="93000"/>
    <n v="104550"/>
    <x v="3"/>
    <x v="0"/>
    <x v="0"/>
    <n v="1"/>
    <x v="1"/>
  </r>
  <r>
    <s v="ORD00306"/>
    <x v="946"/>
    <s v="Fitri Wijaya"/>
    <x v="30"/>
    <x v="15"/>
    <n v="10000"/>
    <x v="0"/>
    <n v="0"/>
    <n v="11000"/>
    <n v="0"/>
    <n v="11000"/>
    <n v="57000"/>
    <n v="68000"/>
    <x v="1"/>
    <x v="0"/>
    <x v="1"/>
    <n v="3"/>
    <x v="0"/>
  </r>
  <r>
    <s v="ORD00306"/>
    <x v="946"/>
    <s v="Fitri Wijaya"/>
    <x v="30"/>
    <x v="9"/>
    <n v="46000"/>
    <x v="17"/>
    <n v="0"/>
    <n v="46000"/>
    <n v="0"/>
    <n v="46000"/>
    <n v="0"/>
    <n v="46000"/>
    <x v="1"/>
    <x v="0"/>
    <x v="1"/>
    <n v="3"/>
    <x v="0"/>
  </r>
  <r>
    <s v="ORD01211"/>
    <x v="947"/>
    <s v="Gita Utami"/>
    <x v="34"/>
    <x v="4"/>
    <n v="40000"/>
    <x v="17"/>
    <n v="0"/>
    <n v="40000"/>
    <n v="0"/>
    <n v="40000"/>
    <n v="18000"/>
    <n v="58000"/>
    <x v="2"/>
    <x v="0"/>
    <x v="3"/>
    <n v="5"/>
    <x v="0"/>
  </r>
  <r>
    <s v="ORD01254"/>
    <x v="948"/>
    <s v="Ani Budiman"/>
    <x v="17"/>
    <x v="4"/>
    <n v="40000"/>
    <x v="19"/>
    <n v="0"/>
    <n v="32000"/>
    <n v="0"/>
    <n v="32000"/>
    <n v="72000"/>
    <n v="104000"/>
    <x v="1"/>
    <x v="1"/>
    <x v="1"/>
    <n v="5"/>
    <x v="0"/>
  </r>
  <r>
    <s v="ORD00537"/>
    <x v="949"/>
    <s v="Vina Kurniawan"/>
    <x v="19"/>
    <x v="11"/>
    <n v="15000"/>
    <x v="1"/>
    <n v="0"/>
    <n v="10500"/>
    <n v="0"/>
    <n v="10500"/>
    <n v="78000"/>
    <n v="88500"/>
    <x v="0"/>
    <x v="1"/>
    <x v="1"/>
    <n v="5"/>
    <x v="0"/>
  </r>
  <r>
    <s v="ORD01009"/>
    <x v="950"/>
    <s v="Made Kusuma"/>
    <x v="20"/>
    <x v="11"/>
    <n v="15000"/>
    <x v="3"/>
    <n v="0"/>
    <n v="13500"/>
    <n v="0"/>
    <n v="13500"/>
    <n v="84000"/>
    <n v="97500"/>
    <x v="0"/>
    <x v="0"/>
    <x v="0"/>
    <n v="1"/>
    <x v="1"/>
  </r>
  <r>
    <s v="ORD01502"/>
    <x v="951"/>
    <s v="Kartika Saputra"/>
    <x v="37"/>
    <x v="16"/>
    <n v="115000"/>
    <x v="2"/>
    <n v="0"/>
    <n v="46000"/>
    <n v="0"/>
    <n v="46000"/>
    <n v="67000"/>
    <n v="113000"/>
    <x v="3"/>
    <x v="1"/>
    <x v="3"/>
    <n v="1"/>
    <x v="0"/>
  </r>
  <r>
    <s v="ORD00856"/>
    <x v="952"/>
    <s v="Made Santoso"/>
    <x v="35"/>
    <x v="3"/>
    <n v="13500"/>
    <x v="7"/>
    <n v="0"/>
    <n v="21600"/>
    <n v="0"/>
    <n v="21600"/>
    <n v="79000"/>
    <n v="100600"/>
    <x v="3"/>
    <x v="0"/>
    <x v="2"/>
    <n v="4"/>
    <x v="1"/>
  </r>
  <r>
    <s v="ORD01188"/>
    <x v="953"/>
    <s v="Dina Halim"/>
    <x v="0"/>
    <x v="18"/>
    <n v="11000"/>
    <x v="5"/>
    <n v="0"/>
    <n v="13200"/>
    <n v="0"/>
    <n v="13200"/>
    <n v="15000"/>
    <n v="28200"/>
    <x v="1"/>
    <x v="0"/>
    <x v="0"/>
    <n v="5"/>
    <x v="0"/>
  </r>
  <r>
    <s v="ORD01040"/>
    <x v="954"/>
    <s v="Lestari Budiman"/>
    <x v="14"/>
    <x v="10"/>
    <n v="45000"/>
    <x v="27"/>
    <n v="0"/>
    <n v="85500"/>
    <n v="0"/>
    <n v="85500"/>
    <n v="85000"/>
    <n v="170500"/>
    <x v="1"/>
    <x v="0"/>
    <x v="3"/>
    <n v="4"/>
    <x v="0"/>
  </r>
  <r>
    <s v="ORD01721"/>
    <x v="955"/>
    <s v="Sari Hidayat"/>
    <x v="2"/>
    <x v="18"/>
    <n v="11000"/>
    <x v="24"/>
    <n v="0"/>
    <n v="22000"/>
    <n v="0"/>
    <n v="22000"/>
    <n v="76000"/>
    <n v="98000"/>
    <x v="2"/>
    <x v="0"/>
    <x v="0"/>
    <n v="1"/>
    <x v="0"/>
  </r>
  <r>
    <s v="ORD00163"/>
    <x v="956"/>
    <s v="Gita Syahputra"/>
    <x v="21"/>
    <x v="10"/>
    <n v="45000"/>
    <x v="18"/>
    <n v="0"/>
    <n v="67500"/>
    <n v="0"/>
    <n v="67500"/>
    <n v="59000"/>
    <n v="126500"/>
    <x v="3"/>
    <x v="0"/>
    <x v="2"/>
    <n v="4"/>
    <x v="0"/>
  </r>
  <r>
    <s v="ORD00163"/>
    <x v="956"/>
    <s v="Gita Syahputra"/>
    <x v="21"/>
    <x v="8"/>
    <n v="17500"/>
    <x v="22"/>
    <n v="0"/>
    <n v="40250"/>
    <n v="0"/>
    <n v="40250"/>
    <n v="0"/>
    <n v="40250"/>
    <x v="3"/>
    <x v="0"/>
    <x v="2"/>
    <n v="4"/>
    <x v="0"/>
  </r>
  <r>
    <s v="ORD01843"/>
    <x v="957"/>
    <s v="Bella Hidayat"/>
    <x v="35"/>
    <x v="7"/>
    <n v="14000"/>
    <x v="17"/>
    <n v="5"/>
    <n v="14000"/>
    <n v="700"/>
    <n v="13300"/>
    <n v="79000"/>
    <n v="92300"/>
    <x v="2"/>
    <x v="0"/>
    <x v="4"/>
    <n v="4"/>
    <x v="0"/>
  </r>
  <r>
    <s v="ORD00886"/>
    <x v="958"/>
    <s v="Galih Iskandar"/>
    <x v="27"/>
    <x v="3"/>
    <n v="13500"/>
    <x v="5"/>
    <n v="5"/>
    <n v="16200"/>
    <n v="810"/>
    <n v="15390"/>
    <n v="49000"/>
    <n v="64390"/>
    <x v="0"/>
    <x v="0"/>
    <x v="1"/>
    <n v="2"/>
    <x v="1"/>
  </r>
  <r>
    <s v="ORD01478"/>
    <x v="959"/>
    <s v="Dewi Syahputra"/>
    <x v="16"/>
    <x v="11"/>
    <n v="15000"/>
    <x v="3"/>
    <n v="5"/>
    <n v="13500"/>
    <n v="675"/>
    <n v="12825"/>
    <n v="18000"/>
    <n v="30825"/>
    <x v="3"/>
    <x v="0"/>
    <x v="0"/>
    <n v="3"/>
    <x v="0"/>
  </r>
  <r>
    <s v="ORD01150"/>
    <x v="960"/>
    <s v="Aulia Hidayat"/>
    <x v="34"/>
    <x v="18"/>
    <n v="11000"/>
    <x v="10"/>
    <n v="5"/>
    <n v="14300"/>
    <n v="715"/>
    <n v="13585"/>
    <n v="18000"/>
    <n v="31585"/>
    <x v="1"/>
    <x v="0"/>
    <x v="4"/>
    <n v="4"/>
    <x v="0"/>
  </r>
  <r>
    <s v="ORD00596"/>
    <x v="961"/>
    <s v="Clara Ramadhani"/>
    <x v="29"/>
    <x v="4"/>
    <n v="40000"/>
    <x v="23"/>
    <n v="5"/>
    <n v="12000"/>
    <n v="600"/>
    <n v="11400"/>
    <n v="48000"/>
    <n v="59400"/>
    <x v="3"/>
    <x v="0"/>
    <x v="2"/>
    <n v="2"/>
    <x v="0"/>
  </r>
  <r>
    <s v="ORD01276"/>
    <x v="962"/>
    <s v="Citra Rahmawati"/>
    <x v="25"/>
    <x v="11"/>
    <n v="15000"/>
    <x v="25"/>
    <n v="5"/>
    <n v="36000"/>
    <n v="1800"/>
    <n v="34200"/>
    <n v="50000"/>
    <n v="84200"/>
    <x v="0"/>
    <x v="0"/>
    <x v="2"/>
    <n v="3"/>
    <x v="0"/>
  </r>
  <r>
    <s v="ORD01632"/>
    <x v="963"/>
    <s v="Nanda Halim"/>
    <x v="13"/>
    <x v="0"/>
    <n v="10000"/>
    <x v="4"/>
    <n v="5"/>
    <n v="29000"/>
    <n v="1450"/>
    <n v="27550"/>
    <n v="49000"/>
    <n v="76550"/>
    <x v="2"/>
    <x v="1"/>
    <x v="3"/>
    <n v="4"/>
    <x v="1"/>
  </r>
  <r>
    <s v="ORD00813"/>
    <x v="964"/>
    <s v="Dina Kurniawan"/>
    <x v="31"/>
    <x v="0"/>
    <n v="10000"/>
    <x v="21"/>
    <n v="5"/>
    <n v="28000"/>
    <n v="1400"/>
    <n v="26600"/>
    <n v="87000"/>
    <n v="113600"/>
    <x v="3"/>
    <x v="0"/>
    <x v="2"/>
    <n v="4"/>
    <x v="0"/>
  </r>
  <r>
    <s v="ORD01301"/>
    <x v="965"/>
    <s v="Clara Puspita"/>
    <x v="35"/>
    <x v="3"/>
    <n v="13500"/>
    <x v="11"/>
    <n v="5"/>
    <n v="33750"/>
    <n v="1687.5"/>
    <n v="32062.5"/>
    <n v="79000"/>
    <n v="111062.5"/>
    <x v="1"/>
    <x v="0"/>
    <x v="3"/>
    <n v="3"/>
    <x v="0"/>
  </r>
  <r>
    <s v="ORD01402"/>
    <x v="966"/>
    <s v="Tono Hidayat"/>
    <x v="34"/>
    <x v="10"/>
    <n v="45000"/>
    <x v="18"/>
    <n v="5"/>
    <n v="67500"/>
    <n v="3375"/>
    <n v="64125"/>
    <n v="18000"/>
    <n v="82125"/>
    <x v="0"/>
    <x v="0"/>
    <x v="3"/>
    <n v="1"/>
    <x v="1"/>
  </r>
  <r>
    <s v="ORD00750"/>
    <x v="967"/>
    <s v="Erna Setiawan"/>
    <x v="6"/>
    <x v="8"/>
    <n v="17500"/>
    <x v="21"/>
    <n v="5"/>
    <n v="49000"/>
    <n v="2450"/>
    <n v="46550"/>
    <n v="80000"/>
    <n v="126550"/>
    <x v="1"/>
    <x v="0"/>
    <x v="4"/>
    <n v="1"/>
    <x v="0"/>
  </r>
  <r>
    <s v="ORD01317"/>
    <x v="968"/>
    <s v="Indra Rahmawati"/>
    <x v="16"/>
    <x v="0"/>
    <n v="10000"/>
    <x v="9"/>
    <n v="5"/>
    <n v="21000"/>
    <n v="1050"/>
    <n v="19950"/>
    <n v="18000"/>
    <n v="37950"/>
    <x v="3"/>
    <x v="0"/>
    <x v="4"/>
    <n v="3"/>
    <x v="1"/>
  </r>
  <r>
    <s v="ORD01279"/>
    <x v="969"/>
    <s v="Wahyu Budiman"/>
    <x v="29"/>
    <x v="8"/>
    <n v="17500"/>
    <x v="7"/>
    <n v="5"/>
    <n v="28000"/>
    <n v="1400"/>
    <n v="26600"/>
    <n v="48000"/>
    <n v="74600"/>
    <x v="2"/>
    <x v="0"/>
    <x v="2"/>
    <n v="2"/>
    <x v="1"/>
  </r>
  <r>
    <s v="ORD01083"/>
    <x v="970"/>
    <s v="Citra Rahmawati"/>
    <x v="25"/>
    <x v="17"/>
    <n v="12000"/>
    <x v="7"/>
    <n v="5"/>
    <n v="19200"/>
    <n v="960"/>
    <n v="18240"/>
    <n v="50000"/>
    <n v="68240"/>
    <x v="1"/>
    <x v="0"/>
    <x v="0"/>
    <n v="1"/>
    <x v="0"/>
  </r>
  <r>
    <s v="ORD00341"/>
    <x v="971"/>
    <s v="Citra Kurniawan"/>
    <x v="21"/>
    <x v="0"/>
    <n v="10000"/>
    <x v="18"/>
    <n v="5"/>
    <n v="15000"/>
    <n v="750"/>
    <n v="14250"/>
    <n v="59000"/>
    <n v="73250"/>
    <x v="3"/>
    <x v="0"/>
    <x v="1"/>
    <n v="1"/>
    <x v="0"/>
  </r>
  <r>
    <s v="ORD00363"/>
    <x v="972"/>
    <s v="Qori Halim"/>
    <x v="13"/>
    <x v="1"/>
    <n v="15000"/>
    <x v="10"/>
    <n v="5"/>
    <n v="19500"/>
    <n v="975"/>
    <n v="18525"/>
    <n v="49000"/>
    <n v="67525"/>
    <x v="2"/>
    <x v="0"/>
    <x v="1"/>
    <n v="1"/>
    <x v="0"/>
  </r>
  <r>
    <s v="ORD01348"/>
    <x v="973"/>
    <s v="Yani Maulana"/>
    <x v="19"/>
    <x v="7"/>
    <n v="14000"/>
    <x v="12"/>
    <n v="5"/>
    <n v="8400"/>
    <n v="420"/>
    <n v="7980"/>
    <n v="78000"/>
    <n v="85980"/>
    <x v="1"/>
    <x v="2"/>
    <x v="1"/>
    <n v="4"/>
    <x v="0"/>
  </r>
  <r>
    <s v="ORD00436"/>
    <x v="974"/>
    <s v="Dewi Maulana"/>
    <x v="28"/>
    <x v="1"/>
    <n v="15000"/>
    <x v="1"/>
    <n v="5"/>
    <n v="10500"/>
    <n v="525"/>
    <n v="9975"/>
    <n v="56000"/>
    <n v="65975"/>
    <x v="3"/>
    <x v="1"/>
    <x v="1"/>
    <n v="1"/>
    <x v="0"/>
  </r>
  <r>
    <s v="ORD01076"/>
    <x v="975"/>
    <s v="Tono Hidayat"/>
    <x v="34"/>
    <x v="10"/>
    <n v="45000"/>
    <x v="12"/>
    <n v="5"/>
    <n v="27000"/>
    <n v="1350"/>
    <n v="25650"/>
    <n v="18000"/>
    <n v="43650"/>
    <x v="3"/>
    <x v="0"/>
    <x v="2"/>
    <n v="1"/>
    <x v="1"/>
  </r>
  <r>
    <s v="ORD00160"/>
    <x v="976"/>
    <s v="Erna Pradipta"/>
    <x v="18"/>
    <x v="8"/>
    <n v="17500"/>
    <x v="5"/>
    <n v="5"/>
    <n v="21000"/>
    <n v="1050"/>
    <n v="19950"/>
    <n v="0"/>
    <n v="19950"/>
    <x v="3"/>
    <x v="0"/>
    <x v="4"/>
    <n v="2"/>
    <x v="0"/>
  </r>
  <r>
    <s v="ORD00806"/>
    <x v="977"/>
    <s v="Yani Setiawan"/>
    <x v="2"/>
    <x v="17"/>
    <n v="12000"/>
    <x v="18"/>
    <n v="5"/>
    <n v="18000"/>
    <n v="900"/>
    <n v="17100"/>
    <n v="76000"/>
    <n v="93100"/>
    <x v="3"/>
    <x v="0"/>
    <x v="1"/>
    <n v="1"/>
    <x v="0"/>
  </r>
  <r>
    <s v="ORD00470"/>
    <x v="978"/>
    <s v="Ani Maulana"/>
    <x v="9"/>
    <x v="19"/>
    <n v="15500"/>
    <x v="2"/>
    <n v="5"/>
    <n v="6200"/>
    <n v="310"/>
    <n v="5890"/>
    <n v="89000"/>
    <n v="94890"/>
    <x v="0"/>
    <x v="0"/>
    <x v="0"/>
    <n v="5"/>
    <x v="0"/>
  </r>
  <r>
    <s v="ORD01274"/>
    <x v="979"/>
    <s v="Fitri Saputra"/>
    <x v="15"/>
    <x v="0"/>
    <n v="10000"/>
    <x v="25"/>
    <n v="5"/>
    <n v="24000"/>
    <n v="1200"/>
    <n v="22800"/>
    <n v="97000"/>
    <n v="119800"/>
    <x v="1"/>
    <x v="2"/>
    <x v="2"/>
    <n v="1"/>
    <x v="0"/>
  </r>
  <r>
    <s v="ORD01527"/>
    <x v="980"/>
    <s v="Zahra Pradipta"/>
    <x v="9"/>
    <x v="0"/>
    <n v="10000"/>
    <x v="33"/>
    <n v="5"/>
    <n v="30000"/>
    <n v="1500"/>
    <n v="28500"/>
    <n v="89000"/>
    <n v="117500"/>
    <x v="0"/>
    <x v="0"/>
    <x v="3"/>
    <n v="4"/>
    <x v="0"/>
  </r>
  <r>
    <s v="ORD01219"/>
    <x v="981"/>
    <s v="Zahra Wijaya"/>
    <x v="12"/>
    <x v="10"/>
    <n v="45000"/>
    <x v="26"/>
    <n v="5"/>
    <n v="4500"/>
    <n v="225"/>
    <n v="4275"/>
    <n v="30000"/>
    <n v="34275"/>
    <x v="0"/>
    <x v="0"/>
    <x v="4"/>
    <n v="4"/>
    <x v="0"/>
  </r>
  <r>
    <s v="ORD01445"/>
    <x v="982"/>
    <s v="Yoga Nugroho"/>
    <x v="5"/>
    <x v="13"/>
    <n v="10000"/>
    <x v="23"/>
    <n v="0"/>
    <n v="3000"/>
    <n v="0"/>
    <n v="3000"/>
    <n v="18000"/>
    <n v="21000"/>
    <x v="1"/>
    <x v="0"/>
    <x v="3"/>
    <n v="3"/>
    <x v="1"/>
  </r>
  <r>
    <s v="ORD00349"/>
    <x v="983"/>
    <s v="Lestari Fauziah"/>
    <x v="23"/>
    <x v="11"/>
    <n v="15000"/>
    <x v="18"/>
    <n v="0"/>
    <n v="22500"/>
    <n v="0"/>
    <n v="22500"/>
    <n v="55000"/>
    <n v="77500"/>
    <x v="1"/>
    <x v="0"/>
    <x v="2"/>
    <n v="2"/>
    <x v="0"/>
  </r>
  <r>
    <s v="ORD00349"/>
    <x v="983"/>
    <s v="Lestari Fauziah"/>
    <x v="23"/>
    <x v="1"/>
    <n v="15000"/>
    <x v="32"/>
    <n v="0"/>
    <n v="3000"/>
    <n v="0"/>
    <n v="3000"/>
    <n v="0"/>
    <n v="3000"/>
    <x v="1"/>
    <x v="0"/>
    <x v="2"/>
    <n v="2"/>
    <x v="0"/>
  </r>
  <r>
    <s v="ORD01450"/>
    <x v="984"/>
    <s v="Rizky Puspita"/>
    <x v="35"/>
    <x v="3"/>
    <n v="13500"/>
    <x v="15"/>
    <n v="0"/>
    <n v="22950"/>
    <n v="0"/>
    <n v="22950"/>
    <n v="79000"/>
    <n v="101950"/>
    <x v="1"/>
    <x v="0"/>
    <x v="1"/>
    <n v="2"/>
    <x v="1"/>
  </r>
  <r>
    <s v="ORD01577"/>
    <x v="985"/>
    <s v="Dewi Budiman"/>
    <x v="36"/>
    <x v="11"/>
    <n v="15000"/>
    <x v="27"/>
    <n v="0"/>
    <n v="28500"/>
    <n v="0"/>
    <n v="28500"/>
    <n v="21000"/>
    <n v="49500"/>
    <x v="2"/>
    <x v="0"/>
    <x v="4"/>
    <n v="2"/>
    <x v="0"/>
  </r>
  <r>
    <s v="ORD01772"/>
    <x v="986"/>
    <s v="Yani Nugroho"/>
    <x v="1"/>
    <x v="9"/>
    <n v="46000"/>
    <x v="13"/>
    <n v="0"/>
    <n v="23000"/>
    <n v="0"/>
    <n v="23000"/>
    <n v="17000"/>
    <n v="40000"/>
    <x v="3"/>
    <x v="0"/>
    <x v="0"/>
    <n v="1"/>
    <x v="0"/>
  </r>
  <r>
    <s v="ORD01484"/>
    <x v="987"/>
    <s v="Ani Hidayat"/>
    <x v="4"/>
    <x v="10"/>
    <n v="45000"/>
    <x v="1"/>
    <n v="0"/>
    <n v="31499.999999999996"/>
    <n v="0"/>
    <n v="31499.999999999996"/>
    <n v="43000"/>
    <n v="74500"/>
    <x v="2"/>
    <x v="0"/>
    <x v="1"/>
    <n v="4"/>
    <x v="0"/>
  </r>
  <r>
    <s v="ORD01416"/>
    <x v="988"/>
    <s v="Zahra Kusuma"/>
    <x v="7"/>
    <x v="0"/>
    <n v="10000"/>
    <x v="27"/>
    <n v="0"/>
    <n v="19000"/>
    <n v="0"/>
    <n v="19000"/>
    <n v="26000"/>
    <n v="45000"/>
    <x v="0"/>
    <x v="1"/>
    <x v="2"/>
    <n v="3"/>
    <x v="0"/>
  </r>
  <r>
    <s v="ORD00949"/>
    <x v="989"/>
    <s v="Fitri Wijaya"/>
    <x v="30"/>
    <x v="10"/>
    <n v="45000"/>
    <x v="10"/>
    <n v="0"/>
    <n v="58500"/>
    <n v="0"/>
    <n v="58500"/>
    <n v="57000"/>
    <n v="115500"/>
    <x v="1"/>
    <x v="0"/>
    <x v="3"/>
    <n v="5"/>
    <x v="0"/>
  </r>
  <r>
    <s v="ORD01818"/>
    <x v="990"/>
    <s v="Aulia Iskandar"/>
    <x v="11"/>
    <x v="11"/>
    <n v="15000"/>
    <x v="12"/>
    <n v="0"/>
    <n v="9000"/>
    <n v="0"/>
    <n v="9000"/>
    <n v="74000"/>
    <n v="83000"/>
    <x v="2"/>
    <x v="0"/>
    <x v="0"/>
    <n v="5"/>
    <x v="0"/>
  </r>
  <r>
    <s v="ORD01021"/>
    <x v="991"/>
    <s v="Zahra Kurniawan"/>
    <x v="0"/>
    <x v="18"/>
    <n v="11000"/>
    <x v="19"/>
    <n v="0"/>
    <n v="8800"/>
    <n v="0"/>
    <n v="8800"/>
    <n v="15000"/>
    <n v="23800"/>
    <x v="0"/>
    <x v="0"/>
    <x v="3"/>
    <n v="1"/>
    <x v="0"/>
  </r>
  <r>
    <s v="ORD00606"/>
    <x v="992"/>
    <s v="Gita Ramadhani"/>
    <x v="22"/>
    <x v="9"/>
    <n v="46000"/>
    <x v="12"/>
    <n v="0"/>
    <n v="27600"/>
    <n v="0"/>
    <n v="27600"/>
    <n v="50000"/>
    <n v="77600"/>
    <x v="3"/>
    <x v="0"/>
    <x v="0"/>
    <n v="1"/>
    <x v="0"/>
  </r>
  <r>
    <s v="ORD01296"/>
    <x v="993"/>
    <s v="Clara Setiawan"/>
    <x v="16"/>
    <x v="1"/>
    <n v="15000"/>
    <x v="2"/>
    <n v="0"/>
    <n v="6000"/>
    <n v="0"/>
    <n v="6000"/>
    <n v="18000"/>
    <n v="24000"/>
    <x v="2"/>
    <x v="0"/>
    <x v="0"/>
    <n v="4"/>
    <x v="0"/>
  </r>
  <r>
    <s v="ORD00838"/>
    <x v="994"/>
    <s v="Budi Saputra"/>
    <x v="28"/>
    <x v="7"/>
    <n v="14000"/>
    <x v="27"/>
    <n v="0"/>
    <n v="26600"/>
    <n v="0"/>
    <n v="26600"/>
    <n v="56000"/>
    <n v="82600"/>
    <x v="1"/>
    <x v="0"/>
    <x v="4"/>
    <n v="3"/>
    <x v="1"/>
  </r>
  <r>
    <s v="ORD01194"/>
    <x v="995"/>
    <s v="Indra Ananda"/>
    <x v="20"/>
    <x v="19"/>
    <n v="15500"/>
    <x v="2"/>
    <n v="0"/>
    <n v="6200"/>
    <n v="0"/>
    <n v="6200"/>
    <n v="84000"/>
    <n v="90200"/>
    <x v="0"/>
    <x v="0"/>
    <x v="2"/>
    <n v="1"/>
    <x v="1"/>
  </r>
  <r>
    <s v="ORD00728"/>
    <x v="996"/>
    <s v="Qori Ananda"/>
    <x v="25"/>
    <x v="3"/>
    <n v="13500"/>
    <x v="3"/>
    <n v="0"/>
    <n v="12150"/>
    <n v="0"/>
    <n v="12150"/>
    <n v="50000"/>
    <n v="62150"/>
    <x v="3"/>
    <x v="0"/>
    <x v="3"/>
    <n v="4"/>
    <x v="0"/>
  </r>
  <r>
    <s v="ORD01608"/>
    <x v="997"/>
    <s v="Bella Nugroho"/>
    <x v="23"/>
    <x v="5"/>
    <n v="10500"/>
    <x v="7"/>
    <n v="0"/>
    <n v="16800"/>
    <n v="0"/>
    <n v="16800"/>
    <n v="55000"/>
    <n v="71800"/>
    <x v="1"/>
    <x v="0"/>
    <x v="2"/>
    <n v="4"/>
    <x v="0"/>
  </r>
  <r>
    <s v="ORD00603"/>
    <x v="998"/>
    <s v="Bella Budiman"/>
    <x v="1"/>
    <x v="19"/>
    <n v="15500"/>
    <x v="12"/>
    <n v="0"/>
    <n v="9300"/>
    <n v="0"/>
    <n v="9300"/>
    <n v="17000"/>
    <n v="26300"/>
    <x v="2"/>
    <x v="0"/>
    <x v="1"/>
    <n v="5"/>
    <x v="0"/>
  </r>
  <r>
    <s v="ORD00251"/>
    <x v="999"/>
    <s v="Putri Saputra"/>
    <x v="14"/>
    <x v="8"/>
    <n v="17500"/>
    <x v="7"/>
    <n v="0"/>
    <n v="28000"/>
    <n v="0"/>
    <n v="28000"/>
    <n v="85000"/>
    <n v="113000"/>
    <x v="0"/>
    <x v="0"/>
    <x v="0"/>
    <n v="1"/>
    <x v="0"/>
  </r>
  <r>
    <s v="ORD00787"/>
    <x v="1000"/>
    <s v="Yani Ananda"/>
    <x v="28"/>
    <x v="15"/>
    <n v="10000"/>
    <x v="3"/>
    <n v="0"/>
    <n v="9000"/>
    <n v="0"/>
    <n v="9000"/>
    <n v="56000"/>
    <n v="65000"/>
    <x v="0"/>
    <x v="1"/>
    <x v="2"/>
    <n v="1"/>
    <x v="0"/>
  </r>
  <r>
    <s v="ORD01107"/>
    <x v="1001"/>
    <s v="Tono Fauziah"/>
    <x v="30"/>
    <x v="4"/>
    <n v="40000"/>
    <x v="17"/>
    <n v="0"/>
    <n v="40000"/>
    <n v="0"/>
    <n v="40000"/>
    <n v="57000"/>
    <n v="97000"/>
    <x v="3"/>
    <x v="0"/>
    <x v="4"/>
    <n v="3"/>
    <x v="1"/>
  </r>
  <r>
    <s v="ORD00159"/>
    <x v="1002"/>
    <s v="Yani Ananda"/>
    <x v="28"/>
    <x v="3"/>
    <n v="13500"/>
    <x v="21"/>
    <n v="0"/>
    <n v="37800"/>
    <n v="0"/>
    <n v="37800"/>
    <n v="56000"/>
    <n v="93800"/>
    <x v="3"/>
    <x v="0"/>
    <x v="3"/>
    <n v="1"/>
    <x v="0"/>
  </r>
  <r>
    <s v="ORD00159"/>
    <x v="1002"/>
    <s v="Yani Ananda"/>
    <x v="28"/>
    <x v="4"/>
    <n v="40000"/>
    <x v="5"/>
    <n v="0"/>
    <n v="48000"/>
    <n v="0"/>
    <n v="48000"/>
    <n v="0"/>
    <n v="48000"/>
    <x v="3"/>
    <x v="0"/>
    <x v="3"/>
    <n v="1"/>
    <x v="0"/>
  </r>
  <r>
    <s v="ORD00296"/>
    <x v="1003"/>
    <s v="Erna Iskandar"/>
    <x v="17"/>
    <x v="3"/>
    <n v="13500"/>
    <x v="8"/>
    <n v="0"/>
    <n v="49950"/>
    <n v="0"/>
    <n v="49950"/>
    <n v="72000"/>
    <n v="121950"/>
    <x v="3"/>
    <x v="0"/>
    <x v="1"/>
    <n v="2"/>
    <x v="0"/>
  </r>
  <r>
    <s v="ORD00841"/>
    <x v="1004"/>
    <s v="Putri Setiawan"/>
    <x v="21"/>
    <x v="3"/>
    <n v="13500"/>
    <x v="10"/>
    <n v="0"/>
    <n v="17550"/>
    <n v="0"/>
    <n v="17550"/>
    <n v="59000"/>
    <n v="76550"/>
    <x v="0"/>
    <x v="0"/>
    <x v="3"/>
    <n v="3"/>
    <x v="0"/>
  </r>
  <r>
    <s v="ORD01258"/>
    <x v="1005"/>
    <s v="Zahra Puspita"/>
    <x v="19"/>
    <x v="18"/>
    <n v="11000"/>
    <x v="7"/>
    <n v="0"/>
    <n v="17600"/>
    <n v="0"/>
    <n v="17600"/>
    <n v="78000"/>
    <n v="95600"/>
    <x v="2"/>
    <x v="0"/>
    <x v="0"/>
    <n v="1"/>
    <x v="0"/>
  </r>
  <r>
    <s v="ORD00625"/>
    <x v="1006"/>
    <s v="Dewi Wijaya"/>
    <x v="12"/>
    <x v="15"/>
    <n v="10000"/>
    <x v="12"/>
    <n v="0"/>
    <n v="6000"/>
    <n v="0"/>
    <n v="6000"/>
    <n v="30000"/>
    <n v="36000"/>
    <x v="0"/>
    <x v="0"/>
    <x v="3"/>
    <n v="1"/>
    <x v="0"/>
  </r>
  <r>
    <s v="ORD01355"/>
    <x v="1007"/>
    <s v="Fitri Ananda"/>
    <x v="1"/>
    <x v="3"/>
    <n v="13500"/>
    <x v="14"/>
    <n v="0"/>
    <n v="35100"/>
    <n v="0"/>
    <n v="35100"/>
    <n v="17000"/>
    <n v="52100"/>
    <x v="3"/>
    <x v="0"/>
    <x v="0"/>
    <n v="2"/>
    <x v="0"/>
  </r>
  <r>
    <s v="ORD01759"/>
    <x v="1008"/>
    <s v="Vina Maulana"/>
    <x v="0"/>
    <x v="7"/>
    <n v="14000"/>
    <x v="12"/>
    <n v="0"/>
    <n v="8400"/>
    <n v="0"/>
    <n v="8400"/>
    <n v="15000"/>
    <n v="23400"/>
    <x v="1"/>
    <x v="0"/>
    <x v="3"/>
    <n v="4"/>
    <x v="0"/>
  </r>
  <r>
    <s v="ORD01686"/>
    <x v="1009"/>
    <s v="Wahyu Hidayat"/>
    <x v="0"/>
    <x v="17"/>
    <n v="12000"/>
    <x v="3"/>
    <n v="0"/>
    <n v="10800"/>
    <n v="0"/>
    <n v="10800"/>
    <n v="15000"/>
    <n v="25800"/>
    <x v="2"/>
    <x v="0"/>
    <x v="0"/>
    <n v="2"/>
    <x v="1"/>
  </r>
  <r>
    <s v="ORD00772"/>
    <x v="1010"/>
    <s v="Eka Ananda"/>
    <x v="20"/>
    <x v="18"/>
    <n v="11000"/>
    <x v="9"/>
    <n v="0"/>
    <n v="23100"/>
    <n v="0"/>
    <n v="23100"/>
    <n v="84000"/>
    <n v="107100"/>
    <x v="3"/>
    <x v="0"/>
    <x v="4"/>
    <n v="5"/>
    <x v="0"/>
  </r>
  <r>
    <s v="ORD01705"/>
    <x v="1011"/>
    <s v="Fitri Puspita"/>
    <x v="19"/>
    <x v="11"/>
    <n v="15000"/>
    <x v="17"/>
    <n v="0"/>
    <n v="15000"/>
    <n v="0"/>
    <n v="15000"/>
    <n v="78000"/>
    <n v="93000"/>
    <x v="3"/>
    <x v="0"/>
    <x v="3"/>
    <n v="2"/>
    <x v="0"/>
  </r>
  <r>
    <s v="ORD01024"/>
    <x v="1012"/>
    <s v="Gita Saputra"/>
    <x v="17"/>
    <x v="17"/>
    <n v="12000"/>
    <x v="15"/>
    <n v="0"/>
    <n v="20400"/>
    <n v="0"/>
    <n v="20400"/>
    <n v="72000"/>
    <n v="92400"/>
    <x v="0"/>
    <x v="0"/>
    <x v="1"/>
    <n v="3"/>
    <x v="0"/>
  </r>
  <r>
    <s v="ORD01563"/>
    <x v="1013"/>
    <s v="Putri Ramadhani"/>
    <x v="34"/>
    <x v="16"/>
    <n v="115000"/>
    <x v="2"/>
    <n v="0"/>
    <n v="46000"/>
    <n v="0"/>
    <n v="46000"/>
    <n v="18000"/>
    <n v="64000"/>
    <x v="2"/>
    <x v="1"/>
    <x v="3"/>
    <n v="3"/>
    <x v="0"/>
  </r>
  <r>
    <s v="ORD00085"/>
    <x v="1014"/>
    <s v="Rizky Puspita"/>
    <x v="35"/>
    <x v="2"/>
    <n v="20000"/>
    <x v="6"/>
    <n v="0"/>
    <n v="44000"/>
    <n v="0"/>
    <n v="44000"/>
    <n v="79000"/>
    <n v="123000"/>
    <x v="1"/>
    <x v="0"/>
    <x v="2"/>
    <n v="2"/>
    <x v="1"/>
  </r>
  <r>
    <s v="ORD01526"/>
    <x v="1015"/>
    <s v="Bayu Maulana"/>
    <x v="9"/>
    <x v="1"/>
    <n v="15000"/>
    <x v="23"/>
    <n v="0"/>
    <n v="4500"/>
    <n v="0"/>
    <n v="4500"/>
    <n v="89000"/>
    <n v="93500"/>
    <x v="0"/>
    <x v="2"/>
    <x v="0"/>
    <n v="1"/>
    <x v="1"/>
  </r>
  <r>
    <s v="ORD01752"/>
    <x v="1016"/>
    <s v="Qori Halim"/>
    <x v="13"/>
    <x v="8"/>
    <n v="17500"/>
    <x v="39"/>
    <n v="0"/>
    <n v="70000"/>
    <n v="0"/>
    <n v="70000"/>
    <n v="49000"/>
    <n v="119000"/>
    <x v="3"/>
    <x v="0"/>
    <x v="0"/>
    <n v="1"/>
    <x v="0"/>
  </r>
  <r>
    <s v="ORD01269"/>
    <x v="1017"/>
    <s v="Aulia Fauziah"/>
    <x v="24"/>
    <x v="2"/>
    <n v="20000"/>
    <x v="16"/>
    <n v="0"/>
    <n v="36000"/>
    <n v="0"/>
    <n v="36000"/>
    <n v="68000"/>
    <n v="104000"/>
    <x v="3"/>
    <x v="0"/>
    <x v="1"/>
    <n v="3"/>
    <x v="0"/>
  </r>
  <r>
    <s v="ORD01336"/>
    <x v="1018"/>
    <s v="Qori Utami"/>
    <x v="30"/>
    <x v="4"/>
    <n v="40000"/>
    <x v="1"/>
    <n v="0"/>
    <n v="28000"/>
    <n v="0"/>
    <n v="28000"/>
    <n v="57000"/>
    <n v="85000"/>
    <x v="0"/>
    <x v="0"/>
    <x v="3"/>
    <n v="3"/>
    <x v="0"/>
  </r>
  <r>
    <s v="ORD01473"/>
    <x v="1019"/>
    <s v="Bella Pradipta"/>
    <x v="23"/>
    <x v="2"/>
    <n v="20000"/>
    <x v="4"/>
    <n v="0"/>
    <n v="58000"/>
    <n v="0"/>
    <n v="58000"/>
    <n v="55000"/>
    <n v="113000"/>
    <x v="0"/>
    <x v="0"/>
    <x v="3"/>
    <n v="2"/>
    <x v="0"/>
  </r>
  <r>
    <s v="ORD01792"/>
    <x v="1020"/>
    <s v="Bella Ananda"/>
    <x v="4"/>
    <x v="16"/>
    <n v="115000"/>
    <x v="17"/>
    <n v="0"/>
    <n v="115000"/>
    <n v="0"/>
    <n v="115000"/>
    <n v="43000"/>
    <n v="158000"/>
    <x v="0"/>
    <x v="1"/>
    <x v="0"/>
    <n v="2"/>
    <x v="0"/>
  </r>
  <r>
    <s v="ORD00549"/>
    <x v="1021"/>
    <s v="Eka Rahmawati"/>
    <x v="4"/>
    <x v="7"/>
    <n v="14000"/>
    <x v="2"/>
    <n v="0"/>
    <n v="5600"/>
    <n v="0"/>
    <n v="5600"/>
    <n v="43000"/>
    <n v="48600"/>
    <x v="0"/>
    <x v="0"/>
    <x v="2"/>
    <n v="3"/>
    <x v="0"/>
  </r>
  <r>
    <s v="ORD01499"/>
    <x v="1022"/>
    <s v="Citra Kurniawan"/>
    <x v="21"/>
    <x v="1"/>
    <n v="15000"/>
    <x v="3"/>
    <n v="0"/>
    <n v="13500"/>
    <n v="0"/>
    <n v="13500"/>
    <n v="59000"/>
    <n v="72500"/>
    <x v="0"/>
    <x v="1"/>
    <x v="4"/>
    <n v="5"/>
    <x v="0"/>
  </r>
  <r>
    <s v="ORD00530"/>
    <x v="1023"/>
    <s v="Fitri Setiawan"/>
    <x v="13"/>
    <x v="17"/>
    <n v="12000"/>
    <x v="2"/>
    <n v="0"/>
    <n v="4800"/>
    <n v="0"/>
    <n v="4800"/>
    <n v="49000"/>
    <n v="53800"/>
    <x v="0"/>
    <x v="0"/>
    <x v="2"/>
    <n v="3"/>
    <x v="0"/>
  </r>
  <r>
    <s v="ORD01221"/>
    <x v="1024"/>
    <s v="Citra Halim"/>
    <x v="21"/>
    <x v="13"/>
    <n v="10000"/>
    <x v="3"/>
    <n v="0"/>
    <n v="9000"/>
    <n v="0"/>
    <n v="9000"/>
    <n v="59000"/>
    <n v="68000"/>
    <x v="1"/>
    <x v="0"/>
    <x v="4"/>
    <n v="3"/>
    <x v="0"/>
  </r>
  <r>
    <s v="ORD00354"/>
    <x v="1025"/>
    <s v="Vina Syahputra"/>
    <x v="13"/>
    <x v="16"/>
    <n v="115000"/>
    <x v="12"/>
    <n v="0"/>
    <n v="69000"/>
    <n v="0"/>
    <n v="69000"/>
    <n v="49000"/>
    <n v="118000"/>
    <x v="0"/>
    <x v="2"/>
    <x v="2"/>
    <n v="4"/>
    <x v="0"/>
  </r>
  <r>
    <s v="ORD00354"/>
    <x v="1025"/>
    <s v="Vina Syahputra"/>
    <x v="13"/>
    <x v="15"/>
    <n v="10000"/>
    <x v="12"/>
    <n v="0"/>
    <n v="6000"/>
    <n v="0"/>
    <n v="6000"/>
    <n v="0"/>
    <n v="6000"/>
    <x v="0"/>
    <x v="2"/>
    <x v="2"/>
    <n v="4"/>
    <x v="0"/>
  </r>
  <r>
    <s v="ORD01074"/>
    <x v="1026"/>
    <s v="Nanda Iskandar"/>
    <x v="14"/>
    <x v="1"/>
    <n v="15000"/>
    <x v="12"/>
    <n v="0"/>
    <n v="9000"/>
    <n v="0"/>
    <n v="9000"/>
    <n v="85000"/>
    <n v="94000"/>
    <x v="1"/>
    <x v="0"/>
    <x v="3"/>
    <n v="4"/>
    <x v="1"/>
  </r>
  <r>
    <s v="ORD00852"/>
    <x v="1027"/>
    <s v="Vina Iskandar"/>
    <x v="16"/>
    <x v="8"/>
    <n v="17500"/>
    <x v="33"/>
    <n v="0"/>
    <n v="52500"/>
    <n v="0"/>
    <n v="52500"/>
    <n v="18000"/>
    <n v="70500"/>
    <x v="3"/>
    <x v="0"/>
    <x v="4"/>
    <n v="3"/>
    <x v="0"/>
  </r>
  <r>
    <s v="ORD01141"/>
    <x v="1028"/>
    <s v="Hana Pradipta"/>
    <x v="12"/>
    <x v="6"/>
    <n v="26000"/>
    <x v="24"/>
    <n v="0"/>
    <n v="52000"/>
    <n v="0"/>
    <n v="52000"/>
    <n v="30000"/>
    <n v="82000"/>
    <x v="3"/>
    <x v="1"/>
    <x v="3"/>
    <n v="5"/>
    <x v="0"/>
  </r>
  <r>
    <s v="ORD00971"/>
    <x v="1029"/>
    <s v="Tono Ananda"/>
    <x v="8"/>
    <x v="13"/>
    <n v="10000"/>
    <x v="3"/>
    <n v="0"/>
    <n v="9000"/>
    <n v="0"/>
    <n v="9000"/>
    <n v="59000"/>
    <n v="68000"/>
    <x v="0"/>
    <x v="0"/>
    <x v="4"/>
    <n v="1"/>
    <x v="1"/>
  </r>
  <r>
    <s v="ORD00834"/>
    <x v="1030"/>
    <s v="Clara Budiman"/>
    <x v="3"/>
    <x v="9"/>
    <n v="46000"/>
    <x v="7"/>
    <n v="0"/>
    <n v="73600"/>
    <n v="0"/>
    <n v="73600"/>
    <n v="93000"/>
    <n v="166600"/>
    <x v="2"/>
    <x v="0"/>
    <x v="0"/>
    <n v="3"/>
    <x v="0"/>
  </r>
  <r>
    <s v="ORD00257"/>
    <x v="1031"/>
    <s v="Kartika Saputra"/>
    <x v="37"/>
    <x v="14"/>
    <n v="55000"/>
    <x v="3"/>
    <n v="0"/>
    <n v="49500"/>
    <n v="0"/>
    <n v="49500"/>
    <n v="67000"/>
    <n v="116500"/>
    <x v="2"/>
    <x v="0"/>
    <x v="0"/>
    <n v="5"/>
    <x v="0"/>
  </r>
  <r>
    <s v="ORD00257"/>
    <x v="1031"/>
    <s v="Kartika Saputra"/>
    <x v="37"/>
    <x v="11"/>
    <n v="15000"/>
    <x v="27"/>
    <n v="0"/>
    <n v="28500"/>
    <n v="0"/>
    <n v="28500"/>
    <n v="0"/>
    <n v="28500"/>
    <x v="2"/>
    <x v="0"/>
    <x v="0"/>
    <n v="5"/>
    <x v="0"/>
  </r>
  <r>
    <s v="ORD01774"/>
    <x v="1032"/>
    <s v="Bella Ramadhani"/>
    <x v="14"/>
    <x v="0"/>
    <n v="10000"/>
    <x v="29"/>
    <n v="0"/>
    <n v="33000"/>
    <n v="0"/>
    <n v="33000"/>
    <n v="85000"/>
    <n v="118000"/>
    <x v="3"/>
    <x v="1"/>
    <x v="3"/>
    <n v="2"/>
    <x v="0"/>
  </r>
  <r>
    <s v="ORD00374"/>
    <x v="1033"/>
    <s v="Kartika Saputra"/>
    <x v="37"/>
    <x v="5"/>
    <n v="10500"/>
    <x v="11"/>
    <n v="0"/>
    <n v="26250"/>
    <n v="0"/>
    <n v="26250"/>
    <n v="67000"/>
    <n v="93250"/>
    <x v="2"/>
    <x v="0"/>
    <x v="3"/>
    <n v="3"/>
    <x v="0"/>
  </r>
  <r>
    <s v="ORD00374"/>
    <x v="1033"/>
    <s v="Kartika Saputra"/>
    <x v="37"/>
    <x v="11"/>
    <n v="15000"/>
    <x v="1"/>
    <n v="0"/>
    <n v="10500"/>
    <n v="0"/>
    <n v="10500"/>
    <n v="0"/>
    <n v="10500"/>
    <x v="2"/>
    <x v="0"/>
    <x v="3"/>
    <n v="3"/>
    <x v="0"/>
  </r>
  <r>
    <s v="ORD01692"/>
    <x v="1034"/>
    <s v="Vina Ramadhani"/>
    <x v="10"/>
    <x v="1"/>
    <n v="15000"/>
    <x v="3"/>
    <n v="0"/>
    <n v="13500"/>
    <n v="0"/>
    <n v="13500"/>
    <n v="87000"/>
    <n v="100500"/>
    <x v="2"/>
    <x v="0"/>
    <x v="4"/>
    <n v="2"/>
    <x v="0"/>
  </r>
  <r>
    <s v="ORD01313"/>
    <x v="1035"/>
    <s v="Rizky Fauziah"/>
    <x v="31"/>
    <x v="11"/>
    <n v="15000"/>
    <x v="19"/>
    <n v="0"/>
    <n v="12000"/>
    <n v="0"/>
    <n v="12000"/>
    <n v="87000"/>
    <n v="99000"/>
    <x v="1"/>
    <x v="0"/>
    <x v="2"/>
    <n v="1"/>
    <x v="1"/>
  </r>
  <r>
    <s v="ORD00771"/>
    <x v="1036"/>
    <s v="Qori Halim"/>
    <x v="13"/>
    <x v="3"/>
    <n v="13500"/>
    <x v="5"/>
    <n v="0"/>
    <n v="16200"/>
    <n v="0"/>
    <n v="16200"/>
    <n v="49000"/>
    <n v="65200"/>
    <x v="1"/>
    <x v="2"/>
    <x v="4"/>
    <n v="4"/>
    <x v="0"/>
  </r>
  <r>
    <s v="ORD01552"/>
    <x v="1037"/>
    <s v="Galih Iskandar"/>
    <x v="27"/>
    <x v="3"/>
    <n v="13500"/>
    <x v="33"/>
    <n v="0"/>
    <n v="40500"/>
    <n v="0"/>
    <n v="40500"/>
    <n v="49000"/>
    <n v="89500"/>
    <x v="1"/>
    <x v="0"/>
    <x v="1"/>
    <n v="2"/>
    <x v="1"/>
  </r>
  <r>
    <s v="ORD01383"/>
    <x v="1038"/>
    <s v="Lestari Santoso"/>
    <x v="34"/>
    <x v="14"/>
    <n v="55000"/>
    <x v="19"/>
    <n v="0"/>
    <n v="44000"/>
    <n v="0"/>
    <n v="44000"/>
    <n v="18000"/>
    <n v="62000"/>
    <x v="1"/>
    <x v="1"/>
    <x v="2"/>
    <n v="5"/>
    <x v="0"/>
  </r>
  <r>
    <s v="ORD01102"/>
    <x v="1039"/>
    <s v="Eka Pradipta"/>
    <x v="18"/>
    <x v="10"/>
    <n v="45000"/>
    <x v="12"/>
    <n v="0"/>
    <n v="27000"/>
    <n v="0"/>
    <n v="27000"/>
    <n v="0"/>
    <n v="27000"/>
    <x v="0"/>
    <x v="0"/>
    <x v="2"/>
    <n v="5"/>
    <x v="0"/>
  </r>
  <r>
    <s v="ORD01172"/>
    <x v="1040"/>
    <s v="Aulia Iskandar"/>
    <x v="11"/>
    <x v="13"/>
    <n v="10000"/>
    <x v="10"/>
    <n v="0"/>
    <n v="13000"/>
    <n v="0"/>
    <n v="13000"/>
    <n v="74000"/>
    <n v="87000"/>
    <x v="1"/>
    <x v="0"/>
    <x v="2"/>
    <n v="1"/>
    <x v="0"/>
  </r>
  <r>
    <s v="ORD00921"/>
    <x v="1041"/>
    <s v="Bella Hidayat"/>
    <x v="35"/>
    <x v="7"/>
    <n v="14000"/>
    <x v="3"/>
    <n v="0"/>
    <n v="12600"/>
    <n v="0"/>
    <n v="12600"/>
    <n v="79000"/>
    <n v="91600"/>
    <x v="1"/>
    <x v="0"/>
    <x v="4"/>
    <n v="3"/>
    <x v="0"/>
  </r>
  <r>
    <s v="ORD01294"/>
    <x v="1042"/>
    <s v="Dewi Rahmawati"/>
    <x v="7"/>
    <x v="16"/>
    <n v="115000"/>
    <x v="12"/>
    <n v="0"/>
    <n v="69000"/>
    <n v="0"/>
    <n v="69000"/>
    <n v="26000"/>
    <n v="95000"/>
    <x v="3"/>
    <x v="0"/>
    <x v="3"/>
    <n v="5"/>
    <x v="0"/>
  </r>
  <r>
    <s v="ORD01072"/>
    <x v="1043"/>
    <s v="Andi Wijaya"/>
    <x v="36"/>
    <x v="4"/>
    <n v="40000"/>
    <x v="3"/>
    <n v="0"/>
    <n v="36000"/>
    <n v="0"/>
    <n v="36000"/>
    <n v="21000"/>
    <n v="57000"/>
    <x v="3"/>
    <x v="0"/>
    <x v="1"/>
    <n v="5"/>
    <x v="1"/>
  </r>
  <r>
    <s v="ORD00744"/>
    <x v="1044"/>
    <s v="Eka Rahmawati"/>
    <x v="4"/>
    <x v="5"/>
    <n v="10500"/>
    <x v="25"/>
    <n v="0"/>
    <n v="25200"/>
    <n v="0"/>
    <n v="25200"/>
    <n v="43000"/>
    <n v="68200"/>
    <x v="0"/>
    <x v="1"/>
    <x v="0"/>
    <n v="2"/>
    <x v="0"/>
  </r>
  <r>
    <s v="ORD00202"/>
    <x v="1045"/>
    <s v="Putri Setiawan"/>
    <x v="21"/>
    <x v="14"/>
    <n v="55000"/>
    <x v="2"/>
    <n v="0"/>
    <n v="22000"/>
    <n v="0"/>
    <n v="22000"/>
    <n v="59000"/>
    <n v="81000"/>
    <x v="1"/>
    <x v="0"/>
    <x v="0"/>
    <n v="2"/>
    <x v="0"/>
  </r>
  <r>
    <s v="ORD01005"/>
    <x v="1046"/>
    <s v="Zahra Utami"/>
    <x v="25"/>
    <x v="6"/>
    <n v="26000"/>
    <x v="15"/>
    <n v="0"/>
    <n v="44200"/>
    <n v="0"/>
    <n v="44200"/>
    <n v="50000"/>
    <n v="94200"/>
    <x v="0"/>
    <x v="0"/>
    <x v="2"/>
    <n v="4"/>
    <x v="0"/>
  </r>
  <r>
    <s v="ORD00497"/>
    <x v="1047"/>
    <s v="Putri Santoso"/>
    <x v="19"/>
    <x v="12"/>
    <n v="9500"/>
    <x v="16"/>
    <n v="0"/>
    <n v="17100"/>
    <n v="0"/>
    <n v="17100"/>
    <n v="78000"/>
    <n v="95100"/>
    <x v="2"/>
    <x v="1"/>
    <x v="2"/>
    <n v="1"/>
    <x v="0"/>
  </r>
  <r>
    <s v="ORD00992"/>
    <x v="1048"/>
    <s v="Indra Syahputra"/>
    <x v="2"/>
    <x v="2"/>
    <n v="20000"/>
    <x v="19"/>
    <n v="0"/>
    <n v="16000"/>
    <n v="0"/>
    <n v="16000"/>
    <n v="76000"/>
    <n v="92000"/>
    <x v="3"/>
    <x v="0"/>
    <x v="1"/>
    <n v="1"/>
    <x v="1"/>
  </r>
  <r>
    <s v="ORD01847"/>
    <x v="1049"/>
    <s v="Citra Budiman"/>
    <x v="18"/>
    <x v="14"/>
    <n v="55000"/>
    <x v="1"/>
    <n v="0"/>
    <n v="38500"/>
    <n v="0"/>
    <n v="38500"/>
    <n v="0"/>
    <n v="38500"/>
    <x v="3"/>
    <x v="0"/>
    <x v="1"/>
    <n v="1"/>
    <x v="0"/>
  </r>
  <r>
    <s v="ORD00227"/>
    <x v="1050"/>
    <s v="Vina Kurniawan"/>
    <x v="19"/>
    <x v="3"/>
    <n v="13500"/>
    <x v="14"/>
    <n v="0"/>
    <n v="35100"/>
    <n v="0"/>
    <n v="35100"/>
    <n v="78000"/>
    <n v="113100"/>
    <x v="1"/>
    <x v="0"/>
    <x v="4"/>
    <n v="3"/>
    <x v="0"/>
  </r>
  <r>
    <s v="ORD01319"/>
    <x v="1051"/>
    <s v="Arif Rahmawati"/>
    <x v="22"/>
    <x v="18"/>
    <n v="11000"/>
    <x v="17"/>
    <n v="0"/>
    <n v="11000"/>
    <n v="0"/>
    <n v="11000"/>
    <n v="50000"/>
    <n v="61000"/>
    <x v="1"/>
    <x v="0"/>
    <x v="2"/>
    <n v="5"/>
    <x v="1"/>
  </r>
  <r>
    <s v="ORD01746"/>
    <x v="1052"/>
    <s v="Bella Halim"/>
    <x v="2"/>
    <x v="0"/>
    <n v="10000"/>
    <x v="10"/>
    <n v="0"/>
    <n v="13000"/>
    <n v="0"/>
    <n v="13000"/>
    <n v="76000"/>
    <n v="89000"/>
    <x v="2"/>
    <x v="0"/>
    <x v="2"/>
    <n v="5"/>
    <x v="0"/>
  </r>
  <r>
    <s v="ORD01286"/>
    <x v="1053"/>
    <s v="Dewi Rahmawati"/>
    <x v="7"/>
    <x v="2"/>
    <n v="20000"/>
    <x v="6"/>
    <n v="0"/>
    <n v="44000"/>
    <n v="0"/>
    <n v="44000"/>
    <n v="26000"/>
    <n v="70000"/>
    <x v="0"/>
    <x v="0"/>
    <x v="3"/>
    <n v="2"/>
    <x v="0"/>
  </r>
  <r>
    <s v="ORD00973"/>
    <x v="1054"/>
    <s v="Tono Kurniawan"/>
    <x v="2"/>
    <x v="7"/>
    <n v="14000"/>
    <x v="19"/>
    <n v="0"/>
    <n v="11200"/>
    <n v="0"/>
    <n v="11200"/>
    <n v="76000"/>
    <n v="87200"/>
    <x v="2"/>
    <x v="0"/>
    <x v="2"/>
    <n v="5"/>
    <x v="1"/>
  </r>
  <r>
    <s v="ORD00280"/>
    <x v="1055"/>
    <s v="Lestari Ananda"/>
    <x v="2"/>
    <x v="11"/>
    <n v="15000"/>
    <x v="13"/>
    <n v="0"/>
    <n v="7500"/>
    <n v="0"/>
    <n v="7500"/>
    <n v="76000"/>
    <n v="83500"/>
    <x v="2"/>
    <x v="0"/>
    <x v="0"/>
    <n v="2"/>
    <x v="0"/>
  </r>
  <r>
    <s v="ORD01417"/>
    <x v="1056"/>
    <s v="Zahra Pradipta"/>
    <x v="9"/>
    <x v="3"/>
    <n v="13500"/>
    <x v="18"/>
    <n v="0"/>
    <n v="20250"/>
    <n v="0"/>
    <n v="20250"/>
    <n v="89000"/>
    <n v="109250"/>
    <x v="3"/>
    <x v="0"/>
    <x v="2"/>
    <n v="4"/>
    <x v="0"/>
  </r>
  <r>
    <s v="ORD00891"/>
    <x v="1057"/>
    <s v="Sari Budiman"/>
    <x v="31"/>
    <x v="7"/>
    <n v="14000"/>
    <x v="19"/>
    <n v="0"/>
    <n v="11200"/>
    <n v="0"/>
    <n v="11200"/>
    <n v="87000"/>
    <n v="98200"/>
    <x v="1"/>
    <x v="0"/>
    <x v="1"/>
    <n v="2"/>
    <x v="0"/>
  </r>
  <r>
    <s v="ORD01826"/>
    <x v="1058"/>
    <s v="Aulia Utami"/>
    <x v="19"/>
    <x v="11"/>
    <n v="15000"/>
    <x v="11"/>
    <n v="0"/>
    <n v="37500"/>
    <n v="0"/>
    <n v="37500"/>
    <n v="78000"/>
    <n v="115500"/>
    <x v="3"/>
    <x v="0"/>
    <x v="4"/>
    <n v="5"/>
    <x v="0"/>
  </r>
  <r>
    <s v="ORD01015"/>
    <x v="1059"/>
    <s v="Sari Pradipta"/>
    <x v="5"/>
    <x v="3"/>
    <n v="13500"/>
    <x v="4"/>
    <n v="0"/>
    <n v="39150"/>
    <n v="0"/>
    <n v="39150"/>
    <n v="18000"/>
    <n v="57150"/>
    <x v="3"/>
    <x v="0"/>
    <x v="1"/>
    <n v="4"/>
    <x v="0"/>
  </r>
  <r>
    <s v="ORD01512"/>
    <x v="1060"/>
    <s v="Aulia Setiawan"/>
    <x v="13"/>
    <x v="15"/>
    <n v="10000"/>
    <x v="3"/>
    <n v="0"/>
    <n v="9000"/>
    <n v="0"/>
    <n v="9000"/>
    <n v="49000"/>
    <n v="58000"/>
    <x v="3"/>
    <x v="0"/>
    <x v="1"/>
    <n v="4"/>
    <x v="0"/>
  </r>
  <r>
    <s v="ORD00969"/>
    <x v="1061"/>
    <s v="Eka Kurniawan"/>
    <x v="37"/>
    <x v="9"/>
    <n v="46000"/>
    <x v="19"/>
    <n v="0"/>
    <n v="36800"/>
    <n v="0"/>
    <n v="36800"/>
    <n v="67000"/>
    <n v="103800"/>
    <x v="2"/>
    <x v="0"/>
    <x v="1"/>
    <n v="2"/>
    <x v="0"/>
  </r>
  <r>
    <s v="ORD00407"/>
    <x v="1062"/>
    <s v="Aulia Utami"/>
    <x v="19"/>
    <x v="7"/>
    <n v="14000"/>
    <x v="5"/>
    <n v="0"/>
    <n v="16800"/>
    <n v="0"/>
    <n v="16800"/>
    <n v="78000"/>
    <n v="94800"/>
    <x v="0"/>
    <x v="0"/>
    <x v="0"/>
    <n v="1"/>
    <x v="0"/>
  </r>
  <r>
    <s v="ORD00831"/>
    <x v="1063"/>
    <s v="Qori Halim"/>
    <x v="13"/>
    <x v="5"/>
    <n v="10500"/>
    <x v="10"/>
    <n v="0"/>
    <n v="13650"/>
    <n v="0"/>
    <n v="13650"/>
    <n v="49000"/>
    <n v="62650"/>
    <x v="2"/>
    <x v="2"/>
    <x v="2"/>
    <n v="1"/>
    <x v="0"/>
  </r>
  <r>
    <s v="ORD01592"/>
    <x v="1064"/>
    <s v="Sari Utami"/>
    <x v="8"/>
    <x v="10"/>
    <n v="45000"/>
    <x v="6"/>
    <n v="0"/>
    <n v="99000.000000000015"/>
    <n v="0"/>
    <n v="99000.000000000015"/>
    <n v="59000"/>
    <n v="158000"/>
    <x v="2"/>
    <x v="0"/>
    <x v="4"/>
    <n v="1"/>
    <x v="0"/>
  </r>
  <r>
    <s v="ORD00855"/>
    <x v="1065"/>
    <s v="Indra Halim"/>
    <x v="7"/>
    <x v="11"/>
    <n v="15000"/>
    <x v="0"/>
    <n v="0"/>
    <n v="16500"/>
    <n v="0"/>
    <n v="16500"/>
    <n v="26000"/>
    <n v="42500"/>
    <x v="1"/>
    <x v="0"/>
    <x v="0"/>
    <n v="5"/>
    <x v="1"/>
  </r>
  <r>
    <s v="ORD01441"/>
    <x v="1066"/>
    <s v="Gita Kurniawan"/>
    <x v="19"/>
    <x v="3"/>
    <n v="13500"/>
    <x v="36"/>
    <n v="0"/>
    <n v="43200"/>
    <n v="0"/>
    <n v="43200"/>
    <n v="78000"/>
    <n v="121200"/>
    <x v="3"/>
    <x v="1"/>
    <x v="1"/>
    <n v="2"/>
    <x v="0"/>
  </r>
  <r>
    <s v="ORD00985"/>
    <x v="1067"/>
    <s v="Made Kusuma"/>
    <x v="20"/>
    <x v="2"/>
    <n v="20000"/>
    <x v="25"/>
    <n v="0"/>
    <n v="48000"/>
    <n v="0"/>
    <n v="48000"/>
    <n v="84000"/>
    <n v="132000"/>
    <x v="3"/>
    <x v="1"/>
    <x v="3"/>
    <n v="1"/>
    <x v="1"/>
  </r>
  <r>
    <s v="ORD01020"/>
    <x v="1068"/>
    <s v="Dewi Ramadhani"/>
    <x v="19"/>
    <x v="7"/>
    <n v="14000"/>
    <x v="19"/>
    <n v="0"/>
    <n v="11200"/>
    <n v="0"/>
    <n v="11200"/>
    <n v="78000"/>
    <n v="89200"/>
    <x v="1"/>
    <x v="0"/>
    <x v="0"/>
    <n v="3"/>
    <x v="0"/>
  </r>
  <r>
    <s v="ORD00157"/>
    <x v="1069"/>
    <s v="Eka Ananda"/>
    <x v="20"/>
    <x v="10"/>
    <n v="45000"/>
    <x v="3"/>
    <n v="0"/>
    <n v="40500"/>
    <n v="0"/>
    <n v="40500"/>
    <n v="84000"/>
    <n v="124500"/>
    <x v="3"/>
    <x v="0"/>
    <x v="2"/>
    <n v="5"/>
    <x v="0"/>
  </r>
  <r>
    <s v="ORD01534"/>
    <x v="1070"/>
    <s v="Bayu Fauziah"/>
    <x v="11"/>
    <x v="8"/>
    <n v="17500"/>
    <x v="17"/>
    <n v="0"/>
    <n v="17500"/>
    <n v="0"/>
    <n v="17500"/>
    <n v="74000"/>
    <n v="91500"/>
    <x v="2"/>
    <x v="2"/>
    <x v="3"/>
    <n v="2"/>
    <x v="1"/>
  </r>
  <r>
    <s v="ORD01448"/>
    <x v="1071"/>
    <s v="Erna Iskandar"/>
    <x v="17"/>
    <x v="11"/>
    <n v="15000"/>
    <x v="17"/>
    <n v="0"/>
    <n v="15000"/>
    <n v="0"/>
    <n v="15000"/>
    <n v="72000"/>
    <n v="87000"/>
    <x v="3"/>
    <x v="0"/>
    <x v="2"/>
    <n v="5"/>
    <x v="0"/>
  </r>
  <r>
    <s v="ORD00437"/>
    <x v="1072"/>
    <s v="Aulia Hidayat"/>
    <x v="34"/>
    <x v="9"/>
    <n v="46000"/>
    <x v="32"/>
    <n v="5"/>
    <n v="9200"/>
    <n v="460"/>
    <n v="8740"/>
    <n v="18000"/>
    <n v="26740"/>
    <x v="1"/>
    <x v="0"/>
    <x v="0"/>
    <n v="5"/>
    <x v="0"/>
  </r>
  <r>
    <s v="ORD01452"/>
    <x v="1073"/>
    <s v="Dewi Hidayat"/>
    <x v="16"/>
    <x v="19"/>
    <n v="15500"/>
    <x v="23"/>
    <n v="5"/>
    <n v="4650"/>
    <n v="232.5"/>
    <n v="4417.5"/>
    <n v="18000"/>
    <n v="22417.5"/>
    <x v="0"/>
    <x v="0"/>
    <x v="1"/>
    <n v="3"/>
    <x v="0"/>
  </r>
  <r>
    <s v="ORD00941"/>
    <x v="1074"/>
    <s v="Sari Kusuma"/>
    <x v="35"/>
    <x v="4"/>
    <n v="40000"/>
    <x v="1"/>
    <n v="5"/>
    <n v="28000"/>
    <n v="1400"/>
    <n v="26600"/>
    <n v="79000"/>
    <n v="105600"/>
    <x v="3"/>
    <x v="0"/>
    <x v="0"/>
    <n v="4"/>
    <x v="0"/>
  </r>
  <r>
    <s v="ORD00983"/>
    <x v="1075"/>
    <s v="Sari Halim"/>
    <x v="23"/>
    <x v="7"/>
    <n v="14000"/>
    <x v="5"/>
    <n v="5"/>
    <n v="16800"/>
    <n v="840"/>
    <n v="15960"/>
    <n v="55000"/>
    <n v="70960"/>
    <x v="1"/>
    <x v="0"/>
    <x v="2"/>
    <n v="2"/>
    <x v="0"/>
  </r>
  <r>
    <s v="ORD01372"/>
    <x v="1076"/>
    <s v="Budi Hidayat"/>
    <x v="0"/>
    <x v="14"/>
    <n v="55000"/>
    <x v="2"/>
    <n v="5"/>
    <n v="22000"/>
    <n v="1100"/>
    <n v="20900"/>
    <n v="15000"/>
    <n v="35900"/>
    <x v="0"/>
    <x v="0"/>
    <x v="4"/>
    <n v="2"/>
    <x v="1"/>
  </r>
  <r>
    <s v="ORD00840"/>
    <x v="1077"/>
    <s v="Vina Fauziah"/>
    <x v="21"/>
    <x v="10"/>
    <n v="45000"/>
    <x v="17"/>
    <n v="5"/>
    <n v="45000"/>
    <n v="2250"/>
    <n v="42750"/>
    <n v="59000"/>
    <n v="101750"/>
    <x v="0"/>
    <x v="1"/>
    <x v="3"/>
    <n v="5"/>
    <x v="0"/>
  </r>
  <r>
    <s v="ORD00714"/>
    <x v="1078"/>
    <s v="Arif Fauziah"/>
    <x v="6"/>
    <x v="10"/>
    <n v="45000"/>
    <x v="27"/>
    <n v="5"/>
    <n v="85500"/>
    <n v="4275"/>
    <n v="81225"/>
    <n v="80000"/>
    <n v="161225"/>
    <x v="3"/>
    <x v="0"/>
    <x v="2"/>
    <n v="5"/>
    <x v="1"/>
  </r>
  <r>
    <s v="ORD01679"/>
    <x v="1079"/>
    <s v="Hana Nugroho"/>
    <x v="11"/>
    <x v="10"/>
    <n v="45000"/>
    <x v="7"/>
    <n v="5"/>
    <n v="72000"/>
    <n v="3600"/>
    <n v="68400"/>
    <n v="74000"/>
    <n v="142400"/>
    <x v="3"/>
    <x v="2"/>
    <x v="4"/>
    <n v="1"/>
    <x v="0"/>
  </r>
  <r>
    <s v="ORD01509"/>
    <x v="1080"/>
    <s v="Dewi Setiawan"/>
    <x v="15"/>
    <x v="9"/>
    <n v="46000"/>
    <x v="12"/>
    <n v="5"/>
    <n v="27600"/>
    <n v="1380"/>
    <n v="26220"/>
    <n v="97000"/>
    <n v="123220"/>
    <x v="1"/>
    <x v="0"/>
    <x v="1"/>
    <n v="1"/>
    <x v="0"/>
  </r>
  <r>
    <s v="ORD00109"/>
    <x v="1081"/>
    <s v="Fitri Saputra"/>
    <x v="15"/>
    <x v="7"/>
    <n v="14000"/>
    <x v="0"/>
    <n v="5"/>
    <n v="15400.000000000002"/>
    <n v="770.00000000000011"/>
    <n v="14630.000000000002"/>
    <n v="97000"/>
    <n v="111630"/>
    <x v="0"/>
    <x v="0"/>
    <x v="2"/>
    <n v="3"/>
    <x v="0"/>
  </r>
  <r>
    <s v="ORD00666"/>
    <x v="1082"/>
    <s v="Erna Hidayat"/>
    <x v="32"/>
    <x v="4"/>
    <n v="40000"/>
    <x v="3"/>
    <n v="0"/>
    <n v="36000"/>
    <n v="0"/>
    <n v="36000"/>
    <n v="28000"/>
    <n v="64000"/>
    <x v="0"/>
    <x v="0"/>
    <x v="0"/>
    <n v="4"/>
    <x v="0"/>
  </r>
  <r>
    <s v="ORD01069"/>
    <x v="1083"/>
    <s v="Gita Utami"/>
    <x v="34"/>
    <x v="16"/>
    <n v="115000"/>
    <x v="1"/>
    <n v="0"/>
    <n v="80500"/>
    <n v="0"/>
    <n v="80500"/>
    <n v="18000"/>
    <n v="98500"/>
    <x v="2"/>
    <x v="0"/>
    <x v="4"/>
    <n v="4"/>
    <x v="0"/>
  </r>
  <r>
    <s v="ORD01090"/>
    <x v="1084"/>
    <s v="Ani Hidayat"/>
    <x v="4"/>
    <x v="15"/>
    <n v="10000"/>
    <x v="32"/>
    <n v="0"/>
    <n v="2000"/>
    <n v="0"/>
    <n v="2000"/>
    <n v="43000"/>
    <n v="45000"/>
    <x v="0"/>
    <x v="1"/>
    <x v="1"/>
    <n v="3"/>
    <x v="0"/>
  </r>
  <r>
    <s v="ORD00729"/>
    <x v="1085"/>
    <s v="Dewi Utami"/>
    <x v="18"/>
    <x v="2"/>
    <n v="20000"/>
    <x v="19"/>
    <n v="0"/>
    <n v="16000"/>
    <n v="0"/>
    <n v="16000"/>
    <n v="0"/>
    <n v="16000"/>
    <x v="1"/>
    <x v="0"/>
    <x v="3"/>
    <n v="3"/>
    <x v="0"/>
  </r>
  <r>
    <s v="ORD01650"/>
    <x v="1086"/>
    <s v="Qori Saputra"/>
    <x v="1"/>
    <x v="10"/>
    <n v="45000"/>
    <x v="1"/>
    <n v="0"/>
    <n v="31499.999999999996"/>
    <n v="0"/>
    <n v="31499.999999999996"/>
    <n v="17000"/>
    <n v="48500"/>
    <x v="3"/>
    <x v="0"/>
    <x v="1"/>
    <n v="1"/>
    <x v="0"/>
  </r>
  <r>
    <s v="ORD00883"/>
    <x v="1087"/>
    <s v="Gita Pradipta"/>
    <x v="10"/>
    <x v="4"/>
    <n v="40000"/>
    <x v="16"/>
    <n v="0"/>
    <n v="72000"/>
    <n v="0"/>
    <n v="72000"/>
    <n v="87000"/>
    <n v="159000"/>
    <x v="1"/>
    <x v="0"/>
    <x v="2"/>
    <n v="3"/>
    <x v="0"/>
  </r>
  <r>
    <s v="ORD01562"/>
    <x v="1088"/>
    <s v="Putri Ramadhani"/>
    <x v="34"/>
    <x v="1"/>
    <n v="15000"/>
    <x v="3"/>
    <n v="0"/>
    <n v="13500"/>
    <n v="0"/>
    <n v="13500"/>
    <n v="18000"/>
    <n v="31500"/>
    <x v="0"/>
    <x v="1"/>
    <x v="2"/>
    <n v="4"/>
    <x v="0"/>
  </r>
  <r>
    <s v="ORD01370"/>
    <x v="1089"/>
    <s v="Wahyu Pradipta"/>
    <x v="15"/>
    <x v="1"/>
    <n v="15000"/>
    <x v="1"/>
    <n v="0"/>
    <n v="10500"/>
    <n v="0"/>
    <n v="10500"/>
    <n v="97000"/>
    <n v="107500"/>
    <x v="2"/>
    <x v="1"/>
    <x v="2"/>
    <n v="3"/>
    <x v="1"/>
  </r>
  <r>
    <s v="ORD00250"/>
    <x v="1090"/>
    <s v="Lestari Budiman"/>
    <x v="14"/>
    <x v="16"/>
    <n v="115000"/>
    <x v="12"/>
    <n v="0"/>
    <n v="69000"/>
    <n v="0"/>
    <n v="69000"/>
    <n v="85000"/>
    <n v="154000"/>
    <x v="0"/>
    <x v="1"/>
    <x v="1"/>
    <n v="5"/>
    <x v="0"/>
  </r>
  <r>
    <s v="ORD01492"/>
    <x v="1091"/>
    <s v="Budi Saputra"/>
    <x v="28"/>
    <x v="4"/>
    <n v="40000"/>
    <x v="23"/>
    <n v="0"/>
    <n v="12000"/>
    <n v="0"/>
    <n v="12000"/>
    <n v="56000"/>
    <n v="68000"/>
    <x v="2"/>
    <x v="0"/>
    <x v="2"/>
    <n v="3"/>
    <x v="1"/>
  </r>
  <r>
    <s v="ORD01312"/>
    <x v="1092"/>
    <s v="Dewi Fauziah"/>
    <x v="4"/>
    <x v="3"/>
    <n v="13500"/>
    <x v="18"/>
    <n v="0"/>
    <n v="20250"/>
    <n v="0"/>
    <n v="20250"/>
    <n v="43000"/>
    <n v="63250"/>
    <x v="2"/>
    <x v="0"/>
    <x v="3"/>
    <n v="3"/>
    <x v="0"/>
  </r>
  <r>
    <s v="ORD01165"/>
    <x v="1093"/>
    <s v="Erna Fauziah"/>
    <x v="28"/>
    <x v="13"/>
    <n v="10000"/>
    <x v="13"/>
    <n v="0"/>
    <n v="5000"/>
    <n v="0"/>
    <n v="5000"/>
    <n v="56000"/>
    <n v="61000"/>
    <x v="2"/>
    <x v="0"/>
    <x v="2"/>
    <n v="3"/>
    <x v="0"/>
  </r>
  <r>
    <s v="ORD01755"/>
    <x v="1094"/>
    <s v="Fitri Hidayat"/>
    <x v="17"/>
    <x v="16"/>
    <n v="115000"/>
    <x v="1"/>
    <n v="0"/>
    <n v="80500"/>
    <n v="0"/>
    <n v="80500"/>
    <n v="72000"/>
    <n v="152500"/>
    <x v="2"/>
    <x v="0"/>
    <x v="3"/>
    <n v="5"/>
    <x v="0"/>
  </r>
  <r>
    <s v="ORD01524"/>
    <x v="1095"/>
    <s v="Aulia Utami"/>
    <x v="19"/>
    <x v="10"/>
    <n v="45000"/>
    <x v="0"/>
    <n v="0"/>
    <n v="49500.000000000007"/>
    <n v="0"/>
    <n v="49500.000000000007"/>
    <n v="78000"/>
    <n v="127500"/>
    <x v="3"/>
    <x v="0"/>
    <x v="2"/>
    <n v="2"/>
    <x v="0"/>
  </r>
  <r>
    <s v="ORD01793"/>
    <x v="1096"/>
    <s v="Gita Budiman"/>
    <x v="24"/>
    <x v="12"/>
    <n v="9500"/>
    <x v="15"/>
    <n v="0"/>
    <n v="16150"/>
    <n v="0"/>
    <n v="16150"/>
    <n v="68000"/>
    <n v="84150"/>
    <x v="3"/>
    <x v="0"/>
    <x v="1"/>
    <n v="4"/>
    <x v="0"/>
  </r>
  <r>
    <s v="ORD00364"/>
    <x v="1097"/>
    <s v="Putri Puspita"/>
    <x v="8"/>
    <x v="9"/>
    <n v="46000"/>
    <x v="3"/>
    <n v="0"/>
    <n v="41400"/>
    <n v="0"/>
    <n v="41400"/>
    <n v="59000"/>
    <n v="100400"/>
    <x v="2"/>
    <x v="0"/>
    <x v="3"/>
    <n v="4"/>
    <x v="0"/>
  </r>
  <r>
    <s v="ORD00364"/>
    <x v="1097"/>
    <s v="Putri Puspita"/>
    <x v="8"/>
    <x v="3"/>
    <n v="13500"/>
    <x v="28"/>
    <n v="0"/>
    <n v="41850"/>
    <n v="0"/>
    <n v="41850"/>
    <n v="0"/>
    <n v="41850"/>
    <x v="2"/>
    <x v="0"/>
    <x v="3"/>
    <n v="4"/>
    <x v="0"/>
  </r>
  <r>
    <s v="ORD00945"/>
    <x v="1098"/>
    <s v="Erna Maulana"/>
    <x v="31"/>
    <x v="17"/>
    <n v="12000"/>
    <x v="1"/>
    <n v="0"/>
    <n v="8400"/>
    <n v="0"/>
    <n v="8400"/>
    <n v="87000"/>
    <n v="95400"/>
    <x v="0"/>
    <x v="0"/>
    <x v="0"/>
    <n v="3"/>
    <x v="0"/>
  </r>
  <r>
    <s v="ORD00705"/>
    <x v="1099"/>
    <s v="Yani Rahmawati"/>
    <x v="27"/>
    <x v="11"/>
    <n v="15000"/>
    <x v="15"/>
    <n v="0"/>
    <n v="25500"/>
    <n v="0"/>
    <n v="25500"/>
    <n v="49000"/>
    <n v="74500"/>
    <x v="0"/>
    <x v="0"/>
    <x v="1"/>
    <n v="1"/>
    <x v="0"/>
  </r>
  <r>
    <s v="ORD00461"/>
    <x v="1100"/>
    <s v="Hana Wijaya"/>
    <x v="31"/>
    <x v="14"/>
    <n v="55000"/>
    <x v="2"/>
    <n v="0"/>
    <n v="22000"/>
    <n v="0"/>
    <n v="22000"/>
    <n v="87000"/>
    <n v="109000"/>
    <x v="0"/>
    <x v="0"/>
    <x v="4"/>
    <n v="5"/>
    <x v="0"/>
  </r>
  <r>
    <s v="ORD00388"/>
    <x v="1101"/>
    <s v="Lestari Setiawan"/>
    <x v="7"/>
    <x v="8"/>
    <n v="17500"/>
    <x v="31"/>
    <n v="0"/>
    <n v="47250"/>
    <n v="0"/>
    <n v="47250"/>
    <n v="26000"/>
    <n v="73250"/>
    <x v="1"/>
    <x v="0"/>
    <x v="3"/>
    <n v="1"/>
    <x v="0"/>
  </r>
  <r>
    <s v="ORD00388"/>
    <x v="1101"/>
    <s v="Lestari Setiawan"/>
    <x v="7"/>
    <x v="9"/>
    <n v="46000"/>
    <x v="13"/>
    <n v="0"/>
    <n v="23000"/>
    <n v="0"/>
    <n v="23000"/>
    <n v="0"/>
    <n v="23000"/>
    <x v="1"/>
    <x v="0"/>
    <x v="3"/>
    <n v="1"/>
    <x v="0"/>
  </r>
  <r>
    <s v="ORD00901"/>
    <x v="1102"/>
    <s v="Dewi Rahmawati"/>
    <x v="7"/>
    <x v="0"/>
    <n v="10000"/>
    <x v="20"/>
    <n v="5"/>
    <n v="14000"/>
    <n v="700"/>
    <n v="13300"/>
    <n v="26000"/>
    <n v="39300"/>
    <x v="3"/>
    <x v="0"/>
    <x v="3"/>
    <n v="5"/>
    <x v="0"/>
  </r>
  <r>
    <s v="ORD01800"/>
    <x v="1103"/>
    <s v="Wahyu Pradipta"/>
    <x v="15"/>
    <x v="4"/>
    <n v="40000"/>
    <x v="7"/>
    <n v="5"/>
    <n v="64000"/>
    <n v="3200"/>
    <n v="60800"/>
    <n v="97000"/>
    <n v="157800"/>
    <x v="3"/>
    <x v="0"/>
    <x v="2"/>
    <n v="3"/>
    <x v="1"/>
  </r>
  <r>
    <s v="ORD01611"/>
    <x v="1104"/>
    <s v="Citra Kurniawan"/>
    <x v="21"/>
    <x v="18"/>
    <n v="11000"/>
    <x v="16"/>
    <n v="5"/>
    <n v="19800"/>
    <n v="990"/>
    <n v="18810"/>
    <n v="59000"/>
    <n v="77810"/>
    <x v="2"/>
    <x v="2"/>
    <x v="2"/>
    <n v="3"/>
    <x v="0"/>
  </r>
  <r>
    <s v="ORD00732"/>
    <x v="1105"/>
    <s v="Clara Puspita"/>
    <x v="35"/>
    <x v="2"/>
    <n v="20000"/>
    <x v="25"/>
    <n v="5"/>
    <n v="48000"/>
    <n v="2400"/>
    <n v="45600"/>
    <n v="79000"/>
    <n v="124600"/>
    <x v="3"/>
    <x v="0"/>
    <x v="4"/>
    <n v="4"/>
    <x v="0"/>
  </r>
  <r>
    <s v="ORD00532"/>
    <x v="1106"/>
    <s v="Ani Hidayat"/>
    <x v="4"/>
    <x v="18"/>
    <n v="11000"/>
    <x v="24"/>
    <n v="5"/>
    <n v="22000"/>
    <n v="1100"/>
    <n v="20900"/>
    <n v="43000"/>
    <n v="63900"/>
    <x v="0"/>
    <x v="0"/>
    <x v="3"/>
    <n v="2"/>
    <x v="0"/>
  </r>
  <r>
    <s v="ORD01640"/>
    <x v="1107"/>
    <s v="Dewi Setiawan"/>
    <x v="15"/>
    <x v="16"/>
    <n v="115000"/>
    <x v="2"/>
    <n v="5"/>
    <n v="46000"/>
    <n v="2300"/>
    <n v="43700"/>
    <n v="97000"/>
    <n v="140700"/>
    <x v="0"/>
    <x v="0"/>
    <x v="0"/>
    <n v="4"/>
    <x v="0"/>
  </r>
  <r>
    <s v="ORD01157"/>
    <x v="1108"/>
    <s v="Dewi Kurniawan"/>
    <x v="2"/>
    <x v="9"/>
    <n v="46000"/>
    <x v="19"/>
    <n v="5"/>
    <n v="36800"/>
    <n v="1840"/>
    <n v="34960"/>
    <n v="76000"/>
    <n v="110960"/>
    <x v="2"/>
    <x v="0"/>
    <x v="2"/>
    <n v="3"/>
    <x v="0"/>
  </r>
  <r>
    <s v="ORD00210"/>
    <x v="1109"/>
    <s v="Lestari Setiawan"/>
    <x v="7"/>
    <x v="0"/>
    <n v="10000"/>
    <x v="6"/>
    <n v="5"/>
    <n v="22000"/>
    <n v="1100"/>
    <n v="20900"/>
    <n v="26000"/>
    <n v="46900"/>
    <x v="2"/>
    <x v="0"/>
    <x v="3"/>
    <n v="3"/>
    <x v="0"/>
  </r>
  <r>
    <s v="ORD00210"/>
    <x v="1109"/>
    <s v="Lestari Setiawan"/>
    <x v="7"/>
    <x v="10"/>
    <n v="45000"/>
    <x v="3"/>
    <n v="5"/>
    <n v="40500"/>
    <n v="2025"/>
    <n v="38475"/>
    <n v="0"/>
    <n v="38475"/>
    <x v="2"/>
    <x v="0"/>
    <x v="3"/>
    <n v="3"/>
    <x v="0"/>
  </r>
  <r>
    <s v="ORD00979"/>
    <x v="1110"/>
    <s v="Gita Nugroho"/>
    <x v="2"/>
    <x v="9"/>
    <n v="46000"/>
    <x v="1"/>
    <n v="5"/>
    <n v="32199.999999999996"/>
    <n v="1610"/>
    <n v="30589.999999999996"/>
    <n v="76000"/>
    <n v="106590"/>
    <x v="1"/>
    <x v="0"/>
    <x v="0"/>
    <n v="2"/>
    <x v="0"/>
  </r>
  <r>
    <s v="ORD00099"/>
    <x v="1111"/>
    <s v="Wahyu Budiman"/>
    <x v="29"/>
    <x v="11"/>
    <n v="15000"/>
    <x v="24"/>
    <n v="5"/>
    <n v="30000"/>
    <n v="1500"/>
    <n v="28500"/>
    <n v="48000"/>
    <n v="76500"/>
    <x v="2"/>
    <x v="0"/>
    <x v="2"/>
    <n v="4"/>
    <x v="1"/>
  </r>
  <r>
    <s v="ORD00942"/>
    <x v="1112"/>
    <s v="Dewi Pradipta"/>
    <x v="14"/>
    <x v="10"/>
    <n v="45000"/>
    <x v="1"/>
    <n v="5"/>
    <n v="31499.999999999996"/>
    <n v="1575"/>
    <n v="29924.999999999996"/>
    <n v="85000"/>
    <n v="114925"/>
    <x v="3"/>
    <x v="0"/>
    <x v="1"/>
    <n v="4"/>
    <x v="0"/>
  </r>
  <r>
    <s v="ORD01170"/>
    <x v="1113"/>
    <s v="Yoga Wijaya"/>
    <x v="35"/>
    <x v="6"/>
    <n v="26000"/>
    <x v="5"/>
    <n v="5"/>
    <n v="31200"/>
    <n v="1560"/>
    <n v="29640"/>
    <n v="79000"/>
    <n v="108640"/>
    <x v="0"/>
    <x v="0"/>
    <x v="0"/>
    <n v="3"/>
    <x v="1"/>
  </r>
  <r>
    <s v="ORD00817"/>
    <x v="1114"/>
    <s v="Kartika Nugroho"/>
    <x v="4"/>
    <x v="10"/>
    <n v="45000"/>
    <x v="12"/>
    <n v="5"/>
    <n v="27000"/>
    <n v="1350"/>
    <n v="25650"/>
    <n v="43000"/>
    <n v="68650"/>
    <x v="0"/>
    <x v="0"/>
    <x v="4"/>
    <n v="2"/>
    <x v="0"/>
  </r>
  <r>
    <s v="ORD00764"/>
    <x v="1115"/>
    <s v="Dewi Kusuma"/>
    <x v="11"/>
    <x v="15"/>
    <n v="10000"/>
    <x v="3"/>
    <n v="5"/>
    <n v="9000"/>
    <n v="450"/>
    <n v="8550"/>
    <n v="74000"/>
    <n v="82550"/>
    <x v="3"/>
    <x v="2"/>
    <x v="2"/>
    <n v="5"/>
    <x v="0"/>
  </r>
  <r>
    <s v="ORD00751"/>
    <x v="1116"/>
    <s v="Eka Halim"/>
    <x v="3"/>
    <x v="11"/>
    <n v="15000"/>
    <x v="0"/>
    <n v="5"/>
    <n v="16500"/>
    <n v="825"/>
    <n v="15675"/>
    <n v="93000"/>
    <n v="108675"/>
    <x v="1"/>
    <x v="0"/>
    <x v="0"/>
    <n v="5"/>
    <x v="0"/>
  </r>
  <r>
    <s v="ORD01859"/>
    <x v="1117"/>
    <s v="Citra Kurniawan"/>
    <x v="21"/>
    <x v="11"/>
    <n v="15000"/>
    <x v="5"/>
    <n v="5"/>
    <n v="18000"/>
    <n v="900"/>
    <n v="17100"/>
    <n v="59000"/>
    <n v="76100"/>
    <x v="2"/>
    <x v="0"/>
    <x v="4"/>
    <n v="1"/>
    <x v="0"/>
  </r>
  <r>
    <s v="ORD00137"/>
    <x v="1118"/>
    <s v="Vina Setiawan"/>
    <x v="18"/>
    <x v="0"/>
    <n v="10000"/>
    <x v="20"/>
    <n v="5"/>
    <n v="14000"/>
    <n v="700"/>
    <n v="13300"/>
    <n v="0"/>
    <n v="13300"/>
    <x v="2"/>
    <x v="0"/>
    <x v="4"/>
    <n v="4"/>
    <x v="0"/>
  </r>
  <r>
    <s v="ORD00137"/>
    <x v="1118"/>
    <s v="Vina Setiawan"/>
    <x v="18"/>
    <x v="17"/>
    <n v="12000"/>
    <x v="13"/>
    <n v="5"/>
    <n v="6000"/>
    <n v="300"/>
    <n v="5700"/>
    <n v="0"/>
    <n v="5700"/>
    <x v="2"/>
    <x v="0"/>
    <x v="4"/>
    <n v="4"/>
    <x v="0"/>
  </r>
  <r>
    <s v="ORD01757"/>
    <x v="1119"/>
    <s v="Putri Santoso"/>
    <x v="19"/>
    <x v="0"/>
    <n v="10000"/>
    <x v="20"/>
    <n v="5"/>
    <n v="14000"/>
    <n v="700"/>
    <n v="13300"/>
    <n v="78000"/>
    <n v="91300"/>
    <x v="3"/>
    <x v="0"/>
    <x v="3"/>
    <n v="5"/>
    <x v="0"/>
  </r>
  <r>
    <s v="ORD00325"/>
    <x v="1120"/>
    <s v="Vina Iskandar"/>
    <x v="16"/>
    <x v="2"/>
    <n v="20000"/>
    <x v="20"/>
    <n v="5"/>
    <n v="28000"/>
    <n v="1400"/>
    <n v="26600"/>
    <n v="18000"/>
    <n v="44600"/>
    <x v="2"/>
    <x v="0"/>
    <x v="1"/>
    <n v="2"/>
    <x v="0"/>
  </r>
  <r>
    <s v="ORD00325"/>
    <x v="1120"/>
    <s v="Vina Iskandar"/>
    <x v="16"/>
    <x v="16"/>
    <n v="115000"/>
    <x v="13"/>
    <n v="5"/>
    <n v="57500"/>
    <n v="2875"/>
    <n v="54625"/>
    <n v="0"/>
    <n v="54625"/>
    <x v="2"/>
    <x v="0"/>
    <x v="1"/>
    <n v="2"/>
    <x v="0"/>
  </r>
  <r>
    <s v="ORD01302"/>
    <x v="1121"/>
    <s v="Dina Setiawan"/>
    <x v="26"/>
    <x v="14"/>
    <n v="55000"/>
    <x v="12"/>
    <n v="5"/>
    <n v="33000"/>
    <n v="1650"/>
    <n v="31350"/>
    <n v="46000"/>
    <n v="77350"/>
    <x v="3"/>
    <x v="0"/>
    <x v="2"/>
    <n v="1"/>
    <x v="0"/>
  </r>
  <r>
    <s v="ORD01431"/>
    <x v="1122"/>
    <s v="Dina Maulana"/>
    <x v="36"/>
    <x v="6"/>
    <n v="26000"/>
    <x v="17"/>
    <n v="5"/>
    <n v="26000"/>
    <n v="1300"/>
    <n v="24700"/>
    <n v="21000"/>
    <n v="45700"/>
    <x v="0"/>
    <x v="0"/>
    <x v="1"/>
    <n v="3"/>
    <x v="0"/>
  </r>
  <r>
    <s v="ORD00897"/>
    <x v="1123"/>
    <s v="Kartika Saputra"/>
    <x v="37"/>
    <x v="11"/>
    <n v="15000"/>
    <x v="1"/>
    <n v="5"/>
    <n v="10500"/>
    <n v="525"/>
    <n v="9975"/>
    <n v="67000"/>
    <n v="76975"/>
    <x v="0"/>
    <x v="0"/>
    <x v="0"/>
    <n v="3"/>
    <x v="0"/>
  </r>
  <r>
    <s v="ORD01714"/>
    <x v="1124"/>
    <s v="Galih Iskandar"/>
    <x v="27"/>
    <x v="9"/>
    <n v="46000"/>
    <x v="20"/>
    <n v="5"/>
    <n v="64399.999999999993"/>
    <n v="3220"/>
    <n v="61179.999999999993"/>
    <n v="49000"/>
    <n v="110180"/>
    <x v="0"/>
    <x v="0"/>
    <x v="4"/>
    <n v="4"/>
    <x v="1"/>
  </r>
  <r>
    <s v="ORD00073"/>
    <x v="1125"/>
    <s v="Hendra Syahputra"/>
    <x v="0"/>
    <x v="9"/>
    <n v="46000"/>
    <x v="17"/>
    <n v="0"/>
    <n v="46000"/>
    <n v="0"/>
    <n v="46000"/>
    <n v="15000"/>
    <n v="61000"/>
    <x v="0"/>
    <x v="0"/>
    <x v="3"/>
    <n v="4"/>
    <x v="1"/>
  </r>
  <r>
    <s v="ORD00073"/>
    <x v="1125"/>
    <s v="Hendra Syahputra"/>
    <x v="0"/>
    <x v="15"/>
    <n v="10000"/>
    <x v="0"/>
    <n v="0"/>
    <n v="11000"/>
    <n v="0"/>
    <n v="11000"/>
    <n v="0"/>
    <n v="11000"/>
    <x v="0"/>
    <x v="0"/>
    <x v="3"/>
    <n v="4"/>
    <x v="1"/>
  </r>
  <r>
    <s v="ORD00730"/>
    <x v="1126"/>
    <s v="Sari Kusuma"/>
    <x v="35"/>
    <x v="14"/>
    <n v="55000"/>
    <x v="23"/>
    <n v="0"/>
    <n v="16500"/>
    <n v="0"/>
    <n v="16500"/>
    <n v="79000"/>
    <n v="95500"/>
    <x v="0"/>
    <x v="0"/>
    <x v="1"/>
    <n v="4"/>
    <x v="0"/>
  </r>
  <r>
    <s v="ORD00743"/>
    <x v="1127"/>
    <s v="Dina Puspita"/>
    <x v="18"/>
    <x v="4"/>
    <n v="40000"/>
    <x v="18"/>
    <n v="0"/>
    <n v="60000"/>
    <n v="0"/>
    <n v="60000"/>
    <n v="0"/>
    <n v="60000"/>
    <x v="3"/>
    <x v="0"/>
    <x v="1"/>
    <n v="5"/>
    <x v="0"/>
  </r>
  <r>
    <s v="ORD01594"/>
    <x v="1128"/>
    <s v="Kartika Santoso"/>
    <x v="10"/>
    <x v="8"/>
    <n v="17500"/>
    <x v="36"/>
    <n v="0"/>
    <n v="56000"/>
    <n v="0"/>
    <n v="56000"/>
    <n v="87000"/>
    <n v="143000"/>
    <x v="3"/>
    <x v="1"/>
    <x v="0"/>
    <n v="3"/>
    <x v="0"/>
  </r>
  <r>
    <s v="ORD00132"/>
    <x v="1129"/>
    <s v="Dina Syahputra"/>
    <x v="28"/>
    <x v="7"/>
    <n v="14000"/>
    <x v="17"/>
    <n v="0"/>
    <n v="14000"/>
    <n v="0"/>
    <n v="14000"/>
    <n v="56000"/>
    <n v="70000"/>
    <x v="3"/>
    <x v="0"/>
    <x v="1"/>
    <n v="4"/>
    <x v="0"/>
  </r>
  <r>
    <s v="ORD01830"/>
    <x v="1130"/>
    <s v="Yani Utami"/>
    <x v="10"/>
    <x v="14"/>
    <n v="55000"/>
    <x v="23"/>
    <n v="0"/>
    <n v="16500"/>
    <n v="0"/>
    <n v="16500"/>
    <n v="87000"/>
    <n v="103500"/>
    <x v="2"/>
    <x v="0"/>
    <x v="1"/>
    <n v="2"/>
    <x v="0"/>
  </r>
  <r>
    <s v="ORD01303"/>
    <x v="1131"/>
    <s v="Galih Iskandar"/>
    <x v="27"/>
    <x v="1"/>
    <n v="15000"/>
    <x v="13"/>
    <n v="0"/>
    <n v="7500"/>
    <n v="0"/>
    <n v="7500"/>
    <n v="49000"/>
    <n v="56500"/>
    <x v="2"/>
    <x v="0"/>
    <x v="0"/>
    <n v="4"/>
    <x v="1"/>
  </r>
  <r>
    <s v="ORD00487"/>
    <x v="1132"/>
    <s v="Qori Hidayat"/>
    <x v="1"/>
    <x v="18"/>
    <n v="11000"/>
    <x v="10"/>
    <n v="0"/>
    <n v="14300"/>
    <n v="0"/>
    <n v="14300"/>
    <n v="17000"/>
    <n v="31300"/>
    <x v="2"/>
    <x v="0"/>
    <x v="0"/>
    <n v="3"/>
    <x v="0"/>
  </r>
  <r>
    <s v="ORD01295"/>
    <x v="1133"/>
    <s v="Hana Nugroho"/>
    <x v="11"/>
    <x v="8"/>
    <n v="17500"/>
    <x v="11"/>
    <n v="0"/>
    <n v="43750"/>
    <n v="0"/>
    <n v="43750"/>
    <n v="74000"/>
    <n v="117750"/>
    <x v="0"/>
    <x v="0"/>
    <x v="3"/>
    <n v="3"/>
    <x v="0"/>
  </r>
  <r>
    <s v="ORD00709"/>
    <x v="1134"/>
    <s v="Putri Wijaya"/>
    <x v="12"/>
    <x v="9"/>
    <n v="46000"/>
    <x v="3"/>
    <n v="0"/>
    <n v="41400"/>
    <n v="0"/>
    <n v="41400"/>
    <n v="30000"/>
    <n v="71400"/>
    <x v="2"/>
    <x v="0"/>
    <x v="0"/>
    <n v="1"/>
    <x v="0"/>
  </r>
  <r>
    <s v="ORD00698"/>
    <x v="1135"/>
    <s v="Budi Saputra"/>
    <x v="28"/>
    <x v="18"/>
    <n v="11000"/>
    <x v="31"/>
    <n v="0"/>
    <n v="29700.000000000004"/>
    <n v="0"/>
    <n v="29700.000000000004"/>
    <n v="56000"/>
    <n v="85700"/>
    <x v="1"/>
    <x v="0"/>
    <x v="1"/>
    <n v="4"/>
    <x v="1"/>
  </r>
  <r>
    <s v="ORD00177"/>
    <x v="1136"/>
    <s v="Putri Ramadhani"/>
    <x v="34"/>
    <x v="16"/>
    <n v="115000"/>
    <x v="3"/>
    <n v="0"/>
    <n v="103500"/>
    <n v="0"/>
    <n v="103500"/>
    <n v="18000"/>
    <n v="121500"/>
    <x v="1"/>
    <x v="0"/>
    <x v="3"/>
    <n v="3"/>
    <x v="0"/>
  </r>
  <r>
    <s v="ORD00863"/>
    <x v="1137"/>
    <s v="Lestari Pradipta"/>
    <x v="28"/>
    <x v="10"/>
    <n v="45000"/>
    <x v="18"/>
    <n v="0"/>
    <n v="67500"/>
    <n v="0"/>
    <n v="67500"/>
    <n v="56000"/>
    <n v="123500"/>
    <x v="0"/>
    <x v="0"/>
    <x v="2"/>
    <n v="2"/>
    <x v="0"/>
  </r>
  <r>
    <s v="ORD00127"/>
    <x v="1138"/>
    <s v="Dewi Utami"/>
    <x v="18"/>
    <x v="10"/>
    <n v="45000"/>
    <x v="27"/>
    <n v="0"/>
    <n v="85500"/>
    <n v="0"/>
    <n v="85500"/>
    <n v="0"/>
    <n v="85500"/>
    <x v="3"/>
    <x v="0"/>
    <x v="2"/>
    <n v="3"/>
    <x v="0"/>
  </r>
  <r>
    <s v="ORD00489"/>
    <x v="1139"/>
    <s v="Yani Saputra"/>
    <x v="12"/>
    <x v="2"/>
    <n v="20000"/>
    <x v="7"/>
    <n v="0"/>
    <n v="32000"/>
    <n v="0"/>
    <n v="32000"/>
    <n v="30000"/>
    <n v="62000"/>
    <x v="1"/>
    <x v="0"/>
    <x v="0"/>
    <n v="2"/>
    <x v="0"/>
  </r>
  <r>
    <s v="ORD00489"/>
    <x v="1139"/>
    <s v="Yani Saputra"/>
    <x v="12"/>
    <x v="8"/>
    <n v="17500"/>
    <x v="25"/>
    <n v="0"/>
    <n v="42000"/>
    <n v="0"/>
    <n v="42000"/>
    <n v="0"/>
    <n v="42000"/>
    <x v="1"/>
    <x v="0"/>
    <x v="0"/>
    <n v="2"/>
    <x v="0"/>
  </r>
  <r>
    <s v="ORD01161"/>
    <x v="1140"/>
    <s v="Zahra Iskandar"/>
    <x v="16"/>
    <x v="2"/>
    <n v="20000"/>
    <x v="10"/>
    <n v="0"/>
    <n v="26000"/>
    <n v="0"/>
    <n v="26000"/>
    <n v="18000"/>
    <n v="44000"/>
    <x v="2"/>
    <x v="0"/>
    <x v="3"/>
    <n v="4"/>
    <x v="0"/>
  </r>
  <r>
    <s v="ORD01379"/>
    <x v="1141"/>
    <s v="Fitri Budiman"/>
    <x v="16"/>
    <x v="18"/>
    <n v="11000"/>
    <x v="0"/>
    <n v="0"/>
    <n v="12100.000000000002"/>
    <n v="0"/>
    <n v="12100.000000000002"/>
    <n v="18000"/>
    <n v="30100"/>
    <x v="2"/>
    <x v="0"/>
    <x v="1"/>
    <n v="1"/>
    <x v="0"/>
  </r>
  <r>
    <s v="ORD01111"/>
    <x v="1142"/>
    <s v="Aulia Rahmawati"/>
    <x v="10"/>
    <x v="4"/>
    <n v="40000"/>
    <x v="15"/>
    <n v="0"/>
    <n v="68000"/>
    <n v="0"/>
    <n v="68000"/>
    <n v="87000"/>
    <n v="155000"/>
    <x v="2"/>
    <x v="0"/>
    <x v="1"/>
    <n v="2"/>
    <x v="0"/>
  </r>
  <r>
    <s v="ORD01164"/>
    <x v="1143"/>
    <s v="Qori Syahputra"/>
    <x v="12"/>
    <x v="8"/>
    <n v="17500"/>
    <x v="9"/>
    <n v="0"/>
    <n v="36750"/>
    <n v="0"/>
    <n v="36750"/>
    <n v="30000"/>
    <n v="66750"/>
    <x v="1"/>
    <x v="0"/>
    <x v="2"/>
    <n v="5"/>
    <x v="0"/>
  </r>
  <r>
    <s v="ORD00396"/>
    <x v="1144"/>
    <s v="Erna Rahmawati"/>
    <x v="5"/>
    <x v="14"/>
    <n v="55000"/>
    <x v="13"/>
    <n v="0"/>
    <n v="27500"/>
    <n v="0"/>
    <n v="27500"/>
    <n v="18000"/>
    <n v="45500"/>
    <x v="2"/>
    <x v="0"/>
    <x v="3"/>
    <n v="1"/>
    <x v="0"/>
  </r>
  <r>
    <s v="ORD01629"/>
    <x v="1145"/>
    <s v="Bella Ramadhani"/>
    <x v="14"/>
    <x v="2"/>
    <n v="20000"/>
    <x v="7"/>
    <n v="0"/>
    <n v="32000"/>
    <n v="0"/>
    <n v="32000"/>
    <n v="85000"/>
    <n v="117000"/>
    <x v="3"/>
    <x v="1"/>
    <x v="3"/>
    <n v="3"/>
    <x v="0"/>
  </r>
  <r>
    <s v="ORD00079"/>
    <x v="1146"/>
    <s v="Made Santoso"/>
    <x v="35"/>
    <x v="16"/>
    <n v="115000"/>
    <x v="19"/>
    <n v="0"/>
    <n v="92000"/>
    <n v="0"/>
    <n v="92000"/>
    <n v="79000"/>
    <n v="171000"/>
    <x v="0"/>
    <x v="0"/>
    <x v="3"/>
    <n v="3"/>
    <x v="1"/>
  </r>
  <r>
    <s v="ORD00079"/>
    <x v="1146"/>
    <s v="Made Santoso"/>
    <x v="35"/>
    <x v="7"/>
    <n v="14000"/>
    <x v="1"/>
    <n v="0"/>
    <n v="9800"/>
    <n v="0"/>
    <n v="9800"/>
    <n v="0"/>
    <n v="9800"/>
    <x v="0"/>
    <x v="0"/>
    <x v="3"/>
    <n v="3"/>
    <x v="1"/>
  </r>
  <r>
    <s v="ORD00965"/>
    <x v="1147"/>
    <s v="Galih Puspita"/>
    <x v="3"/>
    <x v="2"/>
    <n v="20000"/>
    <x v="9"/>
    <n v="0"/>
    <n v="42000"/>
    <n v="0"/>
    <n v="42000"/>
    <n v="93000"/>
    <n v="135000"/>
    <x v="3"/>
    <x v="0"/>
    <x v="4"/>
    <n v="2"/>
    <x v="1"/>
  </r>
  <r>
    <s v="ORD00492"/>
    <x v="1148"/>
    <s v="Yani Santoso"/>
    <x v="14"/>
    <x v="0"/>
    <n v="10000"/>
    <x v="4"/>
    <n v="0"/>
    <n v="29000"/>
    <n v="0"/>
    <n v="29000"/>
    <n v="85000"/>
    <n v="114000"/>
    <x v="2"/>
    <x v="0"/>
    <x v="3"/>
    <n v="3"/>
    <x v="0"/>
  </r>
  <r>
    <s v="ORD01378"/>
    <x v="1149"/>
    <s v="Eka Maulana"/>
    <x v="2"/>
    <x v="3"/>
    <n v="13500"/>
    <x v="29"/>
    <n v="0"/>
    <n v="44550"/>
    <n v="0"/>
    <n v="44550"/>
    <n v="76000"/>
    <n v="120550"/>
    <x v="2"/>
    <x v="0"/>
    <x v="2"/>
    <n v="4"/>
    <x v="0"/>
  </r>
  <r>
    <s v="ORD00639"/>
    <x v="1150"/>
    <s v="Erna Syahputra"/>
    <x v="5"/>
    <x v="0"/>
    <n v="10000"/>
    <x v="38"/>
    <n v="0"/>
    <n v="34000"/>
    <n v="0"/>
    <n v="34000"/>
    <n v="18000"/>
    <n v="52000"/>
    <x v="0"/>
    <x v="1"/>
    <x v="1"/>
    <n v="4"/>
    <x v="0"/>
  </r>
  <r>
    <s v="ORD01339"/>
    <x v="1151"/>
    <s v="Dewi Rahmawati"/>
    <x v="7"/>
    <x v="4"/>
    <n v="40000"/>
    <x v="3"/>
    <n v="0"/>
    <n v="36000"/>
    <n v="0"/>
    <n v="36000"/>
    <n v="26000"/>
    <n v="62000"/>
    <x v="1"/>
    <x v="0"/>
    <x v="2"/>
    <n v="1"/>
    <x v="0"/>
  </r>
  <r>
    <s v="ORD00368"/>
    <x v="1152"/>
    <s v="Sari Setiawan"/>
    <x v="12"/>
    <x v="2"/>
    <n v="20000"/>
    <x v="4"/>
    <n v="0"/>
    <n v="58000"/>
    <n v="0"/>
    <n v="58000"/>
    <n v="30000"/>
    <n v="88000"/>
    <x v="0"/>
    <x v="0"/>
    <x v="0"/>
    <n v="1"/>
    <x v="0"/>
  </r>
  <r>
    <s v="ORD00351"/>
    <x v="1153"/>
    <s v="Zahra Puspita"/>
    <x v="19"/>
    <x v="17"/>
    <n v="12000"/>
    <x v="1"/>
    <n v="0"/>
    <n v="8400"/>
    <n v="0"/>
    <n v="8400"/>
    <n v="78000"/>
    <n v="86400"/>
    <x v="2"/>
    <x v="0"/>
    <x v="2"/>
    <n v="4"/>
    <x v="0"/>
  </r>
  <r>
    <s v="ORD00351"/>
    <x v="1153"/>
    <s v="Zahra Puspita"/>
    <x v="19"/>
    <x v="10"/>
    <n v="45000"/>
    <x v="16"/>
    <n v="0"/>
    <n v="81000"/>
    <n v="0"/>
    <n v="81000"/>
    <n v="0"/>
    <n v="81000"/>
    <x v="2"/>
    <x v="0"/>
    <x v="2"/>
    <n v="4"/>
    <x v="0"/>
  </r>
  <r>
    <s v="ORD01719"/>
    <x v="1154"/>
    <s v="Yani Ananda"/>
    <x v="28"/>
    <x v="18"/>
    <n v="11000"/>
    <x v="1"/>
    <n v="0"/>
    <n v="7699.9999999999991"/>
    <n v="0"/>
    <n v="7699.9999999999991"/>
    <n v="56000"/>
    <n v="63700"/>
    <x v="0"/>
    <x v="0"/>
    <x v="1"/>
    <n v="2"/>
    <x v="0"/>
  </r>
  <r>
    <s v="ORD00896"/>
    <x v="1155"/>
    <s v="Dina Ananda"/>
    <x v="2"/>
    <x v="7"/>
    <n v="14000"/>
    <x v="12"/>
    <n v="0"/>
    <n v="8400"/>
    <n v="0"/>
    <n v="8400"/>
    <n v="76000"/>
    <n v="84400"/>
    <x v="2"/>
    <x v="0"/>
    <x v="1"/>
    <n v="2"/>
    <x v="0"/>
  </r>
  <r>
    <s v="ORD01687"/>
    <x v="1156"/>
    <s v="Oka Santoso"/>
    <x v="16"/>
    <x v="8"/>
    <n v="17500"/>
    <x v="27"/>
    <n v="0"/>
    <n v="33250"/>
    <n v="0"/>
    <n v="33250"/>
    <n v="18000"/>
    <n v="51250"/>
    <x v="3"/>
    <x v="0"/>
    <x v="2"/>
    <n v="1"/>
    <x v="1"/>
  </r>
  <r>
    <s v="ORD00505"/>
    <x v="1157"/>
    <s v="Erna Hidayat"/>
    <x v="32"/>
    <x v="7"/>
    <n v="14000"/>
    <x v="18"/>
    <n v="0"/>
    <n v="21000"/>
    <n v="0"/>
    <n v="21000"/>
    <n v="28000"/>
    <n v="49000"/>
    <x v="0"/>
    <x v="1"/>
    <x v="4"/>
    <n v="5"/>
    <x v="0"/>
  </r>
  <r>
    <s v="ORD01204"/>
    <x v="1158"/>
    <s v="Galih Iskandar"/>
    <x v="27"/>
    <x v="4"/>
    <n v="40000"/>
    <x v="3"/>
    <n v="0"/>
    <n v="36000"/>
    <n v="0"/>
    <n v="36000"/>
    <n v="49000"/>
    <n v="85000"/>
    <x v="1"/>
    <x v="0"/>
    <x v="4"/>
    <n v="2"/>
    <x v="1"/>
  </r>
  <r>
    <s v="ORD00502"/>
    <x v="1159"/>
    <s v="Eka Maulana"/>
    <x v="2"/>
    <x v="8"/>
    <n v="17500"/>
    <x v="33"/>
    <n v="0"/>
    <n v="52500"/>
    <n v="0"/>
    <n v="52500"/>
    <n v="76000"/>
    <n v="128500"/>
    <x v="2"/>
    <x v="0"/>
    <x v="1"/>
    <n v="4"/>
    <x v="0"/>
  </r>
  <r>
    <s v="ORD00258"/>
    <x v="1160"/>
    <s v="Bella Pradipta"/>
    <x v="23"/>
    <x v="15"/>
    <n v="10000"/>
    <x v="32"/>
    <n v="0"/>
    <n v="2000"/>
    <n v="0"/>
    <n v="2000"/>
    <n v="55000"/>
    <n v="57000"/>
    <x v="3"/>
    <x v="0"/>
    <x v="0"/>
    <n v="4"/>
    <x v="0"/>
  </r>
  <r>
    <s v="ORD00881"/>
    <x v="1161"/>
    <s v="Hana Saputra"/>
    <x v="17"/>
    <x v="13"/>
    <n v="10000"/>
    <x v="13"/>
    <n v="0"/>
    <n v="5000"/>
    <n v="0"/>
    <n v="5000"/>
    <n v="72000"/>
    <n v="77000"/>
    <x v="0"/>
    <x v="0"/>
    <x v="1"/>
    <n v="4"/>
    <x v="0"/>
  </r>
  <r>
    <s v="ORD00899"/>
    <x v="1162"/>
    <s v="Ani Halim"/>
    <x v="25"/>
    <x v="15"/>
    <n v="10000"/>
    <x v="13"/>
    <n v="0"/>
    <n v="5000"/>
    <n v="0"/>
    <n v="5000"/>
    <n v="50000"/>
    <n v="55000"/>
    <x v="3"/>
    <x v="0"/>
    <x v="1"/>
    <n v="5"/>
    <x v="0"/>
  </r>
  <r>
    <s v="ORD00456"/>
    <x v="1163"/>
    <s v="Clara Pradipta"/>
    <x v="15"/>
    <x v="10"/>
    <n v="45000"/>
    <x v="17"/>
    <n v="0"/>
    <n v="45000"/>
    <n v="0"/>
    <n v="45000"/>
    <n v="97000"/>
    <n v="142000"/>
    <x v="3"/>
    <x v="0"/>
    <x v="2"/>
    <n v="4"/>
    <x v="0"/>
  </r>
  <r>
    <s v="ORD00456"/>
    <x v="1163"/>
    <s v="Clara Pradipta"/>
    <x v="15"/>
    <x v="4"/>
    <n v="40000"/>
    <x v="2"/>
    <n v="0"/>
    <n v="16000"/>
    <n v="0"/>
    <n v="16000"/>
    <n v="0"/>
    <n v="16000"/>
    <x v="3"/>
    <x v="0"/>
    <x v="2"/>
    <n v="4"/>
    <x v="0"/>
  </r>
  <r>
    <s v="ORD00688"/>
    <x v="1164"/>
    <s v="Dewi Puspita"/>
    <x v="12"/>
    <x v="2"/>
    <n v="20000"/>
    <x v="5"/>
    <n v="0"/>
    <n v="24000"/>
    <n v="0"/>
    <n v="24000"/>
    <n v="30000"/>
    <n v="54000"/>
    <x v="1"/>
    <x v="1"/>
    <x v="2"/>
    <n v="4"/>
    <x v="0"/>
  </r>
  <r>
    <s v="ORD00329"/>
    <x v="1165"/>
    <s v="Qori Halim"/>
    <x v="13"/>
    <x v="1"/>
    <n v="15000"/>
    <x v="13"/>
    <n v="0"/>
    <n v="7500"/>
    <n v="0"/>
    <n v="7500"/>
    <n v="49000"/>
    <n v="56500"/>
    <x v="3"/>
    <x v="1"/>
    <x v="2"/>
    <n v="3"/>
    <x v="0"/>
  </r>
  <r>
    <s v="ORD00797"/>
    <x v="1166"/>
    <s v="Yoga Nugroho"/>
    <x v="5"/>
    <x v="3"/>
    <n v="13500"/>
    <x v="12"/>
    <n v="0"/>
    <n v="8100"/>
    <n v="0"/>
    <n v="8100"/>
    <n v="18000"/>
    <n v="26100"/>
    <x v="1"/>
    <x v="1"/>
    <x v="1"/>
    <n v="3"/>
    <x v="1"/>
  </r>
  <r>
    <s v="ORD00032"/>
    <x v="1167"/>
    <s v="Andi Syahputra"/>
    <x v="5"/>
    <x v="9"/>
    <n v="46000"/>
    <x v="5"/>
    <n v="0"/>
    <n v="55200"/>
    <n v="0"/>
    <n v="55200"/>
    <n v="18000"/>
    <n v="73200"/>
    <x v="1"/>
    <x v="0"/>
    <x v="1"/>
    <n v="3"/>
    <x v="1"/>
  </r>
  <r>
    <s v="ORD00579"/>
    <x v="1168"/>
    <s v="Ani Puspita"/>
    <x v="37"/>
    <x v="14"/>
    <n v="55000"/>
    <x v="0"/>
    <n v="0"/>
    <n v="60500.000000000007"/>
    <n v="0"/>
    <n v="60500.000000000007"/>
    <n v="67000"/>
    <n v="127500"/>
    <x v="1"/>
    <x v="0"/>
    <x v="4"/>
    <n v="3"/>
    <x v="0"/>
  </r>
  <r>
    <s v="ORD01862"/>
    <x v="1169"/>
    <s v="Erna Rahmawati"/>
    <x v="5"/>
    <x v="17"/>
    <n v="12000"/>
    <x v="12"/>
    <n v="0"/>
    <n v="7200"/>
    <n v="0"/>
    <n v="7200"/>
    <n v="18000"/>
    <n v="25200"/>
    <x v="1"/>
    <x v="0"/>
    <x v="0"/>
    <n v="3"/>
    <x v="0"/>
  </r>
  <r>
    <s v="ORD01812"/>
    <x v="1170"/>
    <s v="Citra Ananda"/>
    <x v="16"/>
    <x v="14"/>
    <n v="55000"/>
    <x v="12"/>
    <n v="0"/>
    <n v="33000"/>
    <n v="0"/>
    <n v="33000"/>
    <n v="18000"/>
    <n v="51000"/>
    <x v="3"/>
    <x v="0"/>
    <x v="3"/>
    <n v="1"/>
    <x v="0"/>
  </r>
  <r>
    <s v="ORD00385"/>
    <x v="1171"/>
    <s v="Citra Ananda"/>
    <x v="16"/>
    <x v="2"/>
    <n v="20000"/>
    <x v="0"/>
    <n v="0"/>
    <n v="22000"/>
    <n v="0"/>
    <n v="22000"/>
    <n v="18000"/>
    <n v="40000"/>
    <x v="0"/>
    <x v="0"/>
    <x v="3"/>
    <n v="1"/>
    <x v="0"/>
  </r>
  <r>
    <s v="ORD01446"/>
    <x v="1172"/>
    <s v="Nanda Halim"/>
    <x v="13"/>
    <x v="14"/>
    <n v="55000"/>
    <x v="1"/>
    <n v="0"/>
    <n v="38500"/>
    <n v="0"/>
    <n v="38500"/>
    <n v="49000"/>
    <n v="87500"/>
    <x v="2"/>
    <x v="0"/>
    <x v="2"/>
    <n v="1"/>
    <x v="1"/>
  </r>
  <r>
    <s v="ORD00384"/>
    <x v="1173"/>
    <s v="Clara Utami"/>
    <x v="34"/>
    <x v="14"/>
    <n v="55000"/>
    <x v="10"/>
    <n v="0"/>
    <n v="71500"/>
    <n v="0"/>
    <n v="71500"/>
    <n v="18000"/>
    <n v="89500"/>
    <x v="2"/>
    <x v="1"/>
    <x v="0"/>
    <n v="5"/>
    <x v="0"/>
  </r>
  <r>
    <s v="ORD00384"/>
    <x v="1173"/>
    <s v="Clara Utami"/>
    <x v="34"/>
    <x v="3"/>
    <n v="13500"/>
    <x v="38"/>
    <n v="0"/>
    <n v="45900"/>
    <n v="0"/>
    <n v="45900"/>
    <n v="0"/>
    <n v="45900"/>
    <x v="2"/>
    <x v="1"/>
    <x v="0"/>
    <n v="5"/>
    <x v="0"/>
  </r>
  <r>
    <s v="ORD00630"/>
    <x v="1174"/>
    <s v="Rizky Ramadhani"/>
    <x v="34"/>
    <x v="18"/>
    <n v="11000"/>
    <x v="24"/>
    <n v="0"/>
    <n v="22000"/>
    <n v="0"/>
    <n v="22000"/>
    <n v="18000"/>
    <n v="40000"/>
    <x v="0"/>
    <x v="0"/>
    <x v="3"/>
    <n v="1"/>
    <x v="1"/>
  </r>
  <r>
    <s v="ORD00848"/>
    <x v="1175"/>
    <s v="Tono Fauziah"/>
    <x v="30"/>
    <x v="1"/>
    <n v="15000"/>
    <x v="32"/>
    <n v="0"/>
    <n v="3000"/>
    <n v="0"/>
    <n v="3000"/>
    <n v="57000"/>
    <n v="60000"/>
    <x v="0"/>
    <x v="0"/>
    <x v="1"/>
    <n v="4"/>
    <x v="1"/>
  </r>
  <r>
    <s v="ORD01663"/>
    <x v="1176"/>
    <s v="Lestari Pradipta"/>
    <x v="28"/>
    <x v="11"/>
    <n v="15000"/>
    <x v="12"/>
    <n v="0"/>
    <n v="9000"/>
    <n v="0"/>
    <n v="9000"/>
    <n v="56000"/>
    <n v="65000"/>
    <x v="0"/>
    <x v="0"/>
    <x v="2"/>
    <n v="4"/>
    <x v="0"/>
  </r>
  <r>
    <s v="ORD01486"/>
    <x v="1177"/>
    <s v="Qori Fauziah"/>
    <x v="11"/>
    <x v="5"/>
    <n v="10500"/>
    <x v="10"/>
    <n v="0"/>
    <n v="13650"/>
    <n v="0"/>
    <n v="13650"/>
    <n v="74000"/>
    <n v="87650"/>
    <x v="3"/>
    <x v="1"/>
    <x v="0"/>
    <n v="2"/>
    <x v="0"/>
  </r>
  <r>
    <s v="ORD00673"/>
    <x v="1178"/>
    <s v="Yoga Utami"/>
    <x v="23"/>
    <x v="9"/>
    <n v="46000"/>
    <x v="13"/>
    <n v="0"/>
    <n v="23000"/>
    <n v="0"/>
    <n v="23000"/>
    <n v="55000"/>
    <n v="78000"/>
    <x v="0"/>
    <x v="1"/>
    <x v="4"/>
    <n v="5"/>
    <x v="1"/>
  </r>
  <r>
    <s v="ORD00491"/>
    <x v="1179"/>
    <s v="Bella Ananda"/>
    <x v="4"/>
    <x v="1"/>
    <n v="15000"/>
    <x v="32"/>
    <n v="0"/>
    <n v="3000"/>
    <n v="0"/>
    <n v="3000"/>
    <n v="43000"/>
    <n v="46000"/>
    <x v="1"/>
    <x v="1"/>
    <x v="3"/>
    <n v="4"/>
    <x v="0"/>
  </r>
  <r>
    <s v="ORD00672"/>
    <x v="1180"/>
    <s v="Sari Halim"/>
    <x v="23"/>
    <x v="2"/>
    <n v="20000"/>
    <x v="24"/>
    <n v="0"/>
    <n v="40000"/>
    <n v="0"/>
    <n v="40000"/>
    <n v="55000"/>
    <n v="95000"/>
    <x v="1"/>
    <x v="1"/>
    <x v="3"/>
    <n v="3"/>
    <x v="0"/>
  </r>
  <r>
    <s v="ORD01779"/>
    <x v="1181"/>
    <s v="Hana Wijaya"/>
    <x v="31"/>
    <x v="1"/>
    <n v="15000"/>
    <x v="12"/>
    <n v="0"/>
    <n v="9000"/>
    <n v="0"/>
    <n v="9000"/>
    <n v="87000"/>
    <n v="96000"/>
    <x v="3"/>
    <x v="1"/>
    <x v="1"/>
    <n v="2"/>
    <x v="0"/>
  </r>
  <r>
    <s v="ORD00060"/>
    <x v="1182"/>
    <s v="Budi Wijaya"/>
    <x v="33"/>
    <x v="13"/>
    <n v="10000"/>
    <x v="32"/>
    <n v="0"/>
    <n v="2000"/>
    <n v="0"/>
    <n v="2000"/>
    <n v="80000"/>
    <n v="82000"/>
    <x v="3"/>
    <x v="0"/>
    <x v="2"/>
    <n v="3"/>
    <x v="1"/>
  </r>
  <r>
    <s v="ORD00990"/>
    <x v="1183"/>
    <s v="Fitri Ramadhani"/>
    <x v="11"/>
    <x v="12"/>
    <n v="9500"/>
    <x v="18"/>
    <n v="0"/>
    <n v="14250"/>
    <n v="0"/>
    <n v="14250"/>
    <n v="74000"/>
    <n v="88250"/>
    <x v="0"/>
    <x v="0"/>
    <x v="4"/>
    <n v="4"/>
    <x v="0"/>
  </r>
  <r>
    <s v="ORD00648"/>
    <x v="1184"/>
    <s v="Andi Iskandar"/>
    <x v="10"/>
    <x v="15"/>
    <n v="10000"/>
    <x v="1"/>
    <n v="0"/>
    <n v="7000"/>
    <n v="0"/>
    <n v="7000"/>
    <n v="87000"/>
    <n v="94000"/>
    <x v="2"/>
    <x v="1"/>
    <x v="4"/>
    <n v="5"/>
    <x v="1"/>
  </r>
  <r>
    <s v="ORD01140"/>
    <x v="1185"/>
    <s v="Budi Saputra"/>
    <x v="28"/>
    <x v="19"/>
    <n v="15500"/>
    <x v="23"/>
    <n v="0"/>
    <n v="4650"/>
    <n v="0"/>
    <n v="4650"/>
    <n v="56000"/>
    <n v="60650"/>
    <x v="3"/>
    <x v="0"/>
    <x v="0"/>
    <n v="5"/>
    <x v="1"/>
  </r>
  <r>
    <s v="ORD01333"/>
    <x v="1186"/>
    <s v="Aulia Utami"/>
    <x v="19"/>
    <x v="4"/>
    <n v="40000"/>
    <x v="10"/>
    <n v="0"/>
    <n v="52000"/>
    <n v="0"/>
    <n v="52000"/>
    <n v="78000"/>
    <n v="130000"/>
    <x v="0"/>
    <x v="2"/>
    <x v="2"/>
    <n v="5"/>
    <x v="0"/>
  </r>
  <r>
    <s v="ORD00582"/>
    <x v="1187"/>
    <s v="Nanda Iskandar"/>
    <x v="14"/>
    <x v="7"/>
    <n v="14000"/>
    <x v="19"/>
    <n v="0"/>
    <n v="11200"/>
    <n v="0"/>
    <n v="11200"/>
    <n v="85000"/>
    <n v="96200"/>
    <x v="2"/>
    <x v="0"/>
    <x v="4"/>
    <n v="2"/>
    <x v="1"/>
  </r>
  <r>
    <s v="ORD00209"/>
    <x v="1188"/>
    <s v="Dina Puspita"/>
    <x v="18"/>
    <x v="2"/>
    <n v="20000"/>
    <x v="10"/>
    <n v="0"/>
    <n v="26000"/>
    <n v="0"/>
    <n v="26000"/>
    <n v="0"/>
    <n v="26000"/>
    <x v="3"/>
    <x v="1"/>
    <x v="0"/>
    <n v="2"/>
    <x v="0"/>
  </r>
  <r>
    <s v="ORD00209"/>
    <x v="1188"/>
    <s v="Dina Puspita"/>
    <x v="18"/>
    <x v="14"/>
    <n v="55000"/>
    <x v="0"/>
    <n v="0"/>
    <n v="60500.000000000007"/>
    <n v="0"/>
    <n v="60500.000000000007"/>
    <n v="0"/>
    <n v="60500.000000000007"/>
    <x v="3"/>
    <x v="1"/>
    <x v="0"/>
    <n v="2"/>
    <x v="0"/>
  </r>
  <r>
    <s v="ORD00802"/>
    <x v="1189"/>
    <s v="Zahra Nugroho"/>
    <x v="19"/>
    <x v="10"/>
    <n v="45000"/>
    <x v="17"/>
    <n v="0"/>
    <n v="45000"/>
    <n v="0"/>
    <n v="45000"/>
    <n v="78000"/>
    <n v="123000"/>
    <x v="3"/>
    <x v="0"/>
    <x v="4"/>
    <n v="1"/>
    <x v="0"/>
  </r>
  <r>
    <s v="ORD00350"/>
    <x v="1190"/>
    <s v="Bella Fauziah"/>
    <x v="3"/>
    <x v="0"/>
    <n v="10000"/>
    <x v="28"/>
    <n v="0"/>
    <n v="31000"/>
    <n v="0"/>
    <n v="31000"/>
    <n v="93000"/>
    <n v="124000"/>
    <x v="1"/>
    <x v="0"/>
    <x v="4"/>
    <n v="5"/>
    <x v="0"/>
  </r>
  <r>
    <s v="ORD01362"/>
    <x v="1191"/>
    <s v="Ani Maulana"/>
    <x v="9"/>
    <x v="3"/>
    <n v="13500"/>
    <x v="21"/>
    <n v="0"/>
    <n v="37800"/>
    <n v="0"/>
    <n v="37800"/>
    <n v="89000"/>
    <n v="126800"/>
    <x v="1"/>
    <x v="1"/>
    <x v="0"/>
    <n v="4"/>
    <x v="0"/>
  </r>
  <r>
    <s v="ORD01408"/>
    <x v="1192"/>
    <s v="Dina Maulana"/>
    <x v="36"/>
    <x v="1"/>
    <n v="15000"/>
    <x v="12"/>
    <n v="0"/>
    <n v="9000"/>
    <n v="0"/>
    <n v="9000"/>
    <n v="21000"/>
    <n v="30000"/>
    <x v="3"/>
    <x v="1"/>
    <x v="3"/>
    <n v="5"/>
    <x v="0"/>
  </r>
  <r>
    <s v="ORD01075"/>
    <x v="1193"/>
    <s v="Bayu Syahputra"/>
    <x v="15"/>
    <x v="3"/>
    <n v="13500"/>
    <x v="9"/>
    <n v="0"/>
    <n v="28350"/>
    <n v="0"/>
    <n v="28350"/>
    <n v="97000"/>
    <n v="125350"/>
    <x v="0"/>
    <x v="0"/>
    <x v="2"/>
    <n v="2"/>
    <x v="1"/>
  </r>
  <r>
    <s v="ORD00309"/>
    <x v="1194"/>
    <s v="Bella Hidayat"/>
    <x v="35"/>
    <x v="10"/>
    <n v="45000"/>
    <x v="19"/>
    <n v="0"/>
    <n v="36000"/>
    <n v="0"/>
    <n v="36000"/>
    <n v="79000"/>
    <n v="115000"/>
    <x v="3"/>
    <x v="0"/>
    <x v="2"/>
    <n v="4"/>
    <x v="0"/>
  </r>
  <r>
    <s v="ORD00309"/>
    <x v="1194"/>
    <s v="Bella Hidayat"/>
    <x v="35"/>
    <x v="4"/>
    <n v="40000"/>
    <x v="3"/>
    <n v="0"/>
    <n v="36000"/>
    <n v="0"/>
    <n v="36000"/>
    <n v="0"/>
    <n v="36000"/>
    <x v="3"/>
    <x v="0"/>
    <x v="2"/>
    <n v="4"/>
    <x v="0"/>
  </r>
  <r>
    <s v="ORD00742"/>
    <x v="1195"/>
    <s v="Indra Maulana"/>
    <x v="35"/>
    <x v="8"/>
    <n v="17500"/>
    <x v="11"/>
    <n v="0"/>
    <n v="43750"/>
    <n v="0"/>
    <n v="43750"/>
    <n v="79000"/>
    <n v="122750"/>
    <x v="3"/>
    <x v="0"/>
    <x v="4"/>
    <n v="2"/>
    <x v="1"/>
  </r>
  <r>
    <s v="ORD00195"/>
    <x v="1196"/>
    <s v="Clara Syahputra"/>
    <x v="20"/>
    <x v="11"/>
    <n v="15000"/>
    <x v="21"/>
    <n v="0"/>
    <n v="42000"/>
    <n v="0"/>
    <n v="42000"/>
    <n v="84000"/>
    <n v="126000"/>
    <x v="1"/>
    <x v="0"/>
    <x v="1"/>
    <n v="4"/>
    <x v="0"/>
  </r>
  <r>
    <s v="ORD01112"/>
    <x v="1197"/>
    <s v="Wahyu Fauziah"/>
    <x v="35"/>
    <x v="2"/>
    <n v="20000"/>
    <x v="16"/>
    <n v="0"/>
    <n v="36000"/>
    <n v="0"/>
    <n v="36000"/>
    <n v="79000"/>
    <n v="115000"/>
    <x v="1"/>
    <x v="0"/>
    <x v="1"/>
    <n v="3"/>
    <x v="1"/>
  </r>
  <r>
    <s v="ORD01354"/>
    <x v="1198"/>
    <s v="Fitri Setiawan"/>
    <x v="13"/>
    <x v="10"/>
    <n v="45000"/>
    <x v="13"/>
    <n v="0"/>
    <n v="22500"/>
    <n v="0"/>
    <n v="22500"/>
    <n v="49000"/>
    <n v="71500"/>
    <x v="0"/>
    <x v="0"/>
    <x v="0"/>
    <n v="4"/>
    <x v="0"/>
  </r>
  <r>
    <s v="ORD00048"/>
    <x v="1199"/>
    <s v="Eko Pradipta"/>
    <x v="4"/>
    <x v="18"/>
    <n v="11000"/>
    <x v="3"/>
    <n v="0"/>
    <n v="9900"/>
    <n v="0"/>
    <n v="9900"/>
    <n v="43000"/>
    <n v="52900"/>
    <x v="2"/>
    <x v="2"/>
    <x v="1"/>
    <n v="5"/>
    <x v="1"/>
  </r>
  <r>
    <s v="ORD00998"/>
    <x v="1200"/>
    <s v="Dewi Saputra"/>
    <x v="10"/>
    <x v="9"/>
    <n v="46000"/>
    <x v="17"/>
    <n v="0"/>
    <n v="46000"/>
    <n v="0"/>
    <n v="46000"/>
    <n v="87000"/>
    <n v="133000"/>
    <x v="0"/>
    <x v="0"/>
    <x v="4"/>
    <n v="3"/>
    <x v="0"/>
  </r>
  <r>
    <s v="ORD01203"/>
    <x v="1201"/>
    <s v="Arif Fauziah"/>
    <x v="6"/>
    <x v="4"/>
    <n v="40000"/>
    <x v="17"/>
    <n v="0"/>
    <n v="40000"/>
    <n v="0"/>
    <n v="40000"/>
    <n v="80000"/>
    <n v="120000"/>
    <x v="3"/>
    <x v="0"/>
    <x v="0"/>
    <n v="5"/>
    <x v="1"/>
  </r>
  <r>
    <s v="ORD01130"/>
    <x v="1202"/>
    <s v="Nanda Iskandar"/>
    <x v="14"/>
    <x v="6"/>
    <n v="26000"/>
    <x v="2"/>
    <n v="0"/>
    <n v="10400"/>
    <n v="0"/>
    <n v="10400"/>
    <n v="85000"/>
    <n v="95400"/>
    <x v="2"/>
    <x v="0"/>
    <x v="4"/>
    <n v="3"/>
    <x v="1"/>
  </r>
  <r>
    <s v="ORD01784"/>
    <x v="1203"/>
    <s v="Sari Puspita"/>
    <x v="15"/>
    <x v="6"/>
    <n v="26000"/>
    <x v="6"/>
    <n v="0"/>
    <n v="57200.000000000007"/>
    <n v="0"/>
    <n v="57200.000000000007"/>
    <n v="97000"/>
    <n v="154200"/>
    <x v="3"/>
    <x v="0"/>
    <x v="0"/>
    <n v="3"/>
    <x v="0"/>
  </r>
  <r>
    <s v="ORD01080"/>
    <x v="1204"/>
    <s v="Wahyu Santoso"/>
    <x v="34"/>
    <x v="16"/>
    <n v="115000"/>
    <x v="20"/>
    <n v="0"/>
    <n v="161000"/>
    <n v="0"/>
    <n v="161000"/>
    <n v="18000"/>
    <n v="179000"/>
    <x v="0"/>
    <x v="0"/>
    <x v="2"/>
    <n v="3"/>
    <x v="1"/>
  </r>
  <r>
    <s v="ORD01717"/>
    <x v="1205"/>
    <s v="Tono Ananda"/>
    <x v="8"/>
    <x v="4"/>
    <n v="40000"/>
    <x v="19"/>
    <n v="0"/>
    <n v="32000"/>
    <n v="0"/>
    <n v="32000"/>
    <n v="59000"/>
    <n v="91000"/>
    <x v="1"/>
    <x v="0"/>
    <x v="4"/>
    <n v="4"/>
    <x v="1"/>
  </r>
  <r>
    <s v="ORD00417"/>
    <x v="1206"/>
    <s v="Zahra Kurniawan"/>
    <x v="0"/>
    <x v="9"/>
    <n v="46000"/>
    <x v="18"/>
    <n v="0"/>
    <n v="69000"/>
    <n v="0"/>
    <n v="69000"/>
    <n v="15000"/>
    <n v="84000"/>
    <x v="2"/>
    <x v="0"/>
    <x v="4"/>
    <n v="2"/>
    <x v="0"/>
  </r>
  <r>
    <s v="ORD00417"/>
    <x v="1206"/>
    <s v="Zahra Kurniawan"/>
    <x v="0"/>
    <x v="1"/>
    <n v="15000"/>
    <x v="1"/>
    <n v="0"/>
    <n v="10500"/>
    <n v="0"/>
    <n v="10500"/>
    <n v="0"/>
    <n v="10500"/>
    <x v="2"/>
    <x v="0"/>
    <x v="4"/>
    <n v="2"/>
    <x v="0"/>
  </r>
  <r>
    <s v="ORD00158"/>
    <x v="1207"/>
    <s v="Eka Rahmawati"/>
    <x v="4"/>
    <x v="14"/>
    <n v="55000"/>
    <x v="2"/>
    <n v="0"/>
    <n v="22000"/>
    <n v="0"/>
    <n v="22000"/>
    <n v="43000"/>
    <n v="65000"/>
    <x v="3"/>
    <x v="0"/>
    <x v="1"/>
    <n v="3"/>
    <x v="0"/>
  </r>
  <r>
    <s v="ORD00924"/>
    <x v="1208"/>
    <s v="Putri Ananda"/>
    <x v="7"/>
    <x v="14"/>
    <n v="55000"/>
    <x v="13"/>
    <n v="0"/>
    <n v="27500"/>
    <n v="0"/>
    <n v="27500"/>
    <n v="26000"/>
    <n v="53500"/>
    <x v="1"/>
    <x v="0"/>
    <x v="4"/>
    <n v="4"/>
    <x v="0"/>
  </r>
  <r>
    <s v="ORD00122"/>
    <x v="1209"/>
    <s v="Ani Wijaya"/>
    <x v="29"/>
    <x v="18"/>
    <n v="11000"/>
    <x v="1"/>
    <n v="0"/>
    <n v="7699.9999999999991"/>
    <n v="0"/>
    <n v="7699.9999999999991"/>
    <n v="48000"/>
    <n v="55700"/>
    <x v="2"/>
    <x v="0"/>
    <x v="3"/>
    <n v="3"/>
    <x v="0"/>
  </r>
  <r>
    <s v="ORD00122"/>
    <x v="1209"/>
    <s v="Ani Wijaya"/>
    <x v="29"/>
    <x v="11"/>
    <n v="15000"/>
    <x v="5"/>
    <n v="0"/>
    <n v="18000"/>
    <n v="0"/>
    <n v="18000"/>
    <n v="0"/>
    <n v="18000"/>
    <x v="2"/>
    <x v="0"/>
    <x v="3"/>
    <n v="3"/>
    <x v="0"/>
  </r>
  <r>
    <s v="ORD01393"/>
    <x v="1210"/>
    <s v="Dina Wijaya"/>
    <x v="37"/>
    <x v="8"/>
    <n v="17500"/>
    <x v="22"/>
    <n v="0"/>
    <n v="40250"/>
    <n v="0"/>
    <n v="40250"/>
    <n v="67000"/>
    <n v="107250"/>
    <x v="1"/>
    <x v="0"/>
    <x v="0"/>
    <n v="2"/>
    <x v="0"/>
  </r>
  <r>
    <s v="ORD01469"/>
    <x v="1211"/>
    <s v="Zahra Santoso"/>
    <x v="9"/>
    <x v="14"/>
    <n v="55000"/>
    <x v="17"/>
    <n v="0"/>
    <n v="55000"/>
    <n v="0"/>
    <n v="55000"/>
    <n v="89000"/>
    <n v="144000"/>
    <x v="0"/>
    <x v="0"/>
    <x v="2"/>
    <n v="5"/>
    <x v="0"/>
  </r>
  <r>
    <s v="ORD01195"/>
    <x v="1212"/>
    <s v="Yani Saputra"/>
    <x v="12"/>
    <x v="1"/>
    <n v="15000"/>
    <x v="3"/>
    <n v="0"/>
    <n v="13500"/>
    <n v="0"/>
    <n v="13500"/>
    <n v="30000"/>
    <n v="43500"/>
    <x v="0"/>
    <x v="0"/>
    <x v="4"/>
    <n v="2"/>
    <x v="0"/>
  </r>
  <r>
    <s v="ORD01754"/>
    <x v="1213"/>
    <s v="Citra Kurniawan"/>
    <x v="21"/>
    <x v="10"/>
    <n v="45000"/>
    <x v="20"/>
    <n v="0"/>
    <n v="62999.999999999993"/>
    <n v="0"/>
    <n v="62999.999999999993"/>
    <n v="59000"/>
    <n v="122000"/>
    <x v="3"/>
    <x v="1"/>
    <x v="1"/>
    <n v="4"/>
    <x v="0"/>
  </r>
  <r>
    <s v="ORD01609"/>
    <x v="1214"/>
    <s v="Erna Hidayat"/>
    <x v="32"/>
    <x v="11"/>
    <n v="15000"/>
    <x v="19"/>
    <n v="0"/>
    <n v="12000"/>
    <n v="0"/>
    <n v="12000"/>
    <n v="28000"/>
    <n v="40000"/>
    <x v="0"/>
    <x v="0"/>
    <x v="0"/>
    <n v="4"/>
    <x v="0"/>
  </r>
  <r>
    <s v="ORD00877"/>
    <x v="1215"/>
    <s v="Vina Saputra"/>
    <x v="33"/>
    <x v="0"/>
    <n v="10000"/>
    <x v="14"/>
    <n v="0"/>
    <n v="26000"/>
    <n v="0"/>
    <n v="26000"/>
    <n v="80000"/>
    <n v="106000"/>
    <x v="2"/>
    <x v="0"/>
    <x v="4"/>
    <n v="2"/>
    <x v="0"/>
  </r>
  <r>
    <s v="ORD00707"/>
    <x v="1216"/>
    <s v="Bella Rahmawati"/>
    <x v="8"/>
    <x v="11"/>
    <n v="15000"/>
    <x v="10"/>
    <n v="0"/>
    <n v="19500"/>
    <n v="0"/>
    <n v="19500"/>
    <n v="59000"/>
    <n v="78500"/>
    <x v="3"/>
    <x v="0"/>
    <x v="3"/>
    <n v="2"/>
    <x v="0"/>
  </r>
  <r>
    <s v="ORD00554"/>
    <x v="1217"/>
    <s v="Zahra Ananda"/>
    <x v="18"/>
    <x v="18"/>
    <n v="11000"/>
    <x v="7"/>
    <n v="5"/>
    <n v="17600"/>
    <n v="880"/>
    <n v="16720"/>
    <n v="0"/>
    <n v="16720"/>
    <x v="0"/>
    <x v="1"/>
    <x v="1"/>
    <n v="1"/>
    <x v="0"/>
  </r>
  <r>
    <s v="ORD00484"/>
    <x v="1218"/>
    <s v="Dina Hidayat"/>
    <x v="13"/>
    <x v="12"/>
    <n v="9500"/>
    <x v="24"/>
    <n v="5"/>
    <n v="19000"/>
    <n v="950"/>
    <n v="18050"/>
    <n v="49000"/>
    <n v="67050"/>
    <x v="1"/>
    <x v="2"/>
    <x v="1"/>
    <n v="3"/>
    <x v="0"/>
  </r>
  <r>
    <s v="ORD00097"/>
    <x v="1219"/>
    <s v="Indra Maulana"/>
    <x v="35"/>
    <x v="2"/>
    <n v="20000"/>
    <x v="16"/>
    <n v="5"/>
    <n v="36000"/>
    <n v="1800"/>
    <n v="34200"/>
    <n v="79000"/>
    <n v="113200"/>
    <x v="2"/>
    <x v="1"/>
    <x v="3"/>
    <n v="4"/>
    <x v="1"/>
  </r>
  <r>
    <s v="ORD00804"/>
    <x v="1220"/>
    <s v="Clara Hidayat"/>
    <x v="26"/>
    <x v="2"/>
    <n v="20000"/>
    <x v="1"/>
    <n v="5"/>
    <n v="14000"/>
    <n v="700"/>
    <n v="13300"/>
    <n v="46000"/>
    <n v="59300"/>
    <x v="3"/>
    <x v="0"/>
    <x v="3"/>
    <n v="3"/>
    <x v="0"/>
  </r>
  <r>
    <s v="ORD01733"/>
    <x v="1221"/>
    <s v="Bella Ramadhani"/>
    <x v="14"/>
    <x v="15"/>
    <n v="10000"/>
    <x v="23"/>
    <n v="5"/>
    <n v="3000"/>
    <n v="150"/>
    <n v="2850"/>
    <n v="85000"/>
    <n v="87850"/>
    <x v="1"/>
    <x v="0"/>
    <x v="1"/>
    <n v="3"/>
    <x v="0"/>
  </r>
  <r>
    <s v="ORD01839"/>
    <x v="1222"/>
    <s v="Putri Saputra"/>
    <x v="14"/>
    <x v="3"/>
    <n v="13500"/>
    <x v="33"/>
    <n v="5"/>
    <n v="40500"/>
    <n v="2025"/>
    <n v="38475"/>
    <n v="85000"/>
    <n v="123475"/>
    <x v="1"/>
    <x v="0"/>
    <x v="1"/>
    <n v="5"/>
    <x v="0"/>
  </r>
  <r>
    <s v="ORD01425"/>
    <x v="1223"/>
    <s v="Yani Hidayat"/>
    <x v="33"/>
    <x v="19"/>
    <n v="15500"/>
    <x v="23"/>
    <n v="0"/>
    <n v="4650"/>
    <n v="0"/>
    <n v="4650"/>
    <n v="80000"/>
    <n v="84650"/>
    <x v="1"/>
    <x v="0"/>
    <x v="0"/>
    <n v="4"/>
    <x v="0"/>
  </r>
  <r>
    <s v="ORD01174"/>
    <x v="1224"/>
    <s v="Lestari Pradipta"/>
    <x v="28"/>
    <x v="4"/>
    <n v="40000"/>
    <x v="0"/>
    <n v="0"/>
    <n v="44000"/>
    <n v="0"/>
    <n v="44000"/>
    <n v="56000"/>
    <n v="100000"/>
    <x v="0"/>
    <x v="0"/>
    <x v="3"/>
    <n v="2"/>
    <x v="0"/>
  </r>
  <r>
    <s v="ORD00778"/>
    <x v="1225"/>
    <s v="Yani Nugroho"/>
    <x v="1"/>
    <x v="6"/>
    <n v="26000"/>
    <x v="1"/>
    <n v="0"/>
    <n v="18200"/>
    <n v="0"/>
    <n v="18200"/>
    <n v="17000"/>
    <n v="35200"/>
    <x v="0"/>
    <x v="0"/>
    <x v="4"/>
    <n v="3"/>
    <x v="0"/>
  </r>
  <r>
    <s v="ORD00637"/>
    <x v="1226"/>
    <s v="Tono Hidayat"/>
    <x v="34"/>
    <x v="16"/>
    <n v="115000"/>
    <x v="5"/>
    <n v="0"/>
    <n v="138000"/>
    <n v="0"/>
    <n v="138000"/>
    <n v="18000"/>
    <n v="156000"/>
    <x v="3"/>
    <x v="1"/>
    <x v="4"/>
    <n v="5"/>
    <x v="1"/>
  </r>
  <r>
    <s v="ORD01411"/>
    <x v="1227"/>
    <s v="Gita Wijaya"/>
    <x v="31"/>
    <x v="3"/>
    <n v="13500"/>
    <x v="18"/>
    <n v="0"/>
    <n v="20250"/>
    <n v="0"/>
    <n v="20250"/>
    <n v="87000"/>
    <n v="107250"/>
    <x v="0"/>
    <x v="0"/>
    <x v="4"/>
    <n v="2"/>
    <x v="0"/>
  </r>
  <r>
    <s v="ORD00116"/>
    <x v="1228"/>
    <s v="Aulia Rahmawati"/>
    <x v="10"/>
    <x v="0"/>
    <n v="10000"/>
    <x v="31"/>
    <n v="0"/>
    <n v="27000"/>
    <n v="0"/>
    <n v="27000"/>
    <n v="87000"/>
    <n v="114000"/>
    <x v="1"/>
    <x v="1"/>
    <x v="3"/>
    <n v="5"/>
    <x v="0"/>
  </r>
  <r>
    <s v="ORD00459"/>
    <x v="1229"/>
    <s v="Dina Rahmawati"/>
    <x v="21"/>
    <x v="15"/>
    <n v="10000"/>
    <x v="10"/>
    <n v="0"/>
    <n v="13000"/>
    <n v="0"/>
    <n v="13000"/>
    <n v="59000"/>
    <n v="72000"/>
    <x v="2"/>
    <x v="0"/>
    <x v="3"/>
    <n v="3"/>
    <x v="0"/>
  </r>
  <r>
    <s v="ORD01326"/>
    <x v="1230"/>
    <s v="Lestari Wijaya"/>
    <x v="18"/>
    <x v="3"/>
    <n v="13500"/>
    <x v="17"/>
    <n v="0"/>
    <n v="13500"/>
    <n v="0"/>
    <n v="13500"/>
    <n v="0"/>
    <n v="13500"/>
    <x v="2"/>
    <x v="1"/>
    <x v="1"/>
    <n v="4"/>
    <x v="0"/>
  </r>
  <r>
    <s v="ORD00066"/>
    <x v="1231"/>
    <s v="Oka Kusuma"/>
    <x v="1"/>
    <x v="0"/>
    <n v="10000"/>
    <x v="20"/>
    <n v="0"/>
    <n v="14000"/>
    <n v="0"/>
    <n v="14000"/>
    <n v="17000"/>
    <n v="31000"/>
    <x v="3"/>
    <x v="0"/>
    <x v="1"/>
    <n v="4"/>
    <x v="1"/>
  </r>
  <r>
    <s v="ORD00501"/>
    <x v="1232"/>
    <s v="Sari Setiawan"/>
    <x v="12"/>
    <x v="9"/>
    <n v="46000"/>
    <x v="0"/>
    <n v="0"/>
    <n v="50600.000000000007"/>
    <n v="0"/>
    <n v="50600.000000000007"/>
    <n v="30000"/>
    <n v="80600"/>
    <x v="2"/>
    <x v="0"/>
    <x v="0"/>
    <n v="1"/>
    <x v="0"/>
  </r>
  <r>
    <s v="ORD01421"/>
    <x v="1233"/>
    <s v="Citra Maulana"/>
    <x v="17"/>
    <x v="8"/>
    <n v="17500"/>
    <x v="36"/>
    <n v="0"/>
    <n v="56000"/>
    <n v="0"/>
    <n v="56000"/>
    <n v="72000"/>
    <n v="128000"/>
    <x v="1"/>
    <x v="1"/>
    <x v="1"/>
    <n v="1"/>
    <x v="0"/>
  </r>
  <r>
    <s v="ORD00317"/>
    <x v="1234"/>
    <s v="Citra Fauziah"/>
    <x v="27"/>
    <x v="4"/>
    <n v="40000"/>
    <x v="13"/>
    <n v="0"/>
    <n v="20000"/>
    <n v="0"/>
    <n v="20000"/>
    <n v="49000"/>
    <n v="69000"/>
    <x v="1"/>
    <x v="0"/>
    <x v="1"/>
    <n v="5"/>
    <x v="0"/>
  </r>
  <r>
    <s v="ORD01068"/>
    <x v="1235"/>
    <s v="Aulia Setiawan"/>
    <x v="13"/>
    <x v="13"/>
    <n v="10000"/>
    <x v="19"/>
    <n v="0"/>
    <n v="8000"/>
    <n v="0"/>
    <n v="8000"/>
    <n v="49000"/>
    <n v="57000"/>
    <x v="2"/>
    <x v="1"/>
    <x v="1"/>
    <n v="1"/>
    <x v="0"/>
  </r>
  <r>
    <s v="ORD01747"/>
    <x v="1236"/>
    <s v="Citra Syahputra"/>
    <x v="26"/>
    <x v="12"/>
    <n v="9500"/>
    <x v="17"/>
    <n v="0"/>
    <n v="9500"/>
    <n v="0"/>
    <n v="9500"/>
    <n v="46000"/>
    <n v="55500"/>
    <x v="2"/>
    <x v="0"/>
    <x v="0"/>
    <n v="2"/>
    <x v="0"/>
  </r>
  <r>
    <s v="ORD01641"/>
    <x v="1237"/>
    <s v="Zahra Kusuma"/>
    <x v="7"/>
    <x v="15"/>
    <n v="10000"/>
    <x v="10"/>
    <n v="0"/>
    <n v="13000"/>
    <n v="0"/>
    <n v="13000"/>
    <n v="26000"/>
    <n v="39000"/>
    <x v="2"/>
    <x v="2"/>
    <x v="3"/>
    <n v="4"/>
    <x v="0"/>
  </r>
  <r>
    <s v="ORD00130"/>
    <x v="1238"/>
    <s v="Aulia Wijaya"/>
    <x v="22"/>
    <x v="15"/>
    <n v="10000"/>
    <x v="13"/>
    <n v="0"/>
    <n v="5000"/>
    <n v="0"/>
    <n v="5000"/>
    <n v="50000"/>
    <n v="55000"/>
    <x v="1"/>
    <x v="0"/>
    <x v="2"/>
    <n v="1"/>
    <x v="0"/>
  </r>
  <r>
    <s v="ORD00423"/>
    <x v="1239"/>
    <s v="Clara Syahputra"/>
    <x v="20"/>
    <x v="13"/>
    <n v="10000"/>
    <x v="3"/>
    <n v="0"/>
    <n v="9000"/>
    <n v="0"/>
    <n v="9000"/>
    <n v="84000"/>
    <n v="93000"/>
    <x v="0"/>
    <x v="0"/>
    <x v="2"/>
    <n v="4"/>
    <x v="0"/>
  </r>
  <r>
    <s v="ORD00774"/>
    <x v="1240"/>
    <s v="Erna Santoso"/>
    <x v="4"/>
    <x v="19"/>
    <n v="15500"/>
    <x v="2"/>
    <n v="0"/>
    <n v="6200"/>
    <n v="0"/>
    <n v="6200"/>
    <n v="43000"/>
    <n v="49200"/>
    <x v="3"/>
    <x v="0"/>
    <x v="3"/>
    <n v="2"/>
    <x v="0"/>
  </r>
  <r>
    <s v="ORD01709"/>
    <x v="1241"/>
    <s v="Citra Halim"/>
    <x v="21"/>
    <x v="3"/>
    <n v="13500"/>
    <x v="10"/>
    <n v="0"/>
    <n v="17550"/>
    <n v="0"/>
    <n v="17550"/>
    <n v="59000"/>
    <n v="76550"/>
    <x v="1"/>
    <x v="0"/>
    <x v="3"/>
    <n v="3"/>
    <x v="0"/>
  </r>
  <r>
    <s v="ORD00636"/>
    <x v="1242"/>
    <s v="Citra Saputra"/>
    <x v="11"/>
    <x v="2"/>
    <n v="20000"/>
    <x v="1"/>
    <n v="0"/>
    <n v="14000"/>
    <n v="0"/>
    <n v="14000"/>
    <n v="74000"/>
    <n v="88000"/>
    <x v="3"/>
    <x v="0"/>
    <x v="2"/>
    <n v="5"/>
    <x v="0"/>
  </r>
  <r>
    <s v="ORD00259"/>
    <x v="1243"/>
    <s v="Hana Nugroho"/>
    <x v="11"/>
    <x v="14"/>
    <n v="55000"/>
    <x v="19"/>
    <n v="0"/>
    <n v="44000"/>
    <n v="0"/>
    <n v="44000"/>
    <n v="74000"/>
    <n v="118000"/>
    <x v="0"/>
    <x v="0"/>
    <x v="0"/>
    <n v="5"/>
    <x v="0"/>
  </r>
  <r>
    <s v="ORD00259"/>
    <x v="1243"/>
    <s v="Hana Nugroho"/>
    <x v="11"/>
    <x v="9"/>
    <n v="46000"/>
    <x v="10"/>
    <n v="0"/>
    <n v="59800"/>
    <n v="0"/>
    <n v="59800"/>
    <n v="0"/>
    <n v="59800"/>
    <x v="0"/>
    <x v="0"/>
    <x v="0"/>
    <n v="5"/>
    <x v="0"/>
  </r>
  <r>
    <s v="ORD01213"/>
    <x v="1244"/>
    <s v="Lestari Puspita"/>
    <x v="19"/>
    <x v="1"/>
    <n v="15000"/>
    <x v="23"/>
    <n v="0"/>
    <n v="4500"/>
    <n v="0"/>
    <n v="4500"/>
    <n v="78000"/>
    <n v="82500"/>
    <x v="0"/>
    <x v="0"/>
    <x v="4"/>
    <n v="5"/>
    <x v="0"/>
  </r>
  <r>
    <s v="ORD00319"/>
    <x v="1245"/>
    <s v="Clara Maulana"/>
    <x v="14"/>
    <x v="18"/>
    <n v="11000"/>
    <x v="24"/>
    <n v="0"/>
    <n v="22000"/>
    <n v="0"/>
    <n v="22000"/>
    <n v="85000"/>
    <n v="107000"/>
    <x v="0"/>
    <x v="1"/>
    <x v="4"/>
    <n v="1"/>
    <x v="0"/>
  </r>
  <r>
    <s v="ORD00319"/>
    <x v="1245"/>
    <s v="Clara Maulana"/>
    <x v="14"/>
    <x v="0"/>
    <n v="10000"/>
    <x v="27"/>
    <n v="0"/>
    <n v="19000"/>
    <n v="0"/>
    <n v="19000"/>
    <n v="0"/>
    <n v="19000"/>
    <x v="0"/>
    <x v="1"/>
    <x v="4"/>
    <n v="1"/>
    <x v="0"/>
  </r>
  <r>
    <s v="ORD01227"/>
    <x v="1246"/>
    <s v="Vina Maulana"/>
    <x v="0"/>
    <x v="17"/>
    <n v="12000"/>
    <x v="3"/>
    <n v="0"/>
    <n v="10800"/>
    <n v="0"/>
    <n v="10800"/>
    <n v="15000"/>
    <n v="25800"/>
    <x v="1"/>
    <x v="0"/>
    <x v="0"/>
    <n v="4"/>
    <x v="0"/>
  </r>
  <r>
    <s v="ORD01210"/>
    <x v="1247"/>
    <s v="Wahyu Pradipta"/>
    <x v="15"/>
    <x v="1"/>
    <n v="15000"/>
    <x v="3"/>
    <n v="0"/>
    <n v="13500"/>
    <n v="0"/>
    <n v="13500"/>
    <n v="97000"/>
    <n v="110500"/>
    <x v="2"/>
    <x v="0"/>
    <x v="4"/>
    <n v="2"/>
    <x v="1"/>
  </r>
  <r>
    <s v="ORD01167"/>
    <x v="1248"/>
    <s v="Vina Syahputra"/>
    <x v="13"/>
    <x v="4"/>
    <n v="40000"/>
    <x v="0"/>
    <n v="5"/>
    <n v="44000"/>
    <n v="2200"/>
    <n v="41800"/>
    <n v="49000"/>
    <n v="90800"/>
    <x v="1"/>
    <x v="1"/>
    <x v="4"/>
    <n v="5"/>
    <x v="0"/>
  </r>
  <r>
    <s v="ORD01231"/>
    <x v="1249"/>
    <s v="Erna Pradipta"/>
    <x v="18"/>
    <x v="0"/>
    <n v="10000"/>
    <x v="16"/>
    <n v="5"/>
    <n v="18000"/>
    <n v="900"/>
    <n v="17100"/>
    <n v="0"/>
    <n v="17100"/>
    <x v="1"/>
    <x v="0"/>
    <x v="2"/>
    <n v="5"/>
    <x v="0"/>
  </r>
  <r>
    <s v="ORD01351"/>
    <x v="1250"/>
    <s v="Lestari Ramadhani"/>
    <x v="5"/>
    <x v="8"/>
    <n v="17500"/>
    <x v="27"/>
    <n v="5"/>
    <n v="33250"/>
    <n v="1662.5"/>
    <n v="31587.5"/>
    <n v="18000"/>
    <n v="49587.5"/>
    <x v="2"/>
    <x v="0"/>
    <x v="0"/>
    <n v="4"/>
    <x v="0"/>
  </r>
  <r>
    <s v="ORD00685"/>
    <x v="1251"/>
    <s v="Bella Maulana"/>
    <x v="13"/>
    <x v="15"/>
    <n v="10000"/>
    <x v="19"/>
    <n v="5"/>
    <n v="8000"/>
    <n v="400"/>
    <n v="7600"/>
    <n v="49000"/>
    <n v="56600"/>
    <x v="3"/>
    <x v="1"/>
    <x v="4"/>
    <n v="2"/>
    <x v="0"/>
  </r>
  <r>
    <s v="ORD00595"/>
    <x v="1252"/>
    <s v="Bella Utami"/>
    <x v="24"/>
    <x v="16"/>
    <n v="115000"/>
    <x v="2"/>
    <n v="5"/>
    <n v="46000"/>
    <n v="2300"/>
    <n v="43700"/>
    <n v="68000"/>
    <n v="111700"/>
    <x v="1"/>
    <x v="0"/>
    <x v="0"/>
    <n v="4"/>
    <x v="0"/>
  </r>
  <r>
    <s v="ORD00518"/>
    <x v="1253"/>
    <s v="Lestari Wijaya"/>
    <x v="18"/>
    <x v="3"/>
    <n v="13500"/>
    <x v="38"/>
    <n v="5"/>
    <n v="45900"/>
    <n v="2295"/>
    <n v="43605"/>
    <n v="0"/>
    <n v="43605"/>
    <x v="0"/>
    <x v="0"/>
    <x v="0"/>
    <n v="3"/>
    <x v="0"/>
  </r>
  <r>
    <s v="ORD00752"/>
    <x v="1254"/>
    <s v="Lestari Utami"/>
    <x v="3"/>
    <x v="13"/>
    <n v="10000"/>
    <x v="13"/>
    <n v="5"/>
    <n v="5000"/>
    <n v="250"/>
    <n v="4750"/>
    <n v="93000"/>
    <n v="97750"/>
    <x v="2"/>
    <x v="1"/>
    <x v="3"/>
    <n v="5"/>
    <x v="0"/>
  </r>
  <r>
    <s v="ORD01532"/>
    <x v="1255"/>
    <s v="Kartika Ananda"/>
    <x v="13"/>
    <x v="10"/>
    <n v="45000"/>
    <x v="32"/>
    <n v="5"/>
    <n v="9000"/>
    <n v="450"/>
    <n v="8550"/>
    <n v="49000"/>
    <n v="57550"/>
    <x v="1"/>
    <x v="1"/>
    <x v="2"/>
    <n v="4"/>
    <x v="0"/>
  </r>
  <r>
    <s v="ORD00343"/>
    <x v="1256"/>
    <s v="Aulia Budiman"/>
    <x v="15"/>
    <x v="8"/>
    <n v="17500"/>
    <x v="7"/>
    <n v="5"/>
    <n v="28000"/>
    <n v="1400"/>
    <n v="26600"/>
    <n v="97000"/>
    <n v="123600"/>
    <x v="0"/>
    <x v="0"/>
    <x v="3"/>
    <n v="1"/>
    <x v="0"/>
  </r>
  <r>
    <s v="ORD00682"/>
    <x v="1257"/>
    <s v="Eka Saputra"/>
    <x v="29"/>
    <x v="15"/>
    <n v="10000"/>
    <x v="13"/>
    <n v="5"/>
    <n v="5000"/>
    <n v="250"/>
    <n v="4750"/>
    <n v="48000"/>
    <n v="52750"/>
    <x v="3"/>
    <x v="0"/>
    <x v="4"/>
    <n v="2"/>
    <x v="0"/>
  </r>
  <r>
    <s v="ORD01064"/>
    <x v="1258"/>
    <s v="Bella Fauziah"/>
    <x v="3"/>
    <x v="3"/>
    <n v="13500"/>
    <x v="14"/>
    <n v="5"/>
    <n v="35100"/>
    <n v="1755"/>
    <n v="33345"/>
    <n v="93000"/>
    <n v="126345"/>
    <x v="3"/>
    <x v="0"/>
    <x v="4"/>
    <n v="1"/>
    <x v="0"/>
  </r>
  <r>
    <s v="ORD00057"/>
    <x v="1259"/>
    <s v="Rizky Budiman"/>
    <x v="33"/>
    <x v="14"/>
    <n v="55000"/>
    <x v="17"/>
    <n v="5"/>
    <n v="55000"/>
    <n v="2750"/>
    <n v="52250"/>
    <n v="80000"/>
    <n v="132250"/>
    <x v="0"/>
    <x v="2"/>
    <x v="2"/>
    <n v="1"/>
    <x v="1"/>
  </r>
  <r>
    <s v="ORD00057"/>
    <x v="1259"/>
    <s v="Rizky Budiman"/>
    <x v="33"/>
    <x v="10"/>
    <n v="45000"/>
    <x v="2"/>
    <n v="5"/>
    <n v="18000"/>
    <n v="900"/>
    <n v="17100"/>
    <n v="0"/>
    <n v="17100"/>
    <x v="0"/>
    <x v="2"/>
    <x v="2"/>
    <n v="1"/>
    <x v="1"/>
  </r>
  <r>
    <s v="ORD00135"/>
    <x v="1260"/>
    <s v="Gita Utami"/>
    <x v="34"/>
    <x v="9"/>
    <n v="46000"/>
    <x v="5"/>
    <n v="5"/>
    <n v="55200"/>
    <n v="2760"/>
    <n v="52440"/>
    <n v="18000"/>
    <n v="70440"/>
    <x v="3"/>
    <x v="0"/>
    <x v="1"/>
    <n v="5"/>
    <x v="0"/>
  </r>
  <r>
    <s v="ORD01267"/>
    <x v="1261"/>
    <s v="Dimas Utami"/>
    <x v="18"/>
    <x v="1"/>
    <n v="15000"/>
    <x v="12"/>
    <n v="5"/>
    <n v="9000"/>
    <n v="450"/>
    <n v="8550"/>
    <n v="0"/>
    <n v="8550"/>
    <x v="1"/>
    <x v="0"/>
    <x v="3"/>
    <n v="4"/>
    <x v="1"/>
  </r>
  <r>
    <s v="ORD00247"/>
    <x v="1262"/>
    <s v="Qori Utami"/>
    <x v="30"/>
    <x v="14"/>
    <n v="55000"/>
    <x v="10"/>
    <n v="5"/>
    <n v="71500"/>
    <n v="3575"/>
    <n v="67925"/>
    <n v="57000"/>
    <n v="124925"/>
    <x v="1"/>
    <x v="0"/>
    <x v="0"/>
    <n v="3"/>
    <x v="0"/>
  </r>
  <r>
    <s v="ORD01086"/>
    <x v="1263"/>
    <s v="Sari Ramadhani"/>
    <x v="26"/>
    <x v="11"/>
    <n v="15000"/>
    <x v="3"/>
    <n v="5"/>
    <n v="13500"/>
    <n v="675"/>
    <n v="12825"/>
    <n v="46000"/>
    <n v="58825"/>
    <x v="0"/>
    <x v="1"/>
    <x v="3"/>
    <n v="2"/>
    <x v="0"/>
  </r>
  <r>
    <s v="ORD01155"/>
    <x v="1264"/>
    <s v="Lestari Budiman"/>
    <x v="14"/>
    <x v="0"/>
    <n v="10000"/>
    <x v="22"/>
    <n v="5"/>
    <n v="23000"/>
    <n v="1150"/>
    <n v="21850"/>
    <n v="85000"/>
    <n v="106850"/>
    <x v="1"/>
    <x v="0"/>
    <x v="2"/>
    <n v="4"/>
    <x v="0"/>
  </r>
  <r>
    <s v="ORD01595"/>
    <x v="1265"/>
    <s v="Bella Halim"/>
    <x v="2"/>
    <x v="8"/>
    <n v="17500"/>
    <x v="22"/>
    <n v="5"/>
    <n v="40250"/>
    <n v="2012.5"/>
    <n v="38237.5"/>
    <n v="76000"/>
    <n v="114237.5"/>
    <x v="2"/>
    <x v="0"/>
    <x v="2"/>
    <n v="2"/>
    <x v="0"/>
  </r>
  <r>
    <s v="ORD00267"/>
    <x v="1266"/>
    <s v="Clara Setiawan"/>
    <x v="16"/>
    <x v="6"/>
    <n v="26000"/>
    <x v="1"/>
    <n v="5"/>
    <n v="18200"/>
    <n v="910"/>
    <n v="17290"/>
    <n v="18000"/>
    <n v="35290"/>
    <x v="0"/>
    <x v="0"/>
    <x v="1"/>
    <n v="1"/>
    <x v="0"/>
  </r>
  <r>
    <s v="ORD00570"/>
    <x v="1267"/>
    <s v="Dina Syahputra"/>
    <x v="28"/>
    <x v="8"/>
    <n v="17500"/>
    <x v="14"/>
    <n v="5"/>
    <n v="45500"/>
    <n v="2275"/>
    <n v="43225"/>
    <n v="56000"/>
    <n v="99225"/>
    <x v="2"/>
    <x v="0"/>
    <x v="4"/>
    <n v="5"/>
    <x v="0"/>
  </r>
  <r>
    <s v="ORD01682"/>
    <x v="1268"/>
    <s v="Bella Halim"/>
    <x v="2"/>
    <x v="13"/>
    <n v="10000"/>
    <x v="13"/>
    <n v="5"/>
    <n v="5000"/>
    <n v="250"/>
    <n v="4750"/>
    <n v="76000"/>
    <n v="80750"/>
    <x v="2"/>
    <x v="0"/>
    <x v="0"/>
    <n v="4"/>
    <x v="0"/>
  </r>
  <r>
    <s v="ORD01419"/>
    <x v="1269"/>
    <s v="Eka Budiman"/>
    <x v="3"/>
    <x v="11"/>
    <n v="15000"/>
    <x v="20"/>
    <n v="5"/>
    <n v="21000"/>
    <n v="1050"/>
    <n v="19950"/>
    <n v="93000"/>
    <n v="112950"/>
    <x v="3"/>
    <x v="1"/>
    <x v="2"/>
    <n v="5"/>
    <x v="0"/>
  </r>
  <r>
    <s v="ORD00864"/>
    <x v="1270"/>
    <s v="Citra Halim"/>
    <x v="21"/>
    <x v="4"/>
    <n v="40000"/>
    <x v="19"/>
    <n v="0"/>
    <n v="32000"/>
    <n v="0"/>
    <n v="32000"/>
    <n v="59000"/>
    <n v="91000"/>
    <x v="0"/>
    <x v="1"/>
    <x v="1"/>
    <n v="2"/>
    <x v="0"/>
  </r>
  <r>
    <s v="ORD01426"/>
    <x v="1271"/>
    <s v="Gita Kurniawan"/>
    <x v="19"/>
    <x v="10"/>
    <n v="45000"/>
    <x v="2"/>
    <n v="0"/>
    <n v="18000"/>
    <n v="0"/>
    <n v="18000"/>
    <n v="78000"/>
    <n v="96000"/>
    <x v="1"/>
    <x v="1"/>
    <x v="0"/>
    <n v="4"/>
    <x v="0"/>
  </r>
  <r>
    <s v="ORD01604"/>
    <x v="1272"/>
    <s v="Qori Fauziah"/>
    <x v="11"/>
    <x v="4"/>
    <n v="40000"/>
    <x v="10"/>
    <n v="0"/>
    <n v="52000"/>
    <n v="0"/>
    <n v="52000"/>
    <n v="74000"/>
    <n v="126000"/>
    <x v="2"/>
    <x v="0"/>
    <x v="3"/>
    <n v="1"/>
    <x v="0"/>
  </r>
  <r>
    <s v="ORD01152"/>
    <x v="1273"/>
    <s v="Fitri Maulana"/>
    <x v="22"/>
    <x v="8"/>
    <n v="17500"/>
    <x v="40"/>
    <n v="0"/>
    <n v="68250"/>
    <n v="0"/>
    <n v="68250"/>
    <n v="50000"/>
    <n v="118250"/>
    <x v="3"/>
    <x v="0"/>
    <x v="0"/>
    <n v="4"/>
    <x v="0"/>
  </r>
  <r>
    <s v="ORD00092"/>
    <x v="1274"/>
    <s v="Tono Saputra"/>
    <x v="30"/>
    <x v="1"/>
    <n v="15000"/>
    <x v="1"/>
    <n v="0"/>
    <n v="10500"/>
    <n v="0"/>
    <n v="10500"/>
    <n v="57000"/>
    <n v="67500"/>
    <x v="1"/>
    <x v="0"/>
    <x v="3"/>
    <n v="1"/>
    <x v="1"/>
  </r>
  <r>
    <s v="ORD01750"/>
    <x v="1275"/>
    <s v="Clara Kusuma"/>
    <x v="15"/>
    <x v="18"/>
    <n v="11000"/>
    <x v="17"/>
    <n v="0"/>
    <n v="11000"/>
    <n v="0"/>
    <n v="11000"/>
    <n v="97000"/>
    <n v="108000"/>
    <x v="3"/>
    <x v="1"/>
    <x v="1"/>
    <n v="2"/>
    <x v="0"/>
  </r>
  <r>
    <s v="ORD01665"/>
    <x v="1276"/>
    <s v="Dina Setiawan"/>
    <x v="26"/>
    <x v="10"/>
    <n v="45000"/>
    <x v="19"/>
    <n v="0"/>
    <n v="36000"/>
    <n v="0"/>
    <n v="36000"/>
    <n v="46000"/>
    <n v="82000"/>
    <x v="2"/>
    <x v="0"/>
    <x v="3"/>
    <n v="5"/>
    <x v="0"/>
  </r>
  <r>
    <s v="ORD01713"/>
    <x v="1277"/>
    <s v="Gita Saputra"/>
    <x v="17"/>
    <x v="0"/>
    <n v="10000"/>
    <x v="10"/>
    <n v="0"/>
    <n v="13000"/>
    <n v="0"/>
    <n v="13000"/>
    <n v="72000"/>
    <n v="85000"/>
    <x v="1"/>
    <x v="0"/>
    <x v="2"/>
    <n v="2"/>
    <x v="0"/>
  </r>
  <r>
    <s v="ORD00934"/>
    <x v="1278"/>
    <s v="Bella Ramadhani"/>
    <x v="14"/>
    <x v="14"/>
    <n v="55000"/>
    <x v="10"/>
    <n v="0"/>
    <n v="71500"/>
    <n v="0"/>
    <n v="71500"/>
    <n v="85000"/>
    <n v="156500"/>
    <x v="0"/>
    <x v="0"/>
    <x v="0"/>
    <n v="1"/>
    <x v="0"/>
  </r>
  <r>
    <s v="ORD00165"/>
    <x v="1279"/>
    <s v="Dewi Setiawan"/>
    <x v="15"/>
    <x v="17"/>
    <n v="12000"/>
    <x v="20"/>
    <n v="0"/>
    <n v="16800"/>
    <n v="0"/>
    <n v="16800"/>
    <n v="97000"/>
    <n v="113800"/>
    <x v="3"/>
    <x v="0"/>
    <x v="0"/>
    <n v="5"/>
    <x v="0"/>
  </r>
  <r>
    <s v="ORD00165"/>
    <x v="1279"/>
    <s v="Dewi Setiawan"/>
    <x v="15"/>
    <x v="5"/>
    <n v="10500"/>
    <x v="25"/>
    <n v="0"/>
    <n v="25200"/>
    <n v="0"/>
    <n v="25200"/>
    <n v="0"/>
    <n v="25200"/>
    <x v="3"/>
    <x v="0"/>
    <x v="0"/>
    <n v="5"/>
    <x v="0"/>
  </r>
  <r>
    <s v="ORD01272"/>
    <x v="1280"/>
    <s v="Bella Iskandar"/>
    <x v="8"/>
    <x v="12"/>
    <n v="9500"/>
    <x v="12"/>
    <n v="0"/>
    <n v="5700"/>
    <n v="0"/>
    <n v="5700"/>
    <n v="59000"/>
    <n v="64700"/>
    <x v="3"/>
    <x v="0"/>
    <x v="3"/>
    <n v="2"/>
    <x v="0"/>
  </r>
  <r>
    <s v="ORD01082"/>
    <x v="1281"/>
    <s v="Dewi Hidayat"/>
    <x v="16"/>
    <x v="7"/>
    <n v="14000"/>
    <x v="0"/>
    <n v="0"/>
    <n v="15400.000000000002"/>
    <n v="0"/>
    <n v="15400.000000000002"/>
    <n v="18000"/>
    <n v="33400"/>
    <x v="0"/>
    <x v="0"/>
    <x v="1"/>
    <n v="1"/>
    <x v="0"/>
  </r>
  <r>
    <s v="ORD01457"/>
    <x v="1282"/>
    <s v="Vina Halim"/>
    <x v="10"/>
    <x v="12"/>
    <n v="9500"/>
    <x v="5"/>
    <n v="0"/>
    <n v="11400"/>
    <n v="0"/>
    <n v="11400"/>
    <n v="87000"/>
    <n v="98400"/>
    <x v="1"/>
    <x v="0"/>
    <x v="4"/>
    <n v="2"/>
    <x v="0"/>
  </r>
  <r>
    <s v="ORD01602"/>
    <x v="1283"/>
    <s v="Qori Hidayat"/>
    <x v="1"/>
    <x v="8"/>
    <n v="17500"/>
    <x v="6"/>
    <n v="0"/>
    <n v="38500"/>
    <n v="0"/>
    <n v="38500"/>
    <n v="17000"/>
    <n v="55500"/>
    <x v="1"/>
    <x v="0"/>
    <x v="3"/>
    <n v="3"/>
    <x v="0"/>
  </r>
  <r>
    <s v="ORD01474"/>
    <x v="1284"/>
    <s v="Rizky Ananda"/>
    <x v="10"/>
    <x v="17"/>
    <n v="12000"/>
    <x v="5"/>
    <n v="0"/>
    <n v="14400"/>
    <n v="0"/>
    <n v="14400"/>
    <n v="87000"/>
    <n v="101400"/>
    <x v="0"/>
    <x v="0"/>
    <x v="1"/>
    <n v="3"/>
    <x v="1"/>
  </r>
  <r>
    <s v="ORD01807"/>
    <x v="1285"/>
    <s v="Bella Santoso"/>
    <x v="7"/>
    <x v="2"/>
    <n v="20000"/>
    <x v="18"/>
    <n v="0"/>
    <n v="30000"/>
    <n v="0"/>
    <n v="30000"/>
    <n v="26000"/>
    <n v="56000"/>
    <x v="3"/>
    <x v="1"/>
    <x v="4"/>
    <n v="3"/>
    <x v="0"/>
  </r>
  <r>
    <s v="ORD00065"/>
    <x v="1286"/>
    <s v="Umar Setiawan"/>
    <x v="17"/>
    <x v="1"/>
    <n v="15000"/>
    <x v="12"/>
    <n v="0"/>
    <n v="9000"/>
    <n v="0"/>
    <n v="9000"/>
    <n v="72000"/>
    <n v="81000"/>
    <x v="2"/>
    <x v="0"/>
    <x v="1"/>
    <n v="4"/>
    <x v="1"/>
  </r>
  <r>
    <s v="ORD00065"/>
    <x v="1286"/>
    <s v="Umar Setiawan"/>
    <x v="17"/>
    <x v="3"/>
    <n v="13500"/>
    <x v="7"/>
    <n v="0"/>
    <n v="21600"/>
    <n v="0"/>
    <n v="21600"/>
    <n v="0"/>
    <n v="21600"/>
    <x v="2"/>
    <x v="0"/>
    <x v="1"/>
    <n v="4"/>
    <x v="1"/>
  </r>
  <r>
    <s v="ORD01179"/>
    <x v="1287"/>
    <s v="Gita Nugroho"/>
    <x v="2"/>
    <x v="14"/>
    <n v="55000"/>
    <x v="26"/>
    <n v="0"/>
    <n v="5500"/>
    <n v="0"/>
    <n v="5500"/>
    <n v="76000"/>
    <n v="81500"/>
    <x v="1"/>
    <x v="0"/>
    <x v="1"/>
    <n v="3"/>
    <x v="0"/>
  </r>
  <r>
    <s v="ORD00715"/>
    <x v="1288"/>
    <s v="Dewi Kurniawan"/>
    <x v="2"/>
    <x v="11"/>
    <n v="15000"/>
    <x v="18"/>
    <n v="0"/>
    <n v="22500"/>
    <n v="0"/>
    <n v="22500"/>
    <n v="76000"/>
    <n v="98500"/>
    <x v="2"/>
    <x v="0"/>
    <x v="0"/>
    <n v="5"/>
    <x v="0"/>
  </r>
  <r>
    <s v="ORD00188"/>
    <x v="1289"/>
    <s v="Yani Saputra"/>
    <x v="12"/>
    <x v="0"/>
    <n v="10000"/>
    <x v="15"/>
    <n v="0"/>
    <n v="17000"/>
    <n v="0"/>
    <n v="17000"/>
    <n v="30000"/>
    <n v="47000"/>
    <x v="0"/>
    <x v="2"/>
    <x v="2"/>
    <n v="3"/>
    <x v="0"/>
  </r>
  <r>
    <s v="ORD00188"/>
    <x v="1289"/>
    <s v="Yani Saputra"/>
    <x v="12"/>
    <x v="1"/>
    <n v="15000"/>
    <x v="12"/>
    <n v="0"/>
    <n v="9000"/>
    <n v="0"/>
    <n v="9000"/>
    <n v="0"/>
    <n v="9000"/>
    <x v="0"/>
    <x v="2"/>
    <x v="2"/>
    <n v="3"/>
    <x v="0"/>
  </r>
  <r>
    <s v="ORD00766"/>
    <x v="1290"/>
    <s v="Clara Hidayat"/>
    <x v="26"/>
    <x v="15"/>
    <n v="10000"/>
    <x v="2"/>
    <n v="0"/>
    <n v="4000"/>
    <n v="0"/>
    <n v="4000"/>
    <n v="46000"/>
    <n v="50000"/>
    <x v="3"/>
    <x v="1"/>
    <x v="3"/>
    <n v="5"/>
    <x v="0"/>
  </r>
  <r>
    <s v="ORD01264"/>
    <x v="1291"/>
    <s v="Vina Hidayat"/>
    <x v="9"/>
    <x v="3"/>
    <n v="13500"/>
    <x v="22"/>
    <n v="0"/>
    <n v="31049.999999999996"/>
    <n v="0"/>
    <n v="31049.999999999996"/>
    <n v="89000"/>
    <n v="120050"/>
    <x v="3"/>
    <x v="1"/>
    <x v="0"/>
    <n v="2"/>
    <x v="0"/>
  </r>
  <r>
    <s v="ORD01027"/>
    <x v="1292"/>
    <s v="Joko Ananda"/>
    <x v="20"/>
    <x v="12"/>
    <n v="9500"/>
    <x v="24"/>
    <n v="0"/>
    <n v="19000"/>
    <n v="0"/>
    <n v="19000"/>
    <n v="84000"/>
    <n v="103000"/>
    <x v="1"/>
    <x v="0"/>
    <x v="4"/>
    <n v="1"/>
    <x v="1"/>
  </r>
  <r>
    <s v="ORD01252"/>
    <x v="1293"/>
    <s v="Erna Maulana"/>
    <x v="31"/>
    <x v="12"/>
    <n v="9500"/>
    <x v="18"/>
    <n v="0"/>
    <n v="14250"/>
    <n v="0"/>
    <n v="14250"/>
    <n v="87000"/>
    <n v="101250"/>
    <x v="1"/>
    <x v="0"/>
    <x v="0"/>
    <n v="5"/>
    <x v="0"/>
  </r>
  <r>
    <s v="ORD01865"/>
    <x v="1294"/>
    <s v="Hana Saputra"/>
    <x v="17"/>
    <x v="0"/>
    <n v="10000"/>
    <x v="16"/>
    <n v="0"/>
    <n v="18000"/>
    <n v="0"/>
    <n v="18000"/>
    <n v="72000"/>
    <n v="90000"/>
    <x v="0"/>
    <x v="0"/>
    <x v="1"/>
    <n v="1"/>
    <x v="0"/>
  </r>
  <r>
    <s v="ORD00161"/>
    <x v="1295"/>
    <s v="Eka Maulana"/>
    <x v="2"/>
    <x v="14"/>
    <n v="55000"/>
    <x v="32"/>
    <n v="0"/>
    <n v="11000"/>
    <n v="0"/>
    <n v="11000"/>
    <n v="76000"/>
    <n v="87000"/>
    <x v="3"/>
    <x v="0"/>
    <x v="2"/>
    <n v="1"/>
    <x v="0"/>
  </r>
  <r>
    <s v="ORD00161"/>
    <x v="1295"/>
    <s v="Eka Maulana"/>
    <x v="2"/>
    <x v="1"/>
    <n v="15000"/>
    <x v="3"/>
    <n v="0"/>
    <n v="13500"/>
    <n v="0"/>
    <n v="13500"/>
    <n v="0"/>
    <n v="13500"/>
    <x v="3"/>
    <x v="0"/>
    <x v="2"/>
    <n v="1"/>
    <x v="0"/>
  </r>
  <r>
    <s v="ORD00571"/>
    <x v="1296"/>
    <s v="Yani Setiawan"/>
    <x v="2"/>
    <x v="3"/>
    <n v="13500"/>
    <x v="21"/>
    <n v="0"/>
    <n v="37800"/>
    <n v="0"/>
    <n v="37800"/>
    <n v="76000"/>
    <n v="113800"/>
    <x v="3"/>
    <x v="0"/>
    <x v="3"/>
    <n v="5"/>
    <x v="0"/>
  </r>
  <r>
    <s v="ORD01225"/>
    <x v="1297"/>
    <s v="Zahra Santoso"/>
    <x v="9"/>
    <x v="14"/>
    <n v="55000"/>
    <x v="12"/>
    <n v="0"/>
    <n v="33000"/>
    <n v="0"/>
    <n v="33000"/>
    <n v="89000"/>
    <n v="122000"/>
    <x v="3"/>
    <x v="0"/>
    <x v="2"/>
    <n v="1"/>
    <x v="0"/>
  </r>
  <r>
    <s v="ORD01134"/>
    <x v="1298"/>
    <s v="Wahyu Pradipta"/>
    <x v="15"/>
    <x v="9"/>
    <n v="46000"/>
    <x v="1"/>
    <n v="0"/>
    <n v="32199.999999999996"/>
    <n v="0"/>
    <n v="32199.999999999996"/>
    <n v="97000"/>
    <n v="129200"/>
    <x v="2"/>
    <x v="0"/>
    <x v="1"/>
    <n v="1"/>
    <x v="1"/>
  </r>
  <r>
    <s v="ORD00019"/>
    <x v="1299"/>
    <s v="Joko Nugroho"/>
    <x v="32"/>
    <x v="19"/>
    <n v="15500"/>
    <x v="32"/>
    <n v="0"/>
    <n v="3100"/>
    <n v="0"/>
    <n v="3100"/>
    <n v="28000"/>
    <n v="31100"/>
    <x v="2"/>
    <x v="0"/>
    <x v="1"/>
    <n v="3"/>
    <x v="1"/>
  </r>
  <r>
    <s v="ORD01777"/>
    <x v="1300"/>
    <s v="Made Setiawan"/>
    <x v="6"/>
    <x v="9"/>
    <n v="46000"/>
    <x v="13"/>
    <n v="0"/>
    <n v="23000"/>
    <n v="0"/>
    <n v="23000"/>
    <n v="80000"/>
    <n v="103000"/>
    <x v="0"/>
    <x v="0"/>
    <x v="3"/>
    <n v="4"/>
    <x v="1"/>
  </r>
  <r>
    <s v="ORD00348"/>
    <x v="1301"/>
    <s v="Clara Budiman"/>
    <x v="3"/>
    <x v="19"/>
    <n v="15500"/>
    <x v="2"/>
    <n v="0"/>
    <n v="6200"/>
    <n v="0"/>
    <n v="6200"/>
    <n v="93000"/>
    <n v="99200"/>
    <x v="0"/>
    <x v="2"/>
    <x v="4"/>
    <n v="4"/>
    <x v="0"/>
  </r>
  <r>
    <s v="ORD00348"/>
    <x v="1301"/>
    <s v="Clara Budiman"/>
    <x v="3"/>
    <x v="14"/>
    <n v="55000"/>
    <x v="17"/>
    <n v="0"/>
    <n v="55000"/>
    <n v="0"/>
    <n v="55000"/>
    <n v="0"/>
    <n v="55000"/>
    <x v="0"/>
    <x v="2"/>
    <x v="4"/>
    <n v="4"/>
    <x v="0"/>
  </r>
  <r>
    <s v="ORD01722"/>
    <x v="1302"/>
    <s v="Bella Pradipta"/>
    <x v="23"/>
    <x v="8"/>
    <n v="17500"/>
    <x v="5"/>
    <n v="0"/>
    <n v="21000"/>
    <n v="0"/>
    <n v="21000"/>
    <n v="55000"/>
    <n v="76000"/>
    <x v="3"/>
    <x v="0"/>
    <x v="4"/>
    <n v="1"/>
    <x v="0"/>
  </r>
  <r>
    <s v="ORD01780"/>
    <x v="1303"/>
    <s v="Dimas Halim"/>
    <x v="22"/>
    <x v="2"/>
    <n v="20000"/>
    <x v="19"/>
    <n v="0"/>
    <n v="16000"/>
    <n v="0"/>
    <n v="16000"/>
    <n v="50000"/>
    <n v="66000"/>
    <x v="1"/>
    <x v="0"/>
    <x v="1"/>
    <n v="5"/>
    <x v="1"/>
  </r>
  <r>
    <s v="ORD00819"/>
    <x v="1304"/>
    <s v="Putri Iskandar"/>
    <x v="29"/>
    <x v="8"/>
    <n v="17500"/>
    <x v="4"/>
    <n v="0"/>
    <n v="50750"/>
    <n v="0"/>
    <n v="50750"/>
    <n v="48000"/>
    <n v="98750"/>
    <x v="0"/>
    <x v="1"/>
    <x v="1"/>
    <n v="4"/>
    <x v="0"/>
  </r>
  <r>
    <s v="ORD01418"/>
    <x v="1305"/>
    <s v="Fitri Setiawan"/>
    <x v="13"/>
    <x v="16"/>
    <n v="115000"/>
    <x v="32"/>
    <n v="0"/>
    <n v="23000"/>
    <n v="0"/>
    <n v="23000"/>
    <n v="49000"/>
    <n v="72000"/>
    <x v="1"/>
    <x v="0"/>
    <x v="3"/>
    <n v="1"/>
    <x v="0"/>
  </r>
  <r>
    <s v="ORD01866"/>
    <x v="1306"/>
    <s v="Bella Ananda"/>
    <x v="4"/>
    <x v="7"/>
    <n v="14000"/>
    <x v="0"/>
    <n v="0"/>
    <n v="15400.000000000002"/>
    <n v="0"/>
    <n v="15400.000000000002"/>
    <n v="43000"/>
    <n v="58400"/>
    <x v="1"/>
    <x v="0"/>
    <x v="0"/>
    <n v="3"/>
    <x v="0"/>
  </r>
  <r>
    <s v="ORD00758"/>
    <x v="1307"/>
    <s v="Dewi Setiawan"/>
    <x v="15"/>
    <x v="13"/>
    <n v="10000"/>
    <x v="2"/>
    <n v="0"/>
    <n v="4000"/>
    <n v="0"/>
    <n v="4000"/>
    <n v="97000"/>
    <n v="101000"/>
    <x v="1"/>
    <x v="0"/>
    <x v="3"/>
    <n v="4"/>
    <x v="0"/>
  </r>
  <r>
    <s v="ORD01224"/>
    <x v="1308"/>
    <s v="Erna Santoso"/>
    <x v="4"/>
    <x v="0"/>
    <n v="10000"/>
    <x v="22"/>
    <n v="0"/>
    <n v="23000"/>
    <n v="0"/>
    <n v="23000"/>
    <n v="43000"/>
    <n v="66000"/>
    <x v="0"/>
    <x v="0"/>
    <x v="0"/>
    <n v="2"/>
    <x v="0"/>
  </r>
  <r>
    <s v="ORD01387"/>
    <x v="1309"/>
    <s v="Yani Santoso"/>
    <x v="14"/>
    <x v="4"/>
    <n v="40000"/>
    <x v="13"/>
    <n v="0"/>
    <n v="20000"/>
    <n v="0"/>
    <n v="20000"/>
    <n v="85000"/>
    <n v="105000"/>
    <x v="3"/>
    <x v="0"/>
    <x v="0"/>
    <n v="2"/>
    <x v="0"/>
  </r>
  <r>
    <s v="ORD01531"/>
    <x v="1310"/>
    <s v="Kartika Hidayat"/>
    <x v="20"/>
    <x v="17"/>
    <n v="12000"/>
    <x v="3"/>
    <n v="0"/>
    <n v="10800"/>
    <n v="0"/>
    <n v="10800"/>
    <n v="84000"/>
    <n v="94800"/>
    <x v="1"/>
    <x v="0"/>
    <x v="3"/>
    <n v="1"/>
    <x v="0"/>
  </r>
  <r>
    <s v="ORD01654"/>
    <x v="1311"/>
    <s v="Dewi Puspita"/>
    <x v="12"/>
    <x v="5"/>
    <n v="10500"/>
    <x v="15"/>
    <n v="0"/>
    <n v="17850"/>
    <n v="0"/>
    <n v="17850"/>
    <n v="30000"/>
    <n v="47850"/>
    <x v="1"/>
    <x v="0"/>
    <x v="0"/>
    <n v="1"/>
    <x v="0"/>
  </r>
  <r>
    <s v="ORD01026"/>
    <x v="1312"/>
    <s v="Erna Fauziah"/>
    <x v="28"/>
    <x v="18"/>
    <n v="11000"/>
    <x v="18"/>
    <n v="0"/>
    <n v="16500"/>
    <n v="0"/>
    <n v="16500"/>
    <n v="56000"/>
    <n v="72500"/>
    <x v="3"/>
    <x v="0"/>
    <x v="1"/>
    <n v="3"/>
    <x v="0"/>
  </r>
  <r>
    <s v="ORD00488"/>
    <x v="1313"/>
    <s v="Dewi Wijaya"/>
    <x v="12"/>
    <x v="4"/>
    <n v="40000"/>
    <x v="19"/>
    <n v="0"/>
    <n v="32000"/>
    <n v="0"/>
    <n v="32000"/>
    <n v="30000"/>
    <n v="62000"/>
    <x v="0"/>
    <x v="0"/>
    <x v="1"/>
    <n v="5"/>
    <x v="0"/>
  </r>
  <r>
    <s v="ORD01698"/>
    <x v="1314"/>
    <s v="Putri Ananda"/>
    <x v="7"/>
    <x v="8"/>
    <n v="17500"/>
    <x v="8"/>
    <n v="0"/>
    <n v="64750"/>
    <n v="0"/>
    <n v="64750"/>
    <n v="26000"/>
    <n v="90750"/>
    <x v="1"/>
    <x v="0"/>
    <x v="4"/>
    <n v="4"/>
    <x v="0"/>
  </r>
  <r>
    <s v="ORD01620"/>
    <x v="1315"/>
    <s v="Fitri Nugroho"/>
    <x v="27"/>
    <x v="7"/>
    <n v="14000"/>
    <x v="2"/>
    <n v="0"/>
    <n v="5600"/>
    <n v="0"/>
    <n v="5600"/>
    <n v="49000"/>
    <n v="54600"/>
    <x v="3"/>
    <x v="0"/>
    <x v="1"/>
    <n v="4"/>
    <x v="0"/>
  </r>
  <r>
    <s v="ORD01635"/>
    <x v="1316"/>
    <s v="Aulia Puspita"/>
    <x v="29"/>
    <x v="0"/>
    <n v="10000"/>
    <x v="15"/>
    <n v="0"/>
    <n v="17000"/>
    <n v="0"/>
    <n v="17000"/>
    <n v="48000"/>
    <n v="65000"/>
    <x v="2"/>
    <x v="0"/>
    <x v="2"/>
    <n v="1"/>
    <x v="0"/>
  </r>
  <r>
    <s v="ORD01861"/>
    <x v="1317"/>
    <s v="Qori Syahputra"/>
    <x v="12"/>
    <x v="8"/>
    <n v="17500"/>
    <x v="28"/>
    <n v="0"/>
    <n v="54250"/>
    <n v="0"/>
    <n v="54250"/>
    <n v="30000"/>
    <n v="84250"/>
    <x v="3"/>
    <x v="0"/>
    <x v="1"/>
    <n v="3"/>
    <x v="0"/>
  </r>
  <r>
    <s v="ORD00607"/>
    <x v="1318"/>
    <s v="Andi Budiman"/>
    <x v="4"/>
    <x v="10"/>
    <n v="45000"/>
    <x v="19"/>
    <n v="0"/>
    <n v="36000"/>
    <n v="0"/>
    <n v="36000"/>
    <n v="43000"/>
    <n v="79000"/>
    <x v="0"/>
    <x v="0"/>
    <x v="2"/>
    <n v="2"/>
    <x v="1"/>
  </r>
  <r>
    <s v="ORD00055"/>
    <x v="1319"/>
    <s v="Bayu Ramadhani"/>
    <x v="31"/>
    <x v="17"/>
    <n v="12000"/>
    <x v="3"/>
    <n v="0"/>
    <n v="10800"/>
    <n v="0"/>
    <n v="10800"/>
    <n v="87000"/>
    <n v="97800"/>
    <x v="2"/>
    <x v="0"/>
    <x v="0"/>
    <n v="5"/>
    <x v="1"/>
  </r>
  <r>
    <s v="ORD00055"/>
    <x v="1319"/>
    <s v="Bayu Ramadhani"/>
    <x v="31"/>
    <x v="8"/>
    <n v="17500"/>
    <x v="9"/>
    <n v="0"/>
    <n v="36750"/>
    <n v="0"/>
    <n v="36750"/>
    <n v="0"/>
    <n v="36750"/>
    <x v="2"/>
    <x v="0"/>
    <x v="0"/>
    <n v="5"/>
    <x v="1"/>
  </r>
  <r>
    <s v="ORD00635"/>
    <x v="1320"/>
    <s v="Galih Saputra"/>
    <x v="15"/>
    <x v="18"/>
    <n v="11000"/>
    <x v="14"/>
    <n v="0"/>
    <n v="28600"/>
    <n v="0"/>
    <n v="28600"/>
    <n v="97000"/>
    <n v="125600"/>
    <x v="0"/>
    <x v="2"/>
    <x v="0"/>
    <n v="2"/>
    <x v="1"/>
  </r>
  <r>
    <s v="ORD01396"/>
    <x v="1321"/>
    <s v="Ani Hidayat"/>
    <x v="4"/>
    <x v="8"/>
    <n v="17500"/>
    <x v="18"/>
    <n v="0"/>
    <n v="26250"/>
    <n v="0"/>
    <n v="26250"/>
    <n v="43000"/>
    <n v="69250"/>
    <x v="2"/>
    <x v="1"/>
    <x v="1"/>
    <n v="4"/>
    <x v="0"/>
  </r>
  <r>
    <s v="ORD01247"/>
    <x v="1322"/>
    <s v="Joko Maulana"/>
    <x v="27"/>
    <x v="10"/>
    <n v="45000"/>
    <x v="20"/>
    <n v="0"/>
    <n v="62999.999999999993"/>
    <n v="0"/>
    <n v="62999.999999999993"/>
    <n v="49000"/>
    <n v="112000"/>
    <x v="2"/>
    <x v="1"/>
    <x v="0"/>
    <n v="1"/>
    <x v="1"/>
  </r>
  <r>
    <s v="ORD00253"/>
    <x v="1323"/>
    <s v="Kartika Fauziah"/>
    <x v="28"/>
    <x v="12"/>
    <n v="9500"/>
    <x v="3"/>
    <n v="0"/>
    <n v="8550"/>
    <n v="0"/>
    <n v="8550"/>
    <n v="56000"/>
    <n v="64550"/>
    <x v="2"/>
    <x v="0"/>
    <x v="4"/>
    <n v="2"/>
    <x v="0"/>
  </r>
  <r>
    <s v="ORD01623"/>
    <x v="1324"/>
    <s v="Ani Puspita"/>
    <x v="37"/>
    <x v="11"/>
    <n v="15000"/>
    <x v="31"/>
    <n v="0"/>
    <n v="40500"/>
    <n v="0"/>
    <n v="40500"/>
    <n v="67000"/>
    <n v="107500"/>
    <x v="0"/>
    <x v="0"/>
    <x v="2"/>
    <n v="4"/>
    <x v="0"/>
  </r>
  <r>
    <s v="ORD00950"/>
    <x v="1325"/>
    <s v="Arif Fauziah"/>
    <x v="6"/>
    <x v="18"/>
    <n v="11000"/>
    <x v="18"/>
    <n v="0"/>
    <n v="16500"/>
    <n v="0"/>
    <n v="16500"/>
    <n v="80000"/>
    <n v="96500"/>
    <x v="1"/>
    <x v="0"/>
    <x v="0"/>
    <n v="1"/>
    <x v="1"/>
  </r>
  <r>
    <s v="ORD00415"/>
    <x v="1326"/>
    <s v="Zahra Ananda"/>
    <x v="18"/>
    <x v="9"/>
    <n v="46000"/>
    <x v="12"/>
    <n v="0"/>
    <n v="27600"/>
    <n v="0"/>
    <n v="27600"/>
    <n v="0"/>
    <n v="27600"/>
    <x v="0"/>
    <x v="0"/>
    <x v="4"/>
    <n v="3"/>
    <x v="0"/>
  </r>
  <r>
    <s v="ORD00314"/>
    <x v="1327"/>
    <s v="Zahra Pradipta"/>
    <x v="9"/>
    <x v="10"/>
    <n v="45000"/>
    <x v="5"/>
    <n v="0"/>
    <n v="54000"/>
    <n v="0"/>
    <n v="54000"/>
    <n v="89000"/>
    <n v="143000"/>
    <x v="2"/>
    <x v="0"/>
    <x v="3"/>
    <n v="5"/>
    <x v="0"/>
  </r>
  <r>
    <s v="ORD00056"/>
    <x v="1328"/>
    <s v="Andi Budiman"/>
    <x v="4"/>
    <x v="6"/>
    <n v="26000"/>
    <x v="12"/>
    <n v="0"/>
    <n v="15600"/>
    <n v="0"/>
    <n v="15600"/>
    <n v="43000"/>
    <n v="58600"/>
    <x v="1"/>
    <x v="0"/>
    <x v="0"/>
    <n v="3"/>
    <x v="1"/>
  </r>
  <r>
    <s v="ORD01110"/>
    <x v="1329"/>
    <s v="Yani Ananda"/>
    <x v="28"/>
    <x v="18"/>
    <n v="11000"/>
    <x v="15"/>
    <n v="0"/>
    <n v="18700"/>
    <n v="0"/>
    <n v="18700"/>
    <n v="56000"/>
    <n v="74700"/>
    <x v="1"/>
    <x v="0"/>
    <x v="2"/>
    <n v="2"/>
    <x v="0"/>
  </r>
  <r>
    <s v="ORD01838"/>
    <x v="1330"/>
    <s v="Gita Pradipta"/>
    <x v="10"/>
    <x v="16"/>
    <n v="115000"/>
    <x v="2"/>
    <n v="0"/>
    <n v="46000"/>
    <n v="0"/>
    <n v="46000"/>
    <n v="87000"/>
    <n v="133000"/>
    <x v="1"/>
    <x v="0"/>
    <x v="1"/>
    <n v="3"/>
    <x v="0"/>
  </r>
  <r>
    <s v="ORD00690"/>
    <x v="1331"/>
    <s v="Indra Rahmawati"/>
    <x v="16"/>
    <x v="3"/>
    <n v="13500"/>
    <x v="1"/>
    <n v="0"/>
    <n v="9450"/>
    <n v="0"/>
    <n v="9450"/>
    <n v="18000"/>
    <n v="27450"/>
    <x v="1"/>
    <x v="0"/>
    <x v="2"/>
    <n v="5"/>
    <x v="1"/>
  </r>
  <r>
    <s v="ORD00468"/>
    <x v="1332"/>
    <s v="Qori Iskandar"/>
    <x v="11"/>
    <x v="15"/>
    <n v="10000"/>
    <x v="19"/>
    <n v="0"/>
    <n v="8000"/>
    <n v="0"/>
    <n v="8000"/>
    <n v="74000"/>
    <n v="82000"/>
    <x v="0"/>
    <x v="0"/>
    <x v="0"/>
    <n v="3"/>
    <x v="0"/>
  </r>
  <r>
    <s v="ORD00468"/>
    <x v="1332"/>
    <s v="Qori Iskandar"/>
    <x v="11"/>
    <x v="3"/>
    <n v="13500"/>
    <x v="0"/>
    <n v="0"/>
    <n v="14850.000000000002"/>
    <n v="0"/>
    <n v="14850.000000000002"/>
    <n v="0"/>
    <n v="14850.000000000002"/>
    <x v="0"/>
    <x v="0"/>
    <x v="0"/>
    <n v="3"/>
    <x v="0"/>
  </r>
  <r>
    <s v="ORD00252"/>
    <x v="1333"/>
    <s v="Ani Kusuma"/>
    <x v="29"/>
    <x v="0"/>
    <n v="10000"/>
    <x v="9"/>
    <n v="0"/>
    <n v="21000"/>
    <n v="0"/>
    <n v="21000"/>
    <n v="48000"/>
    <n v="69000"/>
    <x v="3"/>
    <x v="1"/>
    <x v="3"/>
    <n v="2"/>
    <x v="0"/>
  </r>
  <r>
    <s v="ORD01744"/>
    <x v="1334"/>
    <s v="Vina Kurniawan"/>
    <x v="19"/>
    <x v="11"/>
    <n v="15000"/>
    <x v="20"/>
    <n v="0"/>
    <n v="21000"/>
    <n v="0"/>
    <n v="21000"/>
    <n v="78000"/>
    <n v="99000"/>
    <x v="3"/>
    <x v="0"/>
    <x v="3"/>
    <n v="4"/>
    <x v="0"/>
  </r>
  <r>
    <s v="ORD00440"/>
    <x v="1335"/>
    <s v="Gita Kurniawan"/>
    <x v="19"/>
    <x v="10"/>
    <n v="45000"/>
    <x v="5"/>
    <n v="0"/>
    <n v="54000"/>
    <n v="0"/>
    <n v="54000"/>
    <n v="78000"/>
    <n v="132000"/>
    <x v="0"/>
    <x v="0"/>
    <x v="3"/>
    <n v="4"/>
    <x v="0"/>
  </r>
  <r>
    <s v="ORD01181"/>
    <x v="1336"/>
    <s v="Bella Ananda"/>
    <x v="4"/>
    <x v="10"/>
    <n v="45000"/>
    <x v="17"/>
    <n v="0"/>
    <n v="45000"/>
    <n v="0"/>
    <n v="45000"/>
    <n v="43000"/>
    <n v="88000"/>
    <x v="0"/>
    <x v="0"/>
    <x v="2"/>
    <n v="5"/>
    <x v="0"/>
  </r>
  <r>
    <s v="ORD01115"/>
    <x v="1337"/>
    <s v="Yani Santoso"/>
    <x v="14"/>
    <x v="17"/>
    <n v="12000"/>
    <x v="17"/>
    <n v="0"/>
    <n v="12000"/>
    <n v="0"/>
    <n v="12000"/>
    <n v="85000"/>
    <n v="97000"/>
    <x v="0"/>
    <x v="2"/>
    <x v="2"/>
    <n v="4"/>
    <x v="0"/>
  </r>
  <r>
    <s v="ORD00693"/>
    <x v="1338"/>
    <s v="Erna Santoso"/>
    <x v="4"/>
    <x v="11"/>
    <n v="15000"/>
    <x v="7"/>
    <n v="0"/>
    <n v="24000"/>
    <n v="0"/>
    <n v="24000"/>
    <n v="43000"/>
    <n v="67000"/>
    <x v="2"/>
    <x v="0"/>
    <x v="2"/>
    <n v="3"/>
    <x v="0"/>
  </r>
  <r>
    <s v="ORD01384"/>
    <x v="1339"/>
    <s v="Bella Saputra"/>
    <x v="5"/>
    <x v="16"/>
    <n v="115000"/>
    <x v="23"/>
    <n v="0"/>
    <n v="34500"/>
    <n v="0"/>
    <n v="34500"/>
    <n v="18000"/>
    <n v="52500"/>
    <x v="1"/>
    <x v="0"/>
    <x v="0"/>
    <n v="2"/>
    <x v="0"/>
  </r>
  <r>
    <s v="ORD00768"/>
    <x v="1340"/>
    <s v="Tono Ananda"/>
    <x v="8"/>
    <x v="12"/>
    <n v="9500"/>
    <x v="2"/>
    <n v="0"/>
    <n v="3800"/>
    <n v="0"/>
    <n v="3800"/>
    <n v="59000"/>
    <n v="62800"/>
    <x v="1"/>
    <x v="0"/>
    <x v="1"/>
    <n v="3"/>
    <x v="1"/>
  </r>
  <r>
    <s v="ORD00917"/>
    <x v="1341"/>
    <s v="Kartika Santoso"/>
    <x v="10"/>
    <x v="8"/>
    <n v="17500"/>
    <x v="15"/>
    <n v="0"/>
    <n v="29750"/>
    <n v="0"/>
    <n v="29750"/>
    <n v="87000"/>
    <n v="116750"/>
    <x v="1"/>
    <x v="0"/>
    <x v="0"/>
    <n v="5"/>
    <x v="0"/>
  </r>
  <r>
    <s v="ORD00683"/>
    <x v="1342"/>
    <s v="Dina Halim"/>
    <x v="0"/>
    <x v="9"/>
    <n v="46000"/>
    <x v="13"/>
    <n v="0"/>
    <n v="23000"/>
    <n v="0"/>
    <n v="23000"/>
    <n v="15000"/>
    <n v="38000"/>
    <x v="0"/>
    <x v="0"/>
    <x v="4"/>
    <n v="1"/>
    <x v="0"/>
  </r>
  <r>
    <s v="ORD01651"/>
    <x v="1343"/>
    <s v="Zahra Halim"/>
    <x v="12"/>
    <x v="12"/>
    <n v="9500"/>
    <x v="10"/>
    <n v="0"/>
    <n v="12350"/>
    <n v="0"/>
    <n v="12350"/>
    <n v="30000"/>
    <n v="42350"/>
    <x v="0"/>
    <x v="0"/>
    <x v="2"/>
    <n v="5"/>
    <x v="0"/>
  </r>
  <r>
    <s v="ORD01207"/>
    <x v="1344"/>
    <s v="Indra Rahmawati"/>
    <x v="16"/>
    <x v="9"/>
    <n v="46000"/>
    <x v="1"/>
    <n v="0"/>
    <n v="32199.999999999996"/>
    <n v="0"/>
    <n v="32199.999999999996"/>
    <n v="18000"/>
    <n v="50200"/>
    <x v="3"/>
    <x v="0"/>
    <x v="3"/>
    <n v="2"/>
    <x v="1"/>
  </r>
  <r>
    <s v="ORD00101"/>
    <x v="1345"/>
    <s v="Yani Maulana"/>
    <x v="19"/>
    <x v="8"/>
    <n v="17500"/>
    <x v="3"/>
    <n v="0"/>
    <n v="15750"/>
    <n v="0"/>
    <n v="15750"/>
    <n v="78000"/>
    <n v="93750"/>
    <x v="1"/>
    <x v="0"/>
    <x v="1"/>
    <n v="2"/>
    <x v="0"/>
  </r>
  <r>
    <s v="ORD00101"/>
    <x v="1345"/>
    <s v="Yani Maulana"/>
    <x v="19"/>
    <x v="19"/>
    <n v="15500"/>
    <x v="13"/>
    <n v="0"/>
    <n v="7750"/>
    <n v="0"/>
    <n v="7750"/>
    <n v="0"/>
    <n v="7750"/>
    <x v="1"/>
    <x v="0"/>
    <x v="1"/>
    <n v="2"/>
    <x v="0"/>
  </r>
  <r>
    <s v="ORD00290"/>
    <x v="1346"/>
    <s v="Zahra Wijaya"/>
    <x v="12"/>
    <x v="14"/>
    <n v="55000"/>
    <x v="19"/>
    <n v="0"/>
    <n v="44000"/>
    <n v="0"/>
    <n v="44000"/>
    <n v="30000"/>
    <n v="74000"/>
    <x v="0"/>
    <x v="1"/>
    <x v="4"/>
    <n v="2"/>
    <x v="0"/>
  </r>
  <r>
    <s v="ORD01100"/>
    <x v="1347"/>
    <s v="Gita Budiman"/>
    <x v="24"/>
    <x v="8"/>
    <n v="17500"/>
    <x v="29"/>
    <n v="0"/>
    <n v="57750"/>
    <n v="0"/>
    <n v="57750"/>
    <n v="68000"/>
    <n v="125750"/>
    <x v="2"/>
    <x v="0"/>
    <x v="4"/>
    <n v="1"/>
    <x v="0"/>
  </r>
  <r>
    <s v="ORD00318"/>
    <x v="1348"/>
    <s v="Gita Nugroho"/>
    <x v="2"/>
    <x v="5"/>
    <n v="10500"/>
    <x v="16"/>
    <n v="0"/>
    <n v="18900"/>
    <n v="0"/>
    <n v="18900"/>
    <n v="76000"/>
    <n v="94900"/>
    <x v="1"/>
    <x v="0"/>
    <x v="2"/>
    <n v="2"/>
    <x v="0"/>
  </r>
  <r>
    <s v="ORD00318"/>
    <x v="1348"/>
    <s v="Gita Nugroho"/>
    <x v="2"/>
    <x v="15"/>
    <n v="10000"/>
    <x v="1"/>
    <n v="0"/>
    <n v="7000"/>
    <n v="0"/>
    <n v="7000"/>
    <n v="0"/>
    <n v="7000"/>
    <x v="1"/>
    <x v="0"/>
    <x v="2"/>
    <n v="2"/>
    <x v="0"/>
  </r>
  <r>
    <s v="ORD00829"/>
    <x v="1349"/>
    <s v="Yoga Utami"/>
    <x v="23"/>
    <x v="4"/>
    <n v="40000"/>
    <x v="3"/>
    <n v="0"/>
    <n v="36000"/>
    <n v="0"/>
    <n v="36000"/>
    <n v="55000"/>
    <n v="91000"/>
    <x v="0"/>
    <x v="1"/>
    <x v="2"/>
    <n v="5"/>
    <x v="1"/>
  </r>
  <r>
    <s v="ORD01523"/>
    <x v="1350"/>
    <s v="Gita Ramadhani"/>
    <x v="22"/>
    <x v="10"/>
    <n v="45000"/>
    <x v="17"/>
    <n v="0"/>
    <n v="45000"/>
    <n v="0"/>
    <n v="45000"/>
    <n v="50000"/>
    <n v="95000"/>
    <x v="2"/>
    <x v="0"/>
    <x v="1"/>
    <n v="4"/>
    <x v="0"/>
  </r>
  <r>
    <s v="ORD00692"/>
    <x v="1351"/>
    <s v="Eko Pradipta"/>
    <x v="4"/>
    <x v="8"/>
    <n v="17500"/>
    <x v="16"/>
    <n v="0"/>
    <n v="31500"/>
    <n v="0"/>
    <n v="31500"/>
    <n v="43000"/>
    <n v="74500"/>
    <x v="0"/>
    <x v="0"/>
    <x v="0"/>
    <n v="2"/>
    <x v="1"/>
  </r>
  <r>
    <s v="ORD01176"/>
    <x v="1352"/>
    <s v="Yani Santoso"/>
    <x v="14"/>
    <x v="4"/>
    <n v="40000"/>
    <x v="2"/>
    <n v="0"/>
    <n v="16000"/>
    <n v="0"/>
    <n v="16000"/>
    <n v="85000"/>
    <n v="101000"/>
    <x v="2"/>
    <x v="0"/>
    <x v="3"/>
    <n v="1"/>
    <x v="0"/>
  </r>
  <r>
    <s v="ORD01570"/>
    <x v="1353"/>
    <s v="Putri Wijaya"/>
    <x v="12"/>
    <x v="14"/>
    <n v="55000"/>
    <x v="12"/>
    <n v="0"/>
    <n v="33000"/>
    <n v="0"/>
    <n v="33000"/>
    <n v="30000"/>
    <n v="63000"/>
    <x v="3"/>
    <x v="2"/>
    <x v="2"/>
    <n v="4"/>
    <x v="0"/>
  </r>
  <r>
    <s v="ORD00002"/>
    <x v="1354"/>
    <s v="Yoga Saputra"/>
    <x v="0"/>
    <x v="11"/>
    <n v="15000"/>
    <x v="18"/>
    <n v="0"/>
    <n v="22500"/>
    <n v="0"/>
    <n v="22500"/>
    <n v="15000"/>
    <n v="37500"/>
    <x v="1"/>
    <x v="0"/>
    <x v="1"/>
    <n v="4"/>
    <x v="1"/>
  </r>
  <r>
    <s v="ORD00002"/>
    <x v="1354"/>
    <s v="Yoga Saputra"/>
    <x v="0"/>
    <x v="0"/>
    <n v="10000"/>
    <x v="17"/>
    <n v="0"/>
    <n v="10000"/>
    <n v="0"/>
    <n v="10000"/>
    <n v="0"/>
    <n v="10000"/>
    <x v="1"/>
    <x v="0"/>
    <x v="1"/>
    <n v="4"/>
    <x v="1"/>
  </r>
  <r>
    <s v="ORD01038"/>
    <x v="1355"/>
    <s v="Citra Halim"/>
    <x v="21"/>
    <x v="16"/>
    <n v="115000"/>
    <x v="0"/>
    <n v="0"/>
    <n v="126500.00000000001"/>
    <n v="0"/>
    <n v="126500.00000000001"/>
    <n v="59000"/>
    <n v="185500"/>
    <x v="3"/>
    <x v="1"/>
    <x v="2"/>
    <n v="5"/>
    <x v="0"/>
  </r>
  <r>
    <s v="ORD01517"/>
    <x v="1356"/>
    <s v="Hana Halim"/>
    <x v="31"/>
    <x v="4"/>
    <n v="40000"/>
    <x v="2"/>
    <n v="0"/>
    <n v="16000"/>
    <n v="0"/>
    <n v="16000"/>
    <n v="87000"/>
    <n v="103000"/>
    <x v="0"/>
    <x v="0"/>
    <x v="3"/>
    <n v="1"/>
    <x v="0"/>
  </r>
  <r>
    <s v="ORD00947"/>
    <x v="1357"/>
    <s v="Eka Saputra"/>
    <x v="29"/>
    <x v="4"/>
    <n v="40000"/>
    <x v="7"/>
    <n v="5"/>
    <n v="64000"/>
    <n v="3200"/>
    <n v="60800"/>
    <n v="48000"/>
    <n v="108800"/>
    <x v="0"/>
    <x v="0"/>
    <x v="1"/>
    <n v="4"/>
    <x v="0"/>
  </r>
  <r>
    <s v="ORD01740"/>
    <x v="1358"/>
    <s v="Wahyu Fauziah"/>
    <x v="35"/>
    <x v="5"/>
    <n v="10500"/>
    <x v="12"/>
    <n v="5"/>
    <n v="6300"/>
    <n v="315"/>
    <n v="5985"/>
    <n v="79000"/>
    <n v="84985"/>
    <x v="3"/>
    <x v="0"/>
    <x v="0"/>
    <n v="3"/>
    <x v="1"/>
  </r>
  <r>
    <s v="ORD01000"/>
    <x v="1359"/>
    <s v="Bella Setiawan"/>
    <x v="36"/>
    <x v="8"/>
    <n v="17500"/>
    <x v="14"/>
    <n v="5"/>
    <n v="45500"/>
    <n v="2275"/>
    <n v="43225"/>
    <n v="21000"/>
    <n v="64225"/>
    <x v="3"/>
    <x v="0"/>
    <x v="4"/>
    <n v="5"/>
    <x v="0"/>
  </r>
  <r>
    <s v="ORD01766"/>
    <x v="1360"/>
    <s v="Erna Halim"/>
    <x v="4"/>
    <x v="3"/>
    <n v="13500"/>
    <x v="5"/>
    <n v="5"/>
    <n v="16200"/>
    <n v="810"/>
    <n v="15390"/>
    <n v="43000"/>
    <n v="58390"/>
    <x v="2"/>
    <x v="0"/>
    <x v="4"/>
    <n v="4"/>
    <x v="0"/>
  </r>
  <r>
    <s v="ORD01382"/>
    <x v="1361"/>
    <s v="Tono Ananda"/>
    <x v="8"/>
    <x v="5"/>
    <n v="10500"/>
    <x v="18"/>
    <n v="5"/>
    <n v="15750"/>
    <n v="787.5"/>
    <n v="14962.5"/>
    <n v="59000"/>
    <n v="73962.5"/>
    <x v="3"/>
    <x v="2"/>
    <x v="3"/>
    <n v="4"/>
    <x v="1"/>
  </r>
  <r>
    <s v="ORD01423"/>
    <x v="1362"/>
    <s v="Ani Hidayat"/>
    <x v="4"/>
    <x v="4"/>
    <n v="40000"/>
    <x v="5"/>
    <n v="5"/>
    <n v="48000"/>
    <n v="2400"/>
    <n v="45600"/>
    <n v="43000"/>
    <n v="88600"/>
    <x v="2"/>
    <x v="1"/>
    <x v="3"/>
    <n v="4"/>
    <x v="0"/>
  </r>
  <r>
    <s v="ORD01148"/>
    <x v="1363"/>
    <s v="Yani Hidayat"/>
    <x v="33"/>
    <x v="15"/>
    <n v="10000"/>
    <x v="0"/>
    <n v="5"/>
    <n v="11000"/>
    <n v="550"/>
    <n v="10450"/>
    <n v="80000"/>
    <n v="90450"/>
    <x v="3"/>
    <x v="0"/>
    <x v="0"/>
    <n v="1"/>
    <x v="0"/>
  </r>
  <r>
    <s v="ORD00694"/>
    <x v="1364"/>
    <s v="Vina Kurniawan"/>
    <x v="19"/>
    <x v="9"/>
    <n v="46000"/>
    <x v="1"/>
    <n v="0"/>
    <n v="32199.999999999996"/>
    <n v="0"/>
    <n v="32199.999999999996"/>
    <n v="78000"/>
    <n v="110200"/>
    <x v="1"/>
    <x v="0"/>
    <x v="2"/>
    <n v="1"/>
    <x v="0"/>
  </r>
  <r>
    <s v="ORD00890"/>
    <x v="1365"/>
    <s v="Lestari Ramadhani"/>
    <x v="5"/>
    <x v="8"/>
    <n v="17500"/>
    <x v="6"/>
    <n v="0"/>
    <n v="38500"/>
    <n v="0"/>
    <n v="38500"/>
    <n v="18000"/>
    <n v="56500"/>
    <x v="0"/>
    <x v="0"/>
    <x v="0"/>
    <n v="1"/>
    <x v="0"/>
  </r>
  <r>
    <s v="ORD01590"/>
    <x v="1366"/>
    <s v="Citra Halim"/>
    <x v="21"/>
    <x v="13"/>
    <n v="10000"/>
    <x v="5"/>
    <n v="0"/>
    <n v="12000"/>
    <n v="0"/>
    <n v="12000"/>
    <n v="59000"/>
    <n v="71000"/>
    <x v="3"/>
    <x v="0"/>
    <x v="2"/>
    <n v="5"/>
    <x v="0"/>
  </r>
  <r>
    <s v="ORD01230"/>
    <x v="1367"/>
    <s v="Zahra Santoso"/>
    <x v="9"/>
    <x v="12"/>
    <n v="9500"/>
    <x v="0"/>
    <n v="0"/>
    <n v="10450"/>
    <n v="0"/>
    <n v="10450"/>
    <n v="89000"/>
    <n v="99450"/>
    <x v="2"/>
    <x v="0"/>
    <x v="1"/>
    <n v="3"/>
    <x v="0"/>
  </r>
  <r>
    <s v="ORD01463"/>
    <x v="1368"/>
    <s v="Citra Ananda"/>
    <x v="16"/>
    <x v="17"/>
    <n v="12000"/>
    <x v="13"/>
    <n v="0"/>
    <n v="6000"/>
    <n v="0"/>
    <n v="6000"/>
    <n v="18000"/>
    <n v="24000"/>
    <x v="1"/>
    <x v="0"/>
    <x v="3"/>
    <n v="5"/>
    <x v="0"/>
  </r>
  <r>
    <s v="ORD00740"/>
    <x v="1369"/>
    <s v="Sari Halim"/>
    <x v="23"/>
    <x v="11"/>
    <n v="15000"/>
    <x v="0"/>
    <n v="0"/>
    <n v="16500"/>
    <n v="0"/>
    <n v="16500"/>
    <n v="55000"/>
    <n v="71500"/>
    <x v="2"/>
    <x v="0"/>
    <x v="2"/>
    <n v="1"/>
    <x v="0"/>
  </r>
  <r>
    <s v="ORD01018"/>
    <x v="1370"/>
    <s v="Sari Syahputra"/>
    <x v="21"/>
    <x v="1"/>
    <n v="15000"/>
    <x v="13"/>
    <n v="0"/>
    <n v="7500"/>
    <n v="0"/>
    <n v="7500"/>
    <n v="59000"/>
    <n v="66500"/>
    <x v="3"/>
    <x v="1"/>
    <x v="2"/>
    <n v="4"/>
    <x v="0"/>
  </r>
  <r>
    <s v="ORD01621"/>
    <x v="1371"/>
    <s v="Qori Fauziah"/>
    <x v="11"/>
    <x v="6"/>
    <n v="26000"/>
    <x v="32"/>
    <n v="0"/>
    <n v="5200"/>
    <n v="0"/>
    <n v="5200"/>
    <n v="74000"/>
    <n v="79200"/>
    <x v="1"/>
    <x v="1"/>
    <x v="3"/>
    <n v="2"/>
    <x v="0"/>
  </r>
  <r>
    <s v="ORD00242"/>
    <x v="1372"/>
    <s v="Sari Fauziah"/>
    <x v="32"/>
    <x v="6"/>
    <n v="26000"/>
    <x v="16"/>
    <n v="0"/>
    <n v="46800"/>
    <n v="0"/>
    <n v="46800"/>
    <n v="28000"/>
    <n v="74800"/>
    <x v="3"/>
    <x v="0"/>
    <x v="1"/>
    <n v="5"/>
    <x v="0"/>
  </r>
  <r>
    <s v="ORD00426"/>
    <x v="1373"/>
    <s v="Bella Halim"/>
    <x v="2"/>
    <x v="4"/>
    <n v="40000"/>
    <x v="0"/>
    <n v="0"/>
    <n v="44000"/>
    <n v="0"/>
    <n v="44000"/>
    <n v="76000"/>
    <n v="120000"/>
    <x v="0"/>
    <x v="0"/>
    <x v="4"/>
    <n v="5"/>
    <x v="0"/>
  </r>
  <r>
    <s v="ORD00426"/>
    <x v="1373"/>
    <s v="Bella Halim"/>
    <x v="2"/>
    <x v="10"/>
    <n v="45000"/>
    <x v="1"/>
    <n v="0"/>
    <n v="31499.999999999996"/>
    <n v="0"/>
    <n v="31499.999999999996"/>
    <n v="0"/>
    <n v="31499.999999999996"/>
    <x v="0"/>
    <x v="0"/>
    <x v="4"/>
    <n v="5"/>
    <x v="0"/>
  </r>
  <r>
    <s v="ORD01039"/>
    <x v="1374"/>
    <s v="Qori Santoso"/>
    <x v="0"/>
    <x v="11"/>
    <n v="15000"/>
    <x v="23"/>
    <n v="0"/>
    <n v="4500"/>
    <n v="0"/>
    <n v="4500"/>
    <n v="15000"/>
    <n v="19500"/>
    <x v="2"/>
    <x v="0"/>
    <x v="2"/>
    <n v="3"/>
    <x v="0"/>
  </r>
  <r>
    <s v="ORD00825"/>
    <x v="1375"/>
    <s v="Yani Setiawan"/>
    <x v="2"/>
    <x v="2"/>
    <n v="20000"/>
    <x v="7"/>
    <n v="0"/>
    <n v="32000"/>
    <n v="0"/>
    <n v="32000"/>
    <n v="76000"/>
    <n v="108000"/>
    <x v="1"/>
    <x v="0"/>
    <x v="0"/>
    <n v="5"/>
    <x v="0"/>
  </r>
  <r>
    <s v="ORD01041"/>
    <x v="1376"/>
    <s v="Yani Maulana"/>
    <x v="19"/>
    <x v="5"/>
    <n v="10500"/>
    <x v="1"/>
    <n v="0"/>
    <n v="7349.9999999999991"/>
    <n v="0"/>
    <n v="7349.9999999999991"/>
    <n v="78000"/>
    <n v="85350"/>
    <x v="3"/>
    <x v="0"/>
    <x v="3"/>
    <n v="3"/>
    <x v="0"/>
  </r>
  <r>
    <s v="ORD01513"/>
    <x v="1377"/>
    <s v="Dewi Halim"/>
    <x v="29"/>
    <x v="16"/>
    <n v="115000"/>
    <x v="5"/>
    <n v="0"/>
    <n v="138000"/>
    <n v="0"/>
    <n v="138000"/>
    <n v="48000"/>
    <n v="186000"/>
    <x v="3"/>
    <x v="0"/>
    <x v="0"/>
    <n v="4"/>
    <x v="0"/>
  </r>
  <r>
    <s v="ORD00115"/>
    <x v="1378"/>
    <s v="Qori Maulana"/>
    <x v="5"/>
    <x v="13"/>
    <n v="10000"/>
    <x v="2"/>
    <n v="0"/>
    <n v="4000"/>
    <n v="0"/>
    <n v="4000"/>
    <n v="18000"/>
    <n v="22000"/>
    <x v="2"/>
    <x v="0"/>
    <x v="3"/>
    <n v="3"/>
    <x v="0"/>
  </r>
  <r>
    <s v="ORD01466"/>
    <x v="1379"/>
    <s v="Zahra Utami"/>
    <x v="25"/>
    <x v="9"/>
    <n v="46000"/>
    <x v="32"/>
    <n v="0"/>
    <n v="9200"/>
    <n v="0"/>
    <n v="9200"/>
    <n v="50000"/>
    <n v="59200"/>
    <x v="0"/>
    <x v="0"/>
    <x v="1"/>
    <n v="4"/>
    <x v="0"/>
  </r>
  <r>
    <s v="ORD00613"/>
    <x v="1380"/>
    <s v="Nanda Iskandar"/>
    <x v="14"/>
    <x v="8"/>
    <n v="17500"/>
    <x v="4"/>
    <n v="0"/>
    <n v="50750"/>
    <n v="0"/>
    <n v="50750"/>
    <n v="85000"/>
    <n v="135750"/>
    <x v="1"/>
    <x v="1"/>
    <x v="0"/>
    <n v="5"/>
    <x v="1"/>
  </r>
  <r>
    <s v="ORD01689"/>
    <x v="1381"/>
    <s v="Tono Syahputra"/>
    <x v="0"/>
    <x v="15"/>
    <n v="10000"/>
    <x v="2"/>
    <n v="0"/>
    <n v="4000"/>
    <n v="0"/>
    <n v="4000"/>
    <n v="15000"/>
    <n v="19000"/>
    <x v="0"/>
    <x v="0"/>
    <x v="0"/>
    <n v="2"/>
    <x v="1"/>
  </r>
  <r>
    <s v="ORD01277"/>
    <x v="1382"/>
    <s v="Aulia Rahmawati"/>
    <x v="10"/>
    <x v="11"/>
    <n v="15000"/>
    <x v="0"/>
    <n v="0"/>
    <n v="16500"/>
    <n v="0"/>
    <n v="16500"/>
    <n v="87000"/>
    <n v="103500"/>
    <x v="3"/>
    <x v="0"/>
    <x v="1"/>
    <n v="4"/>
    <x v="0"/>
  </r>
  <r>
    <s v="ORD00241"/>
    <x v="1383"/>
    <s v="Erna Halim"/>
    <x v="4"/>
    <x v="9"/>
    <n v="46000"/>
    <x v="13"/>
    <n v="0"/>
    <n v="23000"/>
    <n v="0"/>
    <n v="23000"/>
    <n v="43000"/>
    <n v="66000"/>
    <x v="1"/>
    <x v="0"/>
    <x v="0"/>
    <n v="3"/>
    <x v="0"/>
  </r>
  <r>
    <s v="ORD00091"/>
    <x v="1384"/>
    <s v="Budi Saputra"/>
    <x v="28"/>
    <x v="6"/>
    <n v="26000"/>
    <x v="20"/>
    <n v="0"/>
    <n v="36400"/>
    <n v="0"/>
    <n v="36400"/>
    <n v="56000"/>
    <n v="92400"/>
    <x v="0"/>
    <x v="0"/>
    <x v="2"/>
    <n v="3"/>
    <x v="1"/>
  </r>
  <r>
    <s v="ORD00847"/>
    <x v="1385"/>
    <s v="Joko Halim"/>
    <x v="8"/>
    <x v="9"/>
    <n v="46000"/>
    <x v="12"/>
    <n v="0"/>
    <n v="27600"/>
    <n v="0"/>
    <n v="27600"/>
    <n v="59000"/>
    <n v="86600"/>
    <x v="0"/>
    <x v="0"/>
    <x v="4"/>
    <n v="4"/>
    <x v="1"/>
  </r>
  <r>
    <s v="ORD01229"/>
    <x v="1386"/>
    <s v="Vina Syahputra"/>
    <x v="13"/>
    <x v="19"/>
    <n v="15500"/>
    <x v="13"/>
    <n v="0"/>
    <n v="7750"/>
    <n v="0"/>
    <n v="7750"/>
    <n v="49000"/>
    <n v="56750"/>
    <x v="3"/>
    <x v="0"/>
    <x v="2"/>
    <n v="1"/>
    <x v="0"/>
  </r>
  <r>
    <s v="ORD00650"/>
    <x v="1387"/>
    <s v="Aulia Saputra"/>
    <x v="8"/>
    <x v="3"/>
    <n v="13500"/>
    <x v="38"/>
    <n v="0"/>
    <n v="45900"/>
    <n v="0"/>
    <n v="45900"/>
    <n v="59000"/>
    <n v="104900"/>
    <x v="3"/>
    <x v="0"/>
    <x v="1"/>
    <n v="3"/>
    <x v="0"/>
  </r>
  <r>
    <s v="ORD01443"/>
    <x v="1388"/>
    <s v="Hana Ramadhani"/>
    <x v="13"/>
    <x v="3"/>
    <n v="13500"/>
    <x v="18"/>
    <n v="0"/>
    <n v="20250"/>
    <n v="0"/>
    <n v="20250"/>
    <n v="49000"/>
    <n v="69250"/>
    <x v="3"/>
    <x v="0"/>
    <x v="1"/>
    <n v="3"/>
    <x v="0"/>
  </r>
  <r>
    <s v="ORD01432"/>
    <x v="1389"/>
    <s v="Dewi Halim"/>
    <x v="29"/>
    <x v="6"/>
    <n v="26000"/>
    <x v="15"/>
    <n v="5"/>
    <n v="44200"/>
    <n v="2210"/>
    <n v="41990"/>
    <n v="48000"/>
    <n v="89990"/>
    <x v="2"/>
    <x v="0"/>
    <x v="2"/>
    <n v="4"/>
    <x v="0"/>
  </r>
  <r>
    <s v="ORD00146"/>
    <x v="1390"/>
    <s v="Vina Syahputra"/>
    <x v="13"/>
    <x v="7"/>
    <n v="14000"/>
    <x v="1"/>
    <n v="5"/>
    <n v="9800"/>
    <n v="490"/>
    <n v="9310"/>
    <n v="49000"/>
    <n v="58310"/>
    <x v="2"/>
    <x v="0"/>
    <x v="3"/>
    <n v="2"/>
    <x v="0"/>
  </r>
  <r>
    <s v="ORD00146"/>
    <x v="1390"/>
    <s v="Vina Syahputra"/>
    <x v="13"/>
    <x v="4"/>
    <n v="40000"/>
    <x v="1"/>
    <n v="5"/>
    <n v="28000"/>
    <n v="1400"/>
    <n v="26600"/>
    <n v="0"/>
    <n v="26600"/>
    <x v="2"/>
    <x v="0"/>
    <x v="3"/>
    <n v="2"/>
    <x v="0"/>
  </r>
  <r>
    <s v="ORD00719"/>
    <x v="1391"/>
    <s v="Erna Kusuma"/>
    <x v="18"/>
    <x v="8"/>
    <n v="17500"/>
    <x v="7"/>
    <n v="5"/>
    <n v="28000"/>
    <n v="1400"/>
    <n v="26600"/>
    <n v="0"/>
    <n v="26600"/>
    <x v="1"/>
    <x v="0"/>
    <x v="2"/>
    <n v="3"/>
    <x v="0"/>
  </r>
  <r>
    <s v="ORD01033"/>
    <x v="1392"/>
    <s v="Sari Puspita"/>
    <x v="15"/>
    <x v="12"/>
    <n v="9500"/>
    <x v="12"/>
    <n v="5"/>
    <n v="5700"/>
    <n v="285"/>
    <n v="5415"/>
    <n v="97000"/>
    <n v="102415"/>
    <x v="3"/>
    <x v="0"/>
    <x v="1"/>
    <n v="3"/>
    <x v="0"/>
  </r>
  <r>
    <s v="ORD00944"/>
    <x v="1393"/>
    <s v="Clara Utami"/>
    <x v="34"/>
    <x v="10"/>
    <n v="45000"/>
    <x v="23"/>
    <n v="5"/>
    <n v="13500"/>
    <n v="675"/>
    <n v="12825"/>
    <n v="18000"/>
    <n v="30825"/>
    <x v="1"/>
    <x v="0"/>
    <x v="1"/>
    <n v="4"/>
    <x v="0"/>
  </r>
  <r>
    <s v="ORD01801"/>
    <x v="1394"/>
    <s v="Vina Puspita"/>
    <x v="16"/>
    <x v="10"/>
    <n v="45000"/>
    <x v="10"/>
    <n v="5"/>
    <n v="58500"/>
    <n v="2925"/>
    <n v="55575"/>
    <n v="18000"/>
    <n v="73575"/>
    <x v="2"/>
    <x v="1"/>
    <x v="3"/>
    <n v="3"/>
    <x v="0"/>
  </r>
  <r>
    <s v="ORD00578"/>
    <x v="1395"/>
    <s v="Joko Maulana"/>
    <x v="27"/>
    <x v="11"/>
    <n v="15000"/>
    <x v="24"/>
    <n v="5"/>
    <n v="30000"/>
    <n v="1500"/>
    <n v="28500"/>
    <n v="49000"/>
    <n v="77500"/>
    <x v="1"/>
    <x v="0"/>
    <x v="0"/>
    <n v="4"/>
    <x v="1"/>
  </r>
  <r>
    <s v="ORD00769"/>
    <x v="1396"/>
    <s v="Budi Fauziah"/>
    <x v="3"/>
    <x v="5"/>
    <n v="10500"/>
    <x v="5"/>
    <n v="5"/>
    <n v="12600"/>
    <n v="630"/>
    <n v="11970"/>
    <n v="93000"/>
    <n v="104970"/>
    <x v="0"/>
    <x v="0"/>
    <x v="2"/>
    <n v="5"/>
    <x v="1"/>
  </r>
  <r>
    <s v="ORD00190"/>
    <x v="1397"/>
    <s v="Dina Budiman"/>
    <x v="21"/>
    <x v="13"/>
    <n v="10000"/>
    <x v="13"/>
    <n v="5"/>
    <n v="5000"/>
    <n v="250"/>
    <n v="4750"/>
    <n v="59000"/>
    <n v="63750"/>
    <x v="1"/>
    <x v="2"/>
    <x v="2"/>
    <n v="2"/>
    <x v="0"/>
  </r>
  <r>
    <s v="ORD01137"/>
    <x v="1398"/>
    <s v="Fitri Ramadhani"/>
    <x v="11"/>
    <x v="11"/>
    <n v="15000"/>
    <x v="18"/>
    <n v="5"/>
    <n v="22500"/>
    <n v="1125"/>
    <n v="21375"/>
    <n v="74000"/>
    <n v="95375"/>
    <x v="3"/>
    <x v="0"/>
    <x v="0"/>
    <n v="3"/>
    <x v="0"/>
  </r>
  <r>
    <s v="ORD00818"/>
    <x v="1399"/>
    <s v="Putri Ramadhani"/>
    <x v="34"/>
    <x v="5"/>
    <n v="10500"/>
    <x v="5"/>
    <n v="5"/>
    <n v="12600"/>
    <n v="630"/>
    <n v="11970"/>
    <n v="18000"/>
    <n v="29970"/>
    <x v="2"/>
    <x v="0"/>
    <x v="0"/>
    <n v="1"/>
    <x v="0"/>
  </r>
  <r>
    <s v="ORD00463"/>
    <x v="1400"/>
    <s v="Erna Budiman"/>
    <x v="31"/>
    <x v="8"/>
    <n v="17500"/>
    <x v="16"/>
    <n v="5"/>
    <n v="31500"/>
    <n v="1575"/>
    <n v="29925"/>
    <n v="87000"/>
    <n v="116925"/>
    <x v="0"/>
    <x v="0"/>
    <x v="1"/>
    <n v="2"/>
    <x v="0"/>
  </r>
  <r>
    <s v="ORD00310"/>
    <x v="1401"/>
    <s v="Erna Budiman"/>
    <x v="31"/>
    <x v="6"/>
    <n v="26000"/>
    <x v="20"/>
    <n v="5"/>
    <n v="36400"/>
    <n v="1820"/>
    <n v="34580"/>
    <n v="87000"/>
    <n v="121580"/>
    <x v="3"/>
    <x v="0"/>
    <x v="0"/>
    <n v="3"/>
    <x v="0"/>
  </r>
  <r>
    <s v="ORD00929"/>
    <x v="1402"/>
    <s v="Erna Pradipta"/>
    <x v="18"/>
    <x v="12"/>
    <n v="9500"/>
    <x v="15"/>
    <n v="5"/>
    <n v="16150"/>
    <n v="807.5"/>
    <n v="15342.5"/>
    <n v="0"/>
    <n v="15342.5"/>
    <x v="1"/>
    <x v="0"/>
    <x v="2"/>
    <n v="2"/>
    <x v="0"/>
  </r>
  <r>
    <s v="ORD00691"/>
    <x v="1403"/>
    <s v="Zahra Nugroho"/>
    <x v="19"/>
    <x v="5"/>
    <n v="10500"/>
    <x v="27"/>
    <n v="5"/>
    <n v="19950"/>
    <n v="997.5"/>
    <n v="18952.5"/>
    <n v="78000"/>
    <n v="96952.5"/>
    <x v="0"/>
    <x v="0"/>
    <x v="1"/>
    <n v="1"/>
    <x v="0"/>
  </r>
  <r>
    <s v="ORD01397"/>
    <x v="1404"/>
    <s v="Vina Ananda"/>
    <x v="12"/>
    <x v="4"/>
    <n v="40000"/>
    <x v="17"/>
    <n v="5"/>
    <n v="40000"/>
    <n v="2000"/>
    <n v="38000"/>
    <n v="30000"/>
    <n v="68000"/>
    <x v="1"/>
    <x v="0"/>
    <x v="2"/>
    <n v="1"/>
    <x v="0"/>
  </r>
  <r>
    <s v="ORD00382"/>
    <x v="1405"/>
    <s v="Zahra Budiman"/>
    <x v="27"/>
    <x v="11"/>
    <n v="15000"/>
    <x v="3"/>
    <n v="5"/>
    <n v="13500"/>
    <n v="675"/>
    <n v="12825"/>
    <n v="49000"/>
    <n v="61825"/>
    <x v="1"/>
    <x v="2"/>
    <x v="2"/>
    <n v="5"/>
    <x v="0"/>
  </r>
  <r>
    <s v="ORD00490"/>
    <x v="1406"/>
    <s v="Gita Kurniawan"/>
    <x v="19"/>
    <x v="4"/>
    <n v="40000"/>
    <x v="10"/>
    <n v="5"/>
    <n v="52000"/>
    <n v="2600"/>
    <n v="49400"/>
    <n v="78000"/>
    <n v="127400"/>
    <x v="0"/>
    <x v="2"/>
    <x v="4"/>
    <n v="3"/>
    <x v="0"/>
  </r>
  <r>
    <s v="ORD00671"/>
    <x v="1407"/>
    <s v="Eka Halim"/>
    <x v="3"/>
    <x v="18"/>
    <n v="11000"/>
    <x v="1"/>
    <n v="5"/>
    <n v="7699.9999999999991"/>
    <n v="385"/>
    <n v="7314.9999999999991"/>
    <n v="93000"/>
    <n v="100315"/>
    <x v="0"/>
    <x v="0"/>
    <x v="4"/>
    <n v="4"/>
    <x v="0"/>
  </r>
  <r>
    <s v="ORD01591"/>
    <x v="1408"/>
    <s v="Aulia Budiman"/>
    <x v="15"/>
    <x v="15"/>
    <n v="10000"/>
    <x v="13"/>
    <n v="5"/>
    <n v="5000"/>
    <n v="250"/>
    <n v="4750"/>
    <n v="97000"/>
    <n v="101750"/>
    <x v="0"/>
    <x v="1"/>
    <x v="1"/>
    <n v="3"/>
    <x v="0"/>
  </r>
  <r>
    <s v="ORD00136"/>
    <x v="1409"/>
    <s v="Kartika Utami"/>
    <x v="32"/>
    <x v="12"/>
    <n v="9500"/>
    <x v="20"/>
    <n v="5"/>
    <n v="13300"/>
    <n v="665"/>
    <n v="12635"/>
    <n v="28000"/>
    <n v="40635"/>
    <x v="3"/>
    <x v="0"/>
    <x v="2"/>
    <n v="2"/>
    <x v="0"/>
  </r>
  <r>
    <s v="ORD00136"/>
    <x v="1409"/>
    <s v="Kartika Utami"/>
    <x v="32"/>
    <x v="17"/>
    <n v="12000"/>
    <x v="18"/>
    <n v="5"/>
    <n v="18000"/>
    <n v="900"/>
    <n v="17100"/>
    <n v="0"/>
    <n v="17100"/>
    <x v="3"/>
    <x v="0"/>
    <x v="2"/>
    <n v="2"/>
    <x v="0"/>
  </r>
  <r>
    <s v="ORD01790"/>
    <x v="1410"/>
    <s v="Eka Hidayat"/>
    <x v="4"/>
    <x v="0"/>
    <n v="10000"/>
    <x v="10"/>
    <n v="5"/>
    <n v="13000"/>
    <n v="650"/>
    <n v="12350"/>
    <n v="43000"/>
    <n v="55350"/>
    <x v="3"/>
    <x v="0"/>
    <x v="4"/>
    <n v="1"/>
    <x v="0"/>
  </r>
  <r>
    <s v="ORD01727"/>
    <x v="1411"/>
    <s v="Erna Iskandar"/>
    <x v="17"/>
    <x v="3"/>
    <n v="13500"/>
    <x v="15"/>
    <n v="5"/>
    <n v="22950"/>
    <n v="1147.5"/>
    <n v="21802.5"/>
    <n v="72000"/>
    <n v="93802.5"/>
    <x v="1"/>
    <x v="0"/>
    <x v="1"/>
    <n v="1"/>
    <x v="0"/>
  </r>
  <r>
    <s v="ORD00076"/>
    <x v="1412"/>
    <s v="Bayu Maulana"/>
    <x v="9"/>
    <x v="15"/>
    <n v="10000"/>
    <x v="23"/>
    <n v="5"/>
    <n v="3000"/>
    <n v="150"/>
    <n v="2850"/>
    <n v="89000"/>
    <n v="91850"/>
    <x v="3"/>
    <x v="0"/>
    <x v="0"/>
    <n v="1"/>
    <x v="1"/>
  </r>
  <r>
    <s v="ORD01756"/>
    <x v="1413"/>
    <s v="Erna Hidayat"/>
    <x v="32"/>
    <x v="16"/>
    <n v="115000"/>
    <x v="23"/>
    <n v="0"/>
    <n v="34500"/>
    <n v="0"/>
    <n v="34500"/>
    <n v="28000"/>
    <n v="62500"/>
    <x v="0"/>
    <x v="0"/>
    <x v="4"/>
    <n v="2"/>
    <x v="0"/>
  </r>
  <r>
    <s v="ORD00894"/>
    <x v="1414"/>
    <s v="Gita Ananda"/>
    <x v="11"/>
    <x v="11"/>
    <n v="15000"/>
    <x v="9"/>
    <n v="0"/>
    <n v="31500"/>
    <n v="0"/>
    <n v="31500"/>
    <n v="74000"/>
    <n v="105500"/>
    <x v="0"/>
    <x v="1"/>
    <x v="3"/>
    <n v="2"/>
    <x v="0"/>
  </r>
  <r>
    <s v="ORD00288"/>
    <x v="1415"/>
    <s v="Gita Pradipta"/>
    <x v="10"/>
    <x v="5"/>
    <n v="10500"/>
    <x v="22"/>
    <n v="0"/>
    <n v="24149.999999999996"/>
    <n v="0"/>
    <n v="24149.999999999996"/>
    <n v="87000"/>
    <n v="111150"/>
    <x v="3"/>
    <x v="0"/>
    <x v="3"/>
    <n v="3"/>
    <x v="0"/>
  </r>
  <r>
    <s v="ORD01358"/>
    <x v="1416"/>
    <s v="Hana Wijaya"/>
    <x v="31"/>
    <x v="13"/>
    <n v="10000"/>
    <x v="2"/>
    <n v="0"/>
    <n v="4000"/>
    <n v="0"/>
    <n v="4000"/>
    <n v="87000"/>
    <n v="91000"/>
    <x v="0"/>
    <x v="0"/>
    <x v="1"/>
    <n v="5"/>
    <x v="0"/>
  </r>
  <r>
    <s v="ORD00849"/>
    <x v="1417"/>
    <s v="Fitri Iskandar"/>
    <x v="8"/>
    <x v="11"/>
    <n v="15000"/>
    <x v="5"/>
    <n v="0"/>
    <n v="18000"/>
    <n v="0"/>
    <n v="18000"/>
    <n v="59000"/>
    <n v="77000"/>
    <x v="2"/>
    <x v="0"/>
    <x v="3"/>
    <n v="5"/>
    <x v="0"/>
  </r>
  <r>
    <s v="ORD01331"/>
    <x v="1418"/>
    <s v="Vina Ananda"/>
    <x v="12"/>
    <x v="15"/>
    <n v="10000"/>
    <x v="12"/>
    <n v="0"/>
    <n v="6000"/>
    <n v="0"/>
    <n v="6000"/>
    <n v="30000"/>
    <n v="36000"/>
    <x v="2"/>
    <x v="0"/>
    <x v="0"/>
    <n v="4"/>
    <x v="0"/>
  </r>
  <r>
    <s v="ORD01864"/>
    <x v="1419"/>
    <s v="Dewi Hidayat"/>
    <x v="16"/>
    <x v="10"/>
    <n v="45000"/>
    <x v="0"/>
    <n v="0"/>
    <n v="49500.000000000007"/>
    <n v="0"/>
    <n v="49500.000000000007"/>
    <n v="18000"/>
    <n v="67500"/>
    <x v="3"/>
    <x v="0"/>
    <x v="0"/>
    <n v="2"/>
    <x v="0"/>
  </r>
  <r>
    <s v="ORD00594"/>
    <x v="1420"/>
    <s v="Rizky Ramadhani"/>
    <x v="34"/>
    <x v="8"/>
    <n v="17500"/>
    <x v="9"/>
    <n v="0"/>
    <n v="36750"/>
    <n v="0"/>
    <n v="36750"/>
    <n v="18000"/>
    <n v="54750"/>
    <x v="2"/>
    <x v="0"/>
    <x v="4"/>
    <n v="4"/>
    <x v="1"/>
  </r>
  <r>
    <s v="ORD01737"/>
    <x v="1421"/>
    <s v="Bella Ananda"/>
    <x v="4"/>
    <x v="2"/>
    <n v="20000"/>
    <x v="16"/>
    <n v="0"/>
    <n v="36000"/>
    <n v="0"/>
    <n v="36000"/>
    <n v="43000"/>
    <n v="79000"/>
    <x v="0"/>
    <x v="0"/>
    <x v="0"/>
    <n v="1"/>
    <x v="0"/>
  </r>
  <r>
    <s v="ORD00878"/>
    <x v="1422"/>
    <s v="Rizky Fauziah"/>
    <x v="31"/>
    <x v="11"/>
    <n v="15000"/>
    <x v="9"/>
    <n v="0"/>
    <n v="31500"/>
    <n v="0"/>
    <n v="31500"/>
    <n v="87000"/>
    <n v="118500"/>
    <x v="0"/>
    <x v="0"/>
    <x v="1"/>
    <n v="5"/>
    <x v="1"/>
  </r>
  <r>
    <s v="ORD01840"/>
    <x v="1423"/>
    <s v="Kartika Pradipta"/>
    <x v="36"/>
    <x v="8"/>
    <n v="17500"/>
    <x v="16"/>
    <n v="0"/>
    <n v="31500"/>
    <n v="0"/>
    <n v="31500"/>
    <n v="21000"/>
    <n v="52500"/>
    <x v="2"/>
    <x v="0"/>
    <x v="2"/>
    <n v="1"/>
    <x v="0"/>
  </r>
  <r>
    <s v="ORD01593"/>
    <x v="1424"/>
    <s v="Putri Hidayat"/>
    <x v="24"/>
    <x v="4"/>
    <n v="40000"/>
    <x v="19"/>
    <n v="0"/>
    <n v="32000"/>
    <n v="0"/>
    <n v="32000"/>
    <n v="68000"/>
    <n v="100000"/>
    <x v="0"/>
    <x v="0"/>
    <x v="4"/>
    <n v="3"/>
    <x v="0"/>
  </r>
  <r>
    <s v="ORD00737"/>
    <x v="1425"/>
    <s v="Gita Syahputra"/>
    <x v="21"/>
    <x v="11"/>
    <n v="15000"/>
    <x v="20"/>
    <n v="0"/>
    <n v="21000"/>
    <n v="0"/>
    <n v="21000"/>
    <n v="59000"/>
    <n v="80000"/>
    <x v="1"/>
    <x v="0"/>
    <x v="0"/>
    <n v="5"/>
    <x v="0"/>
  </r>
  <r>
    <s v="ORD00770"/>
    <x v="1426"/>
    <s v="Vina Fauziah"/>
    <x v="21"/>
    <x v="8"/>
    <n v="17500"/>
    <x v="6"/>
    <n v="0"/>
    <n v="38500"/>
    <n v="0"/>
    <n v="38500"/>
    <n v="59000"/>
    <n v="97500"/>
    <x v="3"/>
    <x v="0"/>
    <x v="0"/>
    <n v="4"/>
    <x v="0"/>
  </r>
  <r>
    <s v="ORD01186"/>
    <x v="1427"/>
    <s v="Lestari Syahputra"/>
    <x v="5"/>
    <x v="13"/>
    <n v="10000"/>
    <x v="1"/>
    <n v="0"/>
    <n v="7000"/>
    <n v="0"/>
    <n v="7000"/>
    <n v="18000"/>
    <n v="25000"/>
    <x v="3"/>
    <x v="1"/>
    <x v="0"/>
    <n v="5"/>
    <x v="0"/>
  </r>
  <r>
    <s v="ORD00997"/>
    <x v="1428"/>
    <s v="Andi Iskandar"/>
    <x v="10"/>
    <x v="4"/>
    <n v="40000"/>
    <x v="20"/>
    <n v="0"/>
    <n v="56000"/>
    <n v="0"/>
    <n v="56000"/>
    <n v="87000"/>
    <n v="143000"/>
    <x v="2"/>
    <x v="0"/>
    <x v="2"/>
    <n v="2"/>
    <x v="1"/>
  </r>
  <r>
    <s v="ORD01824"/>
    <x v="1429"/>
    <s v="Eka Hidayat"/>
    <x v="4"/>
    <x v="1"/>
    <n v="15000"/>
    <x v="12"/>
    <n v="0"/>
    <n v="9000"/>
    <n v="0"/>
    <n v="9000"/>
    <n v="43000"/>
    <n v="52000"/>
    <x v="1"/>
    <x v="0"/>
    <x v="3"/>
    <n v="3"/>
    <x v="0"/>
  </r>
  <r>
    <s v="ORD01522"/>
    <x v="1430"/>
    <s v="Made Kusuma"/>
    <x v="20"/>
    <x v="9"/>
    <n v="46000"/>
    <x v="13"/>
    <n v="0"/>
    <n v="23000"/>
    <n v="0"/>
    <n v="23000"/>
    <n v="84000"/>
    <n v="107000"/>
    <x v="0"/>
    <x v="0"/>
    <x v="4"/>
    <n v="3"/>
    <x v="1"/>
  </r>
  <r>
    <s v="ORD00668"/>
    <x v="1431"/>
    <s v="Qori Pradipta"/>
    <x v="7"/>
    <x v="1"/>
    <n v="15000"/>
    <x v="17"/>
    <n v="0"/>
    <n v="15000"/>
    <n v="0"/>
    <n v="15000"/>
    <n v="26000"/>
    <n v="41000"/>
    <x v="3"/>
    <x v="0"/>
    <x v="3"/>
    <n v="2"/>
    <x v="0"/>
  </r>
  <r>
    <s v="ORD01788"/>
    <x v="1432"/>
    <s v="Lestari Wijaya"/>
    <x v="18"/>
    <x v="0"/>
    <n v="10000"/>
    <x v="20"/>
    <n v="0"/>
    <n v="14000"/>
    <n v="0"/>
    <n v="14000"/>
    <n v="0"/>
    <n v="14000"/>
    <x v="0"/>
    <x v="2"/>
    <x v="0"/>
    <n v="1"/>
    <x v="0"/>
  </r>
  <r>
    <s v="ORD01359"/>
    <x v="1433"/>
    <s v="Hana Budiman"/>
    <x v="15"/>
    <x v="14"/>
    <n v="55000"/>
    <x v="13"/>
    <n v="0"/>
    <n v="27500"/>
    <n v="0"/>
    <n v="27500"/>
    <n v="97000"/>
    <n v="124500"/>
    <x v="3"/>
    <x v="0"/>
    <x v="4"/>
    <n v="2"/>
    <x v="0"/>
  </r>
  <r>
    <s v="ORD01442"/>
    <x v="1434"/>
    <s v="Budi Wijaya"/>
    <x v="33"/>
    <x v="3"/>
    <n v="13500"/>
    <x v="20"/>
    <n v="0"/>
    <n v="18900"/>
    <n v="0"/>
    <n v="18900"/>
    <n v="80000"/>
    <n v="98900"/>
    <x v="0"/>
    <x v="1"/>
    <x v="4"/>
    <n v="4"/>
    <x v="1"/>
  </r>
  <r>
    <s v="ORD00560"/>
    <x v="1435"/>
    <s v="Clara Ramadhani"/>
    <x v="29"/>
    <x v="1"/>
    <n v="15000"/>
    <x v="10"/>
    <n v="0"/>
    <n v="19500"/>
    <n v="0"/>
    <n v="19500"/>
    <n v="48000"/>
    <n v="67500"/>
    <x v="3"/>
    <x v="0"/>
    <x v="3"/>
    <n v="1"/>
    <x v="0"/>
  </r>
  <r>
    <s v="ORD00342"/>
    <x v="1436"/>
    <s v="Lestari Santoso"/>
    <x v="34"/>
    <x v="4"/>
    <n v="40000"/>
    <x v="3"/>
    <n v="0"/>
    <n v="36000"/>
    <n v="0"/>
    <n v="36000"/>
    <n v="18000"/>
    <n v="54000"/>
    <x v="1"/>
    <x v="0"/>
    <x v="2"/>
    <n v="2"/>
    <x v="0"/>
  </r>
  <r>
    <s v="ORD00335"/>
    <x v="1437"/>
    <s v="Zahra Nugroho"/>
    <x v="19"/>
    <x v="6"/>
    <n v="26000"/>
    <x v="7"/>
    <n v="0"/>
    <n v="41600"/>
    <n v="0"/>
    <n v="41600"/>
    <n v="78000"/>
    <n v="119600"/>
    <x v="1"/>
    <x v="0"/>
    <x v="2"/>
    <n v="4"/>
    <x v="0"/>
  </r>
  <r>
    <s v="ORD01184"/>
    <x v="1438"/>
    <s v="Vina Puspita"/>
    <x v="16"/>
    <x v="10"/>
    <n v="45000"/>
    <x v="13"/>
    <n v="0"/>
    <n v="22500"/>
    <n v="0"/>
    <n v="22500"/>
    <n v="18000"/>
    <n v="40500"/>
    <x v="3"/>
    <x v="0"/>
    <x v="2"/>
    <n v="5"/>
    <x v="0"/>
  </r>
  <r>
    <s v="ORD00482"/>
    <x v="1439"/>
    <s v="Lestari Budiman"/>
    <x v="14"/>
    <x v="2"/>
    <n v="20000"/>
    <x v="29"/>
    <n v="0"/>
    <n v="66000"/>
    <n v="0"/>
    <n v="66000"/>
    <n v="85000"/>
    <n v="151000"/>
    <x v="0"/>
    <x v="1"/>
    <x v="3"/>
    <n v="2"/>
    <x v="0"/>
  </r>
  <r>
    <s v="ORD01852"/>
    <x v="1440"/>
    <s v="Yani Nugroho"/>
    <x v="1"/>
    <x v="13"/>
    <n v="10000"/>
    <x v="17"/>
    <n v="0"/>
    <n v="10000"/>
    <n v="0"/>
    <n v="10000"/>
    <n v="17000"/>
    <n v="27000"/>
    <x v="3"/>
    <x v="0"/>
    <x v="1"/>
    <n v="1"/>
    <x v="0"/>
  </r>
  <r>
    <s v="ORD01142"/>
    <x v="1441"/>
    <s v="Indra Rahmawati"/>
    <x v="16"/>
    <x v="10"/>
    <n v="45000"/>
    <x v="15"/>
    <n v="0"/>
    <n v="76500"/>
    <n v="0"/>
    <n v="76500"/>
    <n v="18000"/>
    <n v="94500"/>
    <x v="2"/>
    <x v="0"/>
    <x v="3"/>
    <n v="2"/>
    <x v="1"/>
  </r>
  <r>
    <s v="ORD01196"/>
    <x v="1442"/>
    <s v="Hendra Ramadhani"/>
    <x v="12"/>
    <x v="7"/>
    <n v="14000"/>
    <x v="7"/>
    <n v="0"/>
    <n v="22400"/>
    <n v="0"/>
    <n v="22400"/>
    <n v="30000"/>
    <n v="52400"/>
    <x v="2"/>
    <x v="0"/>
    <x v="4"/>
    <n v="1"/>
    <x v="1"/>
  </r>
  <r>
    <s v="ORD00121"/>
    <x v="1443"/>
    <s v="Dewi Iskandar"/>
    <x v="5"/>
    <x v="15"/>
    <n v="10000"/>
    <x v="12"/>
    <n v="0"/>
    <n v="6000"/>
    <n v="0"/>
    <n v="6000"/>
    <n v="18000"/>
    <n v="24000"/>
    <x v="2"/>
    <x v="0"/>
    <x v="3"/>
    <n v="2"/>
    <x v="0"/>
  </r>
  <r>
    <s v="ORD01749"/>
    <x v="1444"/>
    <s v="Indra Syahputra"/>
    <x v="2"/>
    <x v="13"/>
    <n v="10000"/>
    <x v="3"/>
    <n v="0"/>
    <n v="9000"/>
    <n v="0"/>
    <n v="9000"/>
    <n v="76000"/>
    <n v="85000"/>
    <x v="2"/>
    <x v="2"/>
    <x v="0"/>
    <n v="4"/>
    <x v="1"/>
  </r>
  <r>
    <s v="ORD00080"/>
    <x v="1445"/>
    <s v="Fajar Budiman"/>
    <x v="9"/>
    <x v="10"/>
    <n v="45000"/>
    <x v="17"/>
    <n v="0"/>
    <n v="45000"/>
    <n v="0"/>
    <n v="45000"/>
    <n v="89000"/>
    <n v="134000"/>
    <x v="3"/>
    <x v="0"/>
    <x v="4"/>
    <n v="4"/>
    <x v="1"/>
  </r>
  <r>
    <s v="ORD00292"/>
    <x v="1446"/>
    <s v="Aulia Santoso"/>
    <x v="32"/>
    <x v="0"/>
    <n v="10000"/>
    <x v="6"/>
    <n v="0"/>
    <n v="22000"/>
    <n v="0"/>
    <n v="22000"/>
    <n v="28000"/>
    <n v="50000"/>
    <x v="2"/>
    <x v="0"/>
    <x v="3"/>
    <n v="3"/>
    <x v="0"/>
  </r>
  <r>
    <s v="ORD00425"/>
    <x v="1447"/>
    <s v="Dewi Hidayat"/>
    <x v="16"/>
    <x v="10"/>
    <n v="45000"/>
    <x v="7"/>
    <n v="0"/>
    <n v="72000"/>
    <n v="0"/>
    <n v="72000"/>
    <n v="18000"/>
    <n v="90000"/>
    <x v="2"/>
    <x v="1"/>
    <x v="3"/>
    <n v="3"/>
    <x v="0"/>
  </r>
  <r>
    <s v="ORD00425"/>
    <x v="1447"/>
    <s v="Dewi Hidayat"/>
    <x v="16"/>
    <x v="18"/>
    <n v="11000"/>
    <x v="18"/>
    <n v="0"/>
    <n v="16500"/>
    <n v="0"/>
    <n v="16500"/>
    <n v="0"/>
    <n v="16500"/>
    <x v="2"/>
    <x v="1"/>
    <x v="3"/>
    <n v="3"/>
    <x v="0"/>
  </r>
  <r>
    <s v="ORD01245"/>
    <x v="1448"/>
    <s v="Zahra Puspita"/>
    <x v="19"/>
    <x v="17"/>
    <n v="12000"/>
    <x v="2"/>
    <n v="0"/>
    <n v="4800"/>
    <n v="0"/>
    <n v="4800"/>
    <n v="78000"/>
    <n v="82800"/>
    <x v="0"/>
    <x v="0"/>
    <x v="4"/>
    <n v="1"/>
    <x v="0"/>
  </r>
  <r>
    <s v="ORD01458"/>
    <x v="1449"/>
    <s v="Nanda Setiawan"/>
    <x v="31"/>
    <x v="18"/>
    <n v="11000"/>
    <x v="17"/>
    <n v="0"/>
    <n v="11000"/>
    <n v="0"/>
    <n v="11000"/>
    <n v="87000"/>
    <n v="98000"/>
    <x v="1"/>
    <x v="0"/>
    <x v="2"/>
    <n v="2"/>
    <x v="1"/>
  </r>
  <r>
    <s v="ORD01470"/>
    <x v="1450"/>
    <s v="Bella Rahmawati"/>
    <x v="8"/>
    <x v="10"/>
    <n v="45000"/>
    <x v="3"/>
    <n v="0"/>
    <n v="40500"/>
    <n v="0"/>
    <n v="40500"/>
    <n v="59000"/>
    <n v="99500"/>
    <x v="2"/>
    <x v="0"/>
    <x v="3"/>
    <n v="3"/>
    <x v="0"/>
  </r>
  <r>
    <s v="ORD00301"/>
    <x v="1451"/>
    <s v="Eka Pradipta"/>
    <x v="18"/>
    <x v="13"/>
    <n v="10000"/>
    <x v="3"/>
    <n v="0"/>
    <n v="9000"/>
    <n v="0"/>
    <n v="9000"/>
    <n v="0"/>
    <n v="9000"/>
    <x v="1"/>
    <x v="0"/>
    <x v="4"/>
    <n v="2"/>
    <x v="0"/>
  </r>
  <r>
    <s v="ORD00301"/>
    <x v="1451"/>
    <s v="Eka Pradipta"/>
    <x v="18"/>
    <x v="10"/>
    <n v="45000"/>
    <x v="7"/>
    <n v="0"/>
    <n v="72000"/>
    <n v="0"/>
    <n v="72000"/>
    <n v="0"/>
    <n v="72000"/>
    <x v="1"/>
    <x v="0"/>
    <x v="4"/>
    <n v="2"/>
    <x v="0"/>
  </r>
  <r>
    <s v="ORD01845"/>
    <x v="1452"/>
    <s v="Aulia Iskandar"/>
    <x v="11"/>
    <x v="4"/>
    <n v="40000"/>
    <x v="2"/>
    <n v="0"/>
    <n v="16000"/>
    <n v="0"/>
    <n v="16000"/>
    <n v="74000"/>
    <n v="90000"/>
    <x v="2"/>
    <x v="1"/>
    <x v="4"/>
    <n v="4"/>
    <x v="0"/>
  </r>
  <r>
    <s v="ORD00962"/>
    <x v="1453"/>
    <s v="Zahra Pradipta"/>
    <x v="9"/>
    <x v="17"/>
    <n v="12000"/>
    <x v="12"/>
    <n v="0"/>
    <n v="7200"/>
    <n v="0"/>
    <n v="7200"/>
    <n v="89000"/>
    <n v="96200"/>
    <x v="0"/>
    <x v="2"/>
    <x v="3"/>
    <n v="1"/>
    <x v="0"/>
  </r>
  <r>
    <s v="ORD01533"/>
    <x v="1454"/>
    <s v="Ani Maulana"/>
    <x v="9"/>
    <x v="4"/>
    <n v="40000"/>
    <x v="0"/>
    <n v="0"/>
    <n v="44000"/>
    <n v="0"/>
    <n v="44000"/>
    <n v="89000"/>
    <n v="133000"/>
    <x v="1"/>
    <x v="0"/>
    <x v="2"/>
    <n v="4"/>
    <x v="0"/>
  </r>
  <r>
    <s v="ORD01297"/>
    <x v="1455"/>
    <s v="Citra Ananda"/>
    <x v="16"/>
    <x v="19"/>
    <n v="15500"/>
    <x v="23"/>
    <n v="0"/>
    <n v="4650"/>
    <n v="0"/>
    <n v="4650"/>
    <n v="18000"/>
    <n v="22650"/>
    <x v="1"/>
    <x v="0"/>
    <x v="3"/>
    <n v="5"/>
    <x v="0"/>
  </r>
  <r>
    <s v="ORD00164"/>
    <x v="1456"/>
    <s v="Vina Budiman"/>
    <x v="4"/>
    <x v="7"/>
    <n v="14000"/>
    <x v="1"/>
    <n v="0"/>
    <n v="9800"/>
    <n v="0"/>
    <n v="9800"/>
    <n v="43000"/>
    <n v="52800"/>
    <x v="1"/>
    <x v="0"/>
    <x v="4"/>
    <n v="4"/>
    <x v="0"/>
  </r>
  <r>
    <s v="ORD00164"/>
    <x v="1456"/>
    <s v="Vina Budiman"/>
    <x v="4"/>
    <x v="1"/>
    <n v="15000"/>
    <x v="13"/>
    <n v="0"/>
    <n v="7500"/>
    <n v="0"/>
    <n v="7500"/>
    <n v="0"/>
    <n v="7500"/>
    <x v="1"/>
    <x v="0"/>
    <x v="4"/>
    <n v="4"/>
    <x v="0"/>
  </r>
  <r>
    <s v="ORD01684"/>
    <x v="1457"/>
    <s v="Hana Nugroho"/>
    <x v="11"/>
    <x v="16"/>
    <n v="115000"/>
    <x v="17"/>
    <n v="0"/>
    <n v="115000"/>
    <n v="0"/>
    <n v="115000"/>
    <n v="74000"/>
    <n v="189000"/>
    <x v="1"/>
    <x v="1"/>
    <x v="0"/>
    <n v="4"/>
    <x v="0"/>
  </r>
  <r>
    <s v="ORD01809"/>
    <x v="1458"/>
    <s v="Rizky Ananda"/>
    <x v="10"/>
    <x v="10"/>
    <n v="45000"/>
    <x v="7"/>
    <n v="0"/>
    <n v="72000"/>
    <n v="0"/>
    <n v="72000"/>
    <n v="87000"/>
    <n v="159000"/>
    <x v="2"/>
    <x v="0"/>
    <x v="4"/>
    <n v="2"/>
    <x v="1"/>
  </r>
  <r>
    <s v="ORD01360"/>
    <x v="1459"/>
    <s v="Made Setiawan"/>
    <x v="6"/>
    <x v="10"/>
    <n v="45000"/>
    <x v="17"/>
    <n v="0"/>
    <n v="45000"/>
    <n v="0"/>
    <n v="45000"/>
    <n v="80000"/>
    <n v="125000"/>
    <x v="2"/>
    <x v="1"/>
    <x v="3"/>
    <n v="5"/>
    <x v="1"/>
  </r>
  <r>
    <s v="ORD01315"/>
    <x v="1460"/>
    <s v="Vina Kurniawan"/>
    <x v="19"/>
    <x v="11"/>
    <n v="15000"/>
    <x v="7"/>
    <n v="0"/>
    <n v="24000"/>
    <n v="0"/>
    <n v="24000"/>
    <n v="78000"/>
    <n v="102000"/>
    <x v="2"/>
    <x v="0"/>
    <x v="2"/>
    <n v="1"/>
    <x v="0"/>
  </r>
  <r>
    <s v="ORD00387"/>
    <x v="1461"/>
    <s v="Vina Kurniawan"/>
    <x v="19"/>
    <x v="10"/>
    <n v="45000"/>
    <x v="15"/>
    <n v="0"/>
    <n v="76500"/>
    <n v="0"/>
    <n v="76500"/>
    <n v="78000"/>
    <n v="154500"/>
    <x v="2"/>
    <x v="0"/>
    <x v="3"/>
    <n v="2"/>
    <x v="0"/>
  </r>
  <r>
    <s v="ORD01786"/>
    <x v="1462"/>
    <s v="Qori Utami"/>
    <x v="30"/>
    <x v="18"/>
    <n v="11000"/>
    <x v="6"/>
    <n v="0"/>
    <n v="24200.000000000004"/>
    <n v="0"/>
    <n v="24200.000000000004"/>
    <n v="57000"/>
    <n v="81200"/>
    <x v="0"/>
    <x v="0"/>
    <x v="4"/>
    <n v="2"/>
    <x v="0"/>
  </r>
  <r>
    <s v="ORD00446"/>
    <x v="1463"/>
    <s v="Yani Hidayat"/>
    <x v="33"/>
    <x v="9"/>
    <n v="46000"/>
    <x v="17"/>
    <n v="0"/>
    <n v="46000"/>
    <n v="0"/>
    <n v="46000"/>
    <n v="80000"/>
    <n v="126000"/>
    <x v="3"/>
    <x v="0"/>
    <x v="1"/>
    <n v="5"/>
    <x v="0"/>
  </r>
  <r>
    <s v="ORD01228"/>
    <x v="1464"/>
    <s v="Aulia Budiman"/>
    <x v="15"/>
    <x v="10"/>
    <n v="45000"/>
    <x v="20"/>
    <n v="0"/>
    <n v="62999.999999999993"/>
    <n v="0"/>
    <n v="62999.999999999993"/>
    <n v="97000"/>
    <n v="160000"/>
    <x v="2"/>
    <x v="1"/>
    <x v="2"/>
    <n v="4"/>
    <x v="0"/>
  </r>
  <r>
    <s v="ORD01648"/>
    <x v="1465"/>
    <s v="Putri Hidayat"/>
    <x v="24"/>
    <x v="13"/>
    <n v="10000"/>
    <x v="12"/>
    <n v="0"/>
    <n v="6000"/>
    <n v="0"/>
    <n v="6000"/>
    <n v="68000"/>
    <n v="74000"/>
    <x v="1"/>
    <x v="0"/>
    <x v="4"/>
    <n v="1"/>
    <x v="0"/>
  </r>
  <r>
    <s v="ORD00041"/>
    <x v="1466"/>
    <s v="Wahyu Santoso"/>
    <x v="34"/>
    <x v="15"/>
    <n v="10000"/>
    <x v="19"/>
    <n v="0"/>
    <n v="8000"/>
    <n v="0"/>
    <n v="8000"/>
    <n v="18000"/>
    <n v="26000"/>
    <x v="2"/>
    <x v="0"/>
    <x v="2"/>
    <n v="4"/>
    <x v="1"/>
  </r>
  <r>
    <s v="ORD00041"/>
    <x v="1466"/>
    <s v="Wahyu Santoso"/>
    <x v="34"/>
    <x v="5"/>
    <n v="10500"/>
    <x v="30"/>
    <n v="0"/>
    <n v="36750"/>
    <n v="0"/>
    <n v="36750"/>
    <n v="0"/>
    <n v="36750"/>
    <x v="2"/>
    <x v="0"/>
    <x v="2"/>
    <n v="4"/>
    <x v="1"/>
  </r>
  <r>
    <s v="ORD00923"/>
    <x v="1467"/>
    <s v="Yani Hidayat"/>
    <x v="33"/>
    <x v="14"/>
    <n v="55000"/>
    <x v="19"/>
    <n v="0"/>
    <n v="44000"/>
    <n v="0"/>
    <n v="44000"/>
    <n v="80000"/>
    <n v="124000"/>
    <x v="3"/>
    <x v="0"/>
    <x v="1"/>
    <n v="1"/>
    <x v="0"/>
  </r>
  <r>
    <s v="ORD01366"/>
    <x v="1468"/>
    <s v="Dewi Halim"/>
    <x v="29"/>
    <x v="7"/>
    <n v="14000"/>
    <x v="1"/>
    <n v="0"/>
    <n v="9800"/>
    <n v="0"/>
    <n v="9800"/>
    <n v="48000"/>
    <n v="57800"/>
    <x v="0"/>
    <x v="0"/>
    <x v="2"/>
    <n v="1"/>
    <x v="0"/>
  </r>
  <r>
    <s v="ORD00472"/>
    <x v="1469"/>
    <s v="Erna Hidayat"/>
    <x v="32"/>
    <x v="8"/>
    <n v="17500"/>
    <x v="7"/>
    <n v="0"/>
    <n v="28000"/>
    <n v="0"/>
    <n v="28000"/>
    <n v="28000"/>
    <n v="56000"/>
    <x v="0"/>
    <x v="0"/>
    <x v="2"/>
    <n v="5"/>
    <x v="0"/>
  </r>
  <r>
    <s v="ORD00736"/>
    <x v="1470"/>
    <s v="Nanda Utami"/>
    <x v="3"/>
    <x v="7"/>
    <n v="14000"/>
    <x v="18"/>
    <n v="0"/>
    <n v="21000"/>
    <n v="0"/>
    <n v="21000"/>
    <n v="93000"/>
    <n v="114000"/>
    <x v="0"/>
    <x v="0"/>
    <x v="1"/>
    <n v="2"/>
    <x v="1"/>
  </r>
  <r>
    <s v="ORD01103"/>
    <x v="1471"/>
    <s v="Erna Santoso"/>
    <x v="4"/>
    <x v="4"/>
    <n v="40000"/>
    <x v="2"/>
    <n v="0"/>
    <n v="16000"/>
    <n v="0"/>
    <n v="16000"/>
    <n v="43000"/>
    <n v="59000"/>
    <x v="3"/>
    <x v="1"/>
    <x v="1"/>
    <n v="1"/>
    <x v="0"/>
  </r>
  <r>
    <s v="ORD00344"/>
    <x v="1472"/>
    <s v="Dina Ananda"/>
    <x v="2"/>
    <x v="15"/>
    <n v="10000"/>
    <x v="17"/>
    <n v="0"/>
    <n v="10000"/>
    <n v="0"/>
    <n v="10000"/>
    <n v="76000"/>
    <n v="86000"/>
    <x v="2"/>
    <x v="1"/>
    <x v="2"/>
    <n v="2"/>
    <x v="0"/>
  </r>
  <r>
    <s v="ORD01013"/>
    <x v="1473"/>
    <s v="Joko Nugroho"/>
    <x v="32"/>
    <x v="18"/>
    <n v="11000"/>
    <x v="16"/>
    <n v="0"/>
    <n v="19800"/>
    <n v="0"/>
    <n v="19800"/>
    <n v="28000"/>
    <n v="47800"/>
    <x v="0"/>
    <x v="0"/>
    <x v="4"/>
    <n v="5"/>
    <x v="1"/>
  </r>
  <r>
    <s v="ORD00621"/>
    <x v="1474"/>
    <s v="Citra Hidayat"/>
    <x v="21"/>
    <x v="9"/>
    <n v="46000"/>
    <x v="13"/>
    <n v="0"/>
    <n v="23000"/>
    <n v="0"/>
    <n v="23000"/>
    <n v="59000"/>
    <n v="82000"/>
    <x v="3"/>
    <x v="0"/>
    <x v="0"/>
    <n v="4"/>
    <x v="0"/>
  </r>
  <r>
    <s v="ORD00118"/>
    <x v="1475"/>
    <s v="Erna Hidayat"/>
    <x v="32"/>
    <x v="4"/>
    <n v="40000"/>
    <x v="0"/>
    <n v="0"/>
    <n v="44000"/>
    <n v="0"/>
    <n v="44000"/>
    <n v="28000"/>
    <n v="72000"/>
    <x v="0"/>
    <x v="0"/>
    <x v="1"/>
    <n v="5"/>
    <x v="0"/>
  </r>
  <r>
    <s v="ORD00134"/>
    <x v="1476"/>
    <s v="Lestari Kusuma"/>
    <x v="22"/>
    <x v="17"/>
    <n v="12000"/>
    <x v="5"/>
    <n v="0"/>
    <n v="14400"/>
    <n v="0"/>
    <n v="14400"/>
    <n v="50000"/>
    <n v="64400"/>
    <x v="2"/>
    <x v="0"/>
    <x v="4"/>
    <n v="5"/>
    <x v="0"/>
  </r>
  <r>
    <s v="ORD00126"/>
    <x v="1477"/>
    <s v="Clara Puspita"/>
    <x v="35"/>
    <x v="13"/>
    <n v="10000"/>
    <x v="12"/>
    <n v="0"/>
    <n v="6000"/>
    <n v="0"/>
    <n v="6000"/>
    <n v="79000"/>
    <n v="85000"/>
    <x v="0"/>
    <x v="0"/>
    <x v="1"/>
    <n v="1"/>
    <x v="0"/>
  </r>
  <r>
    <s v="ORD01061"/>
    <x v="1478"/>
    <s v="Vina Kurniawan"/>
    <x v="19"/>
    <x v="1"/>
    <n v="15000"/>
    <x v="5"/>
    <n v="0"/>
    <n v="18000"/>
    <n v="0"/>
    <n v="18000"/>
    <n v="78000"/>
    <n v="96000"/>
    <x v="1"/>
    <x v="0"/>
    <x v="4"/>
    <n v="1"/>
    <x v="0"/>
  </r>
  <r>
    <s v="ORD00308"/>
    <x v="1479"/>
    <s v="Vina Hidayat"/>
    <x v="9"/>
    <x v="3"/>
    <n v="13500"/>
    <x v="0"/>
    <n v="0"/>
    <n v="14850.000000000002"/>
    <n v="0"/>
    <n v="14850.000000000002"/>
    <n v="89000"/>
    <n v="103850"/>
    <x v="2"/>
    <x v="1"/>
    <x v="4"/>
    <n v="2"/>
    <x v="0"/>
  </r>
  <r>
    <s v="ORD01645"/>
    <x v="1480"/>
    <s v="Andi Iskandar"/>
    <x v="10"/>
    <x v="11"/>
    <n v="15000"/>
    <x v="14"/>
    <n v="0"/>
    <n v="39000"/>
    <n v="0"/>
    <n v="39000"/>
    <n v="87000"/>
    <n v="126000"/>
    <x v="2"/>
    <x v="1"/>
    <x v="2"/>
    <n v="4"/>
    <x v="1"/>
  </r>
  <r>
    <s v="ORD00469"/>
    <x v="1481"/>
    <s v="Erna Utami"/>
    <x v="10"/>
    <x v="16"/>
    <n v="115000"/>
    <x v="17"/>
    <n v="0"/>
    <n v="115000"/>
    <n v="0"/>
    <n v="115000"/>
    <n v="87000"/>
    <n v="202000"/>
    <x v="2"/>
    <x v="1"/>
    <x v="2"/>
    <n v="4"/>
    <x v="0"/>
  </r>
  <r>
    <s v="ORD00516"/>
    <x v="1482"/>
    <s v="Clara Hidayat"/>
    <x v="26"/>
    <x v="11"/>
    <n v="15000"/>
    <x v="20"/>
    <n v="0"/>
    <n v="21000"/>
    <n v="0"/>
    <n v="21000"/>
    <n v="46000"/>
    <n v="67000"/>
    <x v="2"/>
    <x v="0"/>
    <x v="4"/>
    <n v="5"/>
    <x v="0"/>
  </r>
  <r>
    <s v="ORD01035"/>
    <x v="1483"/>
    <s v="Zahra Maulana"/>
    <x v="0"/>
    <x v="3"/>
    <n v="13500"/>
    <x v="20"/>
    <n v="0"/>
    <n v="18900"/>
    <n v="0"/>
    <n v="18900"/>
    <n v="15000"/>
    <n v="33900"/>
    <x v="3"/>
    <x v="0"/>
    <x v="2"/>
    <n v="1"/>
    <x v="0"/>
  </r>
  <r>
    <s v="ORD01012"/>
    <x v="1484"/>
    <s v="Ani Fauziah"/>
    <x v="15"/>
    <x v="18"/>
    <n v="11000"/>
    <x v="21"/>
    <n v="0"/>
    <n v="30799.999999999996"/>
    <n v="0"/>
    <n v="30799.999999999996"/>
    <n v="97000"/>
    <n v="127800"/>
    <x v="1"/>
    <x v="0"/>
    <x v="4"/>
    <n v="2"/>
    <x v="0"/>
  </r>
  <r>
    <s v="ORD01261"/>
    <x v="1485"/>
    <s v="Yani Saputra"/>
    <x v="12"/>
    <x v="12"/>
    <n v="9500"/>
    <x v="27"/>
    <n v="0"/>
    <n v="18050"/>
    <n v="0"/>
    <n v="18050"/>
    <n v="30000"/>
    <n v="48050"/>
    <x v="0"/>
    <x v="0"/>
    <x v="0"/>
    <n v="3"/>
    <x v="0"/>
  </r>
  <r>
    <s v="ORD00448"/>
    <x v="1486"/>
    <s v="Fitri Budiman"/>
    <x v="16"/>
    <x v="15"/>
    <n v="10000"/>
    <x v="19"/>
    <n v="0"/>
    <n v="8000"/>
    <n v="0"/>
    <n v="8000"/>
    <n v="18000"/>
    <n v="26000"/>
    <x v="2"/>
    <x v="0"/>
    <x v="0"/>
    <n v="5"/>
    <x v="0"/>
  </r>
  <r>
    <s v="ORD00448"/>
    <x v="1486"/>
    <s v="Fitri Budiman"/>
    <x v="16"/>
    <x v="8"/>
    <n v="17500"/>
    <x v="35"/>
    <n v="0"/>
    <n v="66500"/>
    <n v="0"/>
    <n v="66500"/>
    <n v="0"/>
    <n v="66500"/>
    <x v="2"/>
    <x v="0"/>
    <x v="0"/>
    <n v="5"/>
    <x v="0"/>
  </r>
  <r>
    <s v="ORD01216"/>
    <x v="1487"/>
    <s v="Erna Kurniawan"/>
    <x v="7"/>
    <x v="2"/>
    <n v="20000"/>
    <x v="9"/>
    <n v="0"/>
    <n v="42000"/>
    <n v="0"/>
    <n v="42000"/>
    <n v="26000"/>
    <n v="68000"/>
    <x v="0"/>
    <x v="0"/>
    <x v="4"/>
    <n v="4"/>
    <x v="0"/>
  </r>
  <r>
    <s v="ORD01222"/>
    <x v="1488"/>
    <s v="Clara Utami"/>
    <x v="34"/>
    <x v="2"/>
    <n v="20000"/>
    <x v="25"/>
    <n v="0"/>
    <n v="48000"/>
    <n v="0"/>
    <n v="48000"/>
    <n v="18000"/>
    <n v="66000"/>
    <x v="1"/>
    <x v="1"/>
    <x v="3"/>
    <n v="1"/>
    <x v="0"/>
  </r>
  <r>
    <s v="ORD01787"/>
    <x v="1489"/>
    <s v="Hendra Syahputra"/>
    <x v="0"/>
    <x v="15"/>
    <n v="10000"/>
    <x v="3"/>
    <n v="0"/>
    <n v="9000"/>
    <n v="0"/>
    <n v="9000"/>
    <n v="15000"/>
    <n v="24000"/>
    <x v="2"/>
    <x v="0"/>
    <x v="3"/>
    <n v="5"/>
    <x v="1"/>
  </r>
  <r>
    <s v="ORD01624"/>
    <x v="1490"/>
    <s v="Vina Budiman"/>
    <x v="4"/>
    <x v="19"/>
    <n v="15500"/>
    <x v="23"/>
    <n v="0"/>
    <n v="4650"/>
    <n v="0"/>
    <n v="4650"/>
    <n v="43000"/>
    <n v="47650"/>
    <x v="0"/>
    <x v="1"/>
    <x v="2"/>
    <n v="1"/>
    <x v="0"/>
  </r>
  <r>
    <s v="ORD00312"/>
    <x v="1491"/>
    <s v="Zahra Hidayat"/>
    <x v="9"/>
    <x v="19"/>
    <n v="15500"/>
    <x v="13"/>
    <n v="0"/>
    <n v="7750"/>
    <n v="0"/>
    <n v="7750"/>
    <n v="89000"/>
    <n v="96750"/>
    <x v="1"/>
    <x v="1"/>
    <x v="3"/>
    <n v="4"/>
    <x v="0"/>
  </r>
  <r>
    <s v="ORD00312"/>
    <x v="1491"/>
    <s v="Zahra Hidayat"/>
    <x v="9"/>
    <x v="4"/>
    <n v="40000"/>
    <x v="12"/>
    <n v="0"/>
    <n v="24000"/>
    <n v="0"/>
    <n v="24000"/>
    <n v="0"/>
    <n v="24000"/>
    <x v="1"/>
    <x v="1"/>
    <x v="3"/>
    <n v="4"/>
    <x v="0"/>
  </r>
  <r>
    <s v="ORD00978"/>
    <x v="1492"/>
    <s v="Sari Halim"/>
    <x v="23"/>
    <x v="0"/>
    <n v="10000"/>
    <x v="7"/>
    <n v="0"/>
    <n v="16000"/>
    <n v="0"/>
    <n v="16000"/>
    <n v="55000"/>
    <n v="71000"/>
    <x v="1"/>
    <x v="0"/>
    <x v="0"/>
    <n v="1"/>
    <x v="0"/>
  </r>
  <r>
    <s v="ORD01836"/>
    <x v="1493"/>
    <s v="Dewi Fauziah"/>
    <x v="4"/>
    <x v="19"/>
    <n v="15500"/>
    <x v="23"/>
    <n v="0"/>
    <n v="4650"/>
    <n v="0"/>
    <n v="4650"/>
    <n v="43000"/>
    <n v="47650"/>
    <x v="0"/>
    <x v="0"/>
    <x v="2"/>
    <n v="3"/>
    <x v="0"/>
  </r>
  <r>
    <s v="ORD01631"/>
    <x v="1494"/>
    <s v="Ani Utami"/>
    <x v="23"/>
    <x v="6"/>
    <n v="26000"/>
    <x v="12"/>
    <n v="0"/>
    <n v="15600"/>
    <n v="0"/>
    <n v="15600"/>
    <n v="55000"/>
    <n v="70600"/>
    <x v="2"/>
    <x v="1"/>
    <x v="1"/>
    <n v="3"/>
    <x v="0"/>
  </r>
  <r>
    <s v="ORD01031"/>
    <x v="1495"/>
    <s v="Dina Setiawan"/>
    <x v="26"/>
    <x v="7"/>
    <n v="14000"/>
    <x v="7"/>
    <n v="0"/>
    <n v="22400"/>
    <n v="0"/>
    <n v="22400"/>
    <n v="46000"/>
    <n v="68400"/>
    <x v="1"/>
    <x v="0"/>
    <x v="3"/>
    <n v="5"/>
    <x v="0"/>
  </r>
  <r>
    <s v="ORD01615"/>
    <x v="1496"/>
    <s v="Dewi Santoso"/>
    <x v="26"/>
    <x v="5"/>
    <n v="10500"/>
    <x v="29"/>
    <n v="0"/>
    <n v="34650"/>
    <n v="0"/>
    <n v="34650"/>
    <n v="46000"/>
    <n v="80650"/>
    <x v="3"/>
    <x v="0"/>
    <x v="0"/>
    <n v="4"/>
    <x v="0"/>
  </r>
  <r>
    <s v="ORD01365"/>
    <x v="1497"/>
    <s v="Clara Ramadhani"/>
    <x v="29"/>
    <x v="7"/>
    <n v="14000"/>
    <x v="20"/>
    <n v="0"/>
    <n v="19600"/>
    <n v="0"/>
    <n v="19600"/>
    <n v="48000"/>
    <n v="67600"/>
    <x v="2"/>
    <x v="0"/>
    <x v="3"/>
    <n v="3"/>
    <x v="0"/>
  </r>
  <r>
    <s v="ORD01129"/>
    <x v="1498"/>
    <s v="Wahyu Fauziah"/>
    <x v="35"/>
    <x v="0"/>
    <n v="10000"/>
    <x v="10"/>
    <n v="0"/>
    <n v="13000"/>
    <n v="0"/>
    <n v="13000"/>
    <n v="79000"/>
    <n v="92000"/>
    <x v="3"/>
    <x v="1"/>
    <x v="2"/>
    <n v="4"/>
    <x v="1"/>
  </r>
  <r>
    <s v="ORD00370"/>
    <x v="1499"/>
    <s v="Eka Kusuma"/>
    <x v="14"/>
    <x v="11"/>
    <n v="15000"/>
    <x v="18"/>
    <n v="0"/>
    <n v="22500"/>
    <n v="0"/>
    <n v="22500"/>
    <n v="85000"/>
    <n v="107500"/>
    <x v="3"/>
    <x v="1"/>
    <x v="2"/>
    <n v="5"/>
    <x v="0"/>
  </r>
  <r>
    <s v="ORD00587"/>
    <x v="1500"/>
    <s v="Gita Halim"/>
    <x v="5"/>
    <x v="16"/>
    <n v="115000"/>
    <x v="20"/>
    <n v="0"/>
    <n v="161000"/>
    <n v="0"/>
    <n v="161000"/>
    <n v="18000"/>
    <n v="179000"/>
    <x v="3"/>
    <x v="0"/>
    <x v="1"/>
    <n v="3"/>
    <x v="0"/>
  </r>
  <r>
    <s v="ORD01825"/>
    <x v="1501"/>
    <s v="Sari Kurniawan"/>
    <x v="35"/>
    <x v="19"/>
    <n v="15500"/>
    <x v="2"/>
    <n v="0"/>
    <n v="6200"/>
    <n v="0"/>
    <n v="6200"/>
    <n v="79000"/>
    <n v="85200"/>
    <x v="3"/>
    <x v="0"/>
    <x v="3"/>
    <n v="2"/>
    <x v="0"/>
  </r>
  <r>
    <s v="ORD00424"/>
    <x v="1502"/>
    <s v="Erna Santoso"/>
    <x v="4"/>
    <x v="18"/>
    <n v="11000"/>
    <x v="11"/>
    <n v="0"/>
    <n v="27500"/>
    <n v="0"/>
    <n v="27500"/>
    <n v="43000"/>
    <n v="70500"/>
    <x v="2"/>
    <x v="0"/>
    <x v="2"/>
    <n v="4"/>
    <x v="0"/>
  </r>
  <r>
    <s v="ORD01019"/>
    <x v="1503"/>
    <s v="Hana Santoso"/>
    <x v="0"/>
    <x v="7"/>
    <n v="14000"/>
    <x v="12"/>
    <n v="0"/>
    <n v="8400"/>
    <n v="0"/>
    <n v="8400"/>
    <n v="15000"/>
    <n v="23400"/>
    <x v="2"/>
    <x v="0"/>
    <x v="4"/>
    <n v="4"/>
    <x v="0"/>
  </r>
  <r>
    <s v="ORD01253"/>
    <x v="1504"/>
    <s v="Ani Maulana"/>
    <x v="9"/>
    <x v="3"/>
    <n v="13500"/>
    <x v="27"/>
    <n v="0"/>
    <n v="25650"/>
    <n v="0"/>
    <n v="25650"/>
    <n v="89000"/>
    <n v="114650"/>
    <x v="0"/>
    <x v="0"/>
    <x v="4"/>
    <n v="3"/>
    <x v="0"/>
  </r>
  <r>
    <s v="ORD00089"/>
    <x v="1505"/>
    <s v="Fajar Fauziah"/>
    <x v="24"/>
    <x v="18"/>
    <n v="11000"/>
    <x v="12"/>
    <n v="0"/>
    <n v="6600"/>
    <n v="0"/>
    <n v="6600"/>
    <n v="68000"/>
    <n v="74600"/>
    <x v="1"/>
    <x v="0"/>
    <x v="3"/>
    <n v="2"/>
    <x v="1"/>
  </r>
  <r>
    <s v="ORD00550"/>
    <x v="1506"/>
    <s v="Lestari Puspita"/>
    <x v="19"/>
    <x v="4"/>
    <n v="40000"/>
    <x v="12"/>
    <n v="0"/>
    <n v="24000"/>
    <n v="0"/>
    <n v="24000"/>
    <n v="78000"/>
    <n v="102000"/>
    <x v="0"/>
    <x v="0"/>
    <x v="0"/>
    <n v="3"/>
    <x v="0"/>
  </r>
  <r>
    <s v="ORD01143"/>
    <x v="1507"/>
    <s v="Kartika Saputra"/>
    <x v="37"/>
    <x v="19"/>
    <n v="15500"/>
    <x v="13"/>
    <n v="0"/>
    <n v="7750"/>
    <n v="0"/>
    <n v="7750"/>
    <n v="67000"/>
    <n v="74750"/>
    <x v="0"/>
    <x v="0"/>
    <x v="0"/>
    <n v="3"/>
    <x v="0"/>
  </r>
  <r>
    <s v="ORD00321"/>
    <x v="1508"/>
    <s v="Dewi Kusuma"/>
    <x v="11"/>
    <x v="13"/>
    <n v="10000"/>
    <x v="19"/>
    <n v="0"/>
    <n v="8000"/>
    <n v="0"/>
    <n v="8000"/>
    <n v="74000"/>
    <n v="82000"/>
    <x v="1"/>
    <x v="1"/>
    <x v="0"/>
    <n v="4"/>
    <x v="0"/>
  </r>
  <r>
    <s v="ORD00010"/>
    <x v="1509"/>
    <s v="Budi Hidayat"/>
    <x v="0"/>
    <x v="2"/>
    <n v="20000"/>
    <x v="31"/>
    <n v="0"/>
    <n v="54000"/>
    <n v="0"/>
    <n v="54000"/>
    <n v="15000"/>
    <n v="69000"/>
    <x v="2"/>
    <x v="0"/>
    <x v="2"/>
    <n v="2"/>
    <x v="1"/>
  </r>
  <r>
    <s v="ORD01564"/>
    <x v="1510"/>
    <s v="Gita Halim"/>
    <x v="5"/>
    <x v="9"/>
    <n v="46000"/>
    <x v="3"/>
    <n v="0"/>
    <n v="41400"/>
    <n v="0"/>
    <n v="41400"/>
    <n v="18000"/>
    <n v="59400"/>
    <x v="1"/>
    <x v="0"/>
    <x v="1"/>
    <n v="1"/>
    <x v="0"/>
  </r>
  <r>
    <s v="ORD01694"/>
    <x v="1511"/>
    <s v="Qori Utami"/>
    <x v="30"/>
    <x v="8"/>
    <n v="17500"/>
    <x v="20"/>
    <n v="0"/>
    <n v="24500"/>
    <n v="0"/>
    <n v="24500"/>
    <n v="57000"/>
    <n v="81500"/>
    <x v="3"/>
    <x v="0"/>
    <x v="2"/>
    <n v="4"/>
    <x v="0"/>
  </r>
  <r>
    <s v="ORD00340"/>
    <x v="1512"/>
    <s v="Sari Pradipta"/>
    <x v="5"/>
    <x v="19"/>
    <n v="15500"/>
    <x v="19"/>
    <n v="0"/>
    <n v="12400"/>
    <n v="0"/>
    <n v="12400"/>
    <n v="18000"/>
    <n v="30400"/>
    <x v="0"/>
    <x v="0"/>
    <x v="2"/>
    <n v="2"/>
    <x v="0"/>
  </r>
  <r>
    <s v="ORD00205"/>
    <x v="1513"/>
    <s v="Dewi Kurniawan"/>
    <x v="2"/>
    <x v="9"/>
    <n v="46000"/>
    <x v="13"/>
    <n v="0"/>
    <n v="23000"/>
    <n v="0"/>
    <n v="23000"/>
    <n v="76000"/>
    <n v="99000"/>
    <x v="3"/>
    <x v="1"/>
    <x v="2"/>
    <n v="4"/>
    <x v="0"/>
  </r>
  <r>
    <s v="ORD01257"/>
    <x v="1514"/>
    <s v="Sari Puspita"/>
    <x v="15"/>
    <x v="9"/>
    <n v="46000"/>
    <x v="12"/>
    <n v="0"/>
    <n v="27600"/>
    <n v="0"/>
    <n v="27600"/>
    <n v="97000"/>
    <n v="124600"/>
    <x v="1"/>
    <x v="0"/>
    <x v="4"/>
    <n v="1"/>
    <x v="0"/>
  </r>
  <r>
    <s v="ORD00268"/>
    <x v="1515"/>
    <s v="Kartika Ananda"/>
    <x v="13"/>
    <x v="8"/>
    <n v="17500"/>
    <x v="21"/>
    <n v="0"/>
    <n v="49000"/>
    <n v="0"/>
    <n v="49000"/>
    <n v="49000"/>
    <n v="98000"/>
    <x v="2"/>
    <x v="0"/>
    <x v="0"/>
    <n v="2"/>
    <x v="0"/>
  </r>
  <r>
    <s v="ORD00268"/>
    <x v="1515"/>
    <s v="Kartika Ananda"/>
    <x v="13"/>
    <x v="19"/>
    <n v="15500"/>
    <x v="13"/>
    <n v="0"/>
    <n v="7750"/>
    <n v="0"/>
    <n v="7750"/>
    <n v="0"/>
    <n v="7750"/>
    <x v="2"/>
    <x v="0"/>
    <x v="0"/>
    <n v="2"/>
    <x v="0"/>
  </r>
  <r>
    <s v="ORD00547"/>
    <x v="1516"/>
    <s v="Arif Maulana"/>
    <x v="15"/>
    <x v="11"/>
    <n v="15000"/>
    <x v="0"/>
    <n v="0"/>
    <n v="16500"/>
    <n v="0"/>
    <n v="16500"/>
    <n v="97000"/>
    <n v="113500"/>
    <x v="1"/>
    <x v="1"/>
    <x v="1"/>
    <n v="2"/>
    <x v="1"/>
  </r>
  <r>
    <s v="ORD00203"/>
    <x v="1517"/>
    <s v="Erna Maulana"/>
    <x v="31"/>
    <x v="18"/>
    <n v="11000"/>
    <x v="33"/>
    <n v="0"/>
    <n v="33000"/>
    <n v="0"/>
    <n v="33000"/>
    <n v="87000"/>
    <n v="120000"/>
    <x v="0"/>
    <x v="0"/>
    <x v="1"/>
    <n v="1"/>
    <x v="0"/>
  </r>
  <r>
    <s v="ORD01136"/>
    <x v="1518"/>
    <s v="Dewi Wijaya"/>
    <x v="12"/>
    <x v="16"/>
    <n v="115000"/>
    <x v="2"/>
    <n v="0"/>
    <n v="46000"/>
    <n v="0"/>
    <n v="46000"/>
    <n v="30000"/>
    <n v="76000"/>
    <x v="2"/>
    <x v="0"/>
    <x v="4"/>
    <n v="4"/>
    <x v="0"/>
  </r>
  <r>
    <s v="ORD01863"/>
    <x v="1519"/>
    <s v="Erna Setiawan"/>
    <x v="6"/>
    <x v="14"/>
    <n v="55000"/>
    <x v="17"/>
    <n v="0"/>
    <n v="55000"/>
    <n v="0"/>
    <n v="55000"/>
    <n v="80000"/>
    <n v="135000"/>
    <x v="3"/>
    <x v="0"/>
    <x v="3"/>
    <n v="4"/>
    <x v="0"/>
  </r>
  <r>
    <s v="ORD01676"/>
    <x v="1520"/>
    <s v="Erna Wijaya"/>
    <x v="32"/>
    <x v="15"/>
    <n v="10000"/>
    <x v="12"/>
    <n v="0"/>
    <n v="6000"/>
    <n v="0"/>
    <n v="6000"/>
    <n v="28000"/>
    <n v="34000"/>
    <x v="2"/>
    <x v="0"/>
    <x v="3"/>
    <n v="2"/>
    <x v="0"/>
  </r>
  <r>
    <s v="ORD01399"/>
    <x v="1521"/>
    <s v="Clara Kusuma"/>
    <x v="15"/>
    <x v="11"/>
    <n v="15000"/>
    <x v="15"/>
    <n v="0"/>
    <n v="25500"/>
    <n v="0"/>
    <n v="25500"/>
    <n v="97000"/>
    <n v="122500"/>
    <x v="3"/>
    <x v="0"/>
    <x v="1"/>
    <n v="5"/>
    <x v="0"/>
  </r>
  <r>
    <s v="ORD01092"/>
    <x v="1522"/>
    <s v="Indra Puspita"/>
    <x v="27"/>
    <x v="12"/>
    <n v="9500"/>
    <x v="10"/>
    <n v="0"/>
    <n v="12350"/>
    <n v="0"/>
    <n v="12350"/>
    <n v="49000"/>
    <n v="61350"/>
    <x v="1"/>
    <x v="0"/>
    <x v="2"/>
    <n v="1"/>
    <x v="1"/>
  </r>
  <r>
    <s v="ORD01628"/>
    <x v="1523"/>
    <s v="Yoga Utami"/>
    <x v="23"/>
    <x v="0"/>
    <n v="10000"/>
    <x v="9"/>
    <n v="0"/>
    <n v="21000"/>
    <n v="0"/>
    <n v="21000"/>
    <n v="55000"/>
    <n v="76000"/>
    <x v="2"/>
    <x v="0"/>
    <x v="0"/>
    <n v="2"/>
    <x v="1"/>
  </r>
  <r>
    <s v="ORD00279"/>
    <x v="1524"/>
    <s v="Clara Kusuma"/>
    <x v="15"/>
    <x v="16"/>
    <n v="115000"/>
    <x v="5"/>
    <n v="0"/>
    <n v="138000"/>
    <n v="0"/>
    <n v="138000"/>
    <n v="97000"/>
    <n v="235000"/>
    <x v="1"/>
    <x v="0"/>
    <x v="3"/>
    <n v="2"/>
    <x v="0"/>
  </r>
  <r>
    <s v="ORD01612"/>
    <x v="1525"/>
    <s v="Iwan Maulana"/>
    <x v="14"/>
    <x v="2"/>
    <n v="20000"/>
    <x v="15"/>
    <n v="0"/>
    <n v="34000"/>
    <n v="0"/>
    <n v="34000"/>
    <n v="85000"/>
    <n v="119000"/>
    <x v="1"/>
    <x v="0"/>
    <x v="2"/>
    <n v="3"/>
    <x v="1"/>
  </r>
  <r>
    <s v="ORD00201"/>
    <x v="1526"/>
    <s v="Qori Wijaya"/>
    <x v="4"/>
    <x v="4"/>
    <n v="40000"/>
    <x v="1"/>
    <n v="5"/>
    <n v="28000"/>
    <n v="1400"/>
    <n v="26600"/>
    <n v="43000"/>
    <n v="69600"/>
    <x v="1"/>
    <x v="0"/>
    <x v="0"/>
    <n v="5"/>
    <x v="0"/>
  </r>
  <r>
    <s v="ORD01597"/>
    <x v="1527"/>
    <s v="Qori Syahputra"/>
    <x v="12"/>
    <x v="11"/>
    <n v="15000"/>
    <x v="1"/>
    <n v="5"/>
    <n v="10500"/>
    <n v="525"/>
    <n v="9975"/>
    <n v="30000"/>
    <n v="39975"/>
    <x v="0"/>
    <x v="0"/>
    <x v="3"/>
    <n v="5"/>
    <x v="0"/>
  </r>
  <r>
    <s v="ORD00284"/>
    <x v="1528"/>
    <s v="Putri Wijaya"/>
    <x v="12"/>
    <x v="6"/>
    <n v="26000"/>
    <x v="27"/>
    <n v="5"/>
    <n v="49400"/>
    <n v="2470"/>
    <n v="46930"/>
    <n v="30000"/>
    <n v="76930"/>
    <x v="0"/>
    <x v="1"/>
    <x v="1"/>
    <n v="5"/>
    <x v="0"/>
  </r>
  <r>
    <s v="ORD00298"/>
    <x v="1529"/>
    <s v="Citra Iskandar"/>
    <x v="22"/>
    <x v="9"/>
    <n v="46000"/>
    <x v="20"/>
    <n v="5"/>
    <n v="64399.999999999993"/>
    <n v="3220"/>
    <n v="61179.999999999993"/>
    <n v="50000"/>
    <n v="111180"/>
    <x v="1"/>
    <x v="0"/>
    <x v="3"/>
    <n v="3"/>
    <x v="0"/>
  </r>
  <r>
    <s v="ORD01096"/>
    <x v="1530"/>
    <s v="Yoga Utami"/>
    <x v="23"/>
    <x v="8"/>
    <n v="17500"/>
    <x v="35"/>
    <n v="5"/>
    <n v="66500"/>
    <n v="3325"/>
    <n v="63175"/>
    <n v="55000"/>
    <n v="118175"/>
    <x v="2"/>
    <x v="0"/>
    <x v="2"/>
    <n v="1"/>
    <x v="1"/>
  </r>
  <r>
    <s v="ORD00963"/>
    <x v="1531"/>
    <s v="Oka Kurniawan"/>
    <x v="31"/>
    <x v="4"/>
    <n v="40000"/>
    <x v="20"/>
    <n v="0"/>
    <n v="56000"/>
    <n v="0"/>
    <n v="56000"/>
    <n v="87000"/>
    <n v="143000"/>
    <x v="3"/>
    <x v="0"/>
    <x v="4"/>
    <n v="5"/>
    <x v="1"/>
  </r>
  <r>
    <s v="ORD01329"/>
    <x v="1532"/>
    <s v="Aulia Syahputra"/>
    <x v="35"/>
    <x v="3"/>
    <n v="13500"/>
    <x v="7"/>
    <n v="0"/>
    <n v="21600"/>
    <n v="0"/>
    <n v="21600"/>
    <n v="79000"/>
    <n v="100600"/>
    <x v="0"/>
    <x v="0"/>
    <x v="2"/>
    <n v="5"/>
    <x v="0"/>
  </r>
  <r>
    <s v="ORD01736"/>
    <x v="1533"/>
    <s v="Zahra Budiman"/>
    <x v="27"/>
    <x v="4"/>
    <n v="40000"/>
    <x v="5"/>
    <n v="0"/>
    <n v="48000"/>
    <n v="0"/>
    <n v="48000"/>
    <n v="49000"/>
    <n v="97000"/>
    <x v="2"/>
    <x v="0"/>
    <x v="3"/>
    <n v="5"/>
    <x v="0"/>
  </r>
  <r>
    <s v="ORD00481"/>
    <x v="1534"/>
    <s v="Citra Iskandar"/>
    <x v="22"/>
    <x v="8"/>
    <n v="17500"/>
    <x v="3"/>
    <n v="0"/>
    <n v="15750"/>
    <n v="0"/>
    <n v="15750"/>
    <n v="50000"/>
    <n v="65750"/>
    <x v="2"/>
    <x v="1"/>
    <x v="4"/>
    <n v="3"/>
    <x v="0"/>
  </r>
  <r>
    <s v="ORD01117"/>
    <x v="1535"/>
    <s v="Hana Saputra"/>
    <x v="17"/>
    <x v="1"/>
    <n v="15000"/>
    <x v="17"/>
    <n v="0"/>
    <n v="15000"/>
    <n v="0"/>
    <n v="15000"/>
    <n v="72000"/>
    <n v="87000"/>
    <x v="2"/>
    <x v="0"/>
    <x v="3"/>
    <n v="3"/>
    <x v="0"/>
  </r>
  <r>
    <s v="ORD00047"/>
    <x v="1536"/>
    <s v="Joko Maulana"/>
    <x v="27"/>
    <x v="19"/>
    <n v="15500"/>
    <x v="23"/>
    <n v="0"/>
    <n v="4650"/>
    <n v="0"/>
    <n v="4650"/>
    <n v="49000"/>
    <n v="53650"/>
    <x v="3"/>
    <x v="0"/>
    <x v="1"/>
    <n v="1"/>
    <x v="1"/>
  </r>
  <r>
    <s v="ORD00270"/>
    <x v="1537"/>
    <s v="Zahra Saputra"/>
    <x v="1"/>
    <x v="5"/>
    <n v="10500"/>
    <x v="22"/>
    <n v="0"/>
    <n v="24149.999999999996"/>
    <n v="0"/>
    <n v="24149.999999999996"/>
    <n v="17000"/>
    <n v="41150"/>
    <x v="3"/>
    <x v="0"/>
    <x v="1"/>
    <n v="5"/>
    <x v="0"/>
  </r>
  <r>
    <s v="ORD00786"/>
    <x v="1538"/>
    <s v="Erna Budiman"/>
    <x v="31"/>
    <x v="14"/>
    <n v="55000"/>
    <x v="2"/>
    <n v="0"/>
    <n v="22000"/>
    <n v="0"/>
    <n v="22000"/>
    <n v="87000"/>
    <n v="109000"/>
    <x v="2"/>
    <x v="2"/>
    <x v="4"/>
    <n v="4"/>
    <x v="0"/>
  </r>
  <r>
    <s v="ORD00654"/>
    <x v="1539"/>
    <s v="Fajar Puspita"/>
    <x v="6"/>
    <x v="4"/>
    <n v="40000"/>
    <x v="12"/>
    <n v="0"/>
    <n v="24000"/>
    <n v="0"/>
    <n v="24000"/>
    <n v="80000"/>
    <n v="104000"/>
    <x v="0"/>
    <x v="0"/>
    <x v="1"/>
    <n v="3"/>
    <x v="1"/>
  </r>
  <r>
    <s v="ORD00263"/>
    <x v="1540"/>
    <s v="Citra Utami"/>
    <x v="29"/>
    <x v="9"/>
    <n v="46000"/>
    <x v="20"/>
    <n v="0"/>
    <n v="64399.999999999993"/>
    <n v="0"/>
    <n v="64399.999999999993"/>
    <n v="48000"/>
    <n v="112400"/>
    <x v="3"/>
    <x v="1"/>
    <x v="0"/>
    <n v="1"/>
    <x v="0"/>
  </r>
  <r>
    <s v="ORD00263"/>
    <x v="1540"/>
    <s v="Citra Utami"/>
    <x v="29"/>
    <x v="12"/>
    <n v="9500"/>
    <x v="1"/>
    <n v="0"/>
    <n v="6650"/>
    <n v="0"/>
    <n v="6650"/>
    <n v="0"/>
    <n v="6650"/>
    <x v="3"/>
    <x v="1"/>
    <x v="0"/>
    <n v="1"/>
    <x v="0"/>
  </r>
  <r>
    <s v="ORD01724"/>
    <x v="1541"/>
    <s v="Sari Kurniawan"/>
    <x v="35"/>
    <x v="8"/>
    <n v="17500"/>
    <x v="15"/>
    <n v="0"/>
    <n v="29750"/>
    <n v="0"/>
    <n v="29750"/>
    <n v="79000"/>
    <n v="108750"/>
    <x v="0"/>
    <x v="0"/>
    <x v="4"/>
    <n v="1"/>
    <x v="0"/>
  </r>
  <r>
    <s v="ORD00604"/>
    <x v="1542"/>
    <s v="Lestari Fauziah"/>
    <x v="23"/>
    <x v="3"/>
    <n v="13500"/>
    <x v="37"/>
    <n v="0"/>
    <n v="48600"/>
    <n v="0"/>
    <n v="48600"/>
    <n v="55000"/>
    <n v="103600"/>
    <x v="1"/>
    <x v="0"/>
    <x v="1"/>
    <n v="3"/>
    <x v="0"/>
  </r>
  <r>
    <s v="ORD00282"/>
    <x v="1543"/>
    <s v="Eka Ramadhani"/>
    <x v="31"/>
    <x v="10"/>
    <n v="45000"/>
    <x v="16"/>
    <n v="0"/>
    <n v="81000"/>
    <n v="0"/>
    <n v="81000"/>
    <n v="87000"/>
    <n v="168000"/>
    <x v="3"/>
    <x v="0"/>
    <x v="0"/>
    <n v="2"/>
    <x v="0"/>
  </r>
  <r>
    <s v="ORD00018"/>
    <x v="1544"/>
    <s v="Tono Puspita"/>
    <x v="19"/>
    <x v="4"/>
    <n v="40000"/>
    <x v="1"/>
    <n v="0"/>
    <n v="28000"/>
    <n v="0"/>
    <n v="28000"/>
    <n v="78000"/>
    <n v="106000"/>
    <x v="0"/>
    <x v="0"/>
    <x v="3"/>
    <n v="4"/>
    <x v="1"/>
  </r>
  <r>
    <s v="ORD01367"/>
    <x v="1545"/>
    <s v="Nanda Setiawan"/>
    <x v="31"/>
    <x v="13"/>
    <n v="10000"/>
    <x v="1"/>
    <n v="0"/>
    <n v="7000"/>
    <n v="0"/>
    <n v="7000"/>
    <n v="87000"/>
    <n v="94000"/>
    <x v="1"/>
    <x v="0"/>
    <x v="0"/>
    <n v="4"/>
    <x v="1"/>
  </r>
  <r>
    <s v="ORD01007"/>
    <x v="1546"/>
    <s v="Yani Kusuma"/>
    <x v="8"/>
    <x v="18"/>
    <n v="11000"/>
    <x v="7"/>
    <n v="0"/>
    <n v="17600"/>
    <n v="0"/>
    <n v="17600"/>
    <n v="59000"/>
    <n v="76600"/>
    <x v="2"/>
    <x v="0"/>
    <x v="3"/>
    <n v="2"/>
    <x v="0"/>
  </r>
  <r>
    <s v="ORD00986"/>
    <x v="1547"/>
    <s v="Clara Halim"/>
    <x v="31"/>
    <x v="5"/>
    <n v="10500"/>
    <x v="25"/>
    <n v="0"/>
    <n v="25200"/>
    <n v="0"/>
    <n v="25200"/>
    <n v="87000"/>
    <n v="112200"/>
    <x v="1"/>
    <x v="2"/>
    <x v="2"/>
    <n v="2"/>
    <x v="0"/>
  </r>
  <r>
    <s v="ORD01856"/>
    <x v="1548"/>
    <s v="Kartika Santoso"/>
    <x v="10"/>
    <x v="9"/>
    <n v="46000"/>
    <x v="19"/>
    <n v="0"/>
    <n v="36800"/>
    <n v="0"/>
    <n v="36800"/>
    <n v="87000"/>
    <n v="123800"/>
    <x v="1"/>
    <x v="0"/>
    <x v="0"/>
    <n v="3"/>
    <x v="0"/>
  </r>
  <r>
    <s v="ORD00476"/>
    <x v="1549"/>
    <s v="Yani Budiman"/>
    <x v="25"/>
    <x v="4"/>
    <n v="40000"/>
    <x v="10"/>
    <n v="0"/>
    <n v="52000"/>
    <n v="0"/>
    <n v="52000"/>
    <n v="50000"/>
    <n v="102000"/>
    <x v="0"/>
    <x v="0"/>
    <x v="4"/>
    <n v="2"/>
    <x v="0"/>
  </r>
  <r>
    <s v="ORD00476"/>
    <x v="1549"/>
    <s v="Yani Budiman"/>
    <x v="25"/>
    <x v="2"/>
    <n v="20000"/>
    <x v="18"/>
    <n v="0"/>
    <n v="30000"/>
    <n v="0"/>
    <n v="30000"/>
    <n v="0"/>
    <n v="30000"/>
    <x v="0"/>
    <x v="0"/>
    <x v="4"/>
    <n v="2"/>
    <x v="0"/>
  </r>
  <r>
    <s v="ORD01467"/>
    <x v="1550"/>
    <s v="Andi Wijaya"/>
    <x v="36"/>
    <x v="17"/>
    <n v="12000"/>
    <x v="1"/>
    <n v="0"/>
    <n v="8400"/>
    <n v="0"/>
    <n v="8400"/>
    <n v="21000"/>
    <n v="29400"/>
    <x v="3"/>
    <x v="0"/>
    <x v="1"/>
    <n v="3"/>
    <x v="1"/>
  </r>
  <r>
    <s v="ORD00064"/>
    <x v="1551"/>
    <s v="Indra Setiawan"/>
    <x v="28"/>
    <x v="11"/>
    <n v="15000"/>
    <x v="5"/>
    <n v="0"/>
    <n v="18000"/>
    <n v="0"/>
    <n v="18000"/>
    <n v="56000"/>
    <n v="74000"/>
    <x v="3"/>
    <x v="0"/>
    <x v="1"/>
    <n v="3"/>
    <x v="1"/>
  </r>
  <r>
    <s v="ORD00416"/>
    <x v="1552"/>
    <s v="Gita Halim"/>
    <x v="5"/>
    <x v="17"/>
    <n v="12000"/>
    <x v="3"/>
    <n v="0"/>
    <n v="10800"/>
    <n v="0"/>
    <n v="10800"/>
    <n v="18000"/>
    <n v="28800"/>
    <x v="1"/>
    <x v="0"/>
    <x v="0"/>
    <n v="3"/>
    <x v="0"/>
  </r>
  <r>
    <s v="ORD00416"/>
    <x v="1552"/>
    <s v="Gita Halim"/>
    <x v="5"/>
    <x v="14"/>
    <n v="55000"/>
    <x v="26"/>
    <n v="0"/>
    <n v="5500"/>
    <n v="0"/>
    <n v="5500"/>
    <n v="0"/>
    <n v="5500"/>
    <x v="1"/>
    <x v="0"/>
    <x v="0"/>
    <n v="3"/>
    <x v="0"/>
  </r>
  <r>
    <s v="ORD00703"/>
    <x v="1553"/>
    <s v="Lestari Fauziah"/>
    <x v="23"/>
    <x v="8"/>
    <n v="17500"/>
    <x v="25"/>
    <n v="0"/>
    <n v="42000"/>
    <n v="0"/>
    <n v="42000"/>
    <n v="55000"/>
    <n v="97000"/>
    <x v="0"/>
    <x v="0"/>
    <x v="3"/>
    <n v="2"/>
    <x v="0"/>
  </r>
  <r>
    <s v="ORD00914"/>
    <x v="1554"/>
    <s v="Putri Puspita"/>
    <x v="8"/>
    <x v="11"/>
    <n v="15000"/>
    <x v="1"/>
    <n v="0"/>
    <n v="10500"/>
    <n v="0"/>
    <n v="10500"/>
    <n v="59000"/>
    <n v="69500"/>
    <x v="2"/>
    <x v="0"/>
    <x v="3"/>
    <n v="4"/>
    <x v="0"/>
  </r>
  <r>
    <s v="ORD01368"/>
    <x v="1555"/>
    <s v="Bella Maulana"/>
    <x v="13"/>
    <x v="11"/>
    <n v="15000"/>
    <x v="3"/>
    <n v="5"/>
    <n v="13500"/>
    <n v="675"/>
    <n v="12825"/>
    <n v="49000"/>
    <n v="61825"/>
    <x v="2"/>
    <x v="1"/>
    <x v="2"/>
    <n v="4"/>
    <x v="0"/>
  </r>
  <r>
    <s v="ORD01250"/>
    <x v="1556"/>
    <s v="Arif Santoso"/>
    <x v="16"/>
    <x v="3"/>
    <n v="13500"/>
    <x v="10"/>
    <n v="5"/>
    <n v="17550"/>
    <n v="877.5"/>
    <n v="16672.5"/>
    <n v="18000"/>
    <n v="34672.5"/>
    <x v="0"/>
    <x v="0"/>
    <x v="0"/>
    <n v="1"/>
    <x v="1"/>
  </r>
  <r>
    <s v="ORD01344"/>
    <x v="1557"/>
    <s v="Erna Budiman"/>
    <x v="31"/>
    <x v="8"/>
    <n v="17500"/>
    <x v="18"/>
    <n v="5"/>
    <n v="26250"/>
    <n v="1312.5"/>
    <n v="24937.5"/>
    <n v="87000"/>
    <n v="111937.5"/>
    <x v="0"/>
    <x v="0"/>
    <x v="2"/>
    <n v="3"/>
    <x v="0"/>
  </r>
  <r>
    <s v="ORD00087"/>
    <x v="1558"/>
    <s v="Wahyu Santoso"/>
    <x v="34"/>
    <x v="19"/>
    <n v="15500"/>
    <x v="32"/>
    <n v="5"/>
    <n v="3100"/>
    <n v="155"/>
    <n v="2945"/>
    <n v="18000"/>
    <n v="20945"/>
    <x v="1"/>
    <x v="0"/>
    <x v="2"/>
    <n v="2"/>
    <x v="1"/>
  </r>
  <r>
    <s v="ORD00087"/>
    <x v="1558"/>
    <s v="Wahyu Santoso"/>
    <x v="34"/>
    <x v="2"/>
    <n v="20000"/>
    <x v="33"/>
    <n v="5"/>
    <n v="60000"/>
    <n v="3000"/>
    <n v="57000"/>
    <n v="0"/>
    <n v="57000"/>
    <x v="1"/>
    <x v="0"/>
    <x v="2"/>
    <n v="2"/>
    <x v="1"/>
  </r>
  <r>
    <s v="ORD00429"/>
    <x v="1559"/>
    <s v="Ani Budiman"/>
    <x v="17"/>
    <x v="4"/>
    <n v="40000"/>
    <x v="1"/>
    <n v="5"/>
    <n v="28000"/>
    <n v="1400"/>
    <n v="26600"/>
    <n v="72000"/>
    <n v="98600"/>
    <x v="3"/>
    <x v="0"/>
    <x v="3"/>
    <n v="4"/>
    <x v="0"/>
  </r>
  <r>
    <s v="ORD00033"/>
    <x v="1560"/>
    <s v="Arif Maulana"/>
    <x v="15"/>
    <x v="10"/>
    <n v="45000"/>
    <x v="7"/>
    <n v="5"/>
    <n v="72000"/>
    <n v="3600"/>
    <n v="68400"/>
    <n v="97000"/>
    <n v="165400"/>
    <x v="0"/>
    <x v="0"/>
    <x v="0"/>
    <n v="2"/>
    <x v="1"/>
  </r>
  <r>
    <s v="ORD00033"/>
    <x v="1560"/>
    <s v="Arif Maulana"/>
    <x v="15"/>
    <x v="6"/>
    <n v="26000"/>
    <x v="0"/>
    <n v="5"/>
    <n v="28600.000000000004"/>
    <n v="1430.0000000000002"/>
    <n v="27170.000000000004"/>
    <n v="0"/>
    <n v="27170.000000000004"/>
    <x v="0"/>
    <x v="0"/>
    <x v="0"/>
    <n v="2"/>
    <x v="1"/>
  </r>
  <r>
    <s v="ORD00485"/>
    <x v="1561"/>
    <s v="Gita Utami"/>
    <x v="34"/>
    <x v="0"/>
    <n v="10000"/>
    <x v="7"/>
    <n v="5"/>
    <n v="16000"/>
    <n v="800"/>
    <n v="15200"/>
    <n v="18000"/>
    <n v="33200"/>
    <x v="2"/>
    <x v="0"/>
    <x v="2"/>
    <n v="2"/>
    <x v="0"/>
  </r>
  <r>
    <s v="ORD00103"/>
    <x v="1562"/>
    <s v="Gita Budiman"/>
    <x v="24"/>
    <x v="11"/>
    <n v="15000"/>
    <x v="15"/>
    <n v="5"/>
    <n v="25500"/>
    <n v="1275"/>
    <n v="24225"/>
    <n v="68000"/>
    <n v="92225"/>
    <x v="3"/>
    <x v="1"/>
    <x v="0"/>
    <n v="5"/>
    <x v="0"/>
  </r>
  <r>
    <s v="ORD01262"/>
    <x v="1563"/>
    <s v="Lestari Wijaya"/>
    <x v="18"/>
    <x v="16"/>
    <n v="115000"/>
    <x v="3"/>
    <n v="5"/>
    <n v="103500"/>
    <n v="5175"/>
    <n v="98325"/>
    <n v="0"/>
    <n v="98325"/>
    <x v="1"/>
    <x v="0"/>
    <x v="2"/>
    <n v="4"/>
    <x v="0"/>
  </r>
  <r>
    <s v="ORD00858"/>
    <x v="1564"/>
    <s v="Aulia Pradipta"/>
    <x v="19"/>
    <x v="4"/>
    <n v="40000"/>
    <x v="10"/>
    <n v="5"/>
    <n v="52000"/>
    <n v="2600"/>
    <n v="49400"/>
    <n v="78000"/>
    <n v="127400"/>
    <x v="2"/>
    <x v="0"/>
    <x v="4"/>
    <n v="1"/>
    <x v="0"/>
  </r>
  <r>
    <s v="ORD01284"/>
    <x v="1565"/>
    <s v="Galih Budiman"/>
    <x v="1"/>
    <x v="2"/>
    <n v="20000"/>
    <x v="15"/>
    <n v="5"/>
    <n v="34000"/>
    <n v="1700"/>
    <n v="32300"/>
    <n v="17000"/>
    <n v="49300"/>
    <x v="3"/>
    <x v="0"/>
    <x v="4"/>
    <n v="2"/>
    <x v="1"/>
  </r>
  <r>
    <s v="ORD01056"/>
    <x v="1566"/>
    <s v="Qori Fauziah"/>
    <x v="11"/>
    <x v="9"/>
    <n v="46000"/>
    <x v="20"/>
    <n v="5"/>
    <n v="64399.999999999993"/>
    <n v="3220"/>
    <n v="61179.999999999993"/>
    <n v="74000"/>
    <n v="135180"/>
    <x v="2"/>
    <x v="0"/>
    <x v="4"/>
    <n v="4"/>
    <x v="0"/>
  </r>
  <r>
    <s v="ORD01528"/>
    <x v="1567"/>
    <s v="Hana Kusuma"/>
    <x v="6"/>
    <x v="12"/>
    <n v="9500"/>
    <x v="15"/>
    <n v="5"/>
    <n v="16150"/>
    <n v="807.5"/>
    <n v="15342.5"/>
    <n v="80000"/>
    <n v="95342.5"/>
    <x v="0"/>
    <x v="0"/>
    <x v="3"/>
    <n v="4"/>
    <x v="0"/>
  </r>
  <r>
    <s v="ORD00324"/>
    <x v="1568"/>
    <s v="Zahra Budiman"/>
    <x v="27"/>
    <x v="8"/>
    <n v="17500"/>
    <x v="29"/>
    <n v="5"/>
    <n v="57750"/>
    <n v="2887.5"/>
    <n v="54862.5"/>
    <n v="49000"/>
    <n v="103862.5"/>
    <x v="0"/>
    <x v="0"/>
    <x v="1"/>
    <n v="4"/>
    <x v="0"/>
  </r>
  <r>
    <s v="ORD00067"/>
    <x v="1569"/>
    <s v="Nanda Iskandar"/>
    <x v="14"/>
    <x v="16"/>
    <n v="115000"/>
    <x v="19"/>
    <n v="5"/>
    <n v="92000"/>
    <n v="4600"/>
    <n v="87400"/>
    <n v="85000"/>
    <n v="172400"/>
    <x v="1"/>
    <x v="0"/>
    <x v="3"/>
    <n v="3"/>
    <x v="1"/>
  </r>
  <r>
    <s v="ORD00067"/>
    <x v="1569"/>
    <s v="Nanda Iskandar"/>
    <x v="14"/>
    <x v="2"/>
    <n v="20000"/>
    <x v="10"/>
    <n v="5"/>
    <n v="26000"/>
    <n v="1300"/>
    <n v="24700"/>
    <n v="0"/>
    <n v="24700"/>
    <x v="1"/>
    <x v="0"/>
    <x v="3"/>
    <n v="3"/>
    <x v="1"/>
  </r>
  <r>
    <s v="ORD01765"/>
    <x v="1570"/>
    <s v="Ani Budiman"/>
    <x v="17"/>
    <x v="11"/>
    <n v="15000"/>
    <x v="3"/>
    <n v="5"/>
    <n v="13500"/>
    <n v="675"/>
    <n v="12825"/>
    <n v="72000"/>
    <n v="84825"/>
    <x v="0"/>
    <x v="0"/>
    <x v="2"/>
    <n v="1"/>
    <x v="0"/>
  </r>
  <r>
    <s v="ORD00765"/>
    <x v="1571"/>
    <s v="Citra Maulana"/>
    <x v="17"/>
    <x v="9"/>
    <n v="46000"/>
    <x v="13"/>
    <n v="5"/>
    <n v="23000"/>
    <n v="1150"/>
    <n v="21850"/>
    <n v="72000"/>
    <n v="93850"/>
    <x v="0"/>
    <x v="1"/>
    <x v="3"/>
    <n v="4"/>
    <x v="0"/>
  </r>
  <r>
    <s v="ORD00568"/>
    <x v="1572"/>
    <s v="Putri Ananda"/>
    <x v="7"/>
    <x v="9"/>
    <n v="46000"/>
    <x v="17"/>
    <n v="5"/>
    <n v="46000"/>
    <n v="2300"/>
    <n v="43700"/>
    <n v="26000"/>
    <n v="69700"/>
    <x v="3"/>
    <x v="0"/>
    <x v="4"/>
    <n v="5"/>
    <x v="0"/>
  </r>
  <r>
    <s v="ORD01642"/>
    <x v="1573"/>
    <s v="Qori Ramadhani"/>
    <x v="21"/>
    <x v="15"/>
    <n v="10000"/>
    <x v="5"/>
    <n v="5"/>
    <n v="12000"/>
    <n v="600"/>
    <n v="11400"/>
    <n v="59000"/>
    <n v="70400"/>
    <x v="3"/>
    <x v="0"/>
    <x v="2"/>
    <n v="3"/>
    <x v="0"/>
  </r>
  <r>
    <s v="ORD00776"/>
    <x v="1574"/>
    <s v="Dina Budiman"/>
    <x v="21"/>
    <x v="4"/>
    <n v="40000"/>
    <x v="1"/>
    <n v="5"/>
    <n v="28000"/>
    <n v="1400"/>
    <n v="26600"/>
    <n v="59000"/>
    <n v="85600"/>
    <x v="2"/>
    <x v="2"/>
    <x v="0"/>
    <n v="1"/>
    <x v="0"/>
  </r>
  <r>
    <s v="ORD01508"/>
    <x v="1575"/>
    <s v="Clara Utami"/>
    <x v="34"/>
    <x v="12"/>
    <n v="9500"/>
    <x v="9"/>
    <n v="5"/>
    <n v="19950"/>
    <n v="997.5"/>
    <n v="18952.5"/>
    <n v="18000"/>
    <n v="36952.5"/>
    <x v="3"/>
    <x v="0"/>
    <x v="1"/>
    <n v="5"/>
    <x v="0"/>
  </r>
  <r>
    <s v="ORD01381"/>
    <x v="1576"/>
    <s v="Tono Syahputra"/>
    <x v="0"/>
    <x v="10"/>
    <n v="45000"/>
    <x v="32"/>
    <n v="5"/>
    <n v="9000"/>
    <n v="450"/>
    <n v="8550"/>
    <n v="15000"/>
    <n v="23550"/>
    <x v="1"/>
    <x v="0"/>
    <x v="4"/>
    <n v="5"/>
    <x v="1"/>
  </r>
  <r>
    <s v="ORD00884"/>
    <x v="1577"/>
    <s v="Sari Ramadhani"/>
    <x v="26"/>
    <x v="2"/>
    <n v="20000"/>
    <x v="6"/>
    <n v="5"/>
    <n v="44000"/>
    <n v="2200"/>
    <n v="41800"/>
    <n v="46000"/>
    <n v="87800"/>
    <x v="3"/>
    <x v="0"/>
    <x v="3"/>
    <n v="5"/>
    <x v="0"/>
  </r>
  <r>
    <s v="ORD00792"/>
    <x v="1578"/>
    <s v="Dewi Iskandar"/>
    <x v="5"/>
    <x v="8"/>
    <n v="17500"/>
    <x v="1"/>
    <n v="5"/>
    <n v="12250"/>
    <n v="612.5"/>
    <n v="11637.5"/>
    <n v="18000"/>
    <n v="29637.5"/>
    <x v="1"/>
    <x v="0"/>
    <x v="2"/>
    <n v="5"/>
    <x v="0"/>
  </r>
  <r>
    <s v="ORD01390"/>
    <x v="1579"/>
    <s v="Kartika Ananda"/>
    <x v="13"/>
    <x v="10"/>
    <n v="45000"/>
    <x v="5"/>
    <n v="5"/>
    <n v="54000"/>
    <n v="2700"/>
    <n v="51300"/>
    <n v="49000"/>
    <n v="100300"/>
    <x v="2"/>
    <x v="0"/>
    <x v="0"/>
    <n v="3"/>
    <x v="0"/>
  </r>
  <r>
    <s v="ORD01093"/>
    <x v="1580"/>
    <s v="Joko Halim"/>
    <x v="8"/>
    <x v="17"/>
    <n v="12000"/>
    <x v="0"/>
    <n v="5"/>
    <n v="13200.000000000002"/>
    <n v="660.00000000000011"/>
    <n v="12540.000000000002"/>
    <n v="59000"/>
    <n v="71540"/>
    <x v="3"/>
    <x v="0"/>
    <x v="0"/>
    <n v="2"/>
    <x v="1"/>
  </r>
  <r>
    <s v="ORD01860"/>
    <x v="1581"/>
    <s v="Dina Rahmawati"/>
    <x v="21"/>
    <x v="0"/>
    <n v="10000"/>
    <x v="15"/>
    <n v="5"/>
    <n v="17000"/>
    <n v="850"/>
    <n v="16150"/>
    <n v="59000"/>
    <n v="75150"/>
    <x v="0"/>
    <x v="0"/>
    <x v="3"/>
    <n v="4"/>
    <x v="0"/>
  </r>
  <r>
    <s v="ORD00721"/>
    <x v="1582"/>
    <s v="Citra Rahmawati"/>
    <x v="25"/>
    <x v="17"/>
    <n v="12000"/>
    <x v="13"/>
    <n v="5"/>
    <n v="6000"/>
    <n v="300"/>
    <n v="5700"/>
    <n v="50000"/>
    <n v="55700"/>
    <x v="2"/>
    <x v="0"/>
    <x v="1"/>
    <n v="2"/>
    <x v="0"/>
  </r>
  <r>
    <s v="ORD01637"/>
    <x v="1583"/>
    <s v="Fitri Budiman"/>
    <x v="16"/>
    <x v="2"/>
    <n v="20000"/>
    <x v="6"/>
    <n v="5"/>
    <n v="44000"/>
    <n v="2200"/>
    <n v="41800"/>
    <n v="18000"/>
    <n v="59800"/>
    <x v="2"/>
    <x v="0"/>
    <x v="2"/>
    <n v="2"/>
    <x v="0"/>
  </r>
  <r>
    <s v="ORD00577"/>
    <x v="1584"/>
    <s v="Dewi Pradipta"/>
    <x v="14"/>
    <x v="4"/>
    <n v="40000"/>
    <x v="3"/>
    <n v="5"/>
    <n v="36000"/>
    <n v="1800"/>
    <n v="34200"/>
    <n v="85000"/>
    <n v="119200"/>
    <x v="0"/>
    <x v="0"/>
    <x v="4"/>
    <n v="3"/>
    <x v="0"/>
  </r>
  <r>
    <s v="ORD01305"/>
    <x v="1585"/>
    <s v="Yani Ananda"/>
    <x v="28"/>
    <x v="17"/>
    <n v="12000"/>
    <x v="19"/>
    <n v="5"/>
    <n v="9600"/>
    <n v="480"/>
    <n v="9120"/>
    <n v="56000"/>
    <n v="65120"/>
    <x v="1"/>
    <x v="0"/>
    <x v="3"/>
    <n v="4"/>
    <x v="0"/>
  </r>
  <r>
    <s v="ORD00054"/>
    <x v="1586"/>
    <s v="Wahyu Hidayat"/>
    <x v="0"/>
    <x v="10"/>
    <n v="45000"/>
    <x v="10"/>
    <n v="5"/>
    <n v="58500"/>
    <n v="2925"/>
    <n v="55575"/>
    <n v="15000"/>
    <n v="70575"/>
    <x v="3"/>
    <x v="0"/>
    <x v="3"/>
    <n v="2"/>
    <x v="1"/>
  </r>
  <r>
    <s v="ORD00054"/>
    <x v="1586"/>
    <s v="Wahyu Hidayat"/>
    <x v="0"/>
    <x v="18"/>
    <n v="11000"/>
    <x v="18"/>
    <n v="5"/>
    <n v="16500"/>
    <n v="825"/>
    <n v="15675"/>
    <n v="0"/>
    <n v="15675"/>
    <x v="3"/>
    <x v="0"/>
    <x v="3"/>
    <n v="2"/>
    <x v="1"/>
  </r>
  <r>
    <s v="ORD00052"/>
    <x v="1587"/>
    <s v="Made Budiman"/>
    <x v="12"/>
    <x v="0"/>
    <n v="10000"/>
    <x v="5"/>
    <n v="5"/>
    <n v="12000"/>
    <n v="600"/>
    <n v="11400"/>
    <n v="30000"/>
    <n v="41400"/>
    <x v="3"/>
    <x v="1"/>
    <x v="2"/>
    <n v="1"/>
    <x v="1"/>
  </r>
  <r>
    <s v="ORD01070"/>
    <x v="1588"/>
    <s v="Eka Pradipta"/>
    <x v="18"/>
    <x v="14"/>
    <n v="55000"/>
    <x v="19"/>
    <n v="0"/>
    <n v="44000"/>
    <n v="0"/>
    <n v="44000"/>
    <n v="0"/>
    <n v="44000"/>
    <x v="0"/>
    <x v="1"/>
    <x v="3"/>
    <n v="4"/>
    <x v="0"/>
  </r>
  <r>
    <s v="ORD00665"/>
    <x v="1589"/>
    <s v="Clara Santoso"/>
    <x v="37"/>
    <x v="17"/>
    <n v="12000"/>
    <x v="19"/>
    <n v="0"/>
    <n v="9600"/>
    <n v="0"/>
    <n v="9600"/>
    <n v="67000"/>
    <n v="76600"/>
    <x v="0"/>
    <x v="0"/>
    <x v="2"/>
    <n v="5"/>
    <x v="0"/>
  </r>
  <r>
    <s v="ORD00722"/>
    <x v="1590"/>
    <s v="Wahyu Santoso"/>
    <x v="34"/>
    <x v="3"/>
    <n v="13500"/>
    <x v="25"/>
    <n v="0"/>
    <n v="32400"/>
    <n v="0"/>
    <n v="32400"/>
    <n v="18000"/>
    <n v="50400"/>
    <x v="3"/>
    <x v="0"/>
    <x v="0"/>
    <n v="2"/>
    <x v="1"/>
  </r>
  <r>
    <s v="ORD00418"/>
    <x v="1591"/>
    <s v="Sari Ramadhani"/>
    <x v="26"/>
    <x v="9"/>
    <n v="46000"/>
    <x v="2"/>
    <n v="0"/>
    <n v="18400"/>
    <n v="0"/>
    <n v="18400"/>
    <n v="46000"/>
    <n v="64400"/>
    <x v="0"/>
    <x v="0"/>
    <x v="2"/>
    <n v="3"/>
    <x v="0"/>
  </r>
  <r>
    <s v="ORD01785"/>
    <x v="1592"/>
    <s v="Lestari Santoso"/>
    <x v="34"/>
    <x v="11"/>
    <n v="15000"/>
    <x v="9"/>
    <n v="0"/>
    <n v="31500"/>
    <n v="0"/>
    <n v="31500"/>
    <n v="18000"/>
    <n v="49500"/>
    <x v="3"/>
    <x v="0"/>
    <x v="2"/>
    <n v="5"/>
    <x v="0"/>
  </r>
  <r>
    <s v="ORD01837"/>
    <x v="1593"/>
    <s v="Hana Wijaya"/>
    <x v="31"/>
    <x v="9"/>
    <n v="46000"/>
    <x v="5"/>
    <n v="0"/>
    <n v="55200"/>
    <n v="0"/>
    <n v="55200"/>
    <n v="87000"/>
    <n v="142200"/>
    <x v="2"/>
    <x v="2"/>
    <x v="2"/>
    <n v="2"/>
    <x v="0"/>
  </r>
  <r>
    <s v="ORD00293"/>
    <x v="1594"/>
    <s v="Sari Ananda"/>
    <x v="34"/>
    <x v="6"/>
    <n v="26000"/>
    <x v="22"/>
    <n v="0"/>
    <n v="59799.999999999993"/>
    <n v="0"/>
    <n v="59799.999999999993"/>
    <n v="18000"/>
    <n v="77800"/>
    <x v="0"/>
    <x v="0"/>
    <x v="3"/>
    <n v="2"/>
    <x v="0"/>
  </r>
  <r>
    <s v="ORD00293"/>
    <x v="1594"/>
    <s v="Sari Ananda"/>
    <x v="34"/>
    <x v="16"/>
    <n v="115000"/>
    <x v="3"/>
    <n v="0"/>
    <n v="103500"/>
    <n v="0"/>
    <n v="103500"/>
    <n v="0"/>
    <n v="103500"/>
    <x v="0"/>
    <x v="0"/>
    <x v="3"/>
    <n v="2"/>
    <x v="0"/>
  </r>
  <r>
    <s v="ORD01436"/>
    <x v="1595"/>
    <s v="Made Fauziah"/>
    <x v="8"/>
    <x v="10"/>
    <n v="45000"/>
    <x v="1"/>
    <n v="0"/>
    <n v="31499.999999999996"/>
    <n v="0"/>
    <n v="31499.999999999996"/>
    <n v="59000"/>
    <n v="90500"/>
    <x v="3"/>
    <x v="0"/>
    <x v="3"/>
    <n v="3"/>
    <x v="1"/>
  </r>
  <r>
    <s v="ORD01094"/>
    <x v="1596"/>
    <s v="Qori Santoso"/>
    <x v="0"/>
    <x v="3"/>
    <n v="13500"/>
    <x v="7"/>
    <n v="0"/>
    <n v="21600"/>
    <n v="0"/>
    <n v="21600"/>
    <n v="15000"/>
    <n v="36600"/>
    <x v="3"/>
    <x v="0"/>
    <x v="3"/>
    <n v="3"/>
    <x v="0"/>
  </r>
  <r>
    <s v="ORD01162"/>
    <x v="1597"/>
    <s v="Galih Iskandar"/>
    <x v="27"/>
    <x v="12"/>
    <n v="9500"/>
    <x v="0"/>
    <n v="0"/>
    <n v="10450"/>
    <n v="0"/>
    <n v="10450"/>
    <n v="49000"/>
    <n v="59450"/>
    <x v="1"/>
    <x v="0"/>
    <x v="2"/>
    <n v="1"/>
    <x v="1"/>
  </r>
  <r>
    <s v="ORD01745"/>
    <x v="1598"/>
    <s v="Aulia Ramadhani"/>
    <x v="2"/>
    <x v="11"/>
    <n v="15000"/>
    <x v="21"/>
    <n v="0"/>
    <n v="42000"/>
    <n v="0"/>
    <n v="42000"/>
    <n v="76000"/>
    <n v="118000"/>
    <x v="0"/>
    <x v="0"/>
    <x v="2"/>
    <n v="4"/>
    <x v="0"/>
  </r>
  <r>
    <s v="ORD00506"/>
    <x v="1599"/>
    <s v="Clara Ramadhani"/>
    <x v="29"/>
    <x v="0"/>
    <n v="10000"/>
    <x v="20"/>
    <n v="0"/>
    <n v="14000"/>
    <n v="0"/>
    <n v="14000"/>
    <n v="48000"/>
    <n v="62000"/>
    <x v="2"/>
    <x v="0"/>
    <x v="2"/>
    <n v="5"/>
    <x v="0"/>
  </r>
  <r>
    <s v="ORD00597"/>
    <x v="1600"/>
    <s v="Ani Budiman"/>
    <x v="17"/>
    <x v="8"/>
    <n v="17500"/>
    <x v="22"/>
    <n v="0"/>
    <n v="40250"/>
    <n v="0"/>
    <n v="40250"/>
    <n v="72000"/>
    <n v="112250"/>
    <x v="0"/>
    <x v="0"/>
    <x v="4"/>
    <n v="3"/>
    <x v="0"/>
  </r>
  <r>
    <s v="ORD00617"/>
    <x v="1601"/>
    <s v="Indra Halim"/>
    <x v="7"/>
    <x v="13"/>
    <n v="10000"/>
    <x v="13"/>
    <n v="0"/>
    <n v="5000"/>
    <n v="0"/>
    <n v="5000"/>
    <n v="26000"/>
    <n v="31000"/>
    <x v="3"/>
    <x v="0"/>
    <x v="0"/>
    <n v="2"/>
    <x v="1"/>
  </r>
  <r>
    <s v="ORD01510"/>
    <x v="1602"/>
    <s v="Citra Iskandar"/>
    <x v="22"/>
    <x v="7"/>
    <n v="14000"/>
    <x v="3"/>
    <n v="0"/>
    <n v="12600"/>
    <n v="0"/>
    <n v="12600"/>
    <n v="50000"/>
    <n v="62600"/>
    <x v="0"/>
    <x v="0"/>
    <x v="3"/>
    <n v="2"/>
    <x v="0"/>
  </r>
  <r>
    <s v="ORD00113"/>
    <x v="1603"/>
    <s v="Lestari Hidayat"/>
    <x v="11"/>
    <x v="9"/>
    <n v="46000"/>
    <x v="1"/>
    <n v="0"/>
    <n v="32199.999999999996"/>
    <n v="0"/>
    <n v="32199.999999999996"/>
    <n v="74000"/>
    <n v="106200"/>
    <x v="3"/>
    <x v="0"/>
    <x v="4"/>
    <n v="1"/>
    <x v="0"/>
  </r>
  <r>
    <s v="ORD00113"/>
    <x v="1603"/>
    <s v="Lestari Hidayat"/>
    <x v="11"/>
    <x v="8"/>
    <n v="17500"/>
    <x v="4"/>
    <n v="0"/>
    <n v="50750"/>
    <n v="0"/>
    <n v="50750"/>
    <n v="0"/>
    <n v="50750"/>
    <x v="3"/>
    <x v="0"/>
    <x v="4"/>
    <n v="1"/>
    <x v="0"/>
  </r>
  <r>
    <s v="ORD01098"/>
    <x v="1604"/>
    <s v="Made Budiman"/>
    <x v="12"/>
    <x v="3"/>
    <n v="13500"/>
    <x v="6"/>
    <n v="0"/>
    <n v="29700.000000000004"/>
    <n v="0"/>
    <n v="29700.000000000004"/>
    <n v="30000"/>
    <n v="59700"/>
    <x v="2"/>
    <x v="0"/>
    <x v="1"/>
    <n v="4"/>
    <x v="1"/>
  </r>
  <r>
    <s v="ORD00767"/>
    <x v="1605"/>
    <s v="Eka Maulana"/>
    <x v="2"/>
    <x v="3"/>
    <n v="13500"/>
    <x v="27"/>
    <n v="0"/>
    <n v="25650"/>
    <n v="0"/>
    <n v="25650"/>
    <n v="76000"/>
    <n v="101650"/>
    <x v="2"/>
    <x v="1"/>
    <x v="1"/>
    <n v="1"/>
    <x v="0"/>
  </r>
  <r>
    <s v="ORD01808"/>
    <x v="1606"/>
    <s v="Clara Puspita"/>
    <x v="35"/>
    <x v="15"/>
    <n v="10000"/>
    <x v="1"/>
    <n v="0"/>
    <n v="7000"/>
    <n v="0"/>
    <n v="7000"/>
    <n v="79000"/>
    <n v="86000"/>
    <x v="2"/>
    <x v="0"/>
    <x v="4"/>
    <n v="2"/>
    <x v="0"/>
  </r>
  <r>
    <s v="ORD00745"/>
    <x v="1607"/>
    <s v="Kartika Nugroho"/>
    <x v="4"/>
    <x v="5"/>
    <n v="10500"/>
    <x v="36"/>
    <n v="0"/>
    <n v="33600"/>
    <n v="0"/>
    <n v="33600"/>
    <n v="43000"/>
    <n v="76600"/>
    <x v="1"/>
    <x v="2"/>
    <x v="0"/>
    <n v="4"/>
    <x v="0"/>
  </r>
  <r>
    <s v="ORD01783"/>
    <x v="1608"/>
    <s v="Yani Rahmawati"/>
    <x v="27"/>
    <x v="7"/>
    <n v="14000"/>
    <x v="3"/>
    <n v="0"/>
    <n v="12600"/>
    <n v="0"/>
    <n v="12600"/>
    <n v="49000"/>
    <n v="61600"/>
    <x v="3"/>
    <x v="0"/>
    <x v="4"/>
    <n v="2"/>
    <x v="0"/>
  </r>
  <r>
    <s v="ORD00046"/>
    <x v="1609"/>
    <s v="Rizky Ramadhani"/>
    <x v="34"/>
    <x v="18"/>
    <n v="11000"/>
    <x v="10"/>
    <n v="0"/>
    <n v="14300"/>
    <n v="0"/>
    <n v="14300"/>
    <n v="18000"/>
    <n v="32300"/>
    <x v="1"/>
    <x v="0"/>
    <x v="4"/>
    <n v="3"/>
    <x v="1"/>
  </r>
  <r>
    <s v="ORD00183"/>
    <x v="1610"/>
    <s v="Aulia Nugroho"/>
    <x v="5"/>
    <x v="8"/>
    <n v="17500"/>
    <x v="31"/>
    <n v="0"/>
    <n v="47250"/>
    <n v="0"/>
    <n v="47250"/>
    <n v="18000"/>
    <n v="65250"/>
    <x v="1"/>
    <x v="0"/>
    <x v="1"/>
    <n v="4"/>
    <x v="0"/>
  </r>
  <r>
    <s v="ORD00842"/>
    <x v="1611"/>
    <s v="Zahra Budiman"/>
    <x v="27"/>
    <x v="4"/>
    <n v="40000"/>
    <x v="12"/>
    <n v="0"/>
    <n v="24000"/>
    <n v="0"/>
    <n v="24000"/>
    <n v="49000"/>
    <n v="73000"/>
    <x v="2"/>
    <x v="0"/>
    <x v="2"/>
    <n v="4"/>
    <x v="0"/>
  </r>
  <r>
    <s v="ORD00399"/>
    <x v="1612"/>
    <s v="Vina Hidayat"/>
    <x v="9"/>
    <x v="12"/>
    <n v="9500"/>
    <x v="5"/>
    <n v="0"/>
    <n v="11400"/>
    <n v="0"/>
    <n v="11400"/>
    <n v="89000"/>
    <n v="100400"/>
    <x v="2"/>
    <x v="0"/>
    <x v="1"/>
    <n v="3"/>
    <x v="0"/>
  </r>
  <r>
    <s v="ORD00561"/>
    <x v="1613"/>
    <s v="Erna Rahmawati"/>
    <x v="5"/>
    <x v="0"/>
    <n v="10000"/>
    <x v="24"/>
    <n v="0"/>
    <n v="20000"/>
    <n v="0"/>
    <n v="20000"/>
    <n v="18000"/>
    <n v="38000"/>
    <x v="3"/>
    <x v="0"/>
    <x v="0"/>
    <n v="4"/>
    <x v="0"/>
  </r>
  <r>
    <s v="ORD00360"/>
    <x v="1614"/>
    <s v="Dina Halim"/>
    <x v="0"/>
    <x v="4"/>
    <n v="40000"/>
    <x v="5"/>
    <n v="0"/>
    <n v="48000"/>
    <n v="0"/>
    <n v="48000"/>
    <n v="15000"/>
    <n v="63000"/>
    <x v="2"/>
    <x v="0"/>
    <x v="2"/>
    <n v="3"/>
    <x v="0"/>
  </r>
  <r>
    <s v="ORD01412"/>
    <x v="1615"/>
    <s v="Putri Wijaya"/>
    <x v="12"/>
    <x v="5"/>
    <n v="10500"/>
    <x v="10"/>
    <n v="0"/>
    <n v="13650"/>
    <n v="0"/>
    <n v="13650"/>
    <n v="30000"/>
    <n v="43650"/>
    <x v="2"/>
    <x v="0"/>
    <x v="4"/>
    <n v="2"/>
    <x v="0"/>
  </r>
  <r>
    <s v="ORD00123"/>
    <x v="1616"/>
    <s v="Kartika Kusuma"/>
    <x v="14"/>
    <x v="4"/>
    <n v="40000"/>
    <x v="19"/>
    <n v="0"/>
    <n v="32000"/>
    <n v="0"/>
    <n v="32000"/>
    <n v="85000"/>
    <n v="117000"/>
    <x v="0"/>
    <x v="0"/>
    <x v="1"/>
    <n v="1"/>
    <x v="0"/>
  </r>
  <r>
    <s v="ORD01400"/>
    <x v="1617"/>
    <s v="Tono Saputra"/>
    <x v="30"/>
    <x v="18"/>
    <n v="11000"/>
    <x v="20"/>
    <n v="0"/>
    <n v="15399.999999999998"/>
    <n v="0"/>
    <n v="15399.999999999998"/>
    <n v="57000"/>
    <n v="72400"/>
    <x v="3"/>
    <x v="1"/>
    <x v="1"/>
    <n v="4"/>
    <x v="1"/>
  </r>
  <r>
    <s v="ORD00938"/>
    <x v="1618"/>
    <s v="Sari Fauziah"/>
    <x v="32"/>
    <x v="4"/>
    <n v="40000"/>
    <x v="13"/>
    <n v="0"/>
    <n v="20000"/>
    <n v="0"/>
    <n v="20000"/>
    <n v="28000"/>
    <n v="48000"/>
    <x v="1"/>
    <x v="0"/>
    <x v="1"/>
    <n v="1"/>
    <x v="0"/>
  </r>
  <r>
    <s v="ORD01268"/>
    <x v="1619"/>
    <s v="Dina Kusuma"/>
    <x v="29"/>
    <x v="3"/>
    <n v="13500"/>
    <x v="7"/>
    <n v="0"/>
    <n v="21600"/>
    <n v="0"/>
    <n v="21600"/>
    <n v="48000"/>
    <n v="69600"/>
    <x v="0"/>
    <x v="1"/>
    <x v="3"/>
    <n v="5"/>
    <x v="0"/>
  </r>
  <r>
    <s v="ORD01405"/>
    <x v="1620"/>
    <s v="Sari Puspita"/>
    <x v="15"/>
    <x v="3"/>
    <n v="13500"/>
    <x v="22"/>
    <n v="0"/>
    <n v="31049.999999999996"/>
    <n v="0"/>
    <n v="31049.999999999996"/>
    <n v="97000"/>
    <n v="128050"/>
    <x v="2"/>
    <x v="0"/>
    <x v="3"/>
    <n v="1"/>
    <x v="0"/>
  </r>
  <r>
    <s v="ORD01771"/>
    <x v="1621"/>
    <s v="Indra Ananda"/>
    <x v="20"/>
    <x v="4"/>
    <n v="40000"/>
    <x v="12"/>
    <n v="0"/>
    <n v="24000"/>
    <n v="0"/>
    <n v="24000"/>
    <n v="84000"/>
    <n v="108000"/>
    <x v="2"/>
    <x v="1"/>
    <x v="0"/>
    <n v="5"/>
    <x v="1"/>
  </r>
  <r>
    <s v="ORD00381"/>
    <x v="1622"/>
    <s v="Zahra Nugroho"/>
    <x v="19"/>
    <x v="11"/>
    <n v="15000"/>
    <x v="0"/>
    <n v="0"/>
    <n v="16500"/>
    <n v="0"/>
    <n v="16500"/>
    <n v="78000"/>
    <n v="94500"/>
    <x v="2"/>
    <x v="1"/>
    <x v="4"/>
    <n v="5"/>
    <x v="0"/>
  </r>
  <r>
    <s v="ORD00920"/>
    <x v="1623"/>
    <s v="Eka Maulana"/>
    <x v="2"/>
    <x v="4"/>
    <n v="40000"/>
    <x v="18"/>
    <n v="0"/>
    <n v="60000"/>
    <n v="0"/>
    <n v="60000"/>
    <n v="76000"/>
    <n v="136000"/>
    <x v="3"/>
    <x v="1"/>
    <x v="4"/>
    <n v="3"/>
    <x v="0"/>
  </r>
  <r>
    <s v="ORD01037"/>
    <x v="1624"/>
    <s v="Zahra Kurniawan"/>
    <x v="0"/>
    <x v="17"/>
    <n v="12000"/>
    <x v="19"/>
    <n v="0"/>
    <n v="9600"/>
    <n v="0"/>
    <n v="9600"/>
    <n v="15000"/>
    <n v="24600"/>
    <x v="1"/>
    <x v="0"/>
    <x v="1"/>
    <n v="2"/>
    <x v="0"/>
  </r>
  <r>
    <s v="ORD00717"/>
    <x v="1625"/>
    <s v="Ani Wijaya"/>
    <x v="29"/>
    <x v="11"/>
    <n v="15000"/>
    <x v="0"/>
    <n v="0"/>
    <n v="16500"/>
    <n v="0"/>
    <n v="16500"/>
    <n v="48000"/>
    <n v="64500"/>
    <x v="0"/>
    <x v="0"/>
    <x v="4"/>
    <n v="2"/>
    <x v="0"/>
  </r>
  <r>
    <s v="ORD00295"/>
    <x v="1626"/>
    <s v="Dewi Rahmawati"/>
    <x v="7"/>
    <x v="15"/>
    <n v="10000"/>
    <x v="17"/>
    <n v="0"/>
    <n v="10000"/>
    <n v="0"/>
    <n v="10000"/>
    <n v="26000"/>
    <n v="36000"/>
    <x v="3"/>
    <x v="0"/>
    <x v="4"/>
    <n v="5"/>
    <x v="0"/>
  </r>
  <r>
    <s v="ORD00913"/>
    <x v="1627"/>
    <s v="Oka Kurniawan"/>
    <x v="31"/>
    <x v="10"/>
    <n v="45000"/>
    <x v="16"/>
    <n v="0"/>
    <n v="81000"/>
    <n v="0"/>
    <n v="81000"/>
    <n v="87000"/>
    <n v="168000"/>
    <x v="3"/>
    <x v="0"/>
    <x v="0"/>
    <n v="4"/>
    <x v="1"/>
  </r>
  <r>
    <s v="ORD00333"/>
    <x v="1628"/>
    <s v="Hana Santoso"/>
    <x v="0"/>
    <x v="17"/>
    <n v="12000"/>
    <x v="0"/>
    <n v="0"/>
    <n v="13200.000000000002"/>
    <n v="0"/>
    <n v="13200.000000000002"/>
    <n v="15000"/>
    <n v="28200"/>
    <x v="2"/>
    <x v="0"/>
    <x v="4"/>
    <n v="2"/>
    <x v="0"/>
  </r>
  <r>
    <s v="ORD01546"/>
    <x v="1629"/>
    <s v="Qori Maulana"/>
    <x v="5"/>
    <x v="19"/>
    <n v="15500"/>
    <x v="23"/>
    <n v="0"/>
    <n v="4650"/>
    <n v="0"/>
    <n v="4650"/>
    <n v="18000"/>
    <n v="22650"/>
    <x v="0"/>
    <x v="3"/>
    <x v="1"/>
    <n v="3"/>
    <x v="0"/>
  </r>
  <r>
    <s v="ORD00004"/>
    <x v="1630"/>
    <s v="Oka Santoso"/>
    <x v="16"/>
    <x v="3"/>
    <n v="13500"/>
    <x v="17"/>
    <n v="0"/>
    <n v="13500"/>
    <n v="0"/>
    <n v="13500"/>
    <n v="18000"/>
    <n v="31500"/>
    <x v="0"/>
    <x v="3"/>
    <x v="1"/>
    <n v="5"/>
    <x v="1"/>
  </r>
  <r>
    <s v="ORD01858"/>
    <x v="1631"/>
    <s v="Galih Budiman"/>
    <x v="1"/>
    <x v="10"/>
    <n v="45000"/>
    <x v="3"/>
    <n v="0"/>
    <n v="40500"/>
    <n v="0"/>
    <n v="40500"/>
    <n v="17000"/>
    <n v="57500"/>
    <x v="2"/>
    <x v="4"/>
    <x v="2"/>
    <n v="4"/>
    <x v="1"/>
  </r>
  <r>
    <s v="ORD00669"/>
    <x v="1632"/>
    <s v="Yani Hidayat"/>
    <x v="33"/>
    <x v="8"/>
    <n v="17500"/>
    <x v="9"/>
    <n v="0"/>
    <n v="36750"/>
    <n v="0"/>
    <n v="36750"/>
    <n v="80000"/>
    <n v="116750"/>
    <x v="3"/>
    <x v="4"/>
    <x v="1"/>
    <n v="5"/>
    <x v="0"/>
  </r>
  <r>
    <s v="ORD00720"/>
    <x v="1633"/>
    <s v="Dina Syahputra"/>
    <x v="28"/>
    <x v="10"/>
    <n v="45000"/>
    <x v="0"/>
    <n v="0"/>
    <n v="49500.000000000007"/>
    <n v="0"/>
    <n v="49500.000000000007"/>
    <n v="56000"/>
    <n v="105500"/>
    <x v="2"/>
    <x v="4"/>
    <x v="3"/>
    <n v="5"/>
    <x v="0"/>
  </r>
  <r>
    <s v="ORD01625"/>
    <x v="1634"/>
    <s v="Citra Maulana"/>
    <x v="17"/>
    <x v="7"/>
    <n v="14000"/>
    <x v="5"/>
    <n v="0"/>
    <n v="16800"/>
    <n v="0"/>
    <n v="16800"/>
    <n v="72000"/>
    <n v="88800"/>
    <x v="1"/>
    <x v="1"/>
    <x v="1"/>
    <n v="3"/>
    <x v="0"/>
  </r>
  <r>
    <s v="ORD00583"/>
    <x v="1635"/>
    <s v="Lestari Wijaya"/>
    <x v="18"/>
    <x v="10"/>
    <n v="45000"/>
    <x v="13"/>
    <n v="0"/>
    <n v="22500"/>
    <n v="0"/>
    <n v="22500"/>
    <n v="0"/>
    <n v="22500"/>
    <x v="1"/>
    <x v="0"/>
    <x v="3"/>
    <n v="3"/>
    <x v="0"/>
  </r>
  <r>
    <s v="ORD00020"/>
    <x v="1636"/>
    <s v="Rizky Saputra"/>
    <x v="23"/>
    <x v="17"/>
    <n v="12000"/>
    <x v="13"/>
    <n v="0"/>
    <n v="6000"/>
    <n v="0"/>
    <n v="6000"/>
    <n v="55000"/>
    <n v="61000"/>
    <x v="2"/>
    <x v="0"/>
    <x v="3"/>
    <n v="1"/>
    <x v="1"/>
  </r>
  <r>
    <s v="ORD01114"/>
    <x v="1637"/>
    <s v="Budi Fauziah"/>
    <x v="3"/>
    <x v="7"/>
    <n v="14000"/>
    <x v="5"/>
    <n v="0"/>
    <n v="16800"/>
    <n v="0"/>
    <n v="16800"/>
    <n v="93000"/>
    <n v="109800"/>
    <x v="0"/>
    <x v="1"/>
    <x v="2"/>
    <n v="2"/>
    <x v="1"/>
  </r>
  <r>
    <s v="ORD00499"/>
    <x v="1638"/>
    <s v="Hana Nugroho"/>
    <x v="11"/>
    <x v="15"/>
    <n v="10000"/>
    <x v="3"/>
    <n v="0"/>
    <n v="9000"/>
    <n v="0"/>
    <n v="9000"/>
    <n v="74000"/>
    <n v="83000"/>
    <x v="3"/>
    <x v="3"/>
    <x v="1"/>
    <n v="5"/>
    <x v="0"/>
  </r>
  <r>
    <s v="ORD00499"/>
    <x v="1638"/>
    <s v="Hana Nugroho"/>
    <x v="11"/>
    <x v="2"/>
    <n v="20000"/>
    <x v="11"/>
    <n v="0"/>
    <n v="50000"/>
    <n v="0"/>
    <n v="50000"/>
    <n v="0"/>
    <n v="50000"/>
    <x v="3"/>
    <x v="3"/>
    <x v="1"/>
    <n v="5"/>
    <x v="0"/>
  </r>
  <r>
    <s v="ORD00572"/>
    <x v="1639"/>
    <s v="Eka Kurniawan"/>
    <x v="37"/>
    <x v="4"/>
    <n v="40000"/>
    <x v="13"/>
    <n v="0"/>
    <n v="20000"/>
    <n v="0"/>
    <n v="20000"/>
    <n v="67000"/>
    <n v="87000"/>
    <x v="3"/>
    <x v="0"/>
    <x v="0"/>
    <n v="1"/>
    <x v="0"/>
  </r>
  <r>
    <s v="ORD00558"/>
    <x v="1640"/>
    <s v="Bella Iskandar"/>
    <x v="8"/>
    <x v="18"/>
    <n v="11000"/>
    <x v="15"/>
    <n v="0"/>
    <n v="18700"/>
    <n v="0"/>
    <n v="18700"/>
    <n v="59000"/>
    <n v="77700"/>
    <x v="0"/>
    <x v="0"/>
    <x v="3"/>
    <n v="2"/>
    <x v="0"/>
  </r>
  <r>
    <s v="ORD01690"/>
    <x v="1641"/>
    <s v="Sari Hidayat"/>
    <x v="2"/>
    <x v="3"/>
    <n v="13500"/>
    <x v="20"/>
    <n v="0"/>
    <n v="18900"/>
    <n v="0"/>
    <n v="18900"/>
    <n v="76000"/>
    <n v="94900"/>
    <x v="0"/>
    <x v="4"/>
    <x v="4"/>
    <n v="4"/>
    <x v="0"/>
  </r>
  <r>
    <s v="ORD00898"/>
    <x v="1642"/>
    <s v="Dewi Setiawan"/>
    <x v="15"/>
    <x v="15"/>
    <n v="10000"/>
    <x v="5"/>
    <n v="0"/>
    <n v="12000"/>
    <n v="0"/>
    <n v="12000"/>
    <n v="97000"/>
    <n v="109000"/>
    <x v="1"/>
    <x v="0"/>
    <x v="1"/>
    <n v="2"/>
    <x v="0"/>
  </r>
  <r>
    <s v="ORD00338"/>
    <x v="1643"/>
    <s v="Vina Maulana"/>
    <x v="0"/>
    <x v="9"/>
    <n v="46000"/>
    <x v="17"/>
    <n v="0"/>
    <n v="46000"/>
    <n v="0"/>
    <n v="46000"/>
    <n v="15000"/>
    <n v="61000"/>
    <x v="0"/>
    <x v="0"/>
    <x v="4"/>
    <n v="1"/>
    <x v="0"/>
  </r>
  <r>
    <s v="ORD00285"/>
    <x v="1644"/>
    <s v="Bella Saputra"/>
    <x v="5"/>
    <x v="16"/>
    <n v="115000"/>
    <x v="17"/>
    <n v="0"/>
    <n v="115000"/>
    <n v="0"/>
    <n v="115000"/>
    <n v="18000"/>
    <n v="133000"/>
    <x v="1"/>
    <x v="0"/>
    <x v="2"/>
    <n v="5"/>
    <x v="0"/>
  </r>
  <r>
    <s v="ORD00631"/>
    <x v="1645"/>
    <s v="Eka Saputra"/>
    <x v="29"/>
    <x v="13"/>
    <n v="10000"/>
    <x v="5"/>
    <n v="0"/>
    <n v="12000"/>
    <n v="0"/>
    <n v="12000"/>
    <n v="48000"/>
    <n v="60000"/>
    <x v="1"/>
    <x v="0"/>
    <x v="4"/>
    <n v="5"/>
    <x v="0"/>
  </r>
  <r>
    <s v="ORD01440"/>
    <x v="1646"/>
    <s v="Bella Halim"/>
    <x v="2"/>
    <x v="10"/>
    <n v="45000"/>
    <x v="2"/>
    <n v="0"/>
    <n v="18000"/>
    <n v="0"/>
    <n v="18000"/>
    <n v="76000"/>
    <n v="94000"/>
    <x v="1"/>
    <x v="3"/>
    <x v="2"/>
    <n v="5"/>
    <x v="0"/>
  </r>
  <r>
    <s v="ORD00454"/>
    <x v="1647"/>
    <s v="Ani Fauziah"/>
    <x v="15"/>
    <x v="8"/>
    <n v="17500"/>
    <x v="11"/>
    <n v="0"/>
    <n v="43750"/>
    <n v="0"/>
    <n v="43750"/>
    <n v="97000"/>
    <n v="140750"/>
    <x v="2"/>
    <x v="0"/>
    <x v="4"/>
    <n v="5"/>
    <x v="0"/>
  </r>
  <r>
    <s v="ORD00454"/>
    <x v="1647"/>
    <s v="Ani Fauziah"/>
    <x v="15"/>
    <x v="5"/>
    <n v="10500"/>
    <x v="1"/>
    <n v="0"/>
    <n v="7349.9999999999991"/>
    <n v="0"/>
    <n v="7349.9999999999991"/>
    <n v="0"/>
    <n v="7349.9999999999991"/>
    <x v="2"/>
    <x v="0"/>
    <x v="4"/>
    <n v="5"/>
    <x v="0"/>
  </r>
  <r>
    <s v="ORD00711"/>
    <x v="1648"/>
    <s v="Arif Maulana"/>
    <x v="15"/>
    <x v="4"/>
    <n v="40000"/>
    <x v="13"/>
    <n v="0"/>
    <n v="20000"/>
    <n v="0"/>
    <n v="20000"/>
    <n v="97000"/>
    <n v="117000"/>
    <x v="0"/>
    <x v="4"/>
    <x v="1"/>
    <n v="5"/>
    <x v="1"/>
  </r>
  <r>
    <s v="ORD00984"/>
    <x v="1649"/>
    <s v="Galih Iskandar"/>
    <x v="27"/>
    <x v="13"/>
    <n v="10000"/>
    <x v="1"/>
    <n v="0"/>
    <n v="7000"/>
    <n v="0"/>
    <n v="7000"/>
    <n v="49000"/>
    <n v="56000"/>
    <x v="2"/>
    <x v="4"/>
    <x v="3"/>
    <n v="3"/>
    <x v="1"/>
  </r>
  <r>
    <s v="ORD01718"/>
    <x v="1650"/>
    <s v="Eka Maulana"/>
    <x v="2"/>
    <x v="8"/>
    <n v="17500"/>
    <x v="38"/>
    <n v="0"/>
    <n v="59500"/>
    <n v="0"/>
    <n v="59500"/>
    <n v="76000"/>
    <n v="135500"/>
    <x v="1"/>
    <x v="4"/>
    <x v="3"/>
    <n v="3"/>
    <x v="0"/>
  </r>
  <r>
    <s v="ORD00738"/>
    <x v="1651"/>
    <s v="Gita Iskandar"/>
    <x v="23"/>
    <x v="8"/>
    <n v="17500"/>
    <x v="18"/>
    <n v="0"/>
    <n v="26250"/>
    <n v="0"/>
    <n v="26250"/>
    <n v="55000"/>
    <n v="81250"/>
    <x v="3"/>
    <x v="3"/>
    <x v="3"/>
    <n v="2"/>
    <x v="0"/>
  </r>
  <r>
    <s v="ORD00602"/>
    <x v="1652"/>
    <s v="Eka Iskandar"/>
    <x v="11"/>
    <x v="15"/>
    <n v="10000"/>
    <x v="13"/>
    <n v="0"/>
    <n v="5000"/>
    <n v="0"/>
    <n v="5000"/>
    <n v="74000"/>
    <n v="79000"/>
    <x v="2"/>
    <x v="0"/>
    <x v="2"/>
    <n v="2"/>
    <x v="0"/>
  </r>
  <r>
    <s v="ORD01501"/>
    <x v="1653"/>
    <s v="Sari Hidayat"/>
    <x v="2"/>
    <x v="8"/>
    <n v="17500"/>
    <x v="41"/>
    <n v="0"/>
    <n v="75250"/>
    <n v="0"/>
    <n v="75250"/>
    <n v="76000"/>
    <n v="151250"/>
    <x v="3"/>
    <x v="4"/>
    <x v="3"/>
    <n v="1"/>
    <x v="0"/>
  </r>
  <r>
    <s v="ORD00839"/>
    <x v="1654"/>
    <s v="Citra Ananda"/>
    <x v="16"/>
    <x v="10"/>
    <n v="45000"/>
    <x v="20"/>
    <n v="0"/>
    <n v="62999.999999999993"/>
    <n v="0"/>
    <n v="62999.999999999993"/>
    <n v="18000"/>
    <n v="81000"/>
    <x v="2"/>
    <x v="3"/>
    <x v="2"/>
    <n v="5"/>
    <x v="0"/>
  </r>
  <r>
    <s v="ORD00125"/>
    <x v="1655"/>
    <s v="Bella Setiawan"/>
    <x v="36"/>
    <x v="9"/>
    <n v="46000"/>
    <x v="18"/>
    <n v="0"/>
    <n v="69000"/>
    <n v="0"/>
    <n v="69000"/>
    <n v="21000"/>
    <n v="90000"/>
    <x v="3"/>
    <x v="3"/>
    <x v="4"/>
    <n v="2"/>
    <x v="0"/>
  </r>
  <r>
    <s v="ORD00756"/>
    <x v="1656"/>
    <s v="Erna Halim"/>
    <x v="4"/>
    <x v="16"/>
    <n v="115000"/>
    <x v="20"/>
    <n v="0"/>
    <n v="161000"/>
    <n v="0"/>
    <n v="161000"/>
    <n v="43000"/>
    <n v="204000"/>
    <x v="1"/>
    <x v="3"/>
    <x v="0"/>
    <n v="5"/>
    <x v="0"/>
  </r>
  <r>
    <s v="ORD00359"/>
    <x v="1657"/>
    <s v="Yani Kusuma"/>
    <x v="8"/>
    <x v="1"/>
    <n v="15000"/>
    <x v="23"/>
    <n v="0"/>
    <n v="4500"/>
    <n v="0"/>
    <n v="4500"/>
    <n v="59000"/>
    <n v="63500"/>
    <x v="3"/>
    <x v="3"/>
    <x v="4"/>
    <n v="4"/>
    <x v="0"/>
  </r>
  <r>
    <s v="ORD00557"/>
    <x v="1658"/>
    <s v="Eko Pradipta"/>
    <x v="4"/>
    <x v="8"/>
    <n v="17500"/>
    <x v="34"/>
    <n v="0"/>
    <n v="73500"/>
    <n v="0"/>
    <n v="73500"/>
    <n v="43000"/>
    <n v="116500"/>
    <x v="1"/>
    <x v="3"/>
    <x v="2"/>
    <n v="1"/>
    <x v="1"/>
  </r>
  <r>
    <s v="ORD00652"/>
    <x v="1659"/>
    <s v="Andi Utami"/>
    <x v="32"/>
    <x v="4"/>
    <n v="40000"/>
    <x v="3"/>
    <n v="0"/>
    <n v="36000"/>
    <n v="0"/>
    <n v="36000"/>
    <n v="28000"/>
    <n v="64000"/>
    <x v="2"/>
    <x v="0"/>
    <x v="1"/>
    <n v="5"/>
    <x v="1"/>
  </r>
  <r>
    <s v="ORD01343"/>
    <x v="1660"/>
    <s v="Dimas Utami"/>
    <x v="18"/>
    <x v="4"/>
    <n v="40000"/>
    <x v="10"/>
    <n v="0"/>
    <n v="52000"/>
    <n v="0"/>
    <n v="52000"/>
    <n v="0"/>
    <n v="52000"/>
    <x v="3"/>
    <x v="0"/>
    <x v="0"/>
    <n v="1"/>
    <x v="1"/>
  </r>
  <r>
    <s v="ORD00460"/>
    <x v="1661"/>
    <s v="Aulia Setiawan"/>
    <x v="13"/>
    <x v="7"/>
    <n v="14000"/>
    <x v="27"/>
    <n v="0"/>
    <n v="26600"/>
    <n v="0"/>
    <n v="26600"/>
    <n v="49000"/>
    <n v="75600"/>
    <x v="0"/>
    <x v="0"/>
    <x v="3"/>
    <n v="1"/>
    <x v="0"/>
  </r>
  <r>
    <s v="ORD00460"/>
    <x v="1661"/>
    <s v="Aulia Setiawan"/>
    <x v="13"/>
    <x v="6"/>
    <n v="26000"/>
    <x v="10"/>
    <n v="0"/>
    <n v="33800"/>
    <n v="0"/>
    <n v="33800"/>
    <n v="0"/>
    <n v="33800"/>
    <x v="0"/>
    <x v="0"/>
    <x v="3"/>
    <n v="1"/>
    <x v="0"/>
  </r>
  <r>
    <s v="ORD01215"/>
    <x v="1662"/>
    <s v="Ani Kusuma"/>
    <x v="29"/>
    <x v="9"/>
    <n v="46000"/>
    <x v="10"/>
    <n v="0"/>
    <n v="59800"/>
    <n v="0"/>
    <n v="59800"/>
    <n v="48000"/>
    <n v="107800"/>
    <x v="2"/>
    <x v="0"/>
    <x v="3"/>
    <n v="4"/>
    <x v="0"/>
  </r>
  <r>
    <s v="ORD01627"/>
    <x v="1663"/>
    <s v="Yani Nugroho"/>
    <x v="1"/>
    <x v="13"/>
    <n v="10000"/>
    <x v="0"/>
    <n v="0"/>
    <n v="11000"/>
    <n v="0"/>
    <n v="11000"/>
    <n v="17000"/>
    <n v="28000"/>
    <x v="3"/>
    <x v="0"/>
    <x v="4"/>
    <n v="3"/>
    <x v="0"/>
  </r>
  <r>
    <s v="ORD00833"/>
    <x v="1664"/>
    <s v="Eka Puspita"/>
    <x v="27"/>
    <x v="4"/>
    <n v="40000"/>
    <x v="3"/>
    <n v="0"/>
    <n v="36000"/>
    <n v="0"/>
    <n v="36000"/>
    <n v="49000"/>
    <n v="85000"/>
    <x v="2"/>
    <x v="4"/>
    <x v="2"/>
    <n v="1"/>
    <x v="0"/>
  </r>
  <r>
    <s v="ORD01683"/>
    <x v="1665"/>
    <s v="Citra Maulana"/>
    <x v="17"/>
    <x v="11"/>
    <n v="15000"/>
    <x v="22"/>
    <n v="0"/>
    <n v="34500"/>
    <n v="0"/>
    <n v="34500"/>
    <n v="72000"/>
    <n v="106500"/>
    <x v="2"/>
    <x v="3"/>
    <x v="4"/>
    <n v="5"/>
    <x v="0"/>
  </r>
  <r>
    <s v="ORD00880"/>
    <x v="1666"/>
    <s v="Made Setiawan"/>
    <x v="6"/>
    <x v="9"/>
    <n v="46000"/>
    <x v="19"/>
    <n v="0"/>
    <n v="36800"/>
    <n v="0"/>
    <n v="36800"/>
    <n v="80000"/>
    <n v="116800"/>
    <x v="1"/>
    <x v="4"/>
    <x v="1"/>
    <n v="5"/>
    <x v="1"/>
  </r>
  <r>
    <s v="ORD00274"/>
    <x v="1667"/>
    <s v="Clara Hidayat"/>
    <x v="26"/>
    <x v="4"/>
    <n v="40000"/>
    <x v="10"/>
    <n v="0"/>
    <n v="52000"/>
    <n v="0"/>
    <n v="52000"/>
    <n v="46000"/>
    <n v="98000"/>
    <x v="2"/>
    <x v="4"/>
    <x v="4"/>
    <n v="5"/>
    <x v="0"/>
  </r>
  <r>
    <s v="ORD01811"/>
    <x v="1668"/>
    <s v="Gita Saputra"/>
    <x v="17"/>
    <x v="18"/>
    <n v="11000"/>
    <x v="22"/>
    <n v="0"/>
    <n v="25299.999999999996"/>
    <n v="0"/>
    <n v="25299.999999999996"/>
    <n v="72000"/>
    <n v="97300"/>
    <x v="0"/>
    <x v="4"/>
    <x v="2"/>
    <n v="5"/>
    <x v="0"/>
  </r>
  <r>
    <s v="ORD01613"/>
    <x v="1669"/>
    <s v="Vina Saputra"/>
    <x v="33"/>
    <x v="6"/>
    <n v="26000"/>
    <x v="17"/>
    <n v="0"/>
    <n v="26000"/>
    <n v="0"/>
    <n v="26000"/>
    <n v="80000"/>
    <n v="106000"/>
    <x v="1"/>
    <x v="0"/>
    <x v="4"/>
    <n v="1"/>
    <x v="0"/>
  </r>
  <r>
    <s v="ORD01742"/>
    <x v="1670"/>
    <s v="Yani Rahmawati"/>
    <x v="27"/>
    <x v="8"/>
    <n v="17500"/>
    <x v="22"/>
    <n v="0"/>
    <n v="40250"/>
    <n v="0"/>
    <n v="40250"/>
    <n v="49000"/>
    <n v="89250"/>
    <x v="3"/>
    <x v="4"/>
    <x v="1"/>
    <n v="5"/>
    <x v="0"/>
  </r>
  <r>
    <s v="ORD01273"/>
    <x v="1671"/>
    <s v="Hana Nugroho"/>
    <x v="11"/>
    <x v="3"/>
    <n v="13500"/>
    <x v="12"/>
    <n v="0"/>
    <n v="8100"/>
    <n v="0"/>
    <n v="8100"/>
    <n v="74000"/>
    <n v="82100"/>
    <x v="2"/>
    <x v="4"/>
    <x v="4"/>
    <n v="1"/>
    <x v="0"/>
  </r>
  <r>
    <s v="ORD01321"/>
    <x v="1672"/>
    <s v="Gita Kurniawan"/>
    <x v="19"/>
    <x v="6"/>
    <n v="26000"/>
    <x v="7"/>
    <n v="0"/>
    <n v="41600"/>
    <n v="0"/>
    <n v="41600"/>
    <n v="78000"/>
    <n v="119600"/>
    <x v="1"/>
    <x v="0"/>
    <x v="0"/>
    <n v="4"/>
    <x v="0"/>
  </r>
  <r>
    <s v="ORD00408"/>
    <x v="1673"/>
    <s v="Fitri Iskandar"/>
    <x v="8"/>
    <x v="11"/>
    <n v="15000"/>
    <x v="25"/>
    <n v="0"/>
    <n v="36000"/>
    <n v="0"/>
    <n v="36000"/>
    <n v="59000"/>
    <n v="95000"/>
    <x v="0"/>
    <x v="4"/>
    <x v="3"/>
    <n v="5"/>
    <x v="0"/>
  </r>
  <r>
    <s v="ORD00408"/>
    <x v="1673"/>
    <s v="Fitri Iskandar"/>
    <x v="8"/>
    <x v="8"/>
    <n v="17500"/>
    <x v="12"/>
    <n v="0"/>
    <n v="10500"/>
    <n v="0"/>
    <n v="10500"/>
    <n v="0"/>
    <n v="10500"/>
    <x v="0"/>
    <x v="4"/>
    <x v="3"/>
    <n v="5"/>
    <x v="0"/>
  </r>
  <r>
    <s v="ORD00626"/>
    <x v="1674"/>
    <s v="Vina Setiawan"/>
    <x v="18"/>
    <x v="18"/>
    <n v="11000"/>
    <x v="17"/>
    <n v="0"/>
    <n v="11000"/>
    <n v="0"/>
    <n v="11000"/>
    <n v="0"/>
    <n v="11000"/>
    <x v="1"/>
    <x v="0"/>
    <x v="2"/>
    <n v="4"/>
    <x v="0"/>
  </r>
  <r>
    <s v="ORD01386"/>
    <x v="1675"/>
    <s v="Erna Hidayat"/>
    <x v="32"/>
    <x v="3"/>
    <n v="13500"/>
    <x v="31"/>
    <n v="0"/>
    <n v="36450"/>
    <n v="0"/>
    <n v="36450"/>
    <n v="28000"/>
    <n v="64450"/>
    <x v="3"/>
    <x v="0"/>
    <x v="3"/>
    <n v="4"/>
    <x v="0"/>
  </r>
  <r>
    <s v="ORD01256"/>
    <x v="1676"/>
    <s v="Erna Wijaya"/>
    <x v="32"/>
    <x v="4"/>
    <n v="40000"/>
    <x v="23"/>
    <n v="0"/>
    <n v="12000"/>
    <n v="0"/>
    <n v="12000"/>
    <n v="28000"/>
    <n v="40000"/>
    <x v="1"/>
    <x v="3"/>
    <x v="4"/>
    <n v="2"/>
    <x v="0"/>
  </r>
  <r>
    <s v="ORD00373"/>
    <x v="1677"/>
    <s v="Hana Saputra"/>
    <x v="17"/>
    <x v="2"/>
    <n v="20000"/>
    <x v="2"/>
    <n v="0"/>
    <n v="8000"/>
    <n v="0"/>
    <n v="8000"/>
    <n v="72000"/>
    <n v="80000"/>
    <x v="2"/>
    <x v="4"/>
    <x v="0"/>
    <n v="4"/>
    <x v="0"/>
  </r>
  <r>
    <s v="ORD00615"/>
    <x v="1678"/>
    <s v="Yani Nugroho"/>
    <x v="1"/>
    <x v="10"/>
    <n v="45000"/>
    <x v="7"/>
    <n v="0"/>
    <n v="72000"/>
    <n v="0"/>
    <n v="72000"/>
    <n v="17000"/>
    <n v="89000"/>
    <x v="1"/>
    <x v="4"/>
    <x v="1"/>
    <n v="5"/>
    <x v="0"/>
  </r>
  <r>
    <s v="ORD01159"/>
    <x v="1679"/>
    <s v="Hana Saputra"/>
    <x v="17"/>
    <x v="6"/>
    <n v="26000"/>
    <x v="15"/>
    <n v="0"/>
    <n v="44200"/>
    <n v="0"/>
    <n v="44200"/>
    <n v="72000"/>
    <n v="116200"/>
    <x v="0"/>
    <x v="0"/>
    <x v="2"/>
    <n v="4"/>
    <x v="0"/>
  </r>
  <r>
    <s v="ORD01338"/>
    <x v="1680"/>
    <s v="Erna Fauziah"/>
    <x v="28"/>
    <x v="17"/>
    <n v="12000"/>
    <x v="10"/>
    <n v="0"/>
    <n v="15600"/>
    <n v="0"/>
    <n v="15600"/>
    <n v="56000"/>
    <n v="71600"/>
    <x v="1"/>
    <x v="0"/>
    <x v="0"/>
    <n v="3"/>
    <x v="0"/>
  </r>
  <r>
    <s v="ORD01166"/>
    <x v="1681"/>
    <s v="Vina Kurniawan"/>
    <x v="19"/>
    <x v="12"/>
    <n v="9500"/>
    <x v="18"/>
    <n v="0"/>
    <n v="14250"/>
    <n v="0"/>
    <n v="14250"/>
    <n v="78000"/>
    <n v="92250"/>
    <x v="2"/>
    <x v="3"/>
    <x v="2"/>
    <n v="2"/>
    <x v="0"/>
  </r>
  <r>
    <s v="ORD01185"/>
    <x v="1682"/>
    <s v="Dina Halim"/>
    <x v="0"/>
    <x v="0"/>
    <n v="10000"/>
    <x v="9"/>
    <n v="0"/>
    <n v="21000"/>
    <n v="0"/>
    <n v="21000"/>
    <n v="15000"/>
    <n v="36000"/>
    <x v="0"/>
    <x v="0"/>
    <x v="2"/>
    <n v="4"/>
    <x v="0"/>
  </r>
  <r>
    <s v="ORD01285"/>
    <x v="1683"/>
    <s v="Zahra Budiman"/>
    <x v="27"/>
    <x v="0"/>
    <n v="10000"/>
    <x v="22"/>
    <n v="0"/>
    <n v="23000"/>
    <n v="0"/>
    <n v="23000"/>
    <n v="49000"/>
    <n v="72000"/>
    <x v="1"/>
    <x v="4"/>
    <x v="2"/>
    <n v="2"/>
    <x v="0"/>
  </r>
  <r>
    <s v="ORD01542"/>
    <x v="1684"/>
    <s v="Budi Saputra"/>
    <x v="28"/>
    <x v="13"/>
    <n v="10000"/>
    <x v="23"/>
    <n v="0"/>
    <n v="3000"/>
    <n v="0"/>
    <n v="3000"/>
    <n v="56000"/>
    <n v="59000"/>
    <x v="2"/>
    <x v="4"/>
    <x v="1"/>
    <n v="5"/>
    <x v="1"/>
  </r>
  <r>
    <s v="ORD01666"/>
    <x v="1685"/>
    <s v="Dewi Iskandar"/>
    <x v="5"/>
    <x v="12"/>
    <n v="9500"/>
    <x v="3"/>
    <n v="0"/>
    <n v="8550"/>
    <n v="0"/>
    <n v="8550"/>
    <n v="18000"/>
    <n v="26550"/>
    <x v="0"/>
    <x v="3"/>
    <x v="3"/>
    <n v="4"/>
    <x v="0"/>
  </r>
  <r>
    <s v="ORD00757"/>
    <x v="1686"/>
    <s v="Zahra Budiman"/>
    <x v="27"/>
    <x v="12"/>
    <n v="9500"/>
    <x v="16"/>
    <n v="0"/>
    <n v="17100"/>
    <n v="0"/>
    <n v="17100"/>
    <n v="49000"/>
    <n v="66100"/>
    <x v="2"/>
    <x v="3"/>
    <x v="1"/>
    <n v="2"/>
    <x v="0"/>
  </r>
  <r>
    <s v="ORD01236"/>
    <x v="1687"/>
    <s v="Lestari Nugroho"/>
    <x v="4"/>
    <x v="12"/>
    <n v="9500"/>
    <x v="11"/>
    <n v="0"/>
    <n v="23750"/>
    <n v="0"/>
    <n v="23750"/>
    <n v="43000"/>
    <n v="66750"/>
    <x v="2"/>
    <x v="0"/>
    <x v="4"/>
    <n v="4"/>
    <x v="0"/>
  </r>
  <r>
    <s v="ORD01153"/>
    <x v="1688"/>
    <s v="Citra Kusuma"/>
    <x v="3"/>
    <x v="8"/>
    <n v="17500"/>
    <x v="37"/>
    <n v="0"/>
    <n v="63000"/>
    <n v="0"/>
    <n v="63000"/>
    <n v="93000"/>
    <n v="156000"/>
    <x v="1"/>
    <x v="0"/>
    <x v="2"/>
    <n v="1"/>
    <x v="0"/>
  </r>
  <r>
    <s v="ORD01429"/>
    <x v="1689"/>
    <s v="Aulia Kusuma"/>
    <x v="11"/>
    <x v="10"/>
    <n v="45000"/>
    <x v="17"/>
    <n v="5"/>
    <n v="45000"/>
    <n v="2250"/>
    <n v="42750"/>
    <n v="74000"/>
    <n v="116750"/>
    <x v="1"/>
    <x v="2"/>
    <x v="3"/>
    <n v="5"/>
    <x v="0"/>
  </r>
  <r>
    <s v="ORD00356"/>
    <x v="1690"/>
    <s v="Eka Budiman"/>
    <x v="3"/>
    <x v="14"/>
    <n v="55000"/>
    <x v="13"/>
    <n v="5"/>
    <n v="27500"/>
    <n v="1375"/>
    <n v="26125"/>
    <n v="93000"/>
    <n v="119125"/>
    <x v="3"/>
    <x v="3"/>
    <x v="4"/>
    <n v="2"/>
    <x v="0"/>
  </r>
  <r>
    <s v="ORD00611"/>
    <x v="1691"/>
    <s v="Yani Maulana"/>
    <x v="19"/>
    <x v="4"/>
    <n v="40000"/>
    <x v="12"/>
    <n v="5"/>
    <n v="24000"/>
    <n v="1200"/>
    <n v="22800"/>
    <n v="78000"/>
    <n v="100800"/>
    <x v="0"/>
    <x v="3"/>
    <x v="0"/>
    <n v="2"/>
    <x v="0"/>
  </r>
  <r>
    <s v="ORD01680"/>
    <x v="1692"/>
    <s v="Citra Utami"/>
    <x v="29"/>
    <x v="4"/>
    <n v="40000"/>
    <x v="2"/>
    <n v="5"/>
    <n v="16000"/>
    <n v="800"/>
    <n v="15200"/>
    <n v="48000"/>
    <n v="63200"/>
    <x v="3"/>
    <x v="4"/>
    <x v="4"/>
    <n v="5"/>
    <x v="0"/>
  </r>
  <r>
    <s v="ORD00117"/>
    <x v="1693"/>
    <s v="Dina Pradipta"/>
    <x v="29"/>
    <x v="2"/>
    <n v="20000"/>
    <x v="21"/>
    <n v="5"/>
    <n v="56000"/>
    <n v="2800"/>
    <n v="53200"/>
    <n v="48000"/>
    <n v="101200"/>
    <x v="3"/>
    <x v="4"/>
    <x v="3"/>
    <n v="3"/>
    <x v="0"/>
  </r>
  <r>
    <s v="ORD00339"/>
    <x v="1694"/>
    <s v="Dina Rahmawati"/>
    <x v="21"/>
    <x v="4"/>
    <n v="40000"/>
    <x v="12"/>
    <n v="5"/>
    <n v="24000"/>
    <n v="1200"/>
    <n v="22800"/>
    <n v="59000"/>
    <n v="81800"/>
    <x v="2"/>
    <x v="0"/>
    <x v="1"/>
    <n v="1"/>
    <x v="0"/>
  </r>
  <r>
    <s v="ORD01324"/>
    <x v="1695"/>
    <s v="Aulia Wijaya"/>
    <x v="22"/>
    <x v="18"/>
    <n v="11000"/>
    <x v="24"/>
    <n v="5"/>
    <n v="22000"/>
    <n v="1100"/>
    <n v="20900"/>
    <n v="50000"/>
    <n v="70900"/>
    <x v="2"/>
    <x v="0"/>
    <x v="1"/>
    <n v="5"/>
    <x v="0"/>
  </r>
  <r>
    <s v="ORD00726"/>
    <x v="1696"/>
    <s v="Arif Santoso"/>
    <x v="16"/>
    <x v="5"/>
    <n v="10500"/>
    <x v="19"/>
    <n v="5"/>
    <n v="8400"/>
    <n v="420"/>
    <n v="7980"/>
    <n v="18000"/>
    <n v="25980"/>
    <x v="3"/>
    <x v="4"/>
    <x v="1"/>
    <n v="3"/>
    <x v="1"/>
  </r>
  <r>
    <s v="ORD01614"/>
    <x v="1697"/>
    <s v="Sari Ananda"/>
    <x v="34"/>
    <x v="5"/>
    <n v="10500"/>
    <x v="24"/>
    <n v="5"/>
    <n v="21000"/>
    <n v="1050"/>
    <n v="19950"/>
    <n v="18000"/>
    <n v="37950"/>
    <x v="0"/>
    <x v="2"/>
    <x v="3"/>
    <n v="1"/>
    <x v="0"/>
  </r>
  <r>
    <s v="ORD00377"/>
    <x v="1698"/>
    <s v="Sari Pradipta"/>
    <x v="5"/>
    <x v="8"/>
    <n v="17500"/>
    <x v="5"/>
    <n v="5"/>
    <n v="21000"/>
    <n v="1050"/>
    <n v="19950"/>
    <n v="18000"/>
    <n v="37950"/>
    <x v="1"/>
    <x v="3"/>
    <x v="1"/>
    <n v="1"/>
    <x v="0"/>
  </r>
  <r>
    <s v="ORD01496"/>
    <x v="1699"/>
    <s v="Made Santoso"/>
    <x v="35"/>
    <x v="7"/>
    <n v="14000"/>
    <x v="10"/>
    <n v="5"/>
    <n v="18200"/>
    <n v="910"/>
    <n v="17290"/>
    <n v="79000"/>
    <n v="96290"/>
    <x v="1"/>
    <x v="1"/>
    <x v="3"/>
    <n v="4"/>
    <x v="1"/>
  </r>
  <r>
    <s v="ORD00119"/>
    <x v="1700"/>
    <s v="Dewi Puspita"/>
    <x v="12"/>
    <x v="8"/>
    <n v="17500"/>
    <x v="19"/>
    <n v="0"/>
    <n v="14000"/>
    <n v="0"/>
    <n v="14000"/>
    <n v="30000"/>
    <n v="44000"/>
    <x v="3"/>
    <x v="2"/>
    <x v="2"/>
    <n v="5"/>
    <x v="0"/>
  </r>
  <r>
    <s v="ORD00119"/>
    <x v="1700"/>
    <s v="Dewi Puspita"/>
    <x v="12"/>
    <x v="13"/>
    <n v="10000"/>
    <x v="12"/>
    <n v="0"/>
    <n v="6000"/>
    <n v="0"/>
    <n v="6000"/>
    <n v="0"/>
    <n v="6000"/>
    <x v="3"/>
    <x v="2"/>
    <x v="2"/>
    <n v="5"/>
    <x v="0"/>
  </r>
  <r>
    <s v="ORD01802"/>
    <x v="1701"/>
    <s v="Lestari Santoso"/>
    <x v="34"/>
    <x v="1"/>
    <n v="15000"/>
    <x v="32"/>
    <n v="0"/>
    <n v="3000"/>
    <n v="0"/>
    <n v="3000"/>
    <n v="18000"/>
    <n v="21000"/>
    <x v="0"/>
    <x v="0"/>
    <x v="2"/>
    <n v="5"/>
    <x v="0"/>
  </r>
  <r>
    <s v="ORD01598"/>
    <x v="1702"/>
    <s v="Indra Ananda"/>
    <x v="20"/>
    <x v="0"/>
    <n v="10000"/>
    <x v="22"/>
    <n v="0"/>
    <n v="23000"/>
    <n v="0"/>
    <n v="23000"/>
    <n v="84000"/>
    <n v="107000"/>
    <x v="2"/>
    <x v="0"/>
    <x v="1"/>
    <n v="1"/>
    <x v="1"/>
  </r>
  <r>
    <s v="ORD00664"/>
    <x v="1703"/>
    <s v="Dewi Syahputra"/>
    <x v="16"/>
    <x v="14"/>
    <n v="55000"/>
    <x v="13"/>
    <n v="0"/>
    <n v="27500"/>
    <n v="0"/>
    <n v="27500"/>
    <n v="18000"/>
    <n v="45500"/>
    <x v="0"/>
    <x v="3"/>
    <x v="4"/>
    <n v="4"/>
    <x v="0"/>
  </r>
  <r>
    <s v="ORD00622"/>
    <x v="1704"/>
    <s v="Umar Setiawan"/>
    <x v="17"/>
    <x v="10"/>
    <n v="45000"/>
    <x v="9"/>
    <n v="0"/>
    <n v="94500"/>
    <n v="0"/>
    <n v="94500"/>
    <n v="72000"/>
    <n v="166500"/>
    <x v="0"/>
    <x v="4"/>
    <x v="4"/>
    <n v="2"/>
    <x v="1"/>
  </r>
  <r>
    <s v="ORD00912"/>
    <x v="1705"/>
    <s v="Dina Setiawan"/>
    <x v="26"/>
    <x v="3"/>
    <n v="13500"/>
    <x v="18"/>
    <n v="0"/>
    <n v="20250"/>
    <n v="0"/>
    <n v="20250"/>
    <n v="46000"/>
    <n v="66250"/>
    <x v="0"/>
    <x v="0"/>
    <x v="1"/>
    <n v="2"/>
    <x v="0"/>
  </r>
  <r>
    <s v="ORD00112"/>
    <x v="1706"/>
    <s v="Kartika Ramadhani"/>
    <x v="32"/>
    <x v="13"/>
    <n v="10000"/>
    <x v="10"/>
    <n v="0"/>
    <n v="13000"/>
    <n v="0"/>
    <n v="13000"/>
    <n v="28000"/>
    <n v="41000"/>
    <x v="1"/>
    <x v="4"/>
    <x v="0"/>
    <n v="1"/>
    <x v="0"/>
  </r>
  <r>
    <s v="ORD01494"/>
    <x v="1707"/>
    <s v="Hana Halim"/>
    <x v="31"/>
    <x v="2"/>
    <n v="20000"/>
    <x v="16"/>
    <n v="0"/>
    <n v="36000"/>
    <n v="0"/>
    <n v="36000"/>
    <n v="87000"/>
    <n v="123000"/>
    <x v="1"/>
    <x v="4"/>
    <x v="0"/>
    <n v="4"/>
    <x v="0"/>
  </r>
  <r>
    <s v="ORD01828"/>
    <x v="1708"/>
    <s v="Hendra Wijaya"/>
    <x v="0"/>
    <x v="9"/>
    <n v="46000"/>
    <x v="23"/>
    <n v="0"/>
    <n v="13800"/>
    <n v="0"/>
    <n v="13800"/>
    <n v="15000"/>
    <n v="28800"/>
    <x v="2"/>
    <x v="0"/>
    <x v="2"/>
    <n v="5"/>
    <x v="1"/>
  </r>
  <r>
    <s v="ORD00598"/>
    <x v="1709"/>
    <s v="Ani Budiman"/>
    <x v="17"/>
    <x v="1"/>
    <n v="15000"/>
    <x v="12"/>
    <n v="0"/>
    <n v="9000"/>
    <n v="0"/>
    <n v="9000"/>
    <n v="72000"/>
    <n v="81000"/>
    <x v="1"/>
    <x v="0"/>
    <x v="3"/>
    <n v="4"/>
    <x v="0"/>
  </r>
  <r>
    <s v="ORD01241"/>
    <x v="1710"/>
    <s v="Zahra Utami"/>
    <x v="25"/>
    <x v="17"/>
    <n v="12000"/>
    <x v="0"/>
    <n v="0"/>
    <n v="13200.000000000002"/>
    <n v="0"/>
    <n v="13200.000000000002"/>
    <n v="50000"/>
    <n v="63200"/>
    <x v="3"/>
    <x v="3"/>
    <x v="1"/>
    <n v="5"/>
    <x v="0"/>
  </r>
  <r>
    <s v="ORD00255"/>
    <x v="1711"/>
    <s v="Lestari Syahputra"/>
    <x v="5"/>
    <x v="7"/>
    <n v="14000"/>
    <x v="27"/>
    <n v="0"/>
    <n v="26600"/>
    <n v="0"/>
    <n v="26600"/>
    <n v="18000"/>
    <n v="44600"/>
    <x v="1"/>
    <x v="3"/>
    <x v="3"/>
    <n v="2"/>
    <x v="0"/>
  </r>
  <r>
    <s v="ORD00078"/>
    <x v="1712"/>
    <s v="Rizky Ananda"/>
    <x v="10"/>
    <x v="6"/>
    <n v="26000"/>
    <x v="20"/>
    <n v="0"/>
    <n v="36400"/>
    <n v="0"/>
    <n v="36400"/>
    <n v="87000"/>
    <n v="123400"/>
    <x v="3"/>
    <x v="3"/>
    <x v="0"/>
    <n v="4"/>
    <x v="1"/>
  </r>
  <r>
    <s v="ORD00246"/>
    <x v="1713"/>
    <s v="Sari Saputra"/>
    <x v="33"/>
    <x v="15"/>
    <n v="10000"/>
    <x v="32"/>
    <n v="0"/>
    <n v="2000"/>
    <n v="0"/>
    <n v="2000"/>
    <n v="80000"/>
    <n v="82000"/>
    <x v="2"/>
    <x v="0"/>
    <x v="4"/>
    <n v="4"/>
    <x v="0"/>
  </r>
  <r>
    <s v="ORD00246"/>
    <x v="1713"/>
    <s v="Sari Saputra"/>
    <x v="33"/>
    <x v="6"/>
    <n v="26000"/>
    <x v="2"/>
    <n v="0"/>
    <n v="10400"/>
    <n v="0"/>
    <n v="10400"/>
    <n v="0"/>
    <n v="10400"/>
    <x v="2"/>
    <x v="0"/>
    <x v="4"/>
    <n v="4"/>
    <x v="0"/>
  </r>
  <r>
    <s v="ORD00106"/>
    <x v="1714"/>
    <s v="Citra Maulana"/>
    <x v="17"/>
    <x v="6"/>
    <n v="26000"/>
    <x v="7"/>
    <n v="0"/>
    <n v="41600"/>
    <n v="0"/>
    <n v="41600"/>
    <n v="72000"/>
    <n v="113600"/>
    <x v="3"/>
    <x v="0"/>
    <x v="1"/>
    <n v="1"/>
    <x v="0"/>
  </r>
  <r>
    <s v="ORD01551"/>
    <x v="1715"/>
    <s v="Yani Pradipta"/>
    <x v="1"/>
    <x v="4"/>
    <n v="40000"/>
    <x v="12"/>
    <n v="0"/>
    <n v="24000"/>
    <n v="0"/>
    <n v="24000"/>
    <n v="17000"/>
    <n v="41000"/>
    <x v="3"/>
    <x v="0"/>
    <x v="0"/>
    <n v="5"/>
    <x v="0"/>
  </r>
  <r>
    <s v="ORD00545"/>
    <x v="1716"/>
    <s v="Kartika Utami"/>
    <x v="32"/>
    <x v="3"/>
    <n v="13500"/>
    <x v="9"/>
    <n v="0"/>
    <n v="28350"/>
    <n v="0"/>
    <n v="28350"/>
    <n v="28000"/>
    <n v="56350"/>
    <x v="0"/>
    <x v="0"/>
    <x v="1"/>
    <n v="1"/>
    <x v="0"/>
  </r>
  <r>
    <s v="ORD01748"/>
    <x v="1717"/>
    <s v="Qori Syahputra"/>
    <x v="12"/>
    <x v="8"/>
    <n v="17500"/>
    <x v="38"/>
    <n v="0"/>
    <n v="59500"/>
    <n v="0"/>
    <n v="59500"/>
    <n v="30000"/>
    <n v="89500"/>
    <x v="3"/>
    <x v="3"/>
    <x v="2"/>
    <n v="5"/>
    <x v="0"/>
  </r>
  <r>
    <s v="ORD00357"/>
    <x v="1718"/>
    <s v="Dina Setiawan"/>
    <x v="26"/>
    <x v="0"/>
    <n v="10000"/>
    <x v="15"/>
    <n v="0"/>
    <n v="17000"/>
    <n v="0"/>
    <n v="17000"/>
    <n v="46000"/>
    <n v="63000"/>
    <x v="0"/>
    <x v="0"/>
    <x v="3"/>
    <n v="5"/>
    <x v="0"/>
  </r>
  <r>
    <s v="ORD00822"/>
    <x v="1719"/>
    <s v="Aulia Iskandar"/>
    <x v="11"/>
    <x v="8"/>
    <n v="17500"/>
    <x v="31"/>
    <n v="0"/>
    <n v="47250"/>
    <n v="0"/>
    <n v="47250"/>
    <n v="74000"/>
    <n v="121250"/>
    <x v="0"/>
    <x v="3"/>
    <x v="3"/>
    <n v="1"/>
    <x v="0"/>
  </r>
  <r>
    <s v="ORD00567"/>
    <x v="1720"/>
    <s v="Zahra Ramadhani"/>
    <x v="20"/>
    <x v="9"/>
    <n v="46000"/>
    <x v="3"/>
    <n v="0"/>
    <n v="41400"/>
    <n v="0"/>
    <n v="41400"/>
    <n v="84000"/>
    <n v="125400"/>
    <x v="0"/>
    <x v="0"/>
    <x v="3"/>
    <n v="1"/>
    <x v="0"/>
  </r>
  <r>
    <s v="ORD01043"/>
    <x v="1721"/>
    <s v="Bella Rahmawati"/>
    <x v="8"/>
    <x v="0"/>
    <n v="10000"/>
    <x v="19"/>
    <n v="0"/>
    <n v="8000"/>
    <n v="0"/>
    <n v="8000"/>
    <n v="59000"/>
    <n v="67000"/>
    <x v="2"/>
    <x v="4"/>
    <x v="0"/>
    <n v="1"/>
    <x v="0"/>
  </r>
  <r>
    <s v="ORD01322"/>
    <x v="1722"/>
    <s v="Dewi Pradipta"/>
    <x v="14"/>
    <x v="2"/>
    <n v="20000"/>
    <x v="8"/>
    <n v="0"/>
    <n v="74000"/>
    <n v="0"/>
    <n v="74000"/>
    <n v="85000"/>
    <n v="159000"/>
    <x v="0"/>
    <x v="3"/>
    <x v="0"/>
    <n v="2"/>
    <x v="0"/>
  </r>
  <r>
    <s v="ORD01120"/>
    <x v="1723"/>
    <s v="Bella Fauziah"/>
    <x v="3"/>
    <x v="11"/>
    <n v="15000"/>
    <x v="5"/>
    <n v="0"/>
    <n v="18000"/>
    <n v="0"/>
    <n v="18000"/>
    <n v="93000"/>
    <n v="111000"/>
    <x v="1"/>
    <x v="0"/>
    <x v="2"/>
    <n v="5"/>
    <x v="0"/>
  </r>
  <r>
    <s v="ORD01289"/>
    <x v="1724"/>
    <s v="Citra Syahputra"/>
    <x v="26"/>
    <x v="10"/>
    <n v="45000"/>
    <x v="24"/>
    <n v="0"/>
    <n v="90000"/>
    <n v="0"/>
    <n v="90000"/>
    <n v="46000"/>
    <n v="136000"/>
    <x v="2"/>
    <x v="0"/>
    <x v="1"/>
    <n v="5"/>
    <x v="0"/>
  </r>
  <r>
    <s v="ORD00245"/>
    <x v="1725"/>
    <s v="Kartika Santoso"/>
    <x v="10"/>
    <x v="0"/>
    <n v="10000"/>
    <x v="15"/>
    <n v="0"/>
    <n v="17000"/>
    <n v="0"/>
    <n v="17000"/>
    <n v="87000"/>
    <n v="104000"/>
    <x v="1"/>
    <x v="0"/>
    <x v="4"/>
    <n v="1"/>
    <x v="0"/>
  </r>
  <r>
    <s v="ORD00245"/>
    <x v="1725"/>
    <s v="Kartika Santoso"/>
    <x v="10"/>
    <x v="19"/>
    <n v="15500"/>
    <x v="12"/>
    <n v="0"/>
    <n v="9300"/>
    <n v="0"/>
    <n v="9300"/>
    <n v="0"/>
    <n v="9300"/>
    <x v="1"/>
    <x v="0"/>
    <x v="4"/>
    <n v="1"/>
    <x v="0"/>
  </r>
  <r>
    <s v="ORD00911"/>
    <x v="1726"/>
    <s v="Lestari Budiman"/>
    <x v="14"/>
    <x v="12"/>
    <n v="9500"/>
    <x v="27"/>
    <n v="0"/>
    <n v="18050"/>
    <n v="0"/>
    <n v="18050"/>
    <n v="85000"/>
    <n v="103050"/>
    <x v="3"/>
    <x v="0"/>
    <x v="0"/>
    <n v="3"/>
    <x v="0"/>
  </r>
  <r>
    <s v="ORD00345"/>
    <x v="1727"/>
    <s v="Eka Kusuma"/>
    <x v="14"/>
    <x v="3"/>
    <n v="13500"/>
    <x v="14"/>
    <n v="0"/>
    <n v="35100"/>
    <n v="0"/>
    <n v="35100"/>
    <n v="85000"/>
    <n v="120100"/>
    <x v="1"/>
    <x v="4"/>
    <x v="3"/>
    <n v="5"/>
    <x v="0"/>
  </r>
  <r>
    <s v="ORD01699"/>
    <x v="1728"/>
    <s v="Aulia Syahputra"/>
    <x v="35"/>
    <x v="18"/>
    <n v="11000"/>
    <x v="19"/>
    <n v="5"/>
    <n v="8800"/>
    <n v="440"/>
    <n v="8360"/>
    <n v="79000"/>
    <n v="87360"/>
    <x v="0"/>
    <x v="0"/>
    <x v="1"/>
    <n v="4"/>
    <x v="0"/>
  </r>
  <r>
    <s v="ORD00093"/>
    <x v="1729"/>
    <s v="Nanda Iskandar"/>
    <x v="14"/>
    <x v="17"/>
    <n v="12000"/>
    <x v="20"/>
    <n v="5"/>
    <n v="16800"/>
    <n v="840"/>
    <n v="15960"/>
    <n v="85000"/>
    <n v="100960"/>
    <x v="1"/>
    <x v="0"/>
    <x v="0"/>
    <n v="4"/>
    <x v="1"/>
  </r>
  <r>
    <s v="ORD00093"/>
    <x v="1729"/>
    <s v="Nanda Iskandar"/>
    <x v="14"/>
    <x v="18"/>
    <n v="11000"/>
    <x v="15"/>
    <n v="5"/>
    <n v="18700"/>
    <n v="935"/>
    <n v="17765"/>
    <n v="0"/>
    <n v="17765"/>
    <x v="1"/>
    <x v="0"/>
    <x v="0"/>
    <n v="4"/>
    <x v="1"/>
  </r>
  <r>
    <s v="ORD00070"/>
    <x v="1730"/>
    <s v="Fajar Puspita"/>
    <x v="6"/>
    <x v="6"/>
    <n v="26000"/>
    <x v="1"/>
    <n v="5"/>
    <n v="18200"/>
    <n v="910"/>
    <n v="17290"/>
    <n v="80000"/>
    <n v="97290"/>
    <x v="2"/>
    <x v="2"/>
    <x v="1"/>
    <n v="2"/>
    <x v="1"/>
  </r>
  <r>
    <s v="ORD01270"/>
    <x v="1731"/>
    <s v="Made Santoso"/>
    <x v="35"/>
    <x v="0"/>
    <n v="10000"/>
    <x v="0"/>
    <n v="5"/>
    <n v="11000"/>
    <n v="550"/>
    <n v="10450"/>
    <n v="79000"/>
    <n v="89450"/>
    <x v="3"/>
    <x v="0"/>
    <x v="3"/>
    <n v="3"/>
    <x v="1"/>
  </r>
  <r>
    <s v="ORD00271"/>
    <x v="1732"/>
    <s v="Eka Wijaya"/>
    <x v="7"/>
    <x v="10"/>
    <n v="45000"/>
    <x v="7"/>
    <n v="5"/>
    <n v="72000"/>
    <n v="3600"/>
    <n v="68400"/>
    <n v="26000"/>
    <n v="94400"/>
    <x v="0"/>
    <x v="4"/>
    <x v="2"/>
    <n v="2"/>
    <x v="0"/>
  </r>
  <r>
    <s v="ORD01760"/>
    <x v="1733"/>
    <s v="Putri Ananda"/>
    <x v="7"/>
    <x v="19"/>
    <n v="15500"/>
    <x v="23"/>
    <n v="5"/>
    <n v="4650"/>
    <n v="232.5"/>
    <n v="4417.5"/>
    <n v="26000"/>
    <n v="30417.5"/>
    <x v="1"/>
    <x v="0"/>
    <x v="1"/>
    <n v="2"/>
    <x v="0"/>
  </r>
  <r>
    <s v="ORD00655"/>
    <x v="1734"/>
    <s v="Dina Ananda"/>
    <x v="2"/>
    <x v="12"/>
    <n v="9500"/>
    <x v="7"/>
    <n v="5"/>
    <n v="15200"/>
    <n v="760"/>
    <n v="14440"/>
    <n v="76000"/>
    <n v="90440"/>
    <x v="3"/>
    <x v="0"/>
    <x v="4"/>
    <n v="2"/>
    <x v="0"/>
  </r>
  <r>
    <s v="ORD01242"/>
    <x v="1735"/>
    <s v="Vina Ramadhani"/>
    <x v="10"/>
    <x v="5"/>
    <n v="10500"/>
    <x v="15"/>
    <n v="5"/>
    <n v="17850"/>
    <n v="892.5"/>
    <n v="16957.5"/>
    <n v="87000"/>
    <n v="103957.5"/>
    <x v="3"/>
    <x v="4"/>
    <x v="1"/>
    <n v="5"/>
    <x v="0"/>
  </r>
  <r>
    <s v="ORD00036"/>
    <x v="1736"/>
    <s v="Wahyu Pradipta"/>
    <x v="15"/>
    <x v="0"/>
    <n v="10000"/>
    <x v="15"/>
    <n v="5"/>
    <n v="17000"/>
    <n v="850"/>
    <n v="16150"/>
    <n v="97000"/>
    <n v="113150"/>
    <x v="1"/>
    <x v="3"/>
    <x v="1"/>
    <n v="4"/>
    <x v="1"/>
  </r>
  <r>
    <s v="ORD00680"/>
    <x v="1737"/>
    <s v="Gita Kurniawan"/>
    <x v="19"/>
    <x v="4"/>
    <n v="40000"/>
    <x v="20"/>
    <n v="5"/>
    <n v="56000"/>
    <n v="2800"/>
    <n v="53200"/>
    <n v="78000"/>
    <n v="131200"/>
    <x v="0"/>
    <x v="0"/>
    <x v="2"/>
    <n v="3"/>
    <x v="0"/>
  </r>
  <r>
    <s v="ORD00718"/>
    <x v="1738"/>
    <s v="Hana Wijaya"/>
    <x v="31"/>
    <x v="5"/>
    <n v="10500"/>
    <x v="8"/>
    <n v="5"/>
    <n v="38850"/>
    <n v="1942.5"/>
    <n v="36907.5"/>
    <n v="87000"/>
    <n v="123907.5"/>
    <x v="2"/>
    <x v="0"/>
    <x v="1"/>
    <n v="5"/>
    <x v="0"/>
  </r>
  <r>
    <s v="ORD01599"/>
    <x v="1739"/>
    <s v="Oka Kusuma"/>
    <x v="1"/>
    <x v="4"/>
    <n v="40000"/>
    <x v="3"/>
    <n v="5"/>
    <n v="36000"/>
    <n v="1800"/>
    <n v="34200"/>
    <n v="17000"/>
    <n v="51200"/>
    <x v="2"/>
    <x v="3"/>
    <x v="2"/>
    <n v="1"/>
    <x v="1"/>
  </r>
  <r>
    <s v="ORD01685"/>
    <x v="1740"/>
    <s v="Hana Saputra"/>
    <x v="17"/>
    <x v="4"/>
    <n v="40000"/>
    <x v="32"/>
    <n v="5"/>
    <n v="8000"/>
    <n v="400"/>
    <n v="7600"/>
    <n v="72000"/>
    <n v="79600"/>
    <x v="1"/>
    <x v="3"/>
    <x v="3"/>
    <n v="2"/>
    <x v="0"/>
  </r>
  <r>
    <s v="ORD01791"/>
    <x v="1741"/>
    <s v="Hana Fauziah"/>
    <x v="14"/>
    <x v="8"/>
    <n v="17500"/>
    <x v="31"/>
    <n v="5"/>
    <n v="47250"/>
    <n v="2362.5"/>
    <n v="44887.5"/>
    <n v="85000"/>
    <n v="129887.5"/>
    <x v="1"/>
    <x v="4"/>
    <x v="1"/>
    <n v="3"/>
    <x v="0"/>
  </r>
  <r>
    <s v="ORD00581"/>
    <x v="1742"/>
    <s v="Aulia Ramadhani"/>
    <x v="2"/>
    <x v="11"/>
    <n v="15000"/>
    <x v="18"/>
    <n v="5"/>
    <n v="22500"/>
    <n v="1125"/>
    <n v="21375"/>
    <n v="76000"/>
    <n v="97375"/>
    <x v="2"/>
    <x v="2"/>
    <x v="0"/>
    <n v="5"/>
    <x v="0"/>
  </r>
  <r>
    <s v="ORD00540"/>
    <x v="1743"/>
    <s v="Fitri Saputra"/>
    <x v="15"/>
    <x v="14"/>
    <n v="55000"/>
    <x v="1"/>
    <n v="5"/>
    <n v="38500"/>
    <n v="1925"/>
    <n v="36575"/>
    <n v="97000"/>
    <n v="133575"/>
    <x v="3"/>
    <x v="0"/>
    <x v="1"/>
    <n v="3"/>
    <x v="0"/>
  </r>
  <r>
    <s v="ORD01350"/>
    <x v="1744"/>
    <s v="Fitri Halim"/>
    <x v="6"/>
    <x v="17"/>
    <n v="12000"/>
    <x v="20"/>
    <n v="5"/>
    <n v="16800"/>
    <n v="840"/>
    <n v="15960"/>
    <n v="80000"/>
    <n v="95960"/>
    <x v="2"/>
    <x v="3"/>
    <x v="1"/>
    <n v="5"/>
    <x v="0"/>
  </r>
  <r>
    <s v="ORD01398"/>
    <x v="1745"/>
    <s v="Zahra Kurniawan"/>
    <x v="0"/>
    <x v="8"/>
    <n v="17500"/>
    <x v="42"/>
    <n v="5"/>
    <n v="71750"/>
    <n v="3587.5"/>
    <n v="68162.5"/>
    <n v="15000"/>
    <n v="83162.5"/>
    <x v="2"/>
    <x v="4"/>
    <x v="4"/>
    <n v="2"/>
    <x v="0"/>
  </r>
  <r>
    <s v="ORD00007"/>
    <x v="1746"/>
    <s v="Bayu Fauziah"/>
    <x v="11"/>
    <x v="4"/>
    <n v="40000"/>
    <x v="32"/>
    <n v="5"/>
    <n v="8000"/>
    <n v="400"/>
    <n v="7600"/>
    <n v="74000"/>
    <n v="81600"/>
    <x v="1"/>
    <x v="0"/>
    <x v="4"/>
    <n v="1"/>
    <x v="1"/>
  </r>
  <r>
    <s v="ORD00815"/>
    <x v="1747"/>
    <s v="Budi Wijaya"/>
    <x v="33"/>
    <x v="8"/>
    <n v="17500"/>
    <x v="31"/>
    <n v="5"/>
    <n v="47250"/>
    <n v="2362.5"/>
    <n v="44887.5"/>
    <n v="80000"/>
    <n v="124887.5"/>
    <x v="0"/>
    <x v="4"/>
    <x v="1"/>
    <n v="1"/>
    <x v="1"/>
  </r>
  <r>
    <s v="ORD00401"/>
    <x v="1748"/>
    <s v="Putri Ramadhani"/>
    <x v="34"/>
    <x v="14"/>
    <n v="55000"/>
    <x v="2"/>
    <n v="5"/>
    <n v="22000"/>
    <n v="1100"/>
    <n v="20900"/>
    <n v="18000"/>
    <n v="38900"/>
    <x v="3"/>
    <x v="4"/>
    <x v="0"/>
    <n v="1"/>
    <x v="0"/>
  </r>
  <r>
    <s v="ORD00563"/>
    <x v="1749"/>
    <s v="Erna Hidayat"/>
    <x v="32"/>
    <x v="3"/>
    <n v="13500"/>
    <x v="19"/>
    <n v="5"/>
    <n v="10800"/>
    <n v="540"/>
    <n v="10260"/>
    <n v="28000"/>
    <n v="38260"/>
    <x v="1"/>
    <x v="0"/>
    <x v="2"/>
    <n v="2"/>
    <x v="0"/>
  </r>
  <r>
    <s v="ORD00347"/>
    <x v="1750"/>
    <s v="Gita Santoso"/>
    <x v="26"/>
    <x v="9"/>
    <n v="46000"/>
    <x v="18"/>
    <n v="5"/>
    <n v="69000"/>
    <n v="3450"/>
    <n v="65550"/>
    <n v="46000"/>
    <n v="111550"/>
    <x v="2"/>
    <x v="4"/>
    <x v="4"/>
    <n v="2"/>
    <x v="0"/>
  </r>
  <r>
    <s v="ORD01456"/>
    <x v="1751"/>
    <s v="Dina Kusuma"/>
    <x v="29"/>
    <x v="19"/>
    <n v="15500"/>
    <x v="23"/>
    <n v="5"/>
    <n v="4650"/>
    <n v="232.5"/>
    <n v="4417.5"/>
    <n v="48000"/>
    <n v="52417.5"/>
    <x v="2"/>
    <x v="4"/>
    <x v="4"/>
    <n v="1"/>
    <x v="0"/>
  </r>
  <r>
    <s v="ORD00367"/>
    <x v="1752"/>
    <s v="Qori Syahputra"/>
    <x v="12"/>
    <x v="14"/>
    <n v="55000"/>
    <x v="12"/>
    <n v="5"/>
    <n v="33000"/>
    <n v="1650"/>
    <n v="31350"/>
    <n v="30000"/>
    <n v="61350"/>
    <x v="2"/>
    <x v="1"/>
    <x v="1"/>
    <n v="2"/>
    <x v="0"/>
  </r>
  <r>
    <s v="ORD01332"/>
    <x v="1753"/>
    <s v="Qori Iskandar"/>
    <x v="11"/>
    <x v="18"/>
    <n v="11000"/>
    <x v="1"/>
    <n v="5"/>
    <n v="7699.9999999999991"/>
    <n v="385"/>
    <n v="7314.9999999999991"/>
    <n v="74000"/>
    <n v="81315"/>
    <x v="2"/>
    <x v="3"/>
    <x v="2"/>
    <n v="3"/>
    <x v="0"/>
  </r>
  <r>
    <s v="ORD01525"/>
    <x v="1754"/>
    <s v="Vina Halim"/>
    <x v="10"/>
    <x v="19"/>
    <n v="15500"/>
    <x v="2"/>
    <n v="5"/>
    <n v="6200"/>
    <n v="310"/>
    <n v="5890"/>
    <n v="87000"/>
    <n v="92890"/>
    <x v="3"/>
    <x v="3"/>
    <x v="0"/>
    <n v="2"/>
    <x v="0"/>
  </r>
  <r>
    <s v="ORD00001"/>
    <x v="1755"/>
    <s v="Dimas Maulana"/>
    <x v="28"/>
    <x v="7"/>
    <n v="14000"/>
    <x v="13"/>
    <n v="5"/>
    <n v="7000"/>
    <n v="350"/>
    <n v="6650"/>
    <n v="56000"/>
    <n v="62650"/>
    <x v="2"/>
    <x v="1"/>
    <x v="2"/>
    <n v="4"/>
    <x v="1"/>
  </r>
  <r>
    <s v="ORD00001"/>
    <x v="1755"/>
    <s v="Dimas Maulana"/>
    <x v="28"/>
    <x v="11"/>
    <n v="15000"/>
    <x v="17"/>
    <n v="5"/>
    <n v="15000"/>
    <n v="750"/>
    <n v="14250"/>
    <n v="0"/>
    <n v="14250"/>
    <x v="2"/>
    <x v="1"/>
    <x v="2"/>
    <n v="4"/>
    <x v="1"/>
  </r>
  <r>
    <s v="ORD00552"/>
    <x v="1756"/>
    <s v="Yani Santoso"/>
    <x v="14"/>
    <x v="7"/>
    <n v="14000"/>
    <x v="3"/>
    <n v="5"/>
    <n v="12600"/>
    <n v="630"/>
    <n v="11970"/>
    <n v="85000"/>
    <n v="96970"/>
    <x v="2"/>
    <x v="0"/>
    <x v="4"/>
    <n v="3"/>
    <x v="0"/>
  </r>
  <r>
    <s v="ORD01085"/>
    <x v="1757"/>
    <s v="Zahra Ramadhani"/>
    <x v="20"/>
    <x v="11"/>
    <n v="15000"/>
    <x v="24"/>
    <n v="5"/>
    <n v="30000"/>
    <n v="1500"/>
    <n v="28500"/>
    <n v="84000"/>
    <n v="112500"/>
    <x v="3"/>
    <x v="0"/>
    <x v="1"/>
    <n v="5"/>
    <x v="0"/>
  </r>
  <r>
    <s v="ORD00953"/>
    <x v="1758"/>
    <s v="Zahra Rahmawati"/>
    <x v="17"/>
    <x v="8"/>
    <n v="17500"/>
    <x v="27"/>
    <n v="5"/>
    <n v="33250"/>
    <n v="1662.5"/>
    <n v="31587.5"/>
    <n v="72000"/>
    <n v="103587.5"/>
    <x v="3"/>
    <x v="4"/>
    <x v="1"/>
    <n v="2"/>
    <x v="0"/>
  </r>
  <r>
    <s v="ORD01243"/>
    <x v="1759"/>
    <s v="Indra Setiawan"/>
    <x v="28"/>
    <x v="16"/>
    <n v="115000"/>
    <x v="1"/>
    <n v="5"/>
    <n v="80500"/>
    <n v="4025"/>
    <n v="76475"/>
    <n v="56000"/>
    <n v="132475"/>
    <x v="2"/>
    <x v="3"/>
    <x v="2"/>
    <n v="4"/>
    <x v="1"/>
  </r>
  <r>
    <s v="ORD01618"/>
    <x v="1760"/>
    <s v="Kartika Saputra"/>
    <x v="37"/>
    <x v="4"/>
    <n v="40000"/>
    <x v="17"/>
    <n v="5"/>
    <n v="40000"/>
    <n v="2000"/>
    <n v="38000"/>
    <n v="67000"/>
    <n v="105000"/>
    <x v="3"/>
    <x v="3"/>
    <x v="3"/>
    <n v="1"/>
    <x v="0"/>
  </r>
  <r>
    <s v="ORD01287"/>
    <x v="1761"/>
    <s v="Hana Nugroho"/>
    <x v="11"/>
    <x v="2"/>
    <n v="20000"/>
    <x v="25"/>
    <n v="5"/>
    <n v="48000"/>
    <n v="2400"/>
    <n v="45600"/>
    <n v="74000"/>
    <n v="119600"/>
    <x v="1"/>
    <x v="4"/>
    <x v="2"/>
    <n v="1"/>
    <x v="0"/>
  </r>
  <r>
    <s v="ORD01589"/>
    <x v="1762"/>
    <s v="Dewi Setiawan"/>
    <x v="15"/>
    <x v="10"/>
    <n v="45000"/>
    <x v="15"/>
    <n v="5"/>
    <n v="76500"/>
    <n v="3825"/>
    <n v="72675"/>
    <n v="97000"/>
    <n v="169675"/>
    <x v="1"/>
    <x v="0"/>
    <x v="1"/>
    <n v="4"/>
    <x v="0"/>
  </r>
  <r>
    <s v="ORD00935"/>
    <x v="1763"/>
    <s v="Lestari Budiman"/>
    <x v="14"/>
    <x v="16"/>
    <n v="115000"/>
    <x v="19"/>
    <n v="5"/>
    <n v="92000"/>
    <n v="4600"/>
    <n v="87400"/>
    <n v="85000"/>
    <n v="172400"/>
    <x v="1"/>
    <x v="4"/>
    <x v="4"/>
    <n v="1"/>
    <x v="0"/>
  </r>
  <r>
    <s v="ORD01158"/>
    <x v="1764"/>
    <s v="Fitri Ramadhani"/>
    <x v="11"/>
    <x v="17"/>
    <n v="12000"/>
    <x v="12"/>
    <n v="5"/>
    <n v="7200"/>
    <n v="360"/>
    <n v="6840"/>
    <n v="74000"/>
    <n v="80840"/>
    <x v="3"/>
    <x v="4"/>
    <x v="0"/>
    <n v="3"/>
    <x v="0"/>
  </r>
  <r>
    <s v="ORD00180"/>
    <x v="1765"/>
    <s v="Ani Puspita"/>
    <x v="37"/>
    <x v="15"/>
    <n v="10000"/>
    <x v="2"/>
    <n v="5"/>
    <n v="4000"/>
    <n v="200"/>
    <n v="3800"/>
    <n v="67000"/>
    <n v="70800"/>
    <x v="3"/>
    <x v="0"/>
    <x v="0"/>
    <n v="3"/>
    <x v="0"/>
  </r>
  <r>
    <s v="ORD00873"/>
    <x v="1766"/>
    <s v="Andi Setiawan"/>
    <x v="14"/>
    <x v="18"/>
    <n v="11000"/>
    <x v="18"/>
    <n v="5"/>
    <n v="16500"/>
    <n v="825"/>
    <n v="15675"/>
    <n v="85000"/>
    <n v="100675"/>
    <x v="2"/>
    <x v="4"/>
    <x v="1"/>
    <n v="4"/>
    <x v="1"/>
  </r>
  <r>
    <s v="ORD00820"/>
    <x v="1767"/>
    <s v="Dina Hidayat"/>
    <x v="13"/>
    <x v="15"/>
    <n v="10000"/>
    <x v="20"/>
    <n v="5"/>
    <n v="14000"/>
    <n v="700"/>
    <n v="13300"/>
    <n v="49000"/>
    <n v="62300"/>
    <x v="1"/>
    <x v="0"/>
    <x v="4"/>
    <n v="5"/>
    <x v="0"/>
  </r>
  <r>
    <s v="ORD01622"/>
    <x v="1768"/>
    <s v="Dewi Saputra"/>
    <x v="10"/>
    <x v="6"/>
    <n v="26000"/>
    <x v="12"/>
    <n v="5"/>
    <n v="15600"/>
    <n v="780"/>
    <n v="14820"/>
    <n v="87000"/>
    <n v="101820"/>
    <x v="1"/>
    <x v="3"/>
    <x v="4"/>
    <n v="2"/>
    <x v="0"/>
  </r>
  <r>
    <s v="ORD01814"/>
    <x v="1769"/>
    <s v="Qori Halim"/>
    <x v="13"/>
    <x v="3"/>
    <n v="13500"/>
    <x v="5"/>
    <n v="5"/>
    <n v="16200"/>
    <n v="810"/>
    <n v="15390"/>
    <n v="49000"/>
    <n v="64390"/>
    <x v="1"/>
    <x v="4"/>
    <x v="3"/>
    <n v="2"/>
    <x v="0"/>
  </r>
  <r>
    <s v="ORD01553"/>
    <x v="1770"/>
    <s v="Bella Saputra"/>
    <x v="5"/>
    <x v="8"/>
    <n v="17500"/>
    <x v="40"/>
    <n v="5"/>
    <n v="68250"/>
    <n v="3412.5"/>
    <n v="64837.5"/>
    <n v="18000"/>
    <n v="82837.5"/>
    <x v="2"/>
    <x v="0"/>
    <x v="4"/>
    <n v="3"/>
    <x v="0"/>
  </r>
  <r>
    <s v="ORD01503"/>
    <x v="1771"/>
    <s v="Lestari Syahputra"/>
    <x v="5"/>
    <x v="16"/>
    <n v="115000"/>
    <x v="12"/>
    <n v="0"/>
    <n v="69000"/>
    <n v="0"/>
    <n v="69000"/>
    <n v="18000"/>
    <n v="87000"/>
    <x v="1"/>
    <x v="2"/>
    <x v="0"/>
    <n v="1"/>
    <x v="0"/>
  </r>
  <r>
    <s v="ORD00100"/>
    <x v="1772"/>
    <s v="Nanda Utami"/>
    <x v="3"/>
    <x v="14"/>
    <n v="55000"/>
    <x v="2"/>
    <n v="0"/>
    <n v="22000"/>
    <n v="0"/>
    <n v="22000"/>
    <n v="93000"/>
    <n v="115000"/>
    <x v="1"/>
    <x v="0"/>
    <x v="4"/>
    <n v="1"/>
    <x v="1"/>
  </r>
  <r>
    <s v="ORD00294"/>
    <x v="1773"/>
    <s v="Sari Puspita"/>
    <x v="15"/>
    <x v="15"/>
    <n v="10000"/>
    <x v="13"/>
    <n v="0"/>
    <n v="5000"/>
    <n v="0"/>
    <n v="5000"/>
    <n v="97000"/>
    <n v="102000"/>
    <x v="1"/>
    <x v="0"/>
    <x v="2"/>
    <n v="1"/>
    <x v="0"/>
  </r>
  <r>
    <s v="ORD00294"/>
    <x v="1773"/>
    <s v="Sari Puspita"/>
    <x v="15"/>
    <x v="3"/>
    <n v="13500"/>
    <x v="4"/>
    <n v="0"/>
    <n v="39150"/>
    <n v="0"/>
    <n v="39150"/>
    <n v="0"/>
    <n v="39150"/>
    <x v="1"/>
    <x v="0"/>
    <x v="2"/>
    <n v="1"/>
    <x v="0"/>
  </r>
  <r>
    <s v="ORD01199"/>
    <x v="1774"/>
    <s v="Eka Hidayat"/>
    <x v="4"/>
    <x v="3"/>
    <n v="13500"/>
    <x v="4"/>
    <n v="0"/>
    <n v="39150"/>
    <n v="0"/>
    <n v="39150"/>
    <n v="43000"/>
    <n v="82150"/>
    <x v="0"/>
    <x v="4"/>
    <x v="3"/>
    <n v="2"/>
    <x v="0"/>
  </r>
  <r>
    <s v="ORD01309"/>
    <x v="1775"/>
    <s v="Aulia Saputra"/>
    <x v="8"/>
    <x v="2"/>
    <n v="20000"/>
    <x v="13"/>
    <n v="0"/>
    <n v="10000"/>
    <n v="0"/>
    <n v="10000"/>
    <n v="59000"/>
    <n v="69000"/>
    <x v="0"/>
    <x v="4"/>
    <x v="3"/>
    <n v="2"/>
    <x v="0"/>
  </r>
  <r>
    <s v="ORD00392"/>
    <x v="1776"/>
    <s v="Erna Rahmawati"/>
    <x v="5"/>
    <x v="14"/>
    <n v="55000"/>
    <x v="2"/>
    <n v="0"/>
    <n v="22000"/>
    <n v="0"/>
    <n v="22000"/>
    <n v="18000"/>
    <n v="40000"/>
    <x v="0"/>
    <x v="0"/>
    <x v="1"/>
    <n v="5"/>
    <x v="0"/>
  </r>
  <r>
    <s v="ORD01820"/>
    <x v="1777"/>
    <s v="Dewi Wijaya"/>
    <x v="12"/>
    <x v="8"/>
    <n v="17500"/>
    <x v="30"/>
    <n v="0"/>
    <n v="61250"/>
    <n v="0"/>
    <n v="61250"/>
    <n v="30000"/>
    <n v="91250"/>
    <x v="3"/>
    <x v="0"/>
    <x v="4"/>
    <n v="3"/>
    <x v="0"/>
  </r>
  <r>
    <s v="ORD01032"/>
    <x v="1778"/>
    <s v="Budi Hidayat"/>
    <x v="0"/>
    <x v="10"/>
    <n v="45000"/>
    <x v="2"/>
    <n v="0"/>
    <n v="18000"/>
    <n v="0"/>
    <n v="18000"/>
    <n v="15000"/>
    <n v="33000"/>
    <x v="2"/>
    <x v="0"/>
    <x v="1"/>
    <n v="1"/>
    <x v="1"/>
  </r>
  <r>
    <s v="ORD00723"/>
    <x v="1779"/>
    <s v="Galih Saputra"/>
    <x v="15"/>
    <x v="16"/>
    <n v="115000"/>
    <x v="12"/>
    <n v="0"/>
    <n v="69000"/>
    <n v="0"/>
    <n v="69000"/>
    <n v="97000"/>
    <n v="166000"/>
    <x v="0"/>
    <x v="3"/>
    <x v="1"/>
    <n v="1"/>
    <x v="1"/>
  </r>
  <r>
    <s v="ORD01260"/>
    <x v="1780"/>
    <s v="Oka Santoso"/>
    <x v="16"/>
    <x v="17"/>
    <n v="12000"/>
    <x v="3"/>
    <n v="0"/>
    <n v="10800"/>
    <n v="0"/>
    <n v="10800"/>
    <n v="18000"/>
    <n v="28800"/>
    <x v="1"/>
    <x v="4"/>
    <x v="0"/>
    <n v="1"/>
    <x v="1"/>
  </r>
  <r>
    <s v="ORD01571"/>
    <x v="1781"/>
    <s v="Zahra Rahmawati"/>
    <x v="17"/>
    <x v="14"/>
    <n v="55000"/>
    <x v="13"/>
    <n v="0"/>
    <n v="27500"/>
    <n v="0"/>
    <n v="27500"/>
    <n v="72000"/>
    <n v="99500"/>
    <x v="3"/>
    <x v="4"/>
    <x v="4"/>
    <n v="4"/>
    <x v="0"/>
  </r>
  <r>
    <s v="ORD01385"/>
    <x v="1782"/>
    <s v="Yoga Nugroho"/>
    <x v="5"/>
    <x v="14"/>
    <n v="55000"/>
    <x v="2"/>
    <n v="0"/>
    <n v="22000"/>
    <n v="0"/>
    <n v="22000"/>
    <n v="18000"/>
    <n v="40000"/>
    <x v="3"/>
    <x v="4"/>
    <x v="0"/>
    <n v="4"/>
    <x v="1"/>
  </r>
  <r>
    <s v="ORD01634"/>
    <x v="1783"/>
    <s v="Hana Setiawan"/>
    <x v="28"/>
    <x v="11"/>
    <n v="15000"/>
    <x v="0"/>
    <n v="0"/>
    <n v="16500"/>
    <n v="0"/>
    <n v="16500"/>
    <n v="56000"/>
    <n v="72500"/>
    <x v="2"/>
    <x v="4"/>
    <x v="0"/>
    <n v="5"/>
    <x v="0"/>
  </r>
  <r>
    <s v="ORD01555"/>
    <x v="1784"/>
    <s v="Iwan Rahmawati"/>
    <x v="18"/>
    <x v="13"/>
    <n v="10000"/>
    <x v="23"/>
    <n v="0"/>
    <n v="3000"/>
    <n v="0"/>
    <n v="3000"/>
    <n v="0"/>
    <n v="3000"/>
    <x v="1"/>
    <x v="3"/>
    <x v="4"/>
    <n v="3"/>
    <x v="1"/>
  </r>
  <r>
    <s v="ORD01434"/>
    <x v="1785"/>
    <s v="Dewi Rahmawati"/>
    <x v="7"/>
    <x v="10"/>
    <n v="45000"/>
    <x v="18"/>
    <n v="0"/>
    <n v="67500"/>
    <n v="0"/>
    <n v="67500"/>
    <n v="26000"/>
    <n v="93500"/>
    <x v="3"/>
    <x v="1"/>
    <x v="3"/>
    <n v="4"/>
    <x v="0"/>
  </r>
  <r>
    <s v="ORD00467"/>
    <x v="1786"/>
    <s v="Aulia Fauziah"/>
    <x v="24"/>
    <x v="2"/>
    <n v="20000"/>
    <x v="22"/>
    <n v="0"/>
    <n v="46000"/>
    <n v="0"/>
    <n v="46000"/>
    <n v="68000"/>
    <n v="114000"/>
    <x v="1"/>
    <x v="0"/>
    <x v="1"/>
    <n v="2"/>
    <x v="0"/>
  </r>
  <r>
    <s v="ORD00846"/>
    <x v="1787"/>
    <s v="Yoga Utami"/>
    <x v="23"/>
    <x v="13"/>
    <n v="10000"/>
    <x v="17"/>
    <n v="0"/>
    <n v="10000"/>
    <n v="0"/>
    <n v="10000"/>
    <n v="55000"/>
    <n v="65000"/>
    <x v="2"/>
    <x v="4"/>
    <x v="4"/>
    <n v="1"/>
    <x v="1"/>
  </r>
  <r>
    <s v="ORD00322"/>
    <x v="1788"/>
    <s v="Fitri Hidayat"/>
    <x v="17"/>
    <x v="13"/>
    <n v="10000"/>
    <x v="3"/>
    <n v="0"/>
    <n v="9000"/>
    <n v="0"/>
    <n v="9000"/>
    <n v="72000"/>
    <n v="81000"/>
    <x v="2"/>
    <x v="2"/>
    <x v="0"/>
    <n v="4"/>
    <x v="0"/>
  </r>
  <r>
    <s v="ORD00140"/>
    <x v="1789"/>
    <s v="Qori Ramadhani"/>
    <x v="21"/>
    <x v="13"/>
    <n v="10000"/>
    <x v="19"/>
    <n v="0"/>
    <n v="8000"/>
    <n v="0"/>
    <n v="8000"/>
    <n v="59000"/>
    <n v="67000"/>
    <x v="1"/>
    <x v="4"/>
    <x v="4"/>
    <n v="3"/>
    <x v="0"/>
  </r>
  <r>
    <s v="ORD01444"/>
    <x v="1790"/>
    <s v="Kartika Saputra"/>
    <x v="37"/>
    <x v="9"/>
    <n v="46000"/>
    <x v="18"/>
    <n v="0"/>
    <n v="69000"/>
    <n v="0"/>
    <n v="69000"/>
    <n v="67000"/>
    <n v="136000"/>
    <x v="1"/>
    <x v="2"/>
    <x v="4"/>
    <n v="3"/>
    <x v="0"/>
  </r>
  <r>
    <s v="ORD01468"/>
    <x v="1791"/>
    <s v="Gita Utami"/>
    <x v="34"/>
    <x v="14"/>
    <n v="55000"/>
    <x v="17"/>
    <n v="0"/>
    <n v="55000"/>
    <n v="0"/>
    <n v="55000"/>
    <n v="18000"/>
    <n v="73000"/>
    <x v="2"/>
    <x v="4"/>
    <x v="3"/>
    <n v="5"/>
    <x v="0"/>
  </r>
  <r>
    <s v="ORD00739"/>
    <x v="1792"/>
    <s v="Fitri Budiman"/>
    <x v="16"/>
    <x v="10"/>
    <n v="45000"/>
    <x v="25"/>
    <n v="0"/>
    <n v="108000"/>
    <n v="0"/>
    <n v="108000"/>
    <n v="18000"/>
    <n v="126000"/>
    <x v="1"/>
    <x v="0"/>
    <x v="4"/>
    <n v="4"/>
    <x v="0"/>
  </r>
  <r>
    <s v="ORD00783"/>
    <x v="1793"/>
    <s v="Clara Budiman"/>
    <x v="3"/>
    <x v="16"/>
    <n v="115000"/>
    <x v="23"/>
    <n v="0"/>
    <n v="34500"/>
    <n v="0"/>
    <n v="34500"/>
    <n v="93000"/>
    <n v="127500"/>
    <x v="3"/>
    <x v="3"/>
    <x v="1"/>
    <n v="4"/>
    <x v="0"/>
  </r>
  <r>
    <s v="ORD00150"/>
    <x v="1794"/>
    <s v="Citra Ananda"/>
    <x v="16"/>
    <x v="9"/>
    <n v="46000"/>
    <x v="5"/>
    <n v="0"/>
    <n v="55200"/>
    <n v="0"/>
    <n v="55200"/>
    <n v="18000"/>
    <n v="73200"/>
    <x v="3"/>
    <x v="0"/>
    <x v="0"/>
    <n v="1"/>
    <x v="0"/>
  </r>
  <r>
    <s v="ORD00178"/>
    <x v="1795"/>
    <s v="Lestari Wijaya"/>
    <x v="18"/>
    <x v="7"/>
    <n v="14000"/>
    <x v="3"/>
    <n v="0"/>
    <n v="12600"/>
    <n v="0"/>
    <n v="12600"/>
    <n v="0"/>
    <n v="12600"/>
    <x v="1"/>
    <x v="4"/>
    <x v="3"/>
    <n v="1"/>
    <x v="0"/>
  </r>
  <r>
    <s v="ORD00791"/>
    <x v="1796"/>
    <s v="Yani Utami"/>
    <x v="10"/>
    <x v="3"/>
    <n v="13500"/>
    <x v="20"/>
    <n v="0"/>
    <n v="18900"/>
    <n v="0"/>
    <n v="18900"/>
    <n v="87000"/>
    <n v="105900"/>
    <x v="1"/>
    <x v="0"/>
    <x v="0"/>
    <n v="3"/>
    <x v="0"/>
  </r>
  <r>
    <s v="ORD01842"/>
    <x v="1797"/>
    <s v="Sari Kurniawan"/>
    <x v="35"/>
    <x v="1"/>
    <n v="15000"/>
    <x v="23"/>
    <n v="0"/>
    <n v="4500"/>
    <n v="0"/>
    <n v="4500"/>
    <n v="79000"/>
    <n v="83500"/>
    <x v="0"/>
    <x v="4"/>
    <x v="0"/>
    <n v="5"/>
    <x v="0"/>
  </r>
  <r>
    <s v="ORD00981"/>
    <x v="1798"/>
    <s v="Dimas Maulana"/>
    <x v="28"/>
    <x v="11"/>
    <n v="15000"/>
    <x v="5"/>
    <n v="0"/>
    <n v="18000"/>
    <n v="0"/>
    <n v="18000"/>
    <n v="56000"/>
    <n v="74000"/>
    <x v="0"/>
    <x v="0"/>
    <x v="4"/>
    <n v="4"/>
    <x v="1"/>
  </r>
  <r>
    <s v="ORD01089"/>
    <x v="1799"/>
    <s v="Dewi Wijaya"/>
    <x v="12"/>
    <x v="17"/>
    <n v="12000"/>
    <x v="5"/>
    <n v="0"/>
    <n v="14400"/>
    <n v="0"/>
    <n v="14400"/>
    <n v="30000"/>
    <n v="44400"/>
    <x v="1"/>
    <x v="0"/>
    <x v="2"/>
    <n v="4"/>
    <x v="0"/>
  </r>
  <r>
    <s v="ORD00867"/>
    <x v="1800"/>
    <s v="Dina Nugroho"/>
    <x v="15"/>
    <x v="8"/>
    <n v="17500"/>
    <x v="29"/>
    <n v="0"/>
    <n v="57750"/>
    <n v="0"/>
    <n v="57750"/>
    <n v="97000"/>
    <n v="154750"/>
    <x v="1"/>
    <x v="2"/>
    <x v="3"/>
    <n v="1"/>
    <x v="0"/>
  </r>
  <r>
    <s v="ORD00906"/>
    <x v="1801"/>
    <s v="Fitri Setiawan"/>
    <x v="13"/>
    <x v="17"/>
    <n v="12000"/>
    <x v="17"/>
    <n v="0"/>
    <n v="12000"/>
    <n v="0"/>
    <n v="12000"/>
    <n v="49000"/>
    <n v="61000"/>
    <x v="3"/>
    <x v="0"/>
    <x v="0"/>
    <n v="1"/>
    <x v="0"/>
  </r>
  <r>
    <s v="ORD00478"/>
    <x v="1802"/>
    <s v="Kartika Hidayat"/>
    <x v="20"/>
    <x v="10"/>
    <n v="45000"/>
    <x v="19"/>
    <n v="0"/>
    <n v="36000"/>
    <n v="0"/>
    <n v="36000"/>
    <n v="84000"/>
    <n v="120000"/>
    <x v="1"/>
    <x v="4"/>
    <x v="0"/>
    <n v="2"/>
    <x v="0"/>
  </r>
  <r>
    <s v="ORD01048"/>
    <x v="1803"/>
    <s v="Yani Wijaya"/>
    <x v="11"/>
    <x v="14"/>
    <n v="55000"/>
    <x v="17"/>
    <n v="0"/>
    <n v="55000"/>
    <n v="0"/>
    <n v="55000"/>
    <n v="74000"/>
    <n v="129000"/>
    <x v="0"/>
    <x v="0"/>
    <x v="0"/>
    <n v="2"/>
    <x v="0"/>
  </r>
  <r>
    <s v="ORD01391"/>
    <x v="1804"/>
    <s v="Putri Santoso"/>
    <x v="19"/>
    <x v="2"/>
    <n v="20000"/>
    <x v="10"/>
    <n v="0"/>
    <n v="26000"/>
    <n v="0"/>
    <n v="26000"/>
    <n v="78000"/>
    <n v="104000"/>
    <x v="3"/>
    <x v="3"/>
    <x v="2"/>
    <n v="2"/>
    <x v="0"/>
  </r>
  <r>
    <s v="ORD00814"/>
    <x v="1805"/>
    <s v="Putri Wijaya"/>
    <x v="12"/>
    <x v="11"/>
    <n v="15000"/>
    <x v="0"/>
    <n v="0"/>
    <n v="16500"/>
    <n v="0"/>
    <n v="16500"/>
    <n v="30000"/>
    <n v="46500"/>
    <x v="3"/>
    <x v="0"/>
    <x v="4"/>
    <n v="3"/>
    <x v="0"/>
  </r>
  <r>
    <s v="ORD00937"/>
    <x v="1806"/>
    <s v="Erna Setiawan"/>
    <x v="6"/>
    <x v="17"/>
    <n v="12000"/>
    <x v="13"/>
    <n v="0"/>
    <n v="6000"/>
    <n v="0"/>
    <n v="6000"/>
    <n v="80000"/>
    <n v="86000"/>
    <x v="2"/>
    <x v="3"/>
    <x v="4"/>
    <n v="2"/>
    <x v="0"/>
  </r>
  <r>
    <s v="ORD01743"/>
    <x v="1807"/>
    <s v="Eka Iskandar"/>
    <x v="11"/>
    <x v="4"/>
    <n v="40000"/>
    <x v="3"/>
    <n v="0"/>
    <n v="36000"/>
    <n v="0"/>
    <n v="36000"/>
    <n v="74000"/>
    <n v="110000"/>
    <x v="3"/>
    <x v="4"/>
    <x v="4"/>
    <n v="3"/>
    <x v="0"/>
  </r>
  <r>
    <s v="ORD00236"/>
    <x v="1808"/>
    <s v="Zahra Utami"/>
    <x v="25"/>
    <x v="9"/>
    <n v="46000"/>
    <x v="17"/>
    <n v="0"/>
    <n v="46000"/>
    <n v="0"/>
    <n v="46000"/>
    <n v="50000"/>
    <n v="96000"/>
    <x v="0"/>
    <x v="0"/>
    <x v="2"/>
    <n v="1"/>
    <x v="0"/>
  </r>
  <r>
    <s v="ORD01298"/>
    <x v="1809"/>
    <s v="Eka Kusuma"/>
    <x v="14"/>
    <x v="10"/>
    <n v="45000"/>
    <x v="0"/>
    <n v="0"/>
    <n v="49500.000000000007"/>
    <n v="0"/>
    <n v="49500.000000000007"/>
    <n v="85000"/>
    <n v="134500"/>
    <x v="3"/>
    <x v="0"/>
    <x v="2"/>
    <n v="1"/>
    <x v="0"/>
  </r>
  <r>
    <s v="ORD00869"/>
    <x v="1810"/>
    <s v="Sari Puspita"/>
    <x v="15"/>
    <x v="19"/>
    <n v="15500"/>
    <x v="32"/>
    <n v="0"/>
    <n v="3100"/>
    <n v="0"/>
    <n v="3100"/>
    <n v="97000"/>
    <n v="100100"/>
    <x v="0"/>
    <x v="0"/>
    <x v="2"/>
    <n v="1"/>
    <x v="0"/>
  </r>
  <r>
    <s v="ORD01097"/>
    <x v="1811"/>
    <s v="Fitri Budiman"/>
    <x v="16"/>
    <x v="9"/>
    <n v="46000"/>
    <x v="10"/>
    <n v="0"/>
    <n v="59800"/>
    <n v="0"/>
    <n v="59800"/>
    <n v="18000"/>
    <n v="77800"/>
    <x v="0"/>
    <x v="3"/>
    <x v="1"/>
    <n v="2"/>
    <x v="0"/>
  </r>
  <r>
    <s v="ORD00760"/>
    <x v="1812"/>
    <s v="Zahra Santoso"/>
    <x v="9"/>
    <x v="10"/>
    <n v="45000"/>
    <x v="24"/>
    <n v="0"/>
    <n v="90000"/>
    <n v="0"/>
    <n v="90000"/>
    <n v="89000"/>
    <n v="179000"/>
    <x v="0"/>
    <x v="0"/>
    <x v="3"/>
    <n v="4"/>
    <x v="0"/>
  </r>
  <r>
    <s v="ORD01299"/>
    <x v="1813"/>
    <s v="Yani Nugroho"/>
    <x v="1"/>
    <x v="0"/>
    <n v="10000"/>
    <x v="6"/>
    <n v="0"/>
    <n v="22000"/>
    <n v="0"/>
    <n v="22000"/>
    <n v="17000"/>
    <n v="39000"/>
    <x v="2"/>
    <x v="0"/>
    <x v="0"/>
    <n v="2"/>
    <x v="0"/>
  </r>
  <r>
    <s v="ORD00142"/>
    <x v="1814"/>
    <s v="Erna Santoso"/>
    <x v="4"/>
    <x v="7"/>
    <n v="14000"/>
    <x v="12"/>
    <n v="0"/>
    <n v="8400"/>
    <n v="0"/>
    <n v="8400"/>
    <n v="43000"/>
    <n v="51400"/>
    <x v="3"/>
    <x v="0"/>
    <x v="2"/>
    <n v="1"/>
    <x v="0"/>
  </r>
  <r>
    <s v="ORD00332"/>
    <x v="1815"/>
    <s v="Qori Syahputra"/>
    <x v="12"/>
    <x v="14"/>
    <n v="55000"/>
    <x v="2"/>
    <n v="0"/>
    <n v="22000"/>
    <n v="0"/>
    <n v="22000"/>
    <n v="30000"/>
    <n v="52000"/>
    <x v="1"/>
    <x v="0"/>
    <x v="4"/>
    <n v="4"/>
    <x v="0"/>
  </r>
  <r>
    <s v="ORD01249"/>
    <x v="1816"/>
    <s v="Sari Kurniawan"/>
    <x v="35"/>
    <x v="5"/>
    <n v="10500"/>
    <x v="15"/>
    <n v="0"/>
    <n v="17850"/>
    <n v="0"/>
    <n v="17850"/>
    <n v="79000"/>
    <n v="96850"/>
    <x v="0"/>
    <x v="3"/>
    <x v="1"/>
    <n v="4"/>
    <x v="0"/>
  </r>
  <r>
    <s v="ORD01472"/>
    <x v="1817"/>
    <s v="Kartika Pradipta"/>
    <x v="36"/>
    <x v="3"/>
    <n v="13500"/>
    <x v="27"/>
    <n v="0"/>
    <n v="25650"/>
    <n v="0"/>
    <n v="25650"/>
    <n v="21000"/>
    <n v="46650"/>
    <x v="0"/>
    <x v="3"/>
    <x v="4"/>
    <n v="4"/>
    <x v="0"/>
  </r>
  <r>
    <s v="ORD00266"/>
    <x v="1818"/>
    <s v="Clara Ramadhani"/>
    <x v="29"/>
    <x v="2"/>
    <n v="20000"/>
    <x v="20"/>
    <n v="0"/>
    <n v="28000"/>
    <n v="0"/>
    <n v="28000"/>
    <n v="48000"/>
    <n v="76000"/>
    <x v="0"/>
    <x v="3"/>
    <x v="3"/>
    <n v="3"/>
    <x v="0"/>
  </r>
  <r>
    <s v="ORD00266"/>
    <x v="1818"/>
    <s v="Clara Ramadhani"/>
    <x v="29"/>
    <x v="11"/>
    <n v="15000"/>
    <x v="19"/>
    <n v="0"/>
    <n v="12000"/>
    <n v="0"/>
    <n v="12000"/>
    <n v="0"/>
    <n v="12000"/>
    <x v="0"/>
    <x v="3"/>
    <x v="3"/>
    <n v="3"/>
    <x v="0"/>
  </r>
  <r>
    <s v="ORD01846"/>
    <x v="1819"/>
    <s v="Aulia Nugroho"/>
    <x v="5"/>
    <x v="17"/>
    <n v="12000"/>
    <x v="20"/>
    <n v="0"/>
    <n v="16800"/>
    <n v="0"/>
    <n v="16800"/>
    <n v="18000"/>
    <n v="34800"/>
    <x v="3"/>
    <x v="0"/>
    <x v="4"/>
    <n v="4"/>
    <x v="0"/>
  </r>
  <r>
    <s v="ORD00810"/>
    <x v="1820"/>
    <s v="Dewi Hidayat"/>
    <x v="16"/>
    <x v="14"/>
    <n v="55000"/>
    <x v="5"/>
    <n v="0"/>
    <n v="66000"/>
    <n v="0"/>
    <n v="66000"/>
    <n v="18000"/>
    <n v="84000"/>
    <x v="1"/>
    <x v="0"/>
    <x v="1"/>
    <n v="1"/>
    <x v="0"/>
  </r>
  <r>
    <s v="ORD00853"/>
    <x v="1821"/>
    <s v="Eka Halim"/>
    <x v="3"/>
    <x v="8"/>
    <n v="17500"/>
    <x v="20"/>
    <n v="0"/>
    <n v="24500"/>
    <n v="0"/>
    <n v="24500"/>
    <n v="93000"/>
    <n v="117500"/>
    <x v="3"/>
    <x v="3"/>
    <x v="1"/>
    <n v="3"/>
    <x v="0"/>
  </r>
  <r>
    <s v="ORD01688"/>
    <x v="1822"/>
    <s v="Kartika Utami"/>
    <x v="32"/>
    <x v="18"/>
    <n v="11000"/>
    <x v="6"/>
    <n v="0"/>
    <n v="24200.000000000004"/>
    <n v="0"/>
    <n v="24200.000000000004"/>
    <n v="28000"/>
    <n v="52200"/>
    <x v="2"/>
    <x v="3"/>
    <x v="0"/>
    <n v="3"/>
    <x v="0"/>
  </r>
  <r>
    <s v="ORD01011"/>
    <x v="1823"/>
    <s v="Citra Syahputra"/>
    <x v="26"/>
    <x v="18"/>
    <n v="11000"/>
    <x v="12"/>
    <n v="0"/>
    <n v="6600"/>
    <n v="0"/>
    <n v="6600"/>
    <n v="46000"/>
    <n v="52600"/>
    <x v="1"/>
    <x v="4"/>
    <x v="4"/>
    <n v="1"/>
    <x v="0"/>
  </r>
  <r>
    <s v="ORD01482"/>
    <x v="1824"/>
    <s v="Zahra Nugroho"/>
    <x v="19"/>
    <x v="16"/>
    <n v="115000"/>
    <x v="13"/>
    <n v="0"/>
    <n v="57500"/>
    <n v="0"/>
    <n v="57500"/>
    <n v="78000"/>
    <n v="135500"/>
    <x v="1"/>
    <x v="0"/>
    <x v="2"/>
    <n v="3"/>
    <x v="0"/>
  </r>
  <r>
    <s v="ORD00647"/>
    <x v="1825"/>
    <s v="Zahra Wijaya"/>
    <x v="12"/>
    <x v="14"/>
    <n v="55000"/>
    <x v="19"/>
    <n v="0"/>
    <n v="44000"/>
    <n v="0"/>
    <n v="44000"/>
    <n v="30000"/>
    <n v="74000"/>
    <x v="1"/>
    <x v="4"/>
    <x v="3"/>
    <n v="5"/>
    <x v="0"/>
  </r>
  <r>
    <s v="ORD00243"/>
    <x v="1826"/>
    <s v="Putri Iskandar"/>
    <x v="29"/>
    <x v="10"/>
    <n v="45000"/>
    <x v="18"/>
    <n v="0"/>
    <n v="67500"/>
    <n v="0"/>
    <n v="67500"/>
    <n v="48000"/>
    <n v="115500"/>
    <x v="3"/>
    <x v="0"/>
    <x v="3"/>
    <n v="1"/>
    <x v="0"/>
  </r>
  <r>
    <s v="ORD01346"/>
    <x v="1827"/>
    <s v="Indra Halim"/>
    <x v="7"/>
    <x v="4"/>
    <n v="40000"/>
    <x v="17"/>
    <n v="0"/>
    <n v="40000"/>
    <n v="0"/>
    <n v="40000"/>
    <n v="26000"/>
    <n v="66000"/>
    <x v="0"/>
    <x v="3"/>
    <x v="2"/>
    <n v="4"/>
    <x v="1"/>
  </r>
  <r>
    <s v="ORD01588"/>
    <x v="1828"/>
    <s v="Bayu Ramadhani"/>
    <x v="31"/>
    <x v="7"/>
    <n v="14000"/>
    <x v="3"/>
    <n v="0"/>
    <n v="12600"/>
    <n v="0"/>
    <n v="12600"/>
    <n v="87000"/>
    <n v="99600"/>
    <x v="1"/>
    <x v="4"/>
    <x v="1"/>
    <n v="4"/>
    <x v="1"/>
  </r>
  <r>
    <s v="ORD00555"/>
    <x v="1829"/>
    <s v="Fajar Kurniawan"/>
    <x v="3"/>
    <x v="6"/>
    <n v="26000"/>
    <x v="7"/>
    <n v="0"/>
    <n v="41600"/>
    <n v="0"/>
    <n v="41600"/>
    <n v="93000"/>
    <n v="134600"/>
    <x v="1"/>
    <x v="4"/>
    <x v="1"/>
    <n v="1"/>
    <x v="1"/>
  </r>
  <r>
    <s v="ORD01479"/>
    <x v="1830"/>
    <s v="Yani Santoso"/>
    <x v="14"/>
    <x v="18"/>
    <n v="11000"/>
    <x v="16"/>
    <n v="0"/>
    <n v="19800"/>
    <n v="0"/>
    <n v="19800"/>
    <n v="85000"/>
    <n v="104800"/>
    <x v="1"/>
    <x v="0"/>
    <x v="1"/>
    <n v="1"/>
    <x v="0"/>
  </r>
  <r>
    <s v="ORD01183"/>
    <x v="1831"/>
    <s v="Yoga Utami"/>
    <x v="23"/>
    <x v="1"/>
    <n v="15000"/>
    <x v="13"/>
    <n v="0"/>
    <n v="7500"/>
    <n v="0"/>
    <n v="7500"/>
    <n v="55000"/>
    <n v="62500"/>
    <x v="2"/>
    <x v="4"/>
    <x v="4"/>
    <n v="5"/>
    <x v="1"/>
  </r>
  <r>
    <s v="ORD00902"/>
    <x v="1832"/>
    <s v="Hana Setiawan"/>
    <x v="28"/>
    <x v="2"/>
    <n v="20000"/>
    <x v="4"/>
    <n v="0"/>
    <n v="58000"/>
    <n v="0"/>
    <n v="58000"/>
    <n v="56000"/>
    <n v="114000"/>
    <x v="2"/>
    <x v="0"/>
    <x v="1"/>
    <n v="2"/>
    <x v="0"/>
  </r>
  <r>
    <s v="ORD00154"/>
    <x v="1833"/>
    <s v="Hana Pradipta"/>
    <x v="12"/>
    <x v="10"/>
    <n v="45000"/>
    <x v="0"/>
    <n v="0"/>
    <n v="49500.000000000007"/>
    <n v="0"/>
    <n v="49500.000000000007"/>
    <n v="30000"/>
    <n v="79500"/>
    <x v="0"/>
    <x v="2"/>
    <x v="4"/>
    <n v="4"/>
    <x v="0"/>
  </r>
  <r>
    <s v="ORD00176"/>
    <x v="1834"/>
    <s v="Fitri Santoso"/>
    <x v="13"/>
    <x v="11"/>
    <n v="15000"/>
    <x v="18"/>
    <n v="0"/>
    <n v="22500"/>
    <n v="0"/>
    <n v="22500"/>
    <n v="49000"/>
    <n v="71500"/>
    <x v="1"/>
    <x v="0"/>
    <x v="3"/>
    <n v="3"/>
    <x v="0"/>
  </r>
  <r>
    <s v="ORD00527"/>
    <x v="1835"/>
    <s v="Fitri Halim"/>
    <x v="6"/>
    <x v="3"/>
    <n v="13500"/>
    <x v="33"/>
    <n v="0"/>
    <n v="40500"/>
    <n v="0"/>
    <n v="40500"/>
    <n v="80000"/>
    <n v="120500"/>
    <x v="1"/>
    <x v="0"/>
    <x v="3"/>
    <n v="5"/>
    <x v="0"/>
  </r>
  <r>
    <s v="ORD00731"/>
    <x v="1836"/>
    <s v="Vina Iskandar"/>
    <x v="16"/>
    <x v="6"/>
    <n v="26000"/>
    <x v="10"/>
    <n v="0"/>
    <n v="33800"/>
    <n v="0"/>
    <n v="33800"/>
    <n v="18000"/>
    <n v="51800"/>
    <x v="0"/>
    <x v="0"/>
    <x v="3"/>
    <n v="1"/>
    <x v="0"/>
  </r>
  <r>
    <s v="ORD00629"/>
    <x v="1837"/>
    <s v="Ani Ramadhani"/>
    <x v="25"/>
    <x v="4"/>
    <n v="40000"/>
    <x v="2"/>
    <n v="0"/>
    <n v="16000"/>
    <n v="0"/>
    <n v="16000"/>
    <n v="50000"/>
    <n v="66000"/>
    <x v="3"/>
    <x v="4"/>
    <x v="2"/>
    <n v="4"/>
    <x v="0"/>
  </r>
  <r>
    <s v="ORD01049"/>
    <x v="1838"/>
    <s v="Umar Setiawan"/>
    <x v="17"/>
    <x v="1"/>
    <n v="15000"/>
    <x v="20"/>
    <n v="0"/>
    <n v="21000"/>
    <n v="0"/>
    <n v="21000"/>
    <n v="72000"/>
    <n v="93000"/>
    <x v="3"/>
    <x v="0"/>
    <x v="3"/>
    <n v="1"/>
    <x v="1"/>
  </r>
  <r>
    <s v="ORD00389"/>
    <x v="1839"/>
    <s v="Dina Puspita"/>
    <x v="18"/>
    <x v="0"/>
    <n v="10000"/>
    <x v="16"/>
    <n v="0"/>
    <n v="18000"/>
    <n v="0"/>
    <n v="18000"/>
    <n v="0"/>
    <n v="18000"/>
    <x v="0"/>
    <x v="0"/>
    <x v="0"/>
    <n v="2"/>
    <x v="0"/>
  </r>
  <r>
    <s v="ORD00389"/>
    <x v="1839"/>
    <s v="Dina Puspita"/>
    <x v="18"/>
    <x v="5"/>
    <n v="10500"/>
    <x v="2"/>
    <n v="0"/>
    <n v="4200"/>
    <n v="0"/>
    <n v="4200"/>
    <n v="0"/>
    <n v="4200"/>
    <x v="0"/>
    <x v="0"/>
    <x v="0"/>
    <n v="2"/>
    <x v="0"/>
  </r>
  <r>
    <s v="ORD00708"/>
    <x v="1840"/>
    <s v="Zahra Saputra"/>
    <x v="1"/>
    <x v="15"/>
    <n v="10000"/>
    <x v="2"/>
    <n v="0"/>
    <n v="4000"/>
    <n v="0"/>
    <n v="4000"/>
    <n v="17000"/>
    <n v="21000"/>
    <x v="2"/>
    <x v="2"/>
    <x v="4"/>
    <n v="3"/>
    <x v="0"/>
  </r>
  <r>
    <s v="ORD01002"/>
    <x v="1841"/>
    <s v="Yani Santoso"/>
    <x v="14"/>
    <x v="18"/>
    <n v="11000"/>
    <x v="20"/>
    <n v="0"/>
    <n v="15399.999999999998"/>
    <n v="0"/>
    <n v="15399.999999999998"/>
    <n v="85000"/>
    <n v="100400"/>
    <x v="3"/>
    <x v="4"/>
    <x v="2"/>
    <n v="4"/>
    <x v="0"/>
  </r>
  <r>
    <s v="ORD00610"/>
    <x v="1842"/>
    <s v="Ani Utami"/>
    <x v="23"/>
    <x v="10"/>
    <n v="45000"/>
    <x v="16"/>
    <n v="0"/>
    <n v="81000"/>
    <n v="0"/>
    <n v="81000"/>
    <n v="55000"/>
    <n v="136000"/>
    <x v="0"/>
    <x v="0"/>
    <x v="2"/>
    <n v="2"/>
    <x v="0"/>
  </r>
  <r>
    <s v="ORD00466"/>
    <x v="1843"/>
    <s v="Ani Hidayat"/>
    <x v="4"/>
    <x v="11"/>
    <n v="15000"/>
    <x v="31"/>
    <n v="0"/>
    <n v="40500"/>
    <n v="0"/>
    <n v="40500"/>
    <n v="43000"/>
    <n v="83500"/>
    <x v="3"/>
    <x v="0"/>
    <x v="3"/>
    <n v="5"/>
    <x v="0"/>
  </r>
  <r>
    <s v="ORD00466"/>
    <x v="1843"/>
    <s v="Ani Hidayat"/>
    <x v="4"/>
    <x v="19"/>
    <n v="15500"/>
    <x v="2"/>
    <n v="0"/>
    <n v="6200"/>
    <n v="0"/>
    <n v="6200"/>
    <n v="0"/>
    <n v="6200"/>
    <x v="3"/>
    <x v="0"/>
    <x v="3"/>
    <n v="5"/>
    <x v="0"/>
  </r>
  <r>
    <s v="ORD00659"/>
    <x v="1844"/>
    <s v="Dewi Ananda"/>
    <x v="22"/>
    <x v="16"/>
    <n v="115000"/>
    <x v="23"/>
    <n v="0"/>
    <n v="34500"/>
    <n v="0"/>
    <n v="34500"/>
    <n v="50000"/>
    <n v="84500"/>
    <x v="3"/>
    <x v="0"/>
    <x v="3"/>
    <n v="5"/>
    <x v="0"/>
  </r>
  <r>
    <s v="ORD00168"/>
    <x v="1845"/>
    <s v="Ani Ramadhani"/>
    <x v="25"/>
    <x v="12"/>
    <n v="9500"/>
    <x v="0"/>
    <n v="0"/>
    <n v="10450"/>
    <n v="0"/>
    <n v="10450"/>
    <n v="50000"/>
    <n v="60450"/>
    <x v="2"/>
    <x v="3"/>
    <x v="1"/>
    <n v="2"/>
    <x v="0"/>
  </r>
  <r>
    <s v="ORD01701"/>
    <x v="1846"/>
    <s v="Qori Hidayat"/>
    <x v="1"/>
    <x v="13"/>
    <n v="10000"/>
    <x v="13"/>
    <n v="0"/>
    <n v="5000"/>
    <n v="0"/>
    <n v="5000"/>
    <n v="17000"/>
    <n v="22000"/>
    <x v="3"/>
    <x v="0"/>
    <x v="1"/>
    <n v="4"/>
    <x v="0"/>
  </r>
  <r>
    <s v="ORD01587"/>
    <x v="1847"/>
    <s v="Lestari Puspita"/>
    <x v="19"/>
    <x v="12"/>
    <n v="9500"/>
    <x v="18"/>
    <n v="0"/>
    <n v="14250"/>
    <n v="0"/>
    <n v="14250"/>
    <n v="78000"/>
    <n v="92250"/>
    <x v="1"/>
    <x v="0"/>
    <x v="2"/>
    <n v="2"/>
    <x v="0"/>
  </r>
  <r>
    <s v="ORD00027"/>
    <x v="1848"/>
    <s v="Made Kusuma"/>
    <x v="20"/>
    <x v="10"/>
    <n v="45000"/>
    <x v="18"/>
    <n v="0"/>
    <n v="67500"/>
    <n v="0"/>
    <n v="67500"/>
    <n v="84000"/>
    <n v="151500"/>
    <x v="0"/>
    <x v="0"/>
    <x v="2"/>
    <n v="5"/>
    <x v="1"/>
  </r>
  <r>
    <s v="ORD00027"/>
    <x v="1848"/>
    <s v="Made Kusuma"/>
    <x v="20"/>
    <x v="17"/>
    <n v="12000"/>
    <x v="23"/>
    <n v="0"/>
    <n v="3600"/>
    <n v="0"/>
    <n v="3600"/>
    <n v="0"/>
    <n v="3600"/>
    <x v="0"/>
    <x v="0"/>
    <x v="2"/>
    <n v="5"/>
    <x v="1"/>
  </r>
  <r>
    <s v="ORD00303"/>
    <x v="1849"/>
    <s v="Ani Setiawan"/>
    <x v="26"/>
    <x v="0"/>
    <n v="10000"/>
    <x v="27"/>
    <n v="0"/>
    <n v="19000"/>
    <n v="0"/>
    <n v="19000"/>
    <n v="46000"/>
    <n v="65000"/>
    <x v="2"/>
    <x v="0"/>
    <x v="4"/>
    <n v="3"/>
    <x v="0"/>
  </r>
  <r>
    <s v="ORD00303"/>
    <x v="1849"/>
    <s v="Ani Setiawan"/>
    <x v="26"/>
    <x v="7"/>
    <n v="14000"/>
    <x v="17"/>
    <n v="0"/>
    <n v="14000"/>
    <n v="0"/>
    <n v="14000"/>
    <n v="0"/>
    <n v="14000"/>
    <x v="2"/>
    <x v="0"/>
    <x v="4"/>
    <n v="3"/>
    <x v="0"/>
  </r>
  <r>
    <s v="ORD00192"/>
    <x v="1850"/>
    <s v="Clara Halim"/>
    <x v="31"/>
    <x v="19"/>
    <n v="15500"/>
    <x v="23"/>
    <n v="0"/>
    <n v="4650"/>
    <n v="0"/>
    <n v="4650"/>
    <n v="87000"/>
    <n v="91650"/>
    <x v="3"/>
    <x v="0"/>
    <x v="1"/>
    <n v="2"/>
    <x v="0"/>
  </r>
  <r>
    <s v="ORD00299"/>
    <x v="1851"/>
    <s v="Aulia Kusuma"/>
    <x v="11"/>
    <x v="10"/>
    <n v="45000"/>
    <x v="0"/>
    <n v="0"/>
    <n v="49500.000000000007"/>
    <n v="0"/>
    <n v="49500.000000000007"/>
    <n v="74000"/>
    <n v="123500"/>
    <x v="3"/>
    <x v="0"/>
    <x v="1"/>
    <n v="5"/>
    <x v="0"/>
  </r>
  <r>
    <s v="ORD00147"/>
    <x v="1852"/>
    <s v="Lestari Pradipta"/>
    <x v="28"/>
    <x v="10"/>
    <n v="45000"/>
    <x v="17"/>
    <n v="0"/>
    <n v="45000"/>
    <n v="0"/>
    <n v="45000"/>
    <n v="56000"/>
    <n v="101000"/>
    <x v="3"/>
    <x v="4"/>
    <x v="0"/>
    <n v="5"/>
    <x v="0"/>
  </r>
  <r>
    <s v="ORD00304"/>
    <x v="1853"/>
    <s v="Zahra Ramadhani"/>
    <x v="20"/>
    <x v="11"/>
    <n v="15000"/>
    <x v="19"/>
    <n v="0"/>
    <n v="12000"/>
    <n v="0"/>
    <n v="12000"/>
    <n v="84000"/>
    <n v="96000"/>
    <x v="2"/>
    <x v="0"/>
    <x v="4"/>
    <n v="1"/>
    <x v="0"/>
  </r>
  <r>
    <s v="ORD00860"/>
    <x v="1854"/>
    <s v="Zahra Halim"/>
    <x v="12"/>
    <x v="1"/>
    <n v="15000"/>
    <x v="2"/>
    <n v="0"/>
    <n v="6000"/>
    <n v="0"/>
    <n v="6000"/>
    <n v="30000"/>
    <n v="36000"/>
    <x v="0"/>
    <x v="0"/>
    <x v="0"/>
    <n v="1"/>
    <x v="0"/>
  </r>
  <r>
    <s v="ORD00447"/>
    <x v="1855"/>
    <s v="Dina Maulana"/>
    <x v="36"/>
    <x v="3"/>
    <n v="13500"/>
    <x v="33"/>
    <n v="0"/>
    <n v="40500"/>
    <n v="0"/>
    <n v="40500"/>
    <n v="21000"/>
    <n v="61500"/>
    <x v="3"/>
    <x v="4"/>
    <x v="4"/>
    <n v="3"/>
    <x v="0"/>
  </r>
  <r>
    <s v="ORD00039"/>
    <x v="1856"/>
    <s v="Andi Iskandar"/>
    <x v="10"/>
    <x v="7"/>
    <n v="14000"/>
    <x v="13"/>
    <n v="0"/>
    <n v="7000"/>
    <n v="0"/>
    <n v="7000"/>
    <n v="87000"/>
    <n v="94000"/>
    <x v="0"/>
    <x v="3"/>
    <x v="2"/>
    <n v="3"/>
    <x v="1"/>
  </r>
  <r>
    <s v="ORD00039"/>
    <x v="1856"/>
    <s v="Andi Iskandar"/>
    <x v="10"/>
    <x v="10"/>
    <n v="45000"/>
    <x v="13"/>
    <n v="0"/>
    <n v="22500"/>
    <n v="0"/>
    <n v="22500"/>
    <n v="0"/>
    <n v="22500"/>
    <x v="0"/>
    <x v="3"/>
    <x v="2"/>
    <n v="3"/>
    <x v="1"/>
  </r>
  <r>
    <s v="ORD01314"/>
    <x v="1857"/>
    <s v="Bella Santoso"/>
    <x v="7"/>
    <x v="8"/>
    <n v="17500"/>
    <x v="9"/>
    <n v="0"/>
    <n v="36750"/>
    <n v="0"/>
    <n v="36750"/>
    <n v="26000"/>
    <n v="62750"/>
    <x v="1"/>
    <x v="2"/>
    <x v="0"/>
    <n v="1"/>
    <x v="0"/>
  </r>
  <r>
    <s v="ORD01797"/>
    <x v="1858"/>
    <s v="Dina Halim"/>
    <x v="0"/>
    <x v="9"/>
    <n v="46000"/>
    <x v="3"/>
    <n v="0"/>
    <n v="41400"/>
    <n v="0"/>
    <n v="41400"/>
    <n v="15000"/>
    <n v="56400"/>
    <x v="1"/>
    <x v="4"/>
    <x v="2"/>
    <n v="5"/>
    <x v="0"/>
  </r>
  <r>
    <s v="ORD00676"/>
    <x v="1859"/>
    <s v="Dewi Wijaya"/>
    <x v="12"/>
    <x v="4"/>
    <n v="40000"/>
    <x v="1"/>
    <n v="0"/>
    <n v="28000"/>
    <n v="0"/>
    <n v="28000"/>
    <n v="30000"/>
    <n v="58000"/>
    <x v="3"/>
    <x v="0"/>
    <x v="0"/>
    <n v="4"/>
    <x v="0"/>
  </r>
  <r>
    <s v="ORD00593"/>
    <x v="1860"/>
    <s v="Aulia Utami"/>
    <x v="19"/>
    <x v="6"/>
    <n v="26000"/>
    <x v="0"/>
    <n v="0"/>
    <n v="28600.000000000004"/>
    <n v="0"/>
    <n v="28600.000000000004"/>
    <n v="78000"/>
    <n v="106600"/>
    <x v="0"/>
    <x v="0"/>
    <x v="3"/>
    <n v="2"/>
    <x v="0"/>
  </r>
  <r>
    <s v="ORD00755"/>
    <x v="1861"/>
    <s v="Eka Pradipta"/>
    <x v="18"/>
    <x v="19"/>
    <n v="15500"/>
    <x v="13"/>
    <n v="0"/>
    <n v="7750"/>
    <n v="0"/>
    <n v="7750"/>
    <n v="0"/>
    <n v="7750"/>
    <x v="0"/>
    <x v="4"/>
    <x v="3"/>
    <n v="3"/>
    <x v="0"/>
  </r>
  <r>
    <s v="ORD00687"/>
    <x v="1862"/>
    <s v="Oka Santoso"/>
    <x v="16"/>
    <x v="9"/>
    <n v="46000"/>
    <x v="32"/>
    <n v="0"/>
    <n v="9200"/>
    <n v="0"/>
    <n v="9200"/>
    <n v="18000"/>
    <n v="27200"/>
    <x v="2"/>
    <x v="0"/>
    <x v="2"/>
    <n v="1"/>
    <x v="1"/>
  </r>
  <r>
    <s v="ORD01566"/>
    <x v="1863"/>
    <s v="Qori Pradipta"/>
    <x v="7"/>
    <x v="10"/>
    <n v="45000"/>
    <x v="13"/>
    <n v="0"/>
    <n v="22500"/>
    <n v="0"/>
    <n v="22500"/>
    <n v="26000"/>
    <n v="48500"/>
    <x v="0"/>
    <x v="3"/>
    <x v="1"/>
    <n v="3"/>
    <x v="0"/>
  </r>
  <r>
    <s v="ORD00700"/>
    <x v="1864"/>
    <s v="Yani Kusuma"/>
    <x v="8"/>
    <x v="19"/>
    <n v="15500"/>
    <x v="2"/>
    <n v="0"/>
    <n v="6200"/>
    <n v="0"/>
    <n v="6200"/>
    <n v="59000"/>
    <n v="65200"/>
    <x v="2"/>
    <x v="4"/>
    <x v="1"/>
    <n v="2"/>
    <x v="0"/>
  </r>
  <r>
    <s v="ORD00553"/>
    <x v="1865"/>
    <s v="Kartika Saputra"/>
    <x v="37"/>
    <x v="17"/>
    <n v="12000"/>
    <x v="0"/>
    <n v="0"/>
    <n v="13200.000000000002"/>
    <n v="0"/>
    <n v="13200.000000000002"/>
    <n v="67000"/>
    <n v="80200"/>
    <x v="0"/>
    <x v="3"/>
    <x v="4"/>
    <n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10000"/>
    <n v="1.1000000000000001"/>
    <n v="5"/>
    <n v="11000"/>
    <n v="550"/>
    <n v="10450"/>
    <n v="15000"/>
    <n v="25450"/>
    <x v="0"/>
    <x v="0"/>
    <x v="0"/>
    <n v="3"/>
    <x v="0"/>
    <x v="0"/>
    <s v="Completed"/>
  </r>
  <r>
    <s v="ORD01741"/>
    <x v="1"/>
    <s v="Yani Pradipta"/>
    <x v="1"/>
    <x v="1"/>
    <n v="15000"/>
    <n v="0.7"/>
    <n v="5"/>
    <n v="10500"/>
    <n v="525"/>
    <n v="9975"/>
    <n v="17000"/>
    <n v="26975"/>
    <x v="1"/>
    <x v="0"/>
    <x v="1"/>
    <n v="5"/>
    <x v="0"/>
    <x v="0"/>
    <s v="Completed"/>
  </r>
  <r>
    <s v="ORD00016"/>
    <x v="2"/>
    <s v="Indra Syahputra"/>
    <x v="2"/>
    <x v="2"/>
    <n v="20000"/>
    <n v="0.4"/>
    <n v="5"/>
    <n v="8000"/>
    <n v="400"/>
    <n v="7600"/>
    <n v="76000"/>
    <n v="83600"/>
    <x v="2"/>
    <x v="0"/>
    <x v="2"/>
    <n v="1"/>
    <x v="1"/>
    <x v="0"/>
    <s v="Completed"/>
  </r>
  <r>
    <s v="ORD00016"/>
    <x v="2"/>
    <s v="Indra Syahputra"/>
    <x v="2"/>
    <x v="3"/>
    <n v="13500"/>
    <n v="0.9"/>
    <n v="5"/>
    <n v="12150"/>
    <n v="607.5"/>
    <n v="11542.5"/>
    <n v="0"/>
    <n v="11542.5"/>
    <x v="2"/>
    <x v="0"/>
    <x v="2"/>
    <n v="1"/>
    <x v="1"/>
    <x v="0"/>
    <s v="Completed"/>
  </r>
  <r>
    <s v="ORD00411"/>
    <x v="3"/>
    <s v="Yani Nugroho"/>
    <x v="1"/>
    <x v="3"/>
    <n v="13500"/>
    <n v="2.9"/>
    <n v="5"/>
    <n v="39150"/>
    <n v="1957.5"/>
    <n v="37192.5"/>
    <n v="17000"/>
    <n v="54192.5"/>
    <x v="1"/>
    <x v="0"/>
    <x v="1"/>
    <n v="2"/>
    <x v="0"/>
    <x v="0"/>
    <s v="Completed"/>
  </r>
  <r>
    <s v="ORD00326"/>
    <x v="4"/>
    <s v="Lestari Utami"/>
    <x v="3"/>
    <x v="4"/>
    <n v="40000"/>
    <n v="1.2"/>
    <n v="5"/>
    <n v="48000"/>
    <n v="2400"/>
    <n v="45600"/>
    <n v="93000"/>
    <n v="138600"/>
    <x v="2"/>
    <x v="0"/>
    <x v="3"/>
    <n v="2"/>
    <x v="0"/>
    <x v="0"/>
    <s v="Completed"/>
  </r>
  <r>
    <s v="ORD01208"/>
    <x v="5"/>
    <s v="Erna Santoso"/>
    <x v="4"/>
    <x v="5"/>
    <n v="10500"/>
    <n v="2.2000000000000002"/>
    <n v="5"/>
    <n v="23100.000000000004"/>
    <n v="1155.0000000000002"/>
    <n v="21945.000000000004"/>
    <n v="43000"/>
    <n v="64945"/>
    <x v="0"/>
    <x v="0"/>
    <x v="1"/>
    <n v="4"/>
    <x v="0"/>
    <x v="0"/>
    <s v="Completed"/>
  </r>
  <r>
    <s v="ORD01664"/>
    <x v="6"/>
    <s v="Erna Rahmawati"/>
    <x v="5"/>
    <x v="6"/>
    <n v="26000"/>
    <n v="1.2"/>
    <n v="5"/>
    <n v="31200"/>
    <n v="1560"/>
    <n v="29640"/>
    <n v="18000"/>
    <n v="47640"/>
    <x v="1"/>
    <x v="0"/>
    <x v="1"/>
    <n v="5"/>
    <x v="0"/>
    <x v="0"/>
    <s v="Completed"/>
  </r>
  <r>
    <s v="ORD00644"/>
    <x v="7"/>
    <s v="Erna Setiawan"/>
    <x v="6"/>
    <x v="7"/>
    <n v="14000"/>
    <n v="1.6"/>
    <n v="5"/>
    <n v="22400"/>
    <n v="1120"/>
    <n v="21280"/>
    <n v="80000"/>
    <n v="101280"/>
    <x v="2"/>
    <x v="0"/>
    <x v="2"/>
    <n v="5"/>
    <x v="0"/>
    <x v="0"/>
    <s v="Completed"/>
  </r>
  <r>
    <s v="ORD00628"/>
    <x v="8"/>
    <s v="Bella Santoso"/>
    <x v="7"/>
    <x v="8"/>
    <n v="17500"/>
    <n v="3.7"/>
    <n v="0"/>
    <n v="64750"/>
    <n v="0"/>
    <n v="64750"/>
    <n v="26000"/>
    <n v="90750"/>
    <x v="3"/>
    <x v="0"/>
    <x v="2"/>
    <n v="2"/>
    <x v="0"/>
    <x v="1"/>
    <s v="Completed"/>
  </r>
  <r>
    <s v="ORD00049"/>
    <x v="9"/>
    <s v="Joko Halim"/>
    <x v="8"/>
    <x v="0"/>
    <n v="10000"/>
    <n v="2.1"/>
    <n v="0"/>
    <n v="21000"/>
    <n v="0"/>
    <n v="21000"/>
    <n v="59000"/>
    <n v="80000"/>
    <x v="3"/>
    <x v="0"/>
    <x v="2"/>
    <n v="1"/>
    <x v="1"/>
    <x v="1"/>
    <s v="Completed"/>
  </r>
  <r>
    <s v="ORD00634"/>
    <x v="10"/>
    <s v="Fajar Budiman"/>
    <x v="9"/>
    <x v="9"/>
    <n v="46000"/>
    <n v="1.3"/>
    <n v="0"/>
    <n v="59800"/>
    <n v="0"/>
    <n v="59800"/>
    <n v="89000"/>
    <n v="148800"/>
    <x v="2"/>
    <x v="0"/>
    <x v="3"/>
    <n v="1"/>
    <x v="1"/>
    <x v="1"/>
    <s v="Completed"/>
  </r>
  <r>
    <s v="ORD00954"/>
    <x v="11"/>
    <s v="Vina Ramadhani"/>
    <x v="10"/>
    <x v="0"/>
    <n v="10000"/>
    <n v="2.5"/>
    <n v="0"/>
    <n v="25000"/>
    <n v="0"/>
    <n v="25000"/>
    <n v="87000"/>
    <n v="112000"/>
    <x v="2"/>
    <x v="1"/>
    <x v="1"/>
    <n v="4"/>
    <x v="0"/>
    <x v="2"/>
    <s v="Returned"/>
  </r>
  <r>
    <s v="ORD00844"/>
    <x v="12"/>
    <s v="Lestari Setiawan"/>
    <x v="7"/>
    <x v="2"/>
    <n v="20000"/>
    <n v="1.3"/>
    <n v="0"/>
    <n v="26000"/>
    <n v="0"/>
    <n v="26000"/>
    <n v="26000"/>
    <n v="52000"/>
    <x v="2"/>
    <x v="0"/>
    <x v="3"/>
    <n v="4"/>
    <x v="0"/>
    <x v="2"/>
    <s v="Completed"/>
  </r>
  <r>
    <s v="ORD00946"/>
    <x v="13"/>
    <s v="Aulia Iskandar"/>
    <x v="11"/>
    <x v="10"/>
    <n v="45000"/>
    <n v="0.6"/>
    <n v="0"/>
    <n v="27000"/>
    <n v="0"/>
    <n v="27000"/>
    <n v="74000"/>
    <n v="101000"/>
    <x v="1"/>
    <x v="0"/>
    <x v="4"/>
    <n v="2"/>
    <x v="0"/>
    <x v="3"/>
    <s v="Completed"/>
  </r>
  <r>
    <s v="ORD00051"/>
    <x v="14"/>
    <s v="Made Setiawan"/>
    <x v="6"/>
    <x v="4"/>
    <n v="40000"/>
    <n v="0.5"/>
    <n v="0"/>
    <n v="20000"/>
    <n v="0"/>
    <n v="20000"/>
    <n v="80000"/>
    <n v="100000"/>
    <x v="0"/>
    <x v="0"/>
    <x v="1"/>
    <n v="2"/>
    <x v="1"/>
    <x v="3"/>
    <s v="Completed"/>
  </r>
  <r>
    <s v="ORD00559"/>
    <x v="15"/>
    <s v="Qori Fauziah"/>
    <x v="11"/>
    <x v="11"/>
    <n v="15000"/>
    <n v="1.3"/>
    <n v="0"/>
    <n v="19500"/>
    <n v="0"/>
    <n v="19500"/>
    <n v="74000"/>
    <n v="93500"/>
    <x v="2"/>
    <x v="0"/>
    <x v="4"/>
    <n v="4"/>
    <x v="0"/>
    <x v="3"/>
    <s v="Completed"/>
  </r>
  <r>
    <s v="ORD01530"/>
    <x v="16"/>
    <s v="Lestari Setiawan"/>
    <x v="7"/>
    <x v="11"/>
    <n v="15000"/>
    <n v="0.5"/>
    <n v="0"/>
    <n v="7500"/>
    <n v="0"/>
    <n v="7500"/>
    <n v="26000"/>
    <n v="33500"/>
    <x v="1"/>
    <x v="0"/>
    <x v="2"/>
    <n v="4"/>
    <x v="0"/>
    <x v="3"/>
    <s v="Completed"/>
  </r>
  <r>
    <s v="ORD01160"/>
    <x v="17"/>
    <s v="Yani Saputra"/>
    <x v="12"/>
    <x v="8"/>
    <n v="17500"/>
    <n v="2.6"/>
    <n v="0"/>
    <n v="45500"/>
    <n v="0"/>
    <n v="45500"/>
    <n v="30000"/>
    <n v="75500"/>
    <x v="3"/>
    <x v="0"/>
    <x v="4"/>
    <n v="2"/>
    <x v="0"/>
    <x v="3"/>
    <s v="Completed"/>
  </r>
  <r>
    <s v="ORD01060"/>
    <x v="18"/>
    <s v="Qori Halim"/>
    <x v="13"/>
    <x v="3"/>
    <n v="13500"/>
    <n v="1.7"/>
    <n v="0"/>
    <n v="22950"/>
    <n v="0"/>
    <n v="22950"/>
    <n v="49000"/>
    <n v="71950"/>
    <x v="0"/>
    <x v="0"/>
    <x v="1"/>
    <n v="1"/>
    <x v="0"/>
    <x v="3"/>
    <s v="Completed"/>
  </r>
  <r>
    <s v="ORD00181"/>
    <x v="19"/>
    <s v="Gita Hidayat"/>
    <x v="12"/>
    <x v="4"/>
    <n v="40000"/>
    <n v="1.8"/>
    <n v="0"/>
    <n v="72000"/>
    <n v="0"/>
    <n v="72000"/>
    <n v="30000"/>
    <n v="102000"/>
    <x v="1"/>
    <x v="0"/>
    <x v="1"/>
    <n v="5"/>
    <x v="0"/>
    <x v="3"/>
    <s v="Completed"/>
  </r>
  <r>
    <s v="ORD01730"/>
    <x v="20"/>
    <s v="Bella Rahmawati"/>
    <x v="8"/>
    <x v="8"/>
    <n v="17500"/>
    <n v="2.6"/>
    <n v="0"/>
    <n v="45500"/>
    <n v="0"/>
    <n v="45500"/>
    <n v="59000"/>
    <n v="104500"/>
    <x v="1"/>
    <x v="1"/>
    <x v="3"/>
    <n v="3"/>
    <x v="0"/>
    <x v="4"/>
    <s v="Returned"/>
  </r>
  <r>
    <s v="ORD01668"/>
    <x v="21"/>
    <s v="Bella Ramadhani"/>
    <x v="14"/>
    <x v="12"/>
    <n v="9500"/>
    <n v="2.1"/>
    <n v="0"/>
    <n v="19950"/>
    <n v="0"/>
    <n v="19950"/>
    <n v="85000"/>
    <n v="104950"/>
    <x v="0"/>
    <x v="0"/>
    <x v="0"/>
    <n v="5"/>
    <x v="0"/>
    <x v="4"/>
    <s v="Completed"/>
  </r>
  <r>
    <s v="ORD01529"/>
    <x v="22"/>
    <s v="Hana Budiman"/>
    <x v="15"/>
    <x v="13"/>
    <n v="10000"/>
    <n v="1"/>
    <n v="0"/>
    <n v="10000"/>
    <n v="0"/>
    <n v="10000"/>
    <n v="97000"/>
    <n v="107000"/>
    <x v="3"/>
    <x v="0"/>
    <x v="2"/>
    <n v="1"/>
    <x v="0"/>
    <x v="4"/>
    <s v="Completed"/>
  </r>
  <r>
    <s v="ORD01671"/>
    <x v="23"/>
    <s v="Vina Budiman"/>
    <x v="4"/>
    <x v="14"/>
    <n v="55000"/>
    <n v="0.5"/>
    <n v="0"/>
    <n v="27500"/>
    <n v="0"/>
    <n v="27500"/>
    <n v="43000"/>
    <n v="70500"/>
    <x v="0"/>
    <x v="0"/>
    <x v="4"/>
    <n v="4"/>
    <x v="0"/>
    <x v="1"/>
    <s v="Completed"/>
  </r>
  <r>
    <s v="ORD00239"/>
    <x v="24"/>
    <s v="Vina Puspita"/>
    <x v="16"/>
    <x v="14"/>
    <n v="55000"/>
    <n v="1.1000000000000001"/>
    <n v="0"/>
    <n v="60500.000000000007"/>
    <n v="0"/>
    <n v="60500.000000000007"/>
    <n v="18000"/>
    <n v="78500"/>
    <x v="1"/>
    <x v="0"/>
    <x v="3"/>
    <n v="1"/>
    <x v="0"/>
    <x v="1"/>
    <s v="Completed"/>
  </r>
  <r>
    <s v="ORD00403"/>
    <x v="25"/>
    <s v="Zahra Rahmawati"/>
    <x v="17"/>
    <x v="5"/>
    <n v="10500"/>
    <n v="1.3"/>
    <n v="0"/>
    <n v="13650"/>
    <n v="0"/>
    <n v="13650"/>
    <n v="72000"/>
    <n v="85650"/>
    <x v="3"/>
    <x v="0"/>
    <x v="0"/>
    <n v="4"/>
    <x v="0"/>
    <x v="2"/>
    <s v="Completed"/>
  </r>
  <r>
    <s v="ORD00933"/>
    <x v="26"/>
    <s v="Lestari Wijaya"/>
    <x v="18"/>
    <x v="5"/>
    <n v="10500"/>
    <n v="1.3"/>
    <n v="0"/>
    <n v="13650"/>
    <n v="0"/>
    <n v="13650"/>
    <n v="0"/>
    <n v="13650"/>
    <x v="0"/>
    <x v="0"/>
    <x v="3"/>
    <n v="2"/>
    <x v="0"/>
    <x v="3"/>
    <s v="Completed"/>
  </r>
  <r>
    <s v="ORD01507"/>
    <x v="27"/>
    <s v="Vina Kurniawan"/>
    <x v="19"/>
    <x v="5"/>
    <n v="10500"/>
    <n v="1.6"/>
    <n v="0"/>
    <n v="16800"/>
    <n v="0"/>
    <n v="16800"/>
    <n v="78000"/>
    <n v="94800"/>
    <x v="1"/>
    <x v="2"/>
    <x v="0"/>
    <n v="3"/>
    <x v="0"/>
    <x v="3"/>
    <s v="Cancelled"/>
  </r>
  <r>
    <s v="ORD01414"/>
    <x v="28"/>
    <s v="Eka Ananda"/>
    <x v="20"/>
    <x v="14"/>
    <n v="55000"/>
    <n v="0.4"/>
    <n v="0"/>
    <n v="22000"/>
    <n v="0"/>
    <n v="22000"/>
    <n v="84000"/>
    <n v="106000"/>
    <x v="1"/>
    <x v="0"/>
    <x v="3"/>
    <n v="1"/>
    <x v="0"/>
    <x v="3"/>
    <s v="Completed"/>
  </r>
  <r>
    <s v="ORD00811"/>
    <x v="29"/>
    <s v="Nanda Iskandar"/>
    <x v="14"/>
    <x v="1"/>
    <n v="15000"/>
    <n v="0.9"/>
    <n v="0"/>
    <n v="13500"/>
    <n v="0"/>
    <n v="13500"/>
    <n v="85000"/>
    <n v="98500"/>
    <x v="2"/>
    <x v="0"/>
    <x v="0"/>
    <n v="4"/>
    <x v="1"/>
    <x v="3"/>
    <s v="Completed"/>
  </r>
  <r>
    <s v="ORD01550"/>
    <x v="30"/>
    <s v="Dina Budiman"/>
    <x v="21"/>
    <x v="11"/>
    <n v="15000"/>
    <n v="0.9"/>
    <n v="0"/>
    <n v="13500"/>
    <n v="0"/>
    <n v="13500"/>
    <n v="59000"/>
    <n v="72500"/>
    <x v="1"/>
    <x v="0"/>
    <x v="0"/>
    <n v="2"/>
    <x v="0"/>
    <x v="4"/>
    <s v="Completed"/>
  </r>
  <r>
    <s v="ORD00179"/>
    <x v="31"/>
    <s v="Sari Hidayat"/>
    <x v="2"/>
    <x v="11"/>
    <n v="15000"/>
    <n v="1.5"/>
    <n v="0"/>
    <n v="22500"/>
    <n v="0"/>
    <n v="22500"/>
    <n v="76000"/>
    <n v="98500"/>
    <x v="0"/>
    <x v="0"/>
    <x v="2"/>
    <n v="5"/>
    <x v="0"/>
    <x v="4"/>
    <s v="Completed"/>
  </r>
  <r>
    <s v="ORD00179"/>
    <x v="31"/>
    <s v="Sari Hidayat"/>
    <x v="2"/>
    <x v="7"/>
    <n v="14000"/>
    <n v="0.8"/>
    <n v="0"/>
    <n v="11200"/>
    <n v="0"/>
    <n v="11200"/>
    <n v="0"/>
    <n v="11200"/>
    <x v="0"/>
    <x v="0"/>
    <x v="2"/>
    <n v="5"/>
    <x v="0"/>
    <x v="4"/>
    <s v="Completed"/>
  </r>
  <r>
    <s v="ORD00189"/>
    <x v="32"/>
    <s v="Fitri Ananda"/>
    <x v="1"/>
    <x v="10"/>
    <n v="45000"/>
    <n v="0.9"/>
    <n v="0"/>
    <n v="40500"/>
    <n v="0"/>
    <n v="40500"/>
    <n v="17000"/>
    <n v="57500"/>
    <x v="0"/>
    <x v="0"/>
    <x v="1"/>
    <n v="1"/>
    <x v="0"/>
    <x v="4"/>
    <s v="Completed"/>
  </r>
  <r>
    <s v="ORD00390"/>
    <x v="33"/>
    <s v="Sari Hidayat"/>
    <x v="2"/>
    <x v="1"/>
    <n v="15000"/>
    <n v="1.2"/>
    <n v="0"/>
    <n v="18000"/>
    <n v="0"/>
    <n v="18000"/>
    <n v="76000"/>
    <n v="94000"/>
    <x v="2"/>
    <x v="1"/>
    <x v="3"/>
    <n v="4"/>
    <x v="0"/>
    <x v="5"/>
    <s v="Returned"/>
  </r>
  <r>
    <s v="ORD00390"/>
    <x v="33"/>
    <s v="Sari Hidayat"/>
    <x v="2"/>
    <x v="4"/>
    <n v="40000"/>
    <n v="1.1000000000000001"/>
    <n v="0"/>
    <n v="44000"/>
    <n v="0"/>
    <n v="44000"/>
    <n v="0"/>
    <n v="44000"/>
    <x v="2"/>
    <x v="1"/>
    <x v="3"/>
    <n v="4"/>
    <x v="0"/>
    <x v="5"/>
    <s v="Returned"/>
  </r>
  <r>
    <s v="ORD01128"/>
    <x v="34"/>
    <s v="Putri Wijaya"/>
    <x v="12"/>
    <x v="3"/>
    <n v="13500"/>
    <n v="2.1"/>
    <n v="0"/>
    <n v="28350"/>
    <n v="0"/>
    <n v="28350"/>
    <n v="30000"/>
    <n v="58350"/>
    <x v="3"/>
    <x v="1"/>
    <x v="0"/>
    <n v="2"/>
    <x v="0"/>
    <x v="5"/>
    <s v="Returned"/>
  </r>
  <r>
    <s v="ORD01559"/>
    <x v="35"/>
    <s v="Citra Iskandar"/>
    <x v="22"/>
    <x v="5"/>
    <n v="10500"/>
    <n v="1.4"/>
    <n v="0"/>
    <n v="14699.999999999998"/>
    <n v="0"/>
    <n v="14699.999999999998"/>
    <n v="50000"/>
    <n v="64700"/>
    <x v="0"/>
    <x v="1"/>
    <x v="1"/>
    <n v="4"/>
    <x v="0"/>
    <x v="5"/>
    <s v="Returned"/>
  </r>
  <r>
    <s v="ORD01454"/>
    <x v="36"/>
    <s v="Hendra Ramadhani"/>
    <x v="12"/>
    <x v="10"/>
    <n v="45000"/>
    <n v="0.8"/>
    <n v="0"/>
    <n v="36000"/>
    <n v="0"/>
    <n v="36000"/>
    <n v="30000"/>
    <n v="66000"/>
    <x v="2"/>
    <x v="0"/>
    <x v="1"/>
    <n v="5"/>
    <x v="1"/>
    <x v="5"/>
    <s v="Completed"/>
  </r>
  <r>
    <s v="ORD00452"/>
    <x v="37"/>
    <s v="Aulia Rahmawati"/>
    <x v="10"/>
    <x v="1"/>
    <n v="15000"/>
    <n v="1.1000000000000001"/>
    <n v="0"/>
    <n v="16500"/>
    <n v="0"/>
    <n v="16500"/>
    <n v="87000"/>
    <n v="103500"/>
    <x v="3"/>
    <x v="1"/>
    <x v="4"/>
    <n v="2"/>
    <x v="0"/>
    <x v="6"/>
    <s v="Returned"/>
  </r>
  <r>
    <s v="ORD00543"/>
    <x v="38"/>
    <s v="Yoga Utami"/>
    <x v="23"/>
    <x v="2"/>
    <n v="20000"/>
    <n v="1.3"/>
    <n v="0"/>
    <n v="26000"/>
    <n v="0"/>
    <n v="26000"/>
    <n v="55000"/>
    <n v="81000"/>
    <x v="1"/>
    <x v="1"/>
    <x v="2"/>
    <n v="3"/>
    <x v="1"/>
    <x v="6"/>
    <s v="Returned"/>
  </r>
  <r>
    <s v="ORD01693"/>
    <x v="39"/>
    <s v="Andi Setiawan"/>
    <x v="14"/>
    <x v="15"/>
    <n v="10000"/>
    <n v="1"/>
    <n v="0"/>
    <n v="10000"/>
    <n v="0"/>
    <n v="10000"/>
    <n v="85000"/>
    <n v="95000"/>
    <x v="1"/>
    <x v="0"/>
    <x v="2"/>
    <n v="2"/>
    <x v="1"/>
    <x v="0"/>
    <s v="Completed"/>
  </r>
  <r>
    <s v="ORD00633"/>
    <x v="40"/>
    <s v="Qori Syahputra"/>
    <x v="12"/>
    <x v="6"/>
    <n v="26000"/>
    <n v="1"/>
    <n v="0"/>
    <n v="26000"/>
    <n v="0"/>
    <n v="26000"/>
    <n v="30000"/>
    <n v="56000"/>
    <x v="0"/>
    <x v="0"/>
    <x v="4"/>
    <n v="3"/>
    <x v="0"/>
    <x v="0"/>
    <s v="Completed"/>
  </r>
  <r>
    <s v="ORD00695"/>
    <x v="41"/>
    <s v="Dina Halim"/>
    <x v="0"/>
    <x v="9"/>
    <n v="46000"/>
    <n v="1"/>
    <n v="0"/>
    <n v="46000"/>
    <n v="0"/>
    <n v="46000"/>
    <n v="15000"/>
    <n v="61000"/>
    <x v="2"/>
    <x v="0"/>
    <x v="2"/>
    <n v="4"/>
    <x v="0"/>
    <x v="0"/>
    <s v="Completed"/>
  </r>
  <r>
    <s v="ORD00857"/>
    <x v="42"/>
    <s v="Aulia Fauziah"/>
    <x v="24"/>
    <x v="2"/>
    <n v="20000"/>
    <n v="1.4"/>
    <n v="0"/>
    <n v="28000"/>
    <n v="0"/>
    <n v="28000"/>
    <n v="68000"/>
    <n v="96000"/>
    <x v="3"/>
    <x v="0"/>
    <x v="4"/>
    <n v="1"/>
    <x v="0"/>
    <x v="1"/>
    <s v="Completed"/>
  </r>
  <r>
    <s v="ORD00498"/>
    <x v="43"/>
    <s v="Citra Rahmawati"/>
    <x v="25"/>
    <x v="6"/>
    <n v="26000"/>
    <n v="0.7"/>
    <n v="0"/>
    <n v="18200"/>
    <n v="0"/>
    <n v="18200"/>
    <n v="50000"/>
    <n v="68200"/>
    <x v="3"/>
    <x v="0"/>
    <x v="0"/>
    <n v="4"/>
    <x v="0"/>
    <x v="2"/>
    <s v="Completed"/>
  </r>
  <r>
    <s v="ORD01047"/>
    <x v="44"/>
    <s v="Gita Ramadhani"/>
    <x v="22"/>
    <x v="2"/>
    <n v="20000"/>
    <n v="1.1000000000000001"/>
    <n v="0"/>
    <n v="22000"/>
    <n v="0"/>
    <n v="22000"/>
    <n v="50000"/>
    <n v="72000"/>
    <x v="0"/>
    <x v="0"/>
    <x v="3"/>
    <n v="5"/>
    <x v="0"/>
    <x v="3"/>
    <s v="Completed"/>
  </r>
  <r>
    <s v="ORD00218"/>
    <x v="45"/>
    <s v="Eka Halim"/>
    <x v="3"/>
    <x v="11"/>
    <n v="15000"/>
    <n v="1.2"/>
    <n v="0"/>
    <n v="18000"/>
    <n v="0"/>
    <n v="18000"/>
    <n v="93000"/>
    <n v="111000"/>
    <x v="3"/>
    <x v="2"/>
    <x v="4"/>
    <n v="4"/>
    <x v="0"/>
    <x v="3"/>
    <s v="Cancelled"/>
  </r>
  <r>
    <s v="ORD01560"/>
    <x v="46"/>
    <s v="Dewi Santoso"/>
    <x v="26"/>
    <x v="16"/>
    <n v="115000"/>
    <n v="0.7"/>
    <n v="0"/>
    <n v="80500"/>
    <n v="0"/>
    <n v="80500"/>
    <n v="46000"/>
    <n v="126500"/>
    <x v="3"/>
    <x v="0"/>
    <x v="4"/>
    <n v="4"/>
    <x v="0"/>
    <x v="3"/>
    <s v="Completed"/>
  </r>
  <r>
    <s v="ORD00369"/>
    <x v="47"/>
    <s v="Eka Puspita"/>
    <x v="27"/>
    <x v="3"/>
    <n v="13500"/>
    <n v="1.2"/>
    <n v="0"/>
    <n v="16200"/>
    <n v="0"/>
    <n v="16200"/>
    <n v="49000"/>
    <n v="65200"/>
    <x v="0"/>
    <x v="0"/>
    <x v="4"/>
    <n v="1"/>
    <x v="0"/>
    <x v="3"/>
    <s v="Completed"/>
  </r>
  <r>
    <s v="ORD00369"/>
    <x v="47"/>
    <s v="Eka Puspita"/>
    <x v="27"/>
    <x v="8"/>
    <n v="17500"/>
    <n v="1.8"/>
    <n v="0"/>
    <n v="31500"/>
    <n v="0"/>
    <n v="31500"/>
    <n v="0"/>
    <n v="31500"/>
    <x v="0"/>
    <x v="0"/>
    <x v="4"/>
    <n v="1"/>
    <x v="0"/>
    <x v="3"/>
    <s v="Completed"/>
  </r>
  <r>
    <s v="ORD01190"/>
    <x v="48"/>
    <s v="Dina Syahputra"/>
    <x v="28"/>
    <x v="4"/>
    <n v="40000"/>
    <n v="0.6"/>
    <n v="0"/>
    <n v="24000"/>
    <n v="0"/>
    <n v="24000"/>
    <n v="56000"/>
    <n v="80000"/>
    <x v="0"/>
    <x v="0"/>
    <x v="4"/>
    <n v="2"/>
    <x v="0"/>
    <x v="4"/>
    <s v="Completed"/>
  </r>
  <r>
    <s v="ORD00958"/>
    <x v="49"/>
    <s v="Bella Iskandar"/>
    <x v="8"/>
    <x v="17"/>
    <n v="12000"/>
    <n v="1.8"/>
    <n v="0"/>
    <n v="21600"/>
    <n v="0"/>
    <n v="21600"/>
    <n v="59000"/>
    <n v="80600"/>
    <x v="2"/>
    <x v="0"/>
    <x v="4"/>
    <n v="4"/>
    <x v="0"/>
    <x v="4"/>
    <s v="Completed"/>
  </r>
  <r>
    <s v="ORD00689"/>
    <x v="50"/>
    <s v="Ani Wijaya"/>
    <x v="29"/>
    <x v="2"/>
    <n v="20000"/>
    <n v="2.8"/>
    <n v="0"/>
    <n v="56000"/>
    <n v="0"/>
    <n v="56000"/>
    <n v="48000"/>
    <n v="104000"/>
    <x v="1"/>
    <x v="0"/>
    <x v="4"/>
    <n v="2"/>
    <x v="0"/>
    <x v="5"/>
    <s v="Completed"/>
  </r>
  <r>
    <s v="ORD01145"/>
    <x v="51"/>
    <s v="Lestari Budiman"/>
    <x v="14"/>
    <x v="11"/>
    <n v="15000"/>
    <n v="0.5"/>
    <n v="0"/>
    <n v="7500"/>
    <n v="0"/>
    <n v="7500"/>
    <n v="85000"/>
    <n v="92500"/>
    <x v="0"/>
    <x v="0"/>
    <x v="3"/>
    <n v="2"/>
    <x v="0"/>
    <x v="5"/>
    <s v="Completed"/>
  </r>
  <r>
    <s v="ORD01796"/>
    <x v="52"/>
    <s v="Qori Halim"/>
    <x v="13"/>
    <x v="9"/>
    <n v="46000"/>
    <n v="1"/>
    <n v="0"/>
    <n v="46000"/>
    <n v="0"/>
    <n v="46000"/>
    <n v="49000"/>
    <n v="95000"/>
    <x v="3"/>
    <x v="1"/>
    <x v="4"/>
    <n v="5"/>
    <x v="0"/>
    <x v="6"/>
    <s v="Returned"/>
  </r>
  <r>
    <s v="ORD01763"/>
    <x v="53"/>
    <s v="Fitri Wijaya"/>
    <x v="30"/>
    <x v="15"/>
    <n v="10000"/>
    <n v="0.6"/>
    <n v="0"/>
    <n v="6000"/>
    <n v="0"/>
    <n v="6000"/>
    <n v="57000"/>
    <n v="63000"/>
    <x v="1"/>
    <x v="1"/>
    <x v="0"/>
    <n v="2"/>
    <x v="0"/>
    <x v="0"/>
    <s v="Returned"/>
  </r>
  <r>
    <s v="ORD00562"/>
    <x v="54"/>
    <s v="Sari Puspita"/>
    <x v="15"/>
    <x v="18"/>
    <n v="11000"/>
    <n v="0.8"/>
    <n v="0"/>
    <n v="8800"/>
    <n v="0"/>
    <n v="8800"/>
    <n v="97000"/>
    <n v="105800"/>
    <x v="3"/>
    <x v="0"/>
    <x v="3"/>
    <n v="2"/>
    <x v="0"/>
    <x v="2"/>
    <s v="Completed"/>
  </r>
  <r>
    <s v="ORD01716"/>
    <x v="55"/>
    <s v="Hana Halim"/>
    <x v="31"/>
    <x v="16"/>
    <n v="115000"/>
    <n v="1.1000000000000001"/>
    <n v="5"/>
    <n v="126500.00000000001"/>
    <n v="6325.0000000000009"/>
    <n v="120175.00000000001"/>
    <n v="87000"/>
    <n v="207175"/>
    <x v="0"/>
    <x v="1"/>
    <x v="0"/>
    <n v="1"/>
    <x v="0"/>
    <x v="3"/>
    <s v="Returned"/>
  </r>
  <r>
    <s v="ORD01646"/>
    <x v="56"/>
    <s v="Dimas Utami"/>
    <x v="18"/>
    <x v="11"/>
    <n v="15000"/>
    <n v="2.2999999999999998"/>
    <n v="5"/>
    <n v="34500"/>
    <n v="1725"/>
    <n v="32775"/>
    <n v="0"/>
    <n v="32775"/>
    <x v="3"/>
    <x v="2"/>
    <x v="3"/>
    <n v="3"/>
    <x v="1"/>
    <x v="3"/>
    <s v="Cancelled"/>
  </r>
  <r>
    <s v="ORD01197"/>
    <x v="57"/>
    <s v="Fitri Maulana"/>
    <x v="22"/>
    <x v="19"/>
    <n v="15500"/>
    <n v="0.4"/>
    <n v="5"/>
    <n v="6200"/>
    <n v="310"/>
    <n v="5890"/>
    <n v="50000"/>
    <n v="55890"/>
    <x v="1"/>
    <x v="0"/>
    <x v="4"/>
    <n v="3"/>
    <x v="0"/>
    <x v="3"/>
    <s v="Completed"/>
  </r>
  <r>
    <s v="ORD00619"/>
    <x v="58"/>
    <s v="Ani Fauziah"/>
    <x v="15"/>
    <x v="2"/>
    <n v="20000"/>
    <n v="1.6"/>
    <n v="5"/>
    <n v="32000"/>
    <n v="1600"/>
    <n v="30400"/>
    <n v="97000"/>
    <n v="127400"/>
    <x v="1"/>
    <x v="0"/>
    <x v="4"/>
    <n v="3"/>
    <x v="0"/>
    <x v="3"/>
    <s v="Completed"/>
  </r>
  <r>
    <s v="ORD00465"/>
    <x v="59"/>
    <s v="Vina Maulana"/>
    <x v="0"/>
    <x v="4"/>
    <n v="40000"/>
    <n v="1.8"/>
    <n v="5"/>
    <n v="72000"/>
    <n v="3600"/>
    <n v="68400"/>
    <n v="15000"/>
    <n v="83400"/>
    <x v="1"/>
    <x v="0"/>
    <x v="0"/>
    <n v="3"/>
    <x v="0"/>
    <x v="3"/>
    <s v="Completed"/>
  </r>
  <r>
    <s v="ORD01356"/>
    <x v="60"/>
    <s v="Bella Maulana"/>
    <x v="13"/>
    <x v="14"/>
    <n v="55000"/>
    <n v="0.3"/>
    <n v="5"/>
    <n v="16500"/>
    <n v="825"/>
    <n v="15675"/>
    <n v="49000"/>
    <n v="64675"/>
    <x v="3"/>
    <x v="0"/>
    <x v="4"/>
    <n v="4"/>
    <x v="0"/>
    <x v="3"/>
    <s v="Completed"/>
  </r>
  <r>
    <s v="ORD01042"/>
    <x v="61"/>
    <s v="Vina Syahputra"/>
    <x v="13"/>
    <x v="8"/>
    <n v="17500"/>
    <n v="1"/>
    <n v="5"/>
    <n v="17500"/>
    <n v="875"/>
    <n v="16625"/>
    <n v="49000"/>
    <n v="65625"/>
    <x v="1"/>
    <x v="0"/>
    <x v="1"/>
    <n v="2"/>
    <x v="0"/>
    <x v="3"/>
    <s v="Completed"/>
  </r>
  <r>
    <s v="ORD00013"/>
    <x v="62"/>
    <s v="Arif Rahmawati"/>
    <x v="22"/>
    <x v="4"/>
    <n v="40000"/>
    <n v="1.2"/>
    <n v="5"/>
    <n v="48000"/>
    <n v="2400"/>
    <n v="45600"/>
    <n v="50000"/>
    <n v="95600"/>
    <x v="1"/>
    <x v="0"/>
    <x v="1"/>
    <n v="4"/>
    <x v="1"/>
    <x v="3"/>
    <s v="Completed"/>
  </r>
  <r>
    <s v="ORD00600"/>
    <x v="63"/>
    <s v="Kartika Nugroho"/>
    <x v="4"/>
    <x v="4"/>
    <n v="40000"/>
    <n v="1.2"/>
    <n v="5"/>
    <n v="48000"/>
    <n v="2400"/>
    <n v="45600"/>
    <n v="43000"/>
    <n v="88600"/>
    <x v="1"/>
    <x v="0"/>
    <x v="4"/>
    <n v="3"/>
    <x v="0"/>
    <x v="3"/>
    <s v="Completed"/>
  </r>
  <r>
    <s v="ORD00433"/>
    <x v="64"/>
    <s v="Bella Ramadhani"/>
    <x v="14"/>
    <x v="19"/>
    <n v="15500"/>
    <n v="0.9"/>
    <n v="5"/>
    <n v="13950"/>
    <n v="697.5"/>
    <n v="13252.5"/>
    <n v="85000"/>
    <n v="98252.5"/>
    <x v="0"/>
    <x v="0"/>
    <x v="1"/>
    <n v="3"/>
    <x v="0"/>
    <x v="3"/>
    <s v="Completed"/>
  </r>
  <r>
    <s v="ORD01113"/>
    <x v="65"/>
    <s v="Citra Kurniawan"/>
    <x v="21"/>
    <x v="17"/>
    <n v="12000"/>
    <n v="1.1000000000000001"/>
    <n v="5"/>
    <n v="13200.000000000002"/>
    <n v="660.00000000000011"/>
    <n v="12540.000000000002"/>
    <n v="59000"/>
    <n v="71540"/>
    <x v="2"/>
    <x v="0"/>
    <x v="0"/>
    <n v="4"/>
    <x v="0"/>
    <x v="3"/>
    <s v="Completed"/>
  </r>
  <r>
    <s v="ORD00701"/>
    <x v="66"/>
    <s v="Lestari Kusuma"/>
    <x v="22"/>
    <x v="8"/>
    <n v="17500"/>
    <n v="2.1"/>
    <n v="5"/>
    <n v="36750"/>
    <n v="1837.5"/>
    <n v="34912.5"/>
    <n v="50000"/>
    <n v="84912.5"/>
    <x v="1"/>
    <x v="0"/>
    <x v="1"/>
    <n v="4"/>
    <x v="0"/>
    <x v="3"/>
    <s v="Completed"/>
  </r>
  <r>
    <s v="ORD01151"/>
    <x v="67"/>
    <s v="Dina Setiawan"/>
    <x v="26"/>
    <x v="11"/>
    <n v="15000"/>
    <n v="1.2"/>
    <n v="5"/>
    <n v="18000"/>
    <n v="900"/>
    <n v="17100"/>
    <n v="46000"/>
    <n v="63100"/>
    <x v="3"/>
    <x v="0"/>
    <x v="0"/>
    <n v="4"/>
    <x v="0"/>
    <x v="3"/>
    <s v="Completed"/>
  </r>
  <r>
    <s v="ORD00686"/>
    <x v="68"/>
    <s v="Lestari Ramadhani"/>
    <x v="5"/>
    <x v="4"/>
    <n v="40000"/>
    <n v="1.1000000000000001"/>
    <n v="5"/>
    <n v="44000"/>
    <n v="2200"/>
    <n v="41800"/>
    <n v="18000"/>
    <n v="59800"/>
    <x v="2"/>
    <x v="0"/>
    <x v="1"/>
    <n v="2"/>
    <x v="0"/>
    <x v="3"/>
    <s v="Completed"/>
  </r>
  <r>
    <s v="ORD00862"/>
    <x v="69"/>
    <s v="Eka Hidayat"/>
    <x v="4"/>
    <x v="12"/>
    <n v="9500"/>
    <n v="1.5"/>
    <n v="5"/>
    <n v="14250"/>
    <n v="712.5"/>
    <n v="13537.5"/>
    <n v="43000"/>
    <n v="56537.5"/>
    <x v="2"/>
    <x v="0"/>
    <x v="3"/>
    <n v="2"/>
    <x v="0"/>
    <x v="3"/>
    <s v="Completed"/>
  </r>
  <r>
    <s v="ORD00193"/>
    <x v="70"/>
    <s v="Aulia Iskandar"/>
    <x v="11"/>
    <x v="4"/>
    <n v="40000"/>
    <n v="1.7"/>
    <n v="5"/>
    <n v="68000"/>
    <n v="3400"/>
    <n v="64600"/>
    <n v="74000"/>
    <n v="138600"/>
    <x v="0"/>
    <x v="0"/>
    <x v="1"/>
    <n v="1"/>
    <x v="0"/>
    <x v="3"/>
    <s v="Completed"/>
  </r>
  <r>
    <s v="ORD00193"/>
    <x v="70"/>
    <s v="Aulia Iskandar"/>
    <x v="11"/>
    <x v="10"/>
    <n v="45000"/>
    <n v="1.5"/>
    <n v="5"/>
    <n v="67500"/>
    <n v="3375"/>
    <n v="64125"/>
    <n v="0"/>
    <n v="64125"/>
    <x v="0"/>
    <x v="0"/>
    <x v="1"/>
    <n v="1"/>
    <x v="0"/>
    <x v="3"/>
    <s v="Completed"/>
  </r>
  <r>
    <s v="ORD01059"/>
    <x v="71"/>
    <s v="Tono Saputra"/>
    <x v="30"/>
    <x v="4"/>
    <n v="40000"/>
    <n v="1.1000000000000001"/>
    <n v="5"/>
    <n v="44000"/>
    <n v="2200"/>
    <n v="41800"/>
    <n v="57000"/>
    <n v="98800"/>
    <x v="0"/>
    <x v="0"/>
    <x v="3"/>
    <n v="4"/>
    <x v="1"/>
    <x v="3"/>
    <s v="Completed"/>
  </r>
  <r>
    <s v="ORD01576"/>
    <x v="72"/>
    <s v="Putri Kurniawan"/>
    <x v="9"/>
    <x v="11"/>
    <n v="15000"/>
    <n v="1.1000000000000001"/>
    <n v="5"/>
    <n v="16500"/>
    <n v="825"/>
    <n v="15675"/>
    <n v="89000"/>
    <n v="104675"/>
    <x v="2"/>
    <x v="1"/>
    <x v="1"/>
    <n v="4"/>
    <x v="0"/>
    <x v="3"/>
    <s v="Returned"/>
  </r>
  <r>
    <s v="ORD00503"/>
    <x v="73"/>
    <s v="Dina Kurniawan"/>
    <x v="31"/>
    <x v="10"/>
    <n v="45000"/>
    <n v="0.7"/>
    <n v="5"/>
    <n v="31499.999999999996"/>
    <n v="1575"/>
    <n v="29924.999999999996"/>
    <n v="87000"/>
    <n v="116925"/>
    <x v="2"/>
    <x v="2"/>
    <x v="1"/>
    <n v="2"/>
    <x v="0"/>
    <x v="3"/>
    <s v="Cancelled"/>
  </r>
  <r>
    <s v="ORD01395"/>
    <x v="74"/>
    <s v="Putri Puspita"/>
    <x v="8"/>
    <x v="3"/>
    <n v="13500"/>
    <n v="1.2"/>
    <n v="5"/>
    <n v="16200"/>
    <n v="810"/>
    <n v="15390"/>
    <n v="59000"/>
    <n v="74390"/>
    <x v="1"/>
    <x v="0"/>
    <x v="2"/>
    <n v="1"/>
    <x v="0"/>
    <x v="3"/>
    <s v="Completed"/>
  </r>
  <r>
    <s v="ORD00022"/>
    <x v="75"/>
    <s v="Arif Santoso"/>
    <x v="16"/>
    <x v="10"/>
    <n v="45000"/>
    <n v="1.5"/>
    <n v="5"/>
    <n v="67500"/>
    <n v="3375"/>
    <n v="64125"/>
    <n v="18000"/>
    <n v="82125"/>
    <x v="1"/>
    <x v="0"/>
    <x v="2"/>
    <n v="1"/>
    <x v="1"/>
    <x v="3"/>
    <s v="Completed"/>
  </r>
  <r>
    <s v="ORD00521"/>
    <x v="76"/>
    <s v="Tono Fauziah"/>
    <x v="30"/>
    <x v="4"/>
    <n v="40000"/>
    <n v="0.9"/>
    <n v="5"/>
    <n v="36000"/>
    <n v="1800"/>
    <n v="34200"/>
    <n v="57000"/>
    <n v="91200"/>
    <x v="2"/>
    <x v="0"/>
    <x v="2"/>
    <n v="4"/>
    <x v="1"/>
    <x v="3"/>
    <s v="Completed"/>
  </r>
  <r>
    <s v="ORD01377"/>
    <x v="77"/>
    <s v="Aulia Santoso"/>
    <x v="32"/>
    <x v="19"/>
    <n v="15500"/>
    <n v="0.7"/>
    <n v="5"/>
    <n v="10850"/>
    <n v="542.5"/>
    <n v="10307.5"/>
    <n v="28000"/>
    <n v="38307.5"/>
    <x v="1"/>
    <x v="0"/>
    <x v="4"/>
    <n v="3"/>
    <x v="0"/>
    <x v="3"/>
    <s v="Completed"/>
  </r>
  <r>
    <s v="ORD01726"/>
    <x v="78"/>
    <s v="Arif Iskandar"/>
    <x v="30"/>
    <x v="14"/>
    <n v="55000"/>
    <n v="0.7"/>
    <n v="0"/>
    <n v="38500"/>
    <n v="0"/>
    <n v="38500"/>
    <n v="57000"/>
    <n v="95500"/>
    <x v="2"/>
    <x v="0"/>
    <x v="0"/>
    <n v="5"/>
    <x v="1"/>
    <x v="4"/>
    <s v="Completed"/>
  </r>
  <r>
    <s v="ORD01283"/>
    <x v="79"/>
    <s v="Hendra Ramadhani"/>
    <x v="12"/>
    <x v="17"/>
    <n v="12000"/>
    <n v="0.9"/>
    <n v="0"/>
    <n v="10800"/>
    <n v="0"/>
    <n v="10800"/>
    <n v="30000"/>
    <n v="40800"/>
    <x v="0"/>
    <x v="2"/>
    <x v="2"/>
    <n v="5"/>
    <x v="1"/>
    <x v="4"/>
    <s v="Cancelled"/>
  </r>
  <r>
    <s v="ORD00828"/>
    <x v="80"/>
    <s v="Budi Wijaya"/>
    <x v="33"/>
    <x v="0"/>
    <n v="10000"/>
    <n v="2.2999999999999998"/>
    <n v="0"/>
    <n v="23000"/>
    <n v="0"/>
    <n v="23000"/>
    <n v="80000"/>
    <n v="103000"/>
    <x v="3"/>
    <x v="0"/>
    <x v="2"/>
    <n v="5"/>
    <x v="1"/>
    <x v="4"/>
    <s v="Completed"/>
  </r>
  <r>
    <s v="ORD01079"/>
    <x v="81"/>
    <s v="Erna Hidayat"/>
    <x v="32"/>
    <x v="3"/>
    <n v="13500"/>
    <n v="2.1"/>
    <n v="0"/>
    <n v="28350"/>
    <n v="0"/>
    <n v="28350"/>
    <n v="28000"/>
    <n v="56350"/>
    <x v="3"/>
    <x v="0"/>
    <x v="3"/>
    <n v="3"/>
    <x v="0"/>
    <x v="4"/>
    <s v="Completed"/>
  </r>
  <r>
    <s v="ORD01481"/>
    <x v="82"/>
    <s v="Arif Iskandar"/>
    <x v="30"/>
    <x v="10"/>
    <n v="45000"/>
    <n v="1.4"/>
    <n v="0"/>
    <n v="62999.999999999993"/>
    <n v="0"/>
    <n v="62999.999999999993"/>
    <n v="57000"/>
    <n v="120000"/>
    <x v="2"/>
    <x v="0"/>
    <x v="1"/>
    <n v="1"/>
    <x v="1"/>
    <x v="4"/>
    <s v="Completed"/>
  </r>
  <r>
    <s v="ORD01084"/>
    <x v="83"/>
    <s v="Dewi Fauziah"/>
    <x v="4"/>
    <x v="9"/>
    <n v="46000"/>
    <n v="0.4"/>
    <n v="0"/>
    <n v="18400"/>
    <n v="0"/>
    <n v="18400"/>
    <n v="43000"/>
    <n v="61400"/>
    <x v="3"/>
    <x v="0"/>
    <x v="1"/>
    <n v="4"/>
    <x v="0"/>
    <x v="4"/>
    <s v="Completed"/>
  </r>
  <r>
    <s v="ORD00104"/>
    <x v="84"/>
    <s v="Sari Syahputra"/>
    <x v="21"/>
    <x v="13"/>
    <n v="10000"/>
    <n v="1.1000000000000001"/>
    <n v="0"/>
    <n v="11000"/>
    <n v="0"/>
    <n v="11000"/>
    <n v="59000"/>
    <n v="70000"/>
    <x v="1"/>
    <x v="1"/>
    <x v="2"/>
    <n v="2"/>
    <x v="0"/>
    <x v="4"/>
    <s v="Returned"/>
  </r>
  <r>
    <s v="ORD00104"/>
    <x v="84"/>
    <s v="Sari Syahputra"/>
    <x v="21"/>
    <x v="18"/>
    <n v="11000"/>
    <n v="1.5"/>
    <n v="0"/>
    <n v="16500"/>
    <n v="0"/>
    <n v="16500"/>
    <n v="0"/>
    <n v="16500"/>
    <x v="1"/>
    <x v="1"/>
    <x v="2"/>
    <n v="2"/>
    <x v="0"/>
    <x v="4"/>
    <s v="Returned"/>
  </r>
  <r>
    <s v="ORD01233"/>
    <x v="85"/>
    <s v="Putri Ananda"/>
    <x v="7"/>
    <x v="19"/>
    <n v="15500"/>
    <n v="0.4"/>
    <n v="0"/>
    <n v="6200"/>
    <n v="0"/>
    <n v="6200"/>
    <n v="26000"/>
    <n v="32200"/>
    <x v="2"/>
    <x v="0"/>
    <x v="3"/>
    <n v="1"/>
    <x v="0"/>
    <x v="4"/>
    <s v="Completed"/>
  </r>
  <r>
    <s v="ORD01169"/>
    <x v="86"/>
    <s v="Clara Kusuma"/>
    <x v="15"/>
    <x v="0"/>
    <n v="10000"/>
    <n v="1"/>
    <n v="0"/>
    <n v="10000"/>
    <n v="0"/>
    <n v="10000"/>
    <n v="97000"/>
    <n v="107000"/>
    <x v="1"/>
    <x v="0"/>
    <x v="1"/>
    <n v="2"/>
    <x v="0"/>
    <x v="4"/>
    <s v="Completed"/>
  </r>
  <r>
    <s v="ORD00624"/>
    <x v="87"/>
    <s v="Clara Budiman"/>
    <x v="3"/>
    <x v="15"/>
    <n v="10000"/>
    <n v="1.1000000000000001"/>
    <n v="0"/>
    <n v="11000"/>
    <n v="0"/>
    <n v="11000"/>
    <n v="93000"/>
    <n v="104000"/>
    <x v="1"/>
    <x v="0"/>
    <x v="2"/>
    <n v="3"/>
    <x v="0"/>
    <x v="4"/>
    <s v="Completed"/>
  </r>
  <r>
    <s v="ORD00062"/>
    <x v="88"/>
    <s v="Arif Iskandar"/>
    <x v="30"/>
    <x v="2"/>
    <n v="20000"/>
    <n v="2"/>
    <n v="0"/>
    <n v="40000"/>
    <n v="0"/>
    <n v="40000"/>
    <n v="57000"/>
    <n v="97000"/>
    <x v="0"/>
    <x v="0"/>
    <x v="3"/>
    <n v="1"/>
    <x v="1"/>
    <x v="4"/>
    <s v="Completed"/>
  </r>
  <r>
    <s v="ORD00928"/>
    <x v="89"/>
    <s v="Clara Utami"/>
    <x v="34"/>
    <x v="10"/>
    <n v="45000"/>
    <n v="1.4"/>
    <n v="0"/>
    <n v="62999.999999999993"/>
    <n v="0"/>
    <n v="62999.999999999993"/>
    <n v="18000"/>
    <n v="81000"/>
    <x v="2"/>
    <x v="0"/>
    <x v="1"/>
    <n v="3"/>
    <x v="0"/>
    <x v="4"/>
    <s v="Completed"/>
  </r>
  <r>
    <s v="ORD01420"/>
    <x v="90"/>
    <s v="Ani Wijaya"/>
    <x v="29"/>
    <x v="13"/>
    <n v="10000"/>
    <n v="0.8"/>
    <n v="0"/>
    <n v="8000"/>
    <n v="0"/>
    <n v="8000"/>
    <n v="48000"/>
    <n v="56000"/>
    <x v="0"/>
    <x v="0"/>
    <x v="3"/>
    <n v="4"/>
    <x v="0"/>
    <x v="4"/>
    <s v="Completed"/>
  </r>
  <r>
    <s v="ORD00885"/>
    <x v="91"/>
    <s v="Citra Budiman"/>
    <x v="18"/>
    <x v="4"/>
    <n v="40000"/>
    <n v="0.5"/>
    <n v="0"/>
    <n v="20000"/>
    <n v="0"/>
    <n v="20000"/>
    <n v="0"/>
    <n v="20000"/>
    <x v="2"/>
    <x v="0"/>
    <x v="4"/>
    <n v="1"/>
    <x v="0"/>
    <x v="4"/>
    <s v="Completed"/>
  </r>
  <r>
    <s v="ORD00197"/>
    <x v="92"/>
    <s v="Vina Fauziah"/>
    <x v="21"/>
    <x v="8"/>
    <n v="17500"/>
    <n v="1.5"/>
    <n v="0"/>
    <n v="26250"/>
    <n v="0"/>
    <n v="26250"/>
    <n v="59000"/>
    <n v="85250"/>
    <x v="0"/>
    <x v="1"/>
    <x v="1"/>
    <n v="3"/>
    <x v="0"/>
    <x v="5"/>
    <s v="Returned"/>
  </r>
  <r>
    <s v="ORD01781"/>
    <x v="93"/>
    <s v="Galih Iskandar"/>
    <x v="27"/>
    <x v="17"/>
    <n v="12000"/>
    <n v="0.5"/>
    <n v="0"/>
    <n v="6000"/>
    <n v="0"/>
    <n v="6000"/>
    <n v="49000"/>
    <n v="55000"/>
    <x v="0"/>
    <x v="0"/>
    <x v="0"/>
    <n v="4"/>
    <x v="1"/>
    <x v="5"/>
    <s v="Completed"/>
  </r>
  <r>
    <s v="ORD00741"/>
    <x v="94"/>
    <s v="Bella Ananda"/>
    <x v="4"/>
    <x v="6"/>
    <n v="26000"/>
    <n v="0.8"/>
    <n v="0"/>
    <n v="20800"/>
    <n v="0"/>
    <n v="20800"/>
    <n v="43000"/>
    <n v="63800"/>
    <x v="1"/>
    <x v="0"/>
    <x v="3"/>
    <n v="2"/>
    <x v="0"/>
    <x v="5"/>
    <s v="Completed"/>
  </r>
  <r>
    <s v="ORD01544"/>
    <x v="95"/>
    <s v="Hana Wijaya"/>
    <x v="31"/>
    <x v="0"/>
    <n v="10000"/>
    <n v="2.4"/>
    <n v="0"/>
    <n v="24000"/>
    <n v="0"/>
    <n v="24000"/>
    <n v="87000"/>
    <n v="111000"/>
    <x v="1"/>
    <x v="0"/>
    <x v="3"/>
    <n v="5"/>
    <x v="0"/>
    <x v="5"/>
    <s v="Completed"/>
  </r>
  <r>
    <s v="ORD00800"/>
    <x v="96"/>
    <s v="Kartika Ananda"/>
    <x v="13"/>
    <x v="16"/>
    <n v="115000"/>
    <n v="1"/>
    <n v="0"/>
    <n v="115000"/>
    <n v="0"/>
    <n v="115000"/>
    <n v="49000"/>
    <n v="164000"/>
    <x v="2"/>
    <x v="1"/>
    <x v="0"/>
    <n v="2"/>
    <x v="0"/>
    <x v="5"/>
    <s v="Returned"/>
  </r>
  <r>
    <s v="ORD00237"/>
    <x v="97"/>
    <s v="Clara Ananda"/>
    <x v="18"/>
    <x v="4"/>
    <n v="40000"/>
    <n v="0.5"/>
    <n v="0"/>
    <n v="20000"/>
    <n v="0"/>
    <n v="20000"/>
    <n v="0"/>
    <n v="20000"/>
    <x v="1"/>
    <x v="0"/>
    <x v="3"/>
    <n v="4"/>
    <x v="0"/>
    <x v="5"/>
    <s v="Completed"/>
  </r>
  <r>
    <s v="ORD00632"/>
    <x v="98"/>
    <s v="Putri Ananda"/>
    <x v="7"/>
    <x v="19"/>
    <n v="15500"/>
    <n v="0.1"/>
    <n v="0"/>
    <n v="1550"/>
    <n v="0"/>
    <n v="1550"/>
    <n v="26000"/>
    <n v="27550"/>
    <x v="2"/>
    <x v="0"/>
    <x v="4"/>
    <n v="1"/>
    <x v="0"/>
    <x v="5"/>
    <s v="Completed"/>
  </r>
  <r>
    <s v="ORD01455"/>
    <x v="99"/>
    <s v="Qori Halim"/>
    <x v="13"/>
    <x v="7"/>
    <n v="14000"/>
    <n v="1.2"/>
    <n v="0"/>
    <n v="16800"/>
    <n v="0"/>
    <n v="16800"/>
    <n v="49000"/>
    <n v="65800"/>
    <x v="0"/>
    <x v="0"/>
    <x v="0"/>
    <n v="2"/>
    <x v="0"/>
    <x v="5"/>
    <s v="Completed"/>
  </r>
  <r>
    <s v="ORD00198"/>
    <x v="100"/>
    <s v="Zahra Setiawan"/>
    <x v="23"/>
    <x v="9"/>
    <n v="46000"/>
    <n v="0.5"/>
    <n v="0"/>
    <n v="23000"/>
    <n v="0"/>
    <n v="23000"/>
    <n v="55000"/>
    <n v="78000"/>
    <x v="1"/>
    <x v="0"/>
    <x v="1"/>
    <n v="4"/>
    <x v="0"/>
    <x v="5"/>
    <s v="Completed"/>
  </r>
  <r>
    <s v="ORD01556"/>
    <x v="101"/>
    <s v="Dewi Puspita"/>
    <x v="12"/>
    <x v="17"/>
    <n v="12000"/>
    <n v="0.8"/>
    <n v="0"/>
    <n v="9600"/>
    <n v="0"/>
    <n v="9600"/>
    <n v="30000"/>
    <n v="39600"/>
    <x v="3"/>
    <x v="0"/>
    <x v="2"/>
    <n v="5"/>
    <x v="0"/>
    <x v="5"/>
    <s v="Completed"/>
  </r>
  <r>
    <s v="ORD01643"/>
    <x v="102"/>
    <s v="Budi Hidayat"/>
    <x v="0"/>
    <x v="2"/>
    <n v="20000"/>
    <n v="2.9"/>
    <n v="0"/>
    <n v="58000"/>
    <n v="0"/>
    <n v="58000"/>
    <n v="15000"/>
    <n v="73000"/>
    <x v="1"/>
    <x v="0"/>
    <x v="1"/>
    <n v="2"/>
    <x v="1"/>
    <x v="5"/>
    <s v="Completed"/>
  </r>
  <r>
    <s v="ORD00422"/>
    <x v="103"/>
    <s v="Gita Utami"/>
    <x v="34"/>
    <x v="11"/>
    <n v="15000"/>
    <n v="1.3"/>
    <n v="0"/>
    <n v="19500"/>
    <n v="0"/>
    <n v="19500"/>
    <n v="18000"/>
    <n v="37500"/>
    <x v="2"/>
    <x v="0"/>
    <x v="1"/>
    <n v="1"/>
    <x v="0"/>
    <x v="5"/>
    <s v="Completed"/>
  </r>
  <r>
    <s v="ORD00200"/>
    <x v="104"/>
    <s v="Zahra Maulana"/>
    <x v="0"/>
    <x v="11"/>
    <n v="15000"/>
    <n v="1.6"/>
    <n v="0"/>
    <n v="24000"/>
    <n v="0"/>
    <n v="24000"/>
    <n v="15000"/>
    <n v="39000"/>
    <x v="3"/>
    <x v="0"/>
    <x v="0"/>
    <n v="3"/>
    <x v="0"/>
    <x v="5"/>
    <s v="Completed"/>
  </r>
  <r>
    <s v="ORD00029"/>
    <x v="105"/>
    <s v="Galih Halim"/>
    <x v="4"/>
    <x v="9"/>
    <n v="46000"/>
    <n v="0.5"/>
    <n v="0"/>
    <n v="23000"/>
    <n v="0"/>
    <n v="23000"/>
    <n v="43000"/>
    <n v="66000"/>
    <x v="0"/>
    <x v="1"/>
    <x v="3"/>
    <n v="3"/>
    <x v="1"/>
    <x v="5"/>
    <s v="Returned"/>
  </r>
  <r>
    <s v="ORD00612"/>
    <x v="106"/>
    <s v="Sari Puspita"/>
    <x v="15"/>
    <x v="15"/>
    <n v="10000"/>
    <n v="0.6"/>
    <n v="0"/>
    <n v="6000"/>
    <n v="0"/>
    <n v="6000"/>
    <n v="97000"/>
    <n v="103000"/>
    <x v="0"/>
    <x v="2"/>
    <x v="1"/>
    <n v="3"/>
    <x v="0"/>
    <x v="5"/>
    <s v="Cancelled"/>
  </r>
  <r>
    <s v="ORD01558"/>
    <x v="107"/>
    <s v="Tono Fauziah"/>
    <x v="30"/>
    <x v="16"/>
    <n v="115000"/>
    <n v="0.4"/>
    <n v="0"/>
    <n v="46000"/>
    <n v="0"/>
    <n v="46000"/>
    <n v="57000"/>
    <n v="103000"/>
    <x v="1"/>
    <x v="0"/>
    <x v="4"/>
    <n v="4"/>
    <x v="1"/>
    <x v="5"/>
    <s v="Completed"/>
  </r>
  <r>
    <s v="ORD00874"/>
    <x v="108"/>
    <s v="Bella Hidayat"/>
    <x v="35"/>
    <x v="12"/>
    <n v="9500"/>
    <n v="1.8"/>
    <n v="0"/>
    <n v="17100"/>
    <n v="0"/>
    <n v="17100"/>
    <n v="79000"/>
    <n v="96100"/>
    <x v="0"/>
    <x v="1"/>
    <x v="2"/>
    <n v="1"/>
    <x v="0"/>
    <x v="5"/>
    <s v="Returned"/>
  </r>
  <r>
    <s v="ORD01816"/>
    <x v="109"/>
    <s v="Arif Rahmawati"/>
    <x v="22"/>
    <x v="10"/>
    <n v="45000"/>
    <n v="1.4"/>
    <n v="0"/>
    <n v="62999.999999999993"/>
    <n v="0"/>
    <n v="62999.999999999993"/>
    <n v="50000"/>
    <n v="113000"/>
    <x v="3"/>
    <x v="0"/>
    <x v="0"/>
    <n v="4"/>
    <x v="1"/>
    <x v="5"/>
    <s v="Completed"/>
  </r>
  <r>
    <s v="ORD01610"/>
    <x v="110"/>
    <s v="Ani Ramadhani"/>
    <x v="25"/>
    <x v="4"/>
    <n v="40000"/>
    <n v="1.3"/>
    <n v="0"/>
    <n v="52000"/>
    <n v="0"/>
    <n v="52000"/>
    <n v="50000"/>
    <n v="102000"/>
    <x v="2"/>
    <x v="1"/>
    <x v="0"/>
    <n v="1"/>
    <x v="0"/>
    <x v="6"/>
    <s v="Returned"/>
  </r>
  <r>
    <s v="ORD01163"/>
    <x v="111"/>
    <s v="Clara Utami"/>
    <x v="34"/>
    <x v="13"/>
    <n v="10000"/>
    <n v="1.1000000000000001"/>
    <n v="0"/>
    <n v="11000"/>
    <n v="0"/>
    <n v="11000"/>
    <n v="18000"/>
    <n v="29000"/>
    <x v="1"/>
    <x v="1"/>
    <x v="1"/>
    <n v="4"/>
    <x v="0"/>
    <x v="6"/>
    <s v="Returned"/>
  </r>
  <r>
    <s v="ORD00114"/>
    <x v="112"/>
    <s v="Vina Halim"/>
    <x v="10"/>
    <x v="9"/>
    <n v="46000"/>
    <n v="0.7"/>
    <n v="0"/>
    <n v="32199.999999999996"/>
    <n v="0"/>
    <n v="32199.999999999996"/>
    <n v="87000"/>
    <n v="119200"/>
    <x v="1"/>
    <x v="0"/>
    <x v="4"/>
    <n v="1"/>
    <x v="0"/>
    <x v="6"/>
    <s v="Completed"/>
  </r>
  <r>
    <s v="ORD00679"/>
    <x v="113"/>
    <s v="Sari Puspita"/>
    <x v="15"/>
    <x v="10"/>
    <n v="45000"/>
    <n v="0.8"/>
    <n v="0"/>
    <n v="36000"/>
    <n v="0"/>
    <n v="36000"/>
    <n v="97000"/>
    <n v="133000"/>
    <x v="2"/>
    <x v="0"/>
    <x v="2"/>
    <n v="2"/>
    <x v="0"/>
    <x v="6"/>
    <s v="Completed"/>
  </r>
  <r>
    <s v="ORD00186"/>
    <x v="114"/>
    <s v="Dewi Ananda"/>
    <x v="22"/>
    <x v="1"/>
    <n v="15000"/>
    <n v="0.9"/>
    <n v="0"/>
    <n v="13500"/>
    <n v="0"/>
    <n v="13500"/>
    <n v="50000"/>
    <n v="63500"/>
    <x v="0"/>
    <x v="0"/>
    <x v="3"/>
    <n v="3"/>
    <x v="0"/>
    <x v="6"/>
    <s v="Completed"/>
  </r>
  <r>
    <s v="ORD00186"/>
    <x v="114"/>
    <s v="Dewi Ananda"/>
    <x v="22"/>
    <x v="18"/>
    <n v="11000"/>
    <n v="1.9"/>
    <n v="0"/>
    <n v="20900"/>
    <n v="0"/>
    <n v="20900"/>
    <n v="0"/>
    <n v="20900"/>
    <x v="0"/>
    <x v="0"/>
    <x v="3"/>
    <n v="3"/>
    <x v="0"/>
    <x v="6"/>
    <s v="Completed"/>
  </r>
  <r>
    <s v="ORD00699"/>
    <x v="115"/>
    <s v="Ani Maulana"/>
    <x v="9"/>
    <x v="13"/>
    <n v="10000"/>
    <n v="0.7"/>
    <n v="0"/>
    <n v="7000"/>
    <n v="0"/>
    <n v="7000"/>
    <n v="89000"/>
    <n v="96000"/>
    <x v="2"/>
    <x v="0"/>
    <x v="0"/>
    <n v="4"/>
    <x v="0"/>
    <x v="6"/>
    <s v="Completed"/>
  </r>
  <r>
    <s v="ORD01751"/>
    <x v="116"/>
    <s v="Dimas Budiman"/>
    <x v="15"/>
    <x v="8"/>
    <n v="17500"/>
    <n v="2.6"/>
    <n v="0"/>
    <n v="45500"/>
    <n v="0"/>
    <n v="45500"/>
    <n v="97000"/>
    <n v="142500"/>
    <x v="0"/>
    <x v="0"/>
    <x v="0"/>
    <n v="1"/>
    <x v="1"/>
    <x v="6"/>
    <s v="Completed"/>
  </r>
  <r>
    <s v="ORD01833"/>
    <x v="117"/>
    <s v="Citra Maulana"/>
    <x v="17"/>
    <x v="5"/>
    <n v="10500"/>
    <n v="0.9"/>
    <n v="0"/>
    <n v="9450"/>
    <n v="0"/>
    <n v="9450"/>
    <n v="72000"/>
    <n v="81450"/>
    <x v="2"/>
    <x v="0"/>
    <x v="4"/>
    <n v="3"/>
    <x v="0"/>
    <x v="6"/>
    <s v="Completed"/>
  </r>
  <r>
    <s v="ORD00378"/>
    <x v="118"/>
    <s v="Citra Maulana"/>
    <x v="17"/>
    <x v="8"/>
    <n v="17500"/>
    <n v="1.4"/>
    <n v="0"/>
    <n v="24500"/>
    <n v="0"/>
    <n v="24500"/>
    <n v="72000"/>
    <n v="96500"/>
    <x v="2"/>
    <x v="1"/>
    <x v="4"/>
    <n v="1"/>
    <x v="0"/>
    <x v="6"/>
    <s v="Returned"/>
  </r>
  <r>
    <s v="ORD00215"/>
    <x v="119"/>
    <s v="Dewi Hidayat"/>
    <x v="16"/>
    <x v="10"/>
    <n v="45000"/>
    <n v="1.1000000000000001"/>
    <n v="0"/>
    <n v="49500.000000000007"/>
    <n v="0"/>
    <n v="49500.000000000007"/>
    <n v="18000"/>
    <n v="67500"/>
    <x v="1"/>
    <x v="0"/>
    <x v="2"/>
    <n v="1"/>
    <x v="0"/>
    <x v="6"/>
    <s v="Completed"/>
  </r>
  <r>
    <s v="ORD00215"/>
    <x v="119"/>
    <s v="Dewi Hidayat"/>
    <x v="16"/>
    <x v="16"/>
    <n v="115000"/>
    <n v="0.4"/>
    <n v="0"/>
    <n v="46000"/>
    <n v="0"/>
    <n v="46000"/>
    <n v="0"/>
    <n v="46000"/>
    <x v="1"/>
    <x v="0"/>
    <x v="2"/>
    <n v="1"/>
    <x v="0"/>
    <x v="6"/>
    <s v="Completed"/>
  </r>
  <r>
    <s v="ORD00336"/>
    <x v="120"/>
    <s v="Vina Saputra"/>
    <x v="33"/>
    <x v="12"/>
    <n v="9500"/>
    <n v="1.5"/>
    <n v="0"/>
    <n v="14250"/>
    <n v="0"/>
    <n v="14250"/>
    <n v="80000"/>
    <n v="94250"/>
    <x v="3"/>
    <x v="0"/>
    <x v="0"/>
    <n v="2"/>
    <x v="0"/>
    <x v="6"/>
    <s v="Completed"/>
  </r>
  <r>
    <s v="ORD01674"/>
    <x v="121"/>
    <s v="Rizky Budiman"/>
    <x v="33"/>
    <x v="14"/>
    <n v="55000"/>
    <n v="0.3"/>
    <n v="0"/>
    <n v="16500"/>
    <n v="0"/>
    <n v="16500"/>
    <n v="80000"/>
    <n v="96500"/>
    <x v="2"/>
    <x v="1"/>
    <x v="0"/>
    <n v="1"/>
    <x v="1"/>
    <x v="6"/>
    <s v="Returned"/>
  </r>
  <r>
    <s v="ORD00533"/>
    <x v="122"/>
    <s v="Hana Wijaya"/>
    <x v="31"/>
    <x v="14"/>
    <n v="55000"/>
    <n v="0.7"/>
    <n v="0"/>
    <n v="38500"/>
    <n v="0"/>
    <n v="38500"/>
    <n v="87000"/>
    <n v="125500"/>
    <x v="2"/>
    <x v="0"/>
    <x v="3"/>
    <n v="1"/>
    <x v="0"/>
    <x v="6"/>
    <s v="Completed"/>
  </r>
  <r>
    <s v="ORD00128"/>
    <x v="123"/>
    <s v="Fitri Ramadhani"/>
    <x v="11"/>
    <x v="15"/>
    <n v="10000"/>
    <n v="0.3"/>
    <n v="0"/>
    <n v="3000"/>
    <n v="0"/>
    <n v="3000"/>
    <n v="74000"/>
    <n v="77000"/>
    <x v="2"/>
    <x v="0"/>
    <x v="1"/>
    <n v="1"/>
    <x v="0"/>
    <x v="0"/>
    <s v="Completed"/>
  </r>
  <r>
    <s v="ORD00956"/>
    <x v="124"/>
    <s v="Dewi Pradipta"/>
    <x v="14"/>
    <x v="15"/>
    <n v="10000"/>
    <n v="0.4"/>
    <n v="0"/>
    <n v="4000"/>
    <n v="0"/>
    <n v="4000"/>
    <n v="85000"/>
    <n v="89000"/>
    <x v="3"/>
    <x v="0"/>
    <x v="0"/>
    <n v="2"/>
    <x v="0"/>
    <x v="0"/>
    <s v="Completed"/>
  </r>
  <r>
    <s v="ORD01063"/>
    <x v="125"/>
    <s v="Sari Puspita"/>
    <x v="15"/>
    <x v="5"/>
    <n v="10500"/>
    <n v="2.9"/>
    <n v="0"/>
    <n v="30450"/>
    <n v="0"/>
    <n v="30450"/>
    <n v="97000"/>
    <n v="127450"/>
    <x v="3"/>
    <x v="0"/>
    <x v="1"/>
    <n v="3"/>
    <x v="0"/>
    <x v="0"/>
    <s v="Completed"/>
  </r>
  <r>
    <s v="ORD01770"/>
    <x v="126"/>
    <s v="Rizky Ramadhani"/>
    <x v="34"/>
    <x v="2"/>
    <n v="20000"/>
    <n v="1.8"/>
    <n v="0"/>
    <n v="36000"/>
    <n v="0"/>
    <n v="36000"/>
    <n v="18000"/>
    <n v="54000"/>
    <x v="3"/>
    <x v="0"/>
    <x v="3"/>
    <n v="3"/>
    <x v="1"/>
    <x v="0"/>
    <s v="Completed"/>
  </r>
  <r>
    <s v="ORD00455"/>
    <x v="127"/>
    <s v="Bella Iskandar"/>
    <x v="8"/>
    <x v="14"/>
    <n v="55000"/>
    <n v="1"/>
    <n v="0"/>
    <n v="55000"/>
    <n v="0"/>
    <n v="55000"/>
    <n v="59000"/>
    <n v="114000"/>
    <x v="2"/>
    <x v="2"/>
    <x v="0"/>
    <n v="3"/>
    <x v="0"/>
    <x v="0"/>
    <s v="Cancelled"/>
  </r>
  <r>
    <s v="ORD01052"/>
    <x v="128"/>
    <s v="Fitri Wijaya"/>
    <x v="30"/>
    <x v="11"/>
    <n v="15000"/>
    <n v="1"/>
    <n v="0"/>
    <n v="15000"/>
    <n v="0"/>
    <n v="15000"/>
    <n v="57000"/>
    <n v="72000"/>
    <x v="1"/>
    <x v="0"/>
    <x v="0"/>
    <n v="5"/>
    <x v="0"/>
    <x v="0"/>
    <s v="Completed"/>
  </r>
  <r>
    <s v="ORD00155"/>
    <x v="129"/>
    <s v="Dewi Santoso"/>
    <x v="26"/>
    <x v="8"/>
    <n v="17500"/>
    <n v="1.1000000000000001"/>
    <n v="0"/>
    <n v="19250"/>
    <n v="0"/>
    <n v="19250"/>
    <n v="46000"/>
    <n v="65250"/>
    <x v="2"/>
    <x v="0"/>
    <x v="2"/>
    <n v="1"/>
    <x v="0"/>
    <x v="0"/>
    <s v="Completed"/>
  </r>
  <r>
    <s v="ORD00155"/>
    <x v="129"/>
    <s v="Dewi Santoso"/>
    <x v="26"/>
    <x v="4"/>
    <n v="40000"/>
    <n v="1.6"/>
    <n v="0"/>
    <n v="64000"/>
    <n v="0"/>
    <n v="64000"/>
    <n v="0"/>
    <n v="64000"/>
    <x v="2"/>
    <x v="0"/>
    <x v="2"/>
    <n v="1"/>
    <x v="0"/>
    <x v="0"/>
    <s v="Completed"/>
  </r>
  <r>
    <s v="ORD00716"/>
    <x v="130"/>
    <s v="Hendra Wijaya"/>
    <x v="0"/>
    <x v="1"/>
    <n v="15000"/>
    <n v="0.7"/>
    <n v="0"/>
    <n v="10500"/>
    <n v="0"/>
    <n v="10500"/>
    <n v="15000"/>
    <n v="25500"/>
    <x v="2"/>
    <x v="0"/>
    <x v="3"/>
    <n v="5"/>
    <x v="1"/>
    <x v="0"/>
    <s v="Completed"/>
  </r>
  <r>
    <s v="ORD01014"/>
    <x v="131"/>
    <s v="Wahyu Pradipta"/>
    <x v="15"/>
    <x v="0"/>
    <n v="10000"/>
    <n v="1.6"/>
    <n v="0"/>
    <n v="16000"/>
    <n v="0"/>
    <n v="16000"/>
    <n v="97000"/>
    <n v="113000"/>
    <x v="2"/>
    <x v="0"/>
    <x v="1"/>
    <n v="5"/>
    <x v="1"/>
    <x v="0"/>
    <s v="Completed"/>
  </r>
  <r>
    <s v="ORD01308"/>
    <x v="132"/>
    <s v="Bayu Fauziah"/>
    <x v="11"/>
    <x v="7"/>
    <n v="14000"/>
    <n v="1.2"/>
    <n v="0"/>
    <n v="16800"/>
    <n v="0"/>
    <n v="16800"/>
    <n v="74000"/>
    <n v="90800"/>
    <x v="3"/>
    <x v="0"/>
    <x v="4"/>
    <n v="5"/>
    <x v="1"/>
    <x v="1"/>
    <s v="Completed"/>
  </r>
  <r>
    <s v="ORD00585"/>
    <x v="133"/>
    <s v="Gita Syahputra"/>
    <x v="21"/>
    <x v="11"/>
    <n v="15000"/>
    <n v="2.1"/>
    <n v="0"/>
    <n v="31500"/>
    <n v="0"/>
    <n v="31500"/>
    <n v="59000"/>
    <n v="90500"/>
    <x v="2"/>
    <x v="0"/>
    <x v="3"/>
    <n v="1"/>
    <x v="0"/>
    <x v="1"/>
    <s v="Completed"/>
  </r>
  <r>
    <s v="ORD01638"/>
    <x v="134"/>
    <s v="Erna Hidayat"/>
    <x v="32"/>
    <x v="3"/>
    <n v="13500"/>
    <n v="1.7"/>
    <n v="0"/>
    <n v="22950"/>
    <n v="0"/>
    <n v="22950"/>
    <n v="28000"/>
    <n v="50950"/>
    <x v="1"/>
    <x v="0"/>
    <x v="0"/>
    <n v="2"/>
    <x v="0"/>
    <x v="1"/>
    <s v="Completed"/>
  </r>
  <r>
    <s v="ORD01844"/>
    <x v="135"/>
    <s v="Joko Ananda"/>
    <x v="20"/>
    <x v="15"/>
    <n v="10000"/>
    <n v="0.6"/>
    <n v="0"/>
    <n v="6000"/>
    <n v="0"/>
    <n v="6000"/>
    <n v="84000"/>
    <n v="90000"/>
    <x v="3"/>
    <x v="0"/>
    <x v="1"/>
    <n v="2"/>
    <x v="1"/>
    <x v="1"/>
    <s v="Completed"/>
  </r>
  <r>
    <s v="ORD00023"/>
    <x v="136"/>
    <s v="Nanda Fauziah"/>
    <x v="21"/>
    <x v="18"/>
    <n v="11000"/>
    <n v="2"/>
    <n v="0"/>
    <n v="22000"/>
    <n v="0"/>
    <n v="22000"/>
    <n v="59000"/>
    <n v="81000"/>
    <x v="3"/>
    <x v="0"/>
    <x v="0"/>
    <n v="1"/>
    <x v="1"/>
    <x v="1"/>
    <s v="Completed"/>
  </r>
  <r>
    <s v="ORD01723"/>
    <x v="137"/>
    <s v="Gita Wijaya"/>
    <x v="31"/>
    <x v="17"/>
    <n v="12000"/>
    <n v="0.7"/>
    <n v="0"/>
    <n v="8400"/>
    <n v="0"/>
    <n v="8400"/>
    <n v="87000"/>
    <n v="95400"/>
    <x v="3"/>
    <x v="0"/>
    <x v="1"/>
    <n v="5"/>
    <x v="0"/>
    <x v="1"/>
    <s v="Completed"/>
  </r>
  <r>
    <s v="ORD00286"/>
    <x v="138"/>
    <s v="Fitri Rahmawati"/>
    <x v="35"/>
    <x v="9"/>
    <n v="46000"/>
    <n v="0.5"/>
    <n v="0"/>
    <n v="23000"/>
    <n v="0"/>
    <n v="23000"/>
    <n v="79000"/>
    <n v="102000"/>
    <x v="2"/>
    <x v="0"/>
    <x v="1"/>
    <n v="1"/>
    <x v="0"/>
    <x v="1"/>
    <s v="Completed"/>
  </r>
  <r>
    <s v="ORD00927"/>
    <x v="139"/>
    <s v="Ani Fauziah"/>
    <x v="15"/>
    <x v="2"/>
    <n v="20000"/>
    <n v="0.8"/>
    <n v="0"/>
    <n v="16000"/>
    <n v="0"/>
    <n v="16000"/>
    <n v="97000"/>
    <n v="113000"/>
    <x v="3"/>
    <x v="0"/>
    <x v="1"/>
    <n v="1"/>
    <x v="0"/>
    <x v="1"/>
    <s v="Completed"/>
  </r>
  <r>
    <s v="ORD00754"/>
    <x v="140"/>
    <s v="Qori Syahputra"/>
    <x v="12"/>
    <x v="10"/>
    <n v="45000"/>
    <n v="1.3"/>
    <n v="0"/>
    <n v="58500"/>
    <n v="0"/>
    <n v="58500"/>
    <n v="30000"/>
    <n v="88500"/>
    <x v="1"/>
    <x v="0"/>
    <x v="4"/>
    <n v="4"/>
    <x v="0"/>
    <x v="1"/>
    <s v="Completed"/>
  </r>
  <r>
    <s v="ORD00014"/>
    <x v="141"/>
    <s v="Nanda Setiawan"/>
    <x v="31"/>
    <x v="10"/>
    <n v="45000"/>
    <n v="0.6"/>
    <n v="0"/>
    <n v="27000"/>
    <n v="0"/>
    <n v="27000"/>
    <n v="87000"/>
    <n v="114000"/>
    <x v="0"/>
    <x v="0"/>
    <x v="3"/>
    <n v="4"/>
    <x v="1"/>
    <x v="1"/>
    <s v="Completed"/>
  </r>
  <r>
    <s v="ORD00014"/>
    <x v="141"/>
    <s v="Nanda Setiawan"/>
    <x v="31"/>
    <x v="19"/>
    <n v="15500"/>
    <n v="0.4"/>
    <n v="0"/>
    <n v="6200"/>
    <n v="0"/>
    <n v="6200"/>
    <n v="0"/>
    <n v="6200"/>
    <x v="0"/>
    <x v="0"/>
    <x v="3"/>
    <n v="4"/>
    <x v="1"/>
    <x v="1"/>
    <s v="Completed"/>
  </r>
  <r>
    <s v="ORD00746"/>
    <x v="142"/>
    <s v="Aulia Rahmawati"/>
    <x v="10"/>
    <x v="14"/>
    <n v="55000"/>
    <n v="1"/>
    <n v="0"/>
    <n v="55000"/>
    <n v="0"/>
    <n v="55000"/>
    <n v="87000"/>
    <n v="142000"/>
    <x v="1"/>
    <x v="1"/>
    <x v="3"/>
    <n v="3"/>
    <x v="0"/>
    <x v="1"/>
    <s v="Returned"/>
  </r>
  <r>
    <s v="ORD00229"/>
    <x v="143"/>
    <s v="Fitri Iskandar"/>
    <x v="8"/>
    <x v="5"/>
    <n v="10500"/>
    <n v="3.1"/>
    <n v="0"/>
    <n v="32550"/>
    <n v="0"/>
    <n v="32550"/>
    <n v="59000"/>
    <n v="91550"/>
    <x v="3"/>
    <x v="0"/>
    <x v="2"/>
    <n v="4"/>
    <x v="0"/>
    <x v="1"/>
    <s v="Completed"/>
  </r>
  <r>
    <s v="ORD00229"/>
    <x v="143"/>
    <s v="Fitri Iskandar"/>
    <x v="8"/>
    <x v="9"/>
    <n v="46000"/>
    <n v="0.8"/>
    <n v="0"/>
    <n v="36800"/>
    <n v="0"/>
    <n v="36800"/>
    <n v="0"/>
    <n v="36800"/>
    <x v="3"/>
    <x v="0"/>
    <x v="2"/>
    <n v="4"/>
    <x v="0"/>
    <x v="1"/>
    <s v="Completed"/>
  </r>
  <r>
    <s v="ORD01201"/>
    <x v="144"/>
    <s v="Gita Saputra"/>
    <x v="17"/>
    <x v="4"/>
    <n v="40000"/>
    <n v="0.8"/>
    <n v="0"/>
    <n v="32000"/>
    <n v="0"/>
    <n v="32000"/>
    <n v="72000"/>
    <n v="104000"/>
    <x v="3"/>
    <x v="1"/>
    <x v="4"/>
    <n v="2"/>
    <x v="0"/>
    <x v="1"/>
    <s v="Returned"/>
  </r>
  <r>
    <s v="ORD00156"/>
    <x v="145"/>
    <s v="Dina Kurniawan"/>
    <x v="31"/>
    <x v="5"/>
    <n v="10500"/>
    <n v="3.3"/>
    <n v="0"/>
    <n v="34650"/>
    <n v="0"/>
    <n v="34650"/>
    <n v="87000"/>
    <n v="121650"/>
    <x v="1"/>
    <x v="0"/>
    <x v="0"/>
    <n v="1"/>
    <x v="0"/>
    <x v="1"/>
    <s v="Completed"/>
  </r>
  <r>
    <s v="ORD00640"/>
    <x v="146"/>
    <s v="Putri Wijaya"/>
    <x v="12"/>
    <x v="2"/>
    <n v="20000"/>
    <n v="2.4"/>
    <n v="0"/>
    <n v="48000"/>
    <n v="0"/>
    <n v="48000"/>
    <n v="30000"/>
    <n v="78000"/>
    <x v="2"/>
    <x v="0"/>
    <x v="4"/>
    <n v="5"/>
    <x v="0"/>
    <x v="1"/>
    <s v="Completed"/>
  </r>
  <r>
    <s v="ORD01106"/>
    <x v="147"/>
    <s v="Vina Hidayat"/>
    <x v="9"/>
    <x v="2"/>
    <n v="20000"/>
    <n v="1.8"/>
    <n v="0"/>
    <n v="36000"/>
    <n v="0"/>
    <n v="36000"/>
    <n v="89000"/>
    <n v="125000"/>
    <x v="2"/>
    <x v="0"/>
    <x v="3"/>
    <n v="2"/>
    <x v="0"/>
    <x v="1"/>
    <s v="Completed"/>
  </r>
  <r>
    <s v="ORD01630"/>
    <x v="148"/>
    <s v="Bayu Maulana"/>
    <x v="9"/>
    <x v="4"/>
    <n v="40000"/>
    <n v="0.5"/>
    <n v="0"/>
    <n v="20000"/>
    <n v="0"/>
    <n v="20000"/>
    <n v="89000"/>
    <n v="109000"/>
    <x v="1"/>
    <x v="0"/>
    <x v="3"/>
    <n v="5"/>
    <x v="1"/>
    <x v="1"/>
    <s v="Completed"/>
  </r>
  <r>
    <s v="ORD01485"/>
    <x v="149"/>
    <s v="Ani Ananda"/>
    <x v="30"/>
    <x v="6"/>
    <n v="26000"/>
    <n v="1.1000000000000001"/>
    <n v="0"/>
    <n v="28600.000000000004"/>
    <n v="0"/>
    <n v="28600.000000000004"/>
    <n v="57000"/>
    <n v="85600"/>
    <x v="2"/>
    <x v="0"/>
    <x v="1"/>
    <n v="2"/>
    <x v="0"/>
    <x v="2"/>
    <s v="Completed"/>
  </r>
  <r>
    <s v="ORD00868"/>
    <x v="150"/>
    <s v="Eka Wijaya"/>
    <x v="7"/>
    <x v="4"/>
    <n v="40000"/>
    <n v="1"/>
    <n v="0"/>
    <n v="40000"/>
    <n v="0"/>
    <n v="40000"/>
    <n v="26000"/>
    <n v="66000"/>
    <x v="3"/>
    <x v="0"/>
    <x v="0"/>
    <n v="3"/>
    <x v="0"/>
    <x v="2"/>
    <s v="Completed"/>
  </r>
  <r>
    <s v="ORD01149"/>
    <x v="151"/>
    <s v="Putri Wijaya"/>
    <x v="12"/>
    <x v="8"/>
    <n v="17500"/>
    <n v="2.2999999999999998"/>
    <n v="0"/>
    <n v="40250"/>
    <n v="0"/>
    <n v="40250"/>
    <n v="30000"/>
    <n v="70250"/>
    <x v="3"/>
    <x v="0"/>
    <x v="2"/>
    <n v="5"/>
    <x v="0"/>
    <x v="2"/>
    <s v="Completed"/>
  </r>
  <r>
    <s v="ORD01707"/>
    <x v="152"/>
    <s v="Oka Santoso"/>
    <x v="16"/>
    <x v="7"/>
    <n v="14000"/>
    <n v="0.5"/>
    <n v="0"/>
    <n v="7000"/>
    <n v="0"/>
    <n v="7000"/>
    <n v="18000"/>
    <n v="25000"/>
    <x v="2"/>
    <x v="0"/>
    <x v="2"/>
    <n v="5"/>
    <x v="1"/>
    <x v="2"/>
    <s v="Completed"/>
  </r>
  <r>
    <s v="ORD01697"/>
    <x v="153"/>
    <s v="Rizky Ramadhani"/>
    <x v="34"/>
    <x v="18"/>
    <n v="11000"/>
    <n v="0.4"/>
    <n v="0"/>
    <n v="4400"/>
    <n v="0"/>
    <n v="4400"/>
    <n v="18000"/>
    <n v="22400"/>
    <x v="1"/>
    <x v="0"/>
    <x v="2"/>
    <n v="5"/>
    <x v="1"/>
    <x v="2"/>
    <s v="Completed"/>
  </r>
  <r>
    <s v="ORD00483"/>
    <x v="154"/>
    <s v="Bella Budiman"/>
    <x v="1"/>
    <x v="0"/>
    <n v="10000"/>
    <n v="3.5"/>
    <n v="0"/>
    <n v="35000"/>
    <n v="0"/>
    <n v="35000"/>
    <n v="17000"/>
    <n v="52000"/>
    <x v="0"/>
    <x v="0"/>
    <x v="2"/>
    <n v="3"/>
    <x v="0"/>
    <x v="2"/>
    <s v="Completed"/>
  </r>
  <r>
    <s v="ORD00272"/>
    <x v="155"/>
    <s v="Yani Pradipta"/>
    <x v="1"/>
    <x v="13"/>
    <n v="10000"/>
    <n v="1.1000000000000001"/>
    <n v="0"/>
    <n v="11000"/>
    <n v="0"/>
    <n v="11000"/>
    <n v="17000"/>
    <n v="28000"/>
    <x v="2"/>
    <x v="0"/>
    <x v="1"/>
    <n v="2"/>
    <x v="0"/>
    <x v="2"/>
    <s v="Completed"/>
  </r>
  <r>
    <s v="ORD01104"/>
    <x v="156"/>
    <s v="Andi Wijaya"/>
    <x v="36"/>
    <x v="2"/>
    <n v="20000"/>
    <n v="2.7"/>
    <n v="0"/>
    <n v="54000"/>
    <n v="0"/>
    <n v="54000"/>
    <n v="21000"/>
    <n v="75000"/>
    <x v="3"/>
    <x v="0"/>
    <x v="4"/>
    <n v="4"/>
    <x v="1"/>
    <x v="2"/>
    <s v="Completed"/>
  </r>
  <r>
    <s v="ORD00522"/>
    <x v="157"/>
    <s v="Dewi Halim"/>
    <x v="29"/>
    <x v="11"/>
    <n v="15000"/>
    <n v="2.2999999999999998"/>
    <n v="0"/>
    <n v="34500"/>
    <n v="0"/>
    <n v="34500"/>
    <n v="48000"/>
    <n v="82500"/>
    <x v="1"/>
    <x v="0"/>
    <x v="3"/>
    <n v="4"/>
    <x v="0"/>
    <x v="2"/>
    <s v="Completed"/>
  </r>
  <r>
    <s v="ORD00807"/>
    <x v="158"/>
    <s v="Qori Saputra"/>
    <x v="1"/>
    <x v="2"/>
    <n v="20000"/>
    <n v="1.2"/>
    <n v="0"/>
    <n v="24000"/>
    <n v="0"/>
    <n v="24000"/>
    <n v="17000"/>
    <n v="41000"/>
    <x v="2"/>
    <x v="0"/>
    <x v="3"/>
    <n v="2"/>
    <x v="0"/>
    <x v="2"/>
    <s v="Completed"/>
  </r>
  <r>
    <s v="ORD00269"/>
    <x v="159"/>
    <s v="Yani Santoso"/>
    <x v="14"/>
    <x v="10"/>
    <n v="45000"/>
    <n v="1.8"/>
    <n v="0"/>
    <n v="81000"/>
    <n v="0"/>
    <n v="81000"/>
    <n v="85000"/>
    <n v="166000"/>
    <x v="3"/>
    <x v="1"/>
    <x v="0"/>
    <n v="3"/>
    <x v="0"/>
    <x v="2"/>
    <s v="Returned"/>
  </r>
  <r>
    <s v="ORD00733"/>
    <x v="160"/>
    <s v="Aulia Utami"/>
    <x v="19"/>
    <x v="1"/>
    <n v="15000"/>
    <n v="0.1"/>
    <n v="0"/>
    <n v="1500"/>
    <n v="0"/>
    <n v="1500"/>
    <n v="78000"/>
    <n v="79500"/>
    <x v="2"/>
    <x v="0"/>
    <x v="0"/>
    <n v="5"/>
    <x v="0"/>
    <x v="2"/>
    <s v="Completed"/>
  </r>
  <r>
    <s v="ORD00544"/>
    <x v="161"/>
    <s v="Dewi Budiman"/>
    <x v="36"/>
    <x v="13"/>
    <n v="10000"/>
    <n v="0.2"/>
    <n v="0"/>
    <n v="2000"/>
    <n v="0"/>
    <n v="2000"/>
    <n v="21000"/>
    <n v="23000"/>
    <x v="3"/>
    <x v="2"/>
    <x v="4"/>
    <n v="5"/>
    <x v="0"/>
    <x v="2"/>
    <s v="Cancelled"/>
  </r>
  <r>
    <s v="ORD00910"/>
    <x v="162"/>
    <s v="Eko Pradipta"/>
    <x v="4"/>
    <x v="9"/>
    <n v="46000"/>
    <n v="0.8"/>
    <n v="0"/>
    <n v="36800"/>
    <n v="0"/>
    <n v="36800"/>
    <n v="43000"/>
    <n v="79800"/>
    <x v="2"/>
    <x v="0"/>
    <x v="2"/>
    <n v="3"/>
    <x v="1"/>
    <x v="2"/>
    <s v="Completed"/>
  </r>
  <r>
    <s v="ORD00305"/>
    <x v="163"/>
    <s v="Dina Kusuma"/>
    <x v="29"/>
    <x v="11"/>
    <n v="15000"/>
    <n v="1.1000000000000001"/>
    <n v="0"/>
    <n v="16500"/>
    <n v="0"/>
    <n v="16500"/>
    <n v="48000"/>
    <n v="64500"/>
    <x v="1"/>
    <x v="0"/>
    <x v="0"/>
    <n v="4"/>
    <x v="0"/>
    <x v="2"/>
    <s v="Completed"/>
  </r>
  <r>
    <s v="ORD01334"/>
    <x v="164"/>
    <s v="Fitri Puspita"/>
    <x v="19"/>
    <x v="3"/>
    <n v="13500"/>
    <n v="2.2999999999999998"/>
    <n v="0"/>
    <n v="31049.999999999996"/>
    <n v="0"/>
    <n v="31049.999999999996"/>
    <n v="78000"/>
    <n v="109050"/>
    <x v="2"/>
    <x v="0"/>
    <x v="3"/>
    <n v="5"/>
    <x v="0"/>
    <x v="2"/>
    <s v="Completed"/>
  </r>
  <r>
    <s v="ORD00383"/>
    <x v="165"/>
    <s v="Ani Fauziah"/>
    <x v="15"/>
    <x v="15"/>
    <n v="10000"/>
    <n v="0.6"/>
    <n v="0"/>
    <n v="6000"/>
    <n v="0"/>
    <n v="6000"/>
    <n v="97000"/>
    <n v="103000"/>
    <x v="2"/>
    <x v="1"/>
    <x v="3"/>
    <n v="1"/>
    <x v="0"/>
    <x v="2"/>
    <s v="Returned"/>
  </r>
  <r>
    <s v="ORD00383"/>
    <x v="165"/>
    <s v="Ani Fauziah"/>
    <x v="15"/>
    <x v="11"/>
    <n v="15000"/>
    <n v="1.5"/>
    <n v="0"/>
    <n v="22500"/>
    <n v="0"/>
    <n v="22500"/>
    <n v="0"/>
    <n v="22500"/>
    <x v="2"/>
    <x v="1"/>
    <x v="3"/>
    <n v="1"/>
    <x v="0"/>
    <x v="2"/>
    <s v="Returned"/>
  </r>
  <r>
    <s v="ORD01601"/>
    <x v="166"/>
    <s v="Bella Saputra"/>
    <x v="5"/>
    <x v="14"/>
    <n v="55000"/>
    <n v="1.1000000000000001"/>
    <n v="0"/>
    <n v="60500.000000000007"/>
    <n v="0"/>
    <n v="60500.000000000007"/>
    <n v="18000"/>
    <n v="78500"/>
    <x v="0"/>
    <x v="0"/>
    <x v="1"/>
    <n v="2"/>
    <x v="0"/>
    <x v="3"/>
    <s v="Completed"/>
  </r>
  <r>
    <s v="ORD01477"/>
    <x v="167"/>
    <s v="Made Fauziah"/>
    <x v="8"/>
    <x v="13"/>
    <n v="10000"/>
    <n v="0.3"/>
    <n v="5"/>
    <n v="3000"/>
    <n v="150"/>
    <n v="2850"/>
    <n v="59000"/>
    <n v="61850"/>
    <x v="3"/>
    <x v="0"/>
    <x v="4"/>
    <n v="4"/>
    <x v="1"/>
    <x v="4"/>
    <s v="Completed"/>
  </r>
  <r>
    <s v="ORD01232"/>
    <x v="168"/>
    <s v="Eka Saputra"/>
    <x v="29"/>
    <x v="19"/>
    <n v="15500"/>
    <n v="0.2"/>
    <n v="5"/>
    <n v="3100"/>
    <n v="155"/>
    <n v="2945"/>
    <n v="48000"/>
    <n v="50945"/>
    <x v="2"/>
    <x v="1"/>
    <x v="2"/>
    <n v="4"/>
    <x v="0"/>
    <x v="4"/>
    <s v="Returned"/>
  </r>
  <r>
    <s v="ORD01409"/>
    <x v="169"/>
    <s v="Yani Puspita"/>
    <x v="1"/>
    <x v="4"/>
    <n v="40000"/>
    <n v="0.2"/>
    <n v="5"/>
    <n v="8000"/>
    <n v="400"/>
    <n v="7600"/>
    <n v="17000"/>
    <n v="24600"/>
    <x v="3"/>
    <x v="1"/>
    <x v="1"/>
    <n v="2"/>
    <x v="0"/>
    <x v="4"/>
    <s v="Returned"/>
  </r>
  <r>
    <s v="ORD01435"/>
    <x v="170"/>
    <s v="Ani Halim"/>
    <x v="25"/>
    <x v="7"/>
    <n v="14000"/>
    <n v="1.2"/>
    <n v="5"/>
    <n v="16800"/>
    <n v="840"/>
    <n v="15960"/>
    <n v="50000"/>
    <n v="65960"/>
    <x v="1"/>
    <x v="0"/>
    <x v="1"/>
    <n v="2"/>
    <x v="0"/>
    <x v="4"/>
    <s v="Completed"/>
  </r>
  <r>
    <s v="ORD01804"/>
    <x v="171"/>
    <s v="Dimas Maulana"/>
    <x v="28"/>
    <x v="9"/>
    <n v="46000"/>
    <n v="0.4"/>
    <n v="5"/>
    <n v="18400"/>
    <n v="920"/>
    <n v="17480"/>
    <n v="56000"/>
    <n v="73480"/>
    <x v="0"/>
    <x v="2"/>
    <x v="4"/>
    <n v="5"/>
    <x v="1"/>
    <x v="4"/>
    <s v="Cancelled"/>
  </r>
  <r>
    <s v="ORD01156"/>
    <x v="172"/>
    <s v="Clara Kusuma"/>
    <x v="15"/>
    <x v="4"/>
    <n v="40000"/>
    <n v="0.5"/>
    <n v="5"/>
    <n v="20000"/>
    <n v="1000"/>
    <n v="19000"/>
    <n v="97000"/>
    <n v="116000"/>
    <x v="2"/>
    <x v="0"/>
    <x v="4"/>
    <n v="5"/>
    <x v="0"/>
    <x v="4"/>
    <s v="Completed"/>
  </r>
  <r>
    <s v="ORD00747"/>
    <x v="173"/>
    <s v="Qori Syahputra"/>
    <x v="12"/>
    <x v="19"/>
    <n v="15500"/>
    <n v="0.6"/>
    <n v="5"/>
    <n v="9300"/>
    <n v="465"/>
    <n v="8835"/>
    <n v="30000"/>
    <n v="38835"/>
    <x v="3"/>
    <x v="0"/>
    <x v="1"/>
    <n v="1"/>
    <x v="0"/>
    <x v="4"/>
    <s v="Completed"/>
  </r>
  <r>
    <s v="ORD00278"/>
    <x v="174"/>
    <s v="Qori Setiawan"/>
    <x v="10"/>
    <x v="4"/>
    <n v="40000"/>
    <n v="1.1000000000000001"/>
    <n v="5"/>
    <n v="44000"/>
    <n v="2200"/>
    <n v="41800"/>
    <n v="87000"/>
    <n v="128800"/>
    <x v="0"/>
    <x v="0"/>
    <x v="2"/>
    <n v="3"/>
    <x v="0"/>
    <x v="4"/>
    <s v="Completed"/>
  </r>
  <r>
    <s v="ORD00111"/>
    <x v="175"/>
    <s v="Sari Halim"/>
    <x v="23"/>
    <x v="4"/>
    <n v="40000"/>
    <n v="1.3"/>
    <n v="5"/>
    <n v="52000"/>
    <n v="2600"/>
    <n v="49400"/>
    <n v="55000"/>
    <n v="104400"/>
    <x v="0"/>
    <x v="0"/>
    <x v="4"/>
    <n v="2"/>
    <x v="0"/>
    <x v="4"/>
    <s v="Completed"/>
  </r>
  <r>
    <s v="ORD00987"/>
    <x v="176"/>
    <s v="Zahra Santoso"/>
    <x v="9"/>
    <x v="8"/>
    <n v="17500"/>
    <n v="1.9"/>
    <n v="0"/>
    <n v="33250"/>
    <n v="0"/>
    <n v="33250"/>
    <n v="89000"/>
    <n v="122250"/>
    <x v="1"/>
    <x v="0"/>
    <x v="1"/>
    <n v="3"/>
    <x v="0"/>
    <x v="5"/>
    <s v="Completed"/>
  </r>
  <r>
    <s v="ORD00131"/>
    <x v="177"/>
    <s v="Putri Puspita"/>
    <x v="8"/>
    <x v="0"/>
    <n v="10000"/>
    <n v="2.2000000000000002"/>
    <n v="0"/>
    <n v="22000"/>
    <n v="0"/>
    <n v="22000"/>
    <n v="59000"/>
    <n v="81000"/>
    <x v="1"/>
    <x v="0"/>
    <x v="2"/>
    <n v="1"/>
    <x v="0"/>
    <x v="6"/>
    <s v="Completed"/>
  </r>
  <r>
    <s v="ORD00131"/>
    <x v="177"/>
    <s v="Putri Puspita"/>
    <x v="8"/>
    <x v="19"/>
    <n v="15500"/>
    <n v="0.6"/>
    <n v="0"/>
    <n v="9300"/>
    <n v="0"/>
    <n v="9300"/>
    <n v="0"/>
    <n v="9300"/>
    <x v="1"/>
    <x v="0"/>
    <x v="2"/>
    <n v="1"/>
    <x v="0"/>
    <x v="6"/>
    <s v="Completed"/>
  </r>
  <r>
    <s v="ORD00995"/>
    <x v="178"/>
    <s v="Vina Budiman"/>
    <x v="4"/>
    <x v="7"/>
    <n v="14000"/>
    <n v="0.2"/>
    <n v="0"/>
    <n v="2800"/>
    <n v="0"/>
    <n v="2800"/>
    <n v="43000"/>
    <n v="45800"/>
    <x v="1"/>
    <x v="1"/>
    <x v="4"/>
    <n v="4"/>
    <x v="0"/>
    <x v="6"/>
    <s v="Returned"/>
  </r>
  <r>
    <s v="ORD00230"/>
    <x v="179"/>
    <s v="Citra Halim"/>
    <x v="21"/>
    <x v="2"/>
    <n v="20000"/>
    <n v="1.3"/>
    <n v="0"/>
    <n v="26000"/>
    <n v="0"/>
    <n v="26000"/>
    <n v="59000"/>
    <n v="85000"/>
    <x v="2"/>
    <x v="0"/>
    <x v="4"/>
    <n v="2"/>
    <x v="0"/>
    <x v="6"/>
    <s v="Completed"/>
  </r>
  <r>
    <s v="ORD00307"/>
    <x v="180"/>
    <s v="Hana Wijaya"/>
    <x v="31"/>
    <x v="18"/>
    <n v="11000"/>
    <n v="2.2000000000000002"/>
    <n v="0"/>
    <n v="24200.000000000004"/>
    <n v="0"/>
    <n v="24200.000000000004"/>
    <n v="87000"/>
    <n v="111200"/>
    <x v="1"/>
    <x v="0"/>
    <x v="1"/>
    <n v="2"/>
    <x v="0"/>
    <x v="6"/>
    <s v="Completed"/>
  </r>
  <r>
    <s v="ORD01202"/>
    <x v="181"/>
    <s v="Iwan Maulana"/>
    <x v="14"/>
    <x v="0"/>
    <n v="10000"/>
    <n v="2.2999999999999998"/>
    <n v="0"/>
    <n v="23000"/>
    <n v="0"/>
    <n v="23000"/>
    <n v="85000"/>
    <n v="108000"/>
    <x v="3"/>
    <x v="1"/>
    <x v="0"/>
    <n v="5"/>
    <x v="1"/>
    <x v="6"/>
    <s v="Returned"/>
  </r>
  <r>
    <s v="ORD00649"/>
    <x v="182"/>
    <s v="Citra Santoso"/>
    <x v="14"/>
    <x v="13"/>
    <n v="10000"/>
    <n v="1.4"/>
    <n v="0"/>
    <n v="14000"/>
    <n v="0"/>
    <n v="14000"/>
    <n v="85000"/>
    <n v="99000"/>
    <x v="0"/>
    <x v="0"/>
    <x v="3"/>
    <n v="3"/>
    <x v="0"/>
    <x v="0"/>
    <s v="Completed"/>
  </r>
  <r>
    <s v="ORD00024"/>
    <x v="183"/>
    <s v="Dimas Budiman"/>
    <x v="15"/>
    <x v="5"/>
    <n v="10500"/>
    <n v="3"/>
    <n v="0"/>
    <n v="31500"/>
    <n v="0"/>
    <n v="31500"/>
    <n v="97000"/>
    <n v="128500"/>
    <x v="3"/>
    <x v="1"/>
    <x v="3"/>
    <n v="4"/>
    <x v="1"/>
    <x v="1"/>
    <s v="Returned"/>
  </r>
  <r>
    <s v="ORD01739"/>
    <x v="184"/>
    <s v="Qori Syahputra"/>
    <x v="12"/>
    <x v="10"/>
    <n v="45000"/>
    <n v="1.4"/>
    <n v="0"/>
    <n v="62999.999999999993"/>
    <n v="0"/>
    <n v="62999.999999999993"/>
    <n v="30000"/>
    <n v="93000"/>
    <x v="2"/>
    <x v="0"/>
    <x v="4"/>
    <n v="5"/>
    <x v="0"/>
    <x v="1"/>
    <s v="Completed"/>
  </r>
  <r>
    <s v="ORD00660"/>
    <x v="185"/>
    <s v="Nanda Utami"/>
    <x v="3"/>
    <x v="16"/>
    <n v="115000"/>
    <n v="0.5"/>
    <n v="0"/>
    <n v="57500"/>
    <n v="0"/>
    <n v="57500"/>
    <n v="93000"/>
    <n v="150500"/>
    <x v="3"/>
    <x v="2"/>
    <x v="0"/>
    <n v="2"/>
    <x v="1"/>
    <x v="2"/>
    <s v="Cancelled"/>
  </r>
  <r>
    <s v="ORD00959"/>
    <x v="186"/>
    <s v="Clara Maulana"/>
    <x v="14"/>
    <x v="1"/>
    <n v="15000"/>
    <n v="0.8"/>
    <n v="0"/>
    <n v="12000"/>
    <n v="0"/>
    <n v="12000"/>
    <n v="85000"/>
    <n v="97000"/>
    <x v="0"/>
    <x v="0"/>
    <x v="2"/>
    <n v="1"/>
    <x v="0"/>
    <x v="2"/>
    <s v="Completed"/>
  </r>
  <r>
    <s v="ORD00801"/>
    <x v="187"/>
    <s v="Budi Saputra"/>
    <x v="28"/>
    <x v="5"/>
    <n v="10500"/>
    <n v="2"/>
    <n v="0"/>
    <n v="21000"/>
    <n v="0"/>
    <n v="21000"/>
    <n v="56000"/>
    <n v="77000"/>
    <x v="2"/>
    <x v="1"/>
    <x v="3"/>
    <n v="4"/>
    <x v="1"/>
    <x v="2"/>
    <s v="Returned"/>
  </r>
  <r>
    <s v="ORD00143"/>
    <x v="188"/>
    <s v="Bella Halim"/>
    <x v="2"/>
    <x v="19"/>
    <n v="15500"/>
    <n v="0.4"/>
    <n v="0"/>
    <n v="6200"/>
    <n v="0"/>
    <n v="6200"/>
    <n v="76000"/>
    <n v="82200"/>
    <x v="1"/>
    <x v="1"/>
    <x v="4"/>
    <n v="1"/>
    <x v="0"/>
    <x v="2"/>
    <s v="Returned"/>
  </r>
  <r>
    <s v="ORD00143"/>
    <x v="188"/>
    <s v="Bella Halim"/>
    <x v="2"/>
    <x v="11"/>
    <n v="15000"/>
    <n v="0.9"/>
    <n v="0"/>
    <n v="13500"/>
    <n v="0"/>
    <n v="13500"/>
    <n v="0"/>
    <n v="13500"/>
    <x v="1"/>
    <x v="1"/>
    <x v="4"/>
    <n v="1"/>
    <x v="0"/>
    <x v="2"/>
    <s v="Returned"/>
  </r>
  <r>
    <s v="ORD00219"/>
    <x v="189"/>
    <s v="Citra Budiman"/>
    <x v="18"/>
    <x v="12"/>
    <n v="9500"/>
    <n v="1.9"/>
    <n v="0"/>
    <n v="18050"/>
    <n v="0"/>
    <n v="18050"/>
    <n v="0"/>
    <n v="18050"/>
    <x v="1"/>
    <x v="1"/>
    <x v="3"/>
    <n v="2"/>
    <x v="0"/>
    <x v="4"/>
    <s v="Returned"/>
  </r>
  <r>
    <s v="ORD00228"/>
    <x v="190"/>
    <s v="Dina Wijaya"/>
    <x v="37"/>
    <x v="11"/>
    <n v="15000"/>
    <n v="1.7"/>
    <n v="0"/>
    <n v="25500"/>
    <n v="0"/>
    <n v="25500"/>
    <n v="67000"/>
    <n v="92500"/>
    <x v="1"/>
    <x v="1"/>
    <x v="3"/>
    <n v="4"/>
    <x v="0"/>
    <x v="4"/>
    <s v="Returned"/>
  </r>
  <r>
    <s v="ORD01030"/>
    <x v="191"/>
    <s v="Bella Setiawan"/>
    <x v="36"/>
    <x v="16"/>
    <n v="115000"/>
    <n v="1.3"/>
    <n v="0"/>
    <n v="149500"/>
    <n v="0"/>
    <n v="149500"/>
    <n v="21000"/>
    <n v="170500"/>
    <x v="3"/>
    <x v="0"/>
    <x v="0"/>
    <n v="3"/>
    <x v="0"/>
    <x v="4"/>
    <s v="Completed"/>
  </r>
  <r>
    <s v="ORD00037"/>
    <x v="192"/>
    <s v="Galih Kusuma"/>
    <x v="18"/>
    <x v="7"/>
    <n v="14000"/>
    <n v="1"/>
    <n v="0"/>
    <n v="14000"/>
    <n v="0"/>
    <n v="14000"/>
    <n v="0"/>
    <n v="14000"/>
    <x v="2"/>
    <x v="0"/>
    <x v="0"/>
    <n v="1"/>
    <x v="1"/>
    <x v="4"/>
    <s v="Completed"/>
  </r>
  <r>
    <s v="ORD01263"/>
    <x v="193"/>
    <s v="Umar Setiawan"/>
    <x v="17"/>
    <x v="17"/>
    <n v="12000"/>
    <n v="1.3"/>
    <n v="0"/>
    <n v="15600"/>
    <n v="0"/>
    <n v="15600"/>
    <n v="72000"/>
    <n v="87600"/>
    <x v="3"/>
    <x v="0"/>
    <x v="3"/>
    <n v="1"/>
    <x v="1"/>
    <x v="4"/>
    <s v="Completed"/>
  </r>
  <r>
    <s v="ORD00782"/>
    <x v="194"/>
    <s v="Sari Pradipta"/>
    <x v="5"/>
    <x v="8"/>
    <n v="17500"/>
    <n v="2.5"/>
    <n v="0"/>
    <n v="43750"/>
    <n v="0"/>
    <n v="43750"/>
    <n v="18000"/>
    <n v="61750"/>
    <x v="1"/>
    <x v="0"/>
    <x v="2"/>
    <n v="1"/>
    <x v="0"/>
    <x v="4"/>
    <s v="Completed"/>
  </r>
  <r>
    <s v="ORD01565"/>
    <x v="195"/>
    <s v="Made Setiawan"/>
    <x v="6"/>
    <x v="3"/>
    <n v="13500"/>
    <n v="2.5"/>
    <n v="0"/>
    <n v="33750"/>
    <n v="0"/>
    <n v="33750"/>
    <n v="80000"/>
    <n v="113750"/>
    <x v="3"/>
    <x v="0"/>
    <x v="0"/>
    <n v="3"/>
    <x v="1"/>
    <x v="4"/>
    <s v="Completed"/>
  </r>
  <r>
    <s v="ORD01280"/>
    <x v="196"/>
    <s v="Wahyu Fauziah"/>
    <x v="35"/>
    <x v="2"/>
    <n v="20000"/>
    <n v="2.2999999999999998"/>
    <n v="0"/>
    <n v="46000"/>
    <n v="0"/>
    <n v="46000"/>
    <n v="79000"/>
    <n v="125000"/>
    <x v="2"/>
    <x v="1"/>
    <x v="1"/>
    <n v="5"/>
    <x v="1"/>
    <x v="5"/>
    <s v="Returned"/>
  </r>
  <r>
    <s v="ORD00277"/>
    <x v="197"/>
    <s v="Dewi Fauziah"/>
    <x v="4"/>
    <x v="19"/>
    <n v="15500"/>
    <n v="0.2"/>
    <n v="0"/>
    <n v="3100"/>
    <n v="0"/>
    <n v="3100"/>
    <n v="43000"/>
    <n v="46100"/>
    <x v="1"/>
    <x v="0"/>
    <x v="4"/>
    <n v="2"/>
    <x v="0"/>
    <x v="5"/>
    <s v="Completed"/>
  </r>
  <r>
    <s v="ORD00277"/>
    <x v="197"/>
    <s v="Dewi Fauziah"/>
    <x v="4"/>
    <x v="12"/>
    <n v="9500"/>
    <n v="1.8"/>
    <n v="0"/>
    <n v="17100"/>
    <n v="0"/>
    <n v="17100"/>
    <n v="0"/>
    <n v="17100"/>
    <x v="1"/>
    <x v="0"/>
    <x v="4"/>
    <n v="2"/>
    <x v="0"/>
    <x v="5"/>
    <s v="Completed"/>
  </r>
  <r>
    <s v="ORD01543"/>
    <x v="198"/>
    <s v="Bella Pradipta"/>
    <x v="23"/>
    <x v="12"/>
    <n v="9500"/>
    <n v="1.3"/>
    <n v="0"/>
    <n v="12350"/>
    <n v="0"/>
    <n v="12350"/>
    <n v="55000"/>
    <n v="67350"/>
    <x v="2"/>
    <x v="0"/>
    <x v="2"/>
    <n v="1"/>
    <x v="0"/>
    <x v="6"/>
    <s v="Completed"/>
  </r>
  <r>
    <s v="ORD01046"/>
    <x v="199"/>
    <s v="Ani Budiman"/>
    <x v="17"/>
    <x v="2"/>
    <n v="20000"/>
    <n v="1.8"/>
    <n v="0"/>
    <n v="36000"/>
    <n v="0"/>
    <n v="36000"/>
    <n v="72000"/>
    <n v="108000"/>
    <x v="1"/>
    <x v="0"/>
    <x v="2"/>
    <n v="4"/>
    <x v="0"/>
    <x v="6"/>
    <s v="Completed"/>
  </r>
  <r>
    <s v="ORD01708"/>
    <x v="200"/>
    <s v="Oka Kusuma"/>
    <x v="1"/>
    <x v="15"/>
    <n v="10000"/>
    <n v="1"/>
    <n v="0"/>
    <n v="10000"/>
    <n v="0"/>
    <n v="10000"/>
    <n v="17000"/>
    <n v="27000"/>
    <x v="1"/>
    <x v="0"/>
    <x v="0"/>
    <n v="4"/>
    <x v="1"/>
    <x v="6"/>
    <s v="Completed"/>
  </r>
  <r>
    <s v="ORD00225"/>
    <x v="201"/>
    <s v="Yani Setiawan"/>
    <x v="2"/>
    <x v="9"/>
    <n v="46000"/>
    <n v="0.5"/>
    <n v="0"/>
    <n v="23000"/>
    <n v="0"/>
    <n v="23000"/>
    <n v="76000"/>
    <n v="99000"/>
    <x v="1"/>
    <x v="0"/>
    <x v="2"/>
    <n v="1"/>
    <x v="0"/>
    <x v="0"/>
    <s v="Completed"/>
  </r>
  <r>
    <s v="ORD00225"/>
    <x v="201"/>
    <s v="Yani Setiawan"/>
    <x v="2"/>
    <x v="10"/>
    <n v="45000"/>
    <n v="0.9"/>
    <n v="0"/>
    <n v="40500"/>
    <n v="0"/>
    <n v="40500"/>
    <n v="0"/>
    <n v="40500"/>
    <x v="1"/>
    <x v="0"/>
    <x v="2"/>
    <n v="1"/>
    <x v="0"/>
    <x v="0"/>
    <s v="Completed"/>
  </r>
  <r>
    <s v="ORD00796"/>
    <x v="202"/>
    <s v="Yani Wijaya"/>
    <x v="11"/>
    <x v="9"/>
    <n v="46000"/>
    <n v="0.2"/>
    <n v="0"/>
    <n v="9200"/>
    <n v="0"/>
    <n v="9200"/>
    <n v="74000"/>
    <n v="83200"/>
    <x v="0"/>
    <x v="0"/>
    <x v="0"/>
    <n v="3"/>
    <x v="0"/>
    <x v="1"/>
    <s v="Completed"/>
  </r>
  <r>
    <s v="ORD01720"/>
    <x v="203"/>
    <s v="Dewi Rahmawati"/>
    <x v="7"/>
    <x v="1"/>
    <n v="15000"/>
    <n v="0.5"/>
    <n v="0"/>
    <n v="7500"/>
    <n v="0"/>
    <n v="7500"/>
    <n v="26000"/>
    <n v="33500"/>
    <x v="1"/>
    <x v="0"/>
    <x v="3"/>
    <n v="5"/>
    <x v="0"/>
    <x v="2"/>
    <s v="Completed"/>
  </r>
  <r>
    <s v="ORD00034"/>
    <x v="204"/>
    <s v="Bayu Nugroho"/>
    <x v="12"/>
    <x v="8"/>
    <n v="17500"/>
    <n v="1.4"/>
    <n v="0"/>
    <n v="24500"/>
    <n v="0"/>
    <n v="24500"/>
    <n v="30000"/>
    <n v="54500"/>
    <x v="2"/>
    <x v="0"/>
    <x v="2"/>
    <n v="1"/>
    <x v="1"/>
    <x v="3"/>
    <s v="Completed"/>
  </r>
  <r>
    <s v="ORD01547"/>
    <x v="205"/>
    <s v="Lestari Wijaya"/>
    <x v="18"/>
    <x v="1"/>
    <n v="15000"/>
    <n v="0.6"/>
    <n v="0"/>
    <n v="9000"/>
    <n v="0"/>
    <n v="9000"/>
    <n v="0"/>
    <n v="9000"/>
    <x v="2"/>
    <x v="0"/>
    <x v="2"/>
    <n v="3"/>
    <x v="0"/>
    <x v="3"/>
    <s v="Completed"/>
  </r>
  <r>
    <s v="ORD00519"/>
    <x v="206"/>
    <s v="Made Santoso"/>
    <x v="35"/>
    <x v="9"/>
    <n v="46000"/>
    <n v="0.8"/>
    <n v="0"/>
    <n v="36800"/>
    <n v="0"/>
    <n v="36800"/>
    <n v="79000"/>
    <n v="115800"/>
    <x v="1"/>
    <x v="0"/>
    <x v="3"/>
    <n v="4"/>
    <x v="1"/>
    <x v="4"/>
    <s v="Completed"/>
  </r>
  <r>
    <s v="ORD01088"/>
    <x v="207"/>
    <s v="Qori Ramadhani"/>
    <x v="21"/>
    <x v="14"/>
    <n v="55000"/>
    <n v="0.6"/>
    <n v="0"/>
    <n v="33000"/>
    <n v="0"/>
    <n v="33000"/>
    <n v="59000"/>
    <n v="92000"/>
    <x v="0"/>
    <x v="0"/>
    <x v="4"/>
    <n v="5"/>
    <x v="0"/>
    <x v="5"/>
    <s v="Completed"/>
  </r>
  <r>
    <s v="ORD00905"/>
    <x v="208"/>
    <s v="Zahra Utami"/>
    <x v="25"/>
    <x v="2"/>
    <n v="20000"/>
    <n v="1.8"/>
    <n v="0"/>
    <n v="36000"/>
    <n v="0"/>
    <n v="36000"/>
    <n v="50000"/>
    <n v="86000"/>
    <x v="2"/>
    <x v="0"/>
    <x v="2"/>
    <n v="4"/>
    <x v="0"/>
    <x v="5"/>
    <s v="Completed"/>
  </r>
  <r>
    <s v="ORD00589"/>
    <x v="209"/>
    <s v="Sari Iskandar"/>
    <x v="17"/>
    <x v="18"/>
    <n v="11000"/>
    <n v="2.1"/>
    <n v="0"/>
    <n v="23100"/>
    <n v="0"/>
    <n v="23100"/>
    <n v="72000"/>
    <n v="95100"/>
    <x v="3"/>
    <x v="0"/>
    <x v="3"/>
    <n v="2"/>
    <x v="0"/>
    <x v="5"/>
    <s v="Completed"/>
  </r>
  <r>
    <s v="ORD00328"/>
    <x v="210"/>
    <s v="Qori Saputra"/>
    <x v="1"/>
    <x v="4"/>
    <n v="40000"/>
    <n v="1.4"/>
    <n v="0"/>
    <n v="56000"/>
    <n v="0"/>
    <n v="56000"/>
    <n v="17000"/>
    <n v="73000"/>
    <x v="2"/>
    <x v="0"/>
    <x v="0"/>
    <n v="4"/>
    <x v="0"/>
    <x v="6"/>
    <s v="Completed"/>
  </r>
  <r>
    <s v="ORD00510"/>
    <x v="211"/>
    <s v="Zahra Nugroho"/>
    <x v="19"/>
    <x v="17"/>
    <n v="12000"/>
    <n v="1.7"/>
    <n v="0"/>
    <n v="20400"/>
    <n v="0"/>
    <n v="20400"/>
    <n v="78000"/>
    <n v="98400"/>
    <x v="1"/>
    <x v="1"/>
    <x v="0"/>
    <n v="1"/>
    <x v="0"/>
    <x v="0"/>
    <s v="Returned"/>
  </r>
  <r>
    <s v="ORD01325"/>
    <x v="212"/>
    <s v="Erna Rahmawati"/>
    <x v="5"/>
    <x v="5"/>
    <n v="10500"/>
    <n v="1.2"/>
    <n v="0"/>
    <n v="12600"/>
    <n v="0"/>
    <n v="12600"/>
    <n v="18000"/>
    <n v="30600"/>
    <x v="0"/>
    <x v="0"/>
    <x v="4"/>
    <n v="5"/>
    <x v="0"/>
    <x v="0"/>
    <s v="Completed"/>
  </r>
  <r>
    <s v="ORD00096"/>
    <x v="213"/>
    <s v="Wahyu Fauziah"/>
    <x v="35"/>
    <x v="10"/>
    <n v="45000"/>
    <n v="0.5"/>
    <n v="0"/>
    <n v="22500"/>
    <n v="0"/>
    <n v="22500"/>
    <n v="79000"/>
    <n v="101500"/>
    <x v="1"/>
    <x v="0"/>
    <x v="4"/>
    <n v="5"/>
    <x v="1"/>
    <x v="1"/>
    <s v="Completed"/>
  </r>
  <r>
    <s v="ORD00835"/>
    <x v="214"/>
    <s v="Qori Budiman"/>
    <x v="29"/>
    <x v="17"/>
    <n v="12000"/>
    <n v="0.3"/>
    <n v="0"/>
    <n v="3600"/>
    <n v="0"/>
    <n v="3600"/>
    <n v="48000"/>
    <n v="51600"/>
    <x v="2"/>
    <x v="1"/>
    <x v="4"/>
    <n v="1"/>
    <x v="0"/>
    <x v="1"/>
    <s v="Returned"/>
  </r>
  <r>
    <s v="ORD00859"/>
    <x v="215"/>
    <s v="Bayu Syahputra"/>
    <x v="15"/>
    <x v="10"/>
    <n v="45000"/>
    <n v="1.3"/>
    <n v="0"/>
    <n v="58500"/>
    <n v="0"/>
    <n v="58500"/>
    <n v="97000"/>
    <n v="155500"/>
    <x v="3"/>
    <x v="0"/>
    <x v="2"/>
    <n v="5"/>
    <x v="1"/>
    <x v="1"/>
    <s v="Completed"/>
  </r>
  <r>
    <s v="ORD00238"/>
    <x v="216"/>
    <s v="Dewi Halim"/>
    <x v="29"/>
    <x v="12"/>
    <n v="9500"/>
    <n v="2.6"/>
    <n v="0"/>
    <n v="24700"/>
    <n v="0"/>
    <n v="24700"/>
    <n v="48000"/>
    <n v="72700"/>
    <x v="0"/>
    <x v="0"/>
    <x v="4"/>
    <n v="3"/>
    <x v="0"/>
    <x v="1"/>
    <s v="Completed"/>
  </r>
  <r>
    <s v="ORD00735"/>
    <x v="217"/>
    <s v="Lestari Budiman"/>
    <x v="14"/>
    <x v="4"/>
    <n v="40000"/>
    <n v="0.4"/>
    <n v="0"/>
    <n v="16000"/>
    <n v="0"/>
    <n v="16000"/>
    <n v="85000"/>
    <n v="101000"/>
    <x v="2"/>
    <x v="0"/>
    <x v="0"/>
    <n v="1"/>
    <x v="0"/>
    <x v="2"/>
    <s v="Completed"/>
  </r>
  <r>
    <s v="ORD01712"/>
    <x v="218"/>
    <s v="Citra Syahputra"/>
    <x v="26"/>
    <x v="8"/>
    <n v="17500"/>
    <n v="4.2"/>
    <n v="0"/>
    <n v="73500"/>
    <n v="0"/>
    <n v="73500"/>
    <n v="46000"/>
    <n v="119500"/>
    <x v="1"/>
    <x v="0"/>
    <x v="1"/>
    <n v="4"/>
    <x v="0"/>
    <x v="2"/>
    <s v="Completed"/>
  </r>
  <r>
    <s v="ORD00696"/>
    <x v="219"/>
    <s v="Ani Fauziah"/>
    <x v="15"/>
    <x v="19"/>
    <n v="15500"/>
    <n v="0.4"/>
    <n v="0"/>
    <n v="6200"/>
    <n v="0"/>
    <n v="6200"/>
    <n v="97000"/>
    <n v="103200"/>
    <x v="3"/>
    <x v="0"/>
    <x v="3"/>
    <n v="5"/>
    <x v="0"/>
    <x v="4"/>
    <s v="Completed"/>
  </r>
  <r>
    <s v="ORD01323"/>
    <x v="220"/>
    <s v="Dina Pradipta"/>
    <x v="29"/>
    <x v="15"/>
    <n v="10000"/>
    <n v="1"/>
    <n v="0"/>
    <n v="10000"/>
    <n v="0"/>
    <n v="10000"/>
    <n v="48000"/>
    <n v="58000"/>
    <x v="3"/>
    <x v="0"/>
    <x v="2"/>
    <n v="2"/>
    <x v="0"/>
    <x v="4"/>
    <s v="Completed"/>
  </r>
  <r>
    <s v="ORD00952"/>
    <x v="221"/>
    <s v="Ani Hidayat"/>
    <x v="4"/>
    <x v="17"/>
    <n v="12000"/>
    <n v="0.8"/>
    <n v="0"/>
    <n v="9600"/>
    <n v="0"/>
    <n v="9600"/>
    <n v="43000"/>
    <n v="52600"/>
    <x v="2"/>
    <x v="0"/>
    <x v="2"/>
    <n v="5"/>
    <x v="0"/>
    <x v="5"/>
    <s v="Completed"/>
  </r>
  <r>
    <s v="ORD01585"/>
    <x v="222"/>
    <s v="Vina Maulana"/>
    <x v="0"/>
    <x v="0"/>
    <n v="10000"/>
    <n v="1.7"/>
    <n v="5"/>
    <n v="17000"/>
    <n v="850"/>
    <n v="16150"/>
    <n v="15000"/>
    <n v="31150"/>
    <x v="0"/>
    <x v="0"/>
    <x v="1"/>
    <n v="5"/>
    <x v="0"/>
    <x v="6"/>
    <s v="Completed"/>
  </r>
  <r>
    <s v="ORD01822"/>
    <x v="223"/>
    <s v="Ani Wijaya"/>
    <x v="29"/>
    <x v="16"/>
    <n v="115000"/>
    <n v="0.5"/>
    <n v="5"/>
    <n v="57500"/>
    <n v="2875"/>
    <n v="54625"/>
    <n v="48000"/>
    <n v="102625"/>
    <x v="3"/>
    <x v="0"/>
    <x v="1"/>
    <n v="2"/>
    <x v="0"/>
    <x v="6"/>
    <s v="Completed"/>
  </r>
  <r>
    <s v="ORD00069"/>
    <x v="224"/>
    <s v="Oka Ramadhani"/>
    <x v="13"/>
    <x v="17"/>
    <n v="12000"/>
    <n v="0.5"/>
    <n v="5"/>
    <n v="6000"/>
    <n v="300"/>
    <n v="5700"/>
    <n v="49000"/>
    <n v="54700"/>
    <x v="3"/>
    <x v="1"/>
    <x v="4"/>
    <n v="1"/>
    <x v="1"/>
    <x v="6"/>
    <s v="Returned"/>
  </r>
  <r>
    <s v="ORD01347"/>
    <x v="225"/>
    <s v="Qori Budiman"/>
    <x v="29"/>
    <x v="6"/>
    <n v="26000"/>
    <n v="1"/>
    <n v="5"/>
    <n v="26000"/>
    <n v="1300"/>
    <n v="24700"/>
    <n v="48000"/>
    <n v="72700"/>
    <x v="2"/>
    <x v="0"/>
    <x v="4"/>
    <n v="1"/>
    <x v="0"/>
    <x v="6"/>
    <s v="Completed"/>
  </r>
  <r>
    <s v="ORD00993"/>
    <x v="226"/>
    <s v="Fajar Kurniawan"/>
    <x v="3"/>
    <x v="3"/>
    <n v="13500"/>
    <n v="2.8"/>
    <n v="5"/>
    <n v="37800"/>
    <n v="1890"/>
    <n v="35910"/>
    <n v="93000"/>
    <n v="128910"/>
    <x v="0"/>
    <x v="0"/>
    <x v="0"/>
    <n v="2"/>
    <x v="1"/>
    <x v="6"/>
    <s v="Completed"/>
  </r>
  <r>
    <s v="ORD01105"/>
    <x v="227"/>
    <s v="Joko Maulana"/>
    <x v="27"/>
    <x v="13"/>
    <n v="10000"/>
    <n v="0.6"/>
    <n v="5"/>
    <n v="6000"/>
    <n v="300"/>
    <n v="5700"/>
    <n v="49000"/>
    <n v="54700"/>
    <x v="0"/>
    <x v="1"/>
    <x v="0"/>
    <n v="1"/>
    <x v="1"/>
    <x v="6"/>
    <s v="Returned"/>
  </r>
  <r>
    <s v="ORD01853"/>
    <x v="228"/>
    <s v="Dina Rahmawati"/>
    <x v="21"/>
    <x v="18"/>
    <n v="11000"/>
    <n v="0.9"/>
    <n v="5"/>
    <n v="9900"/>
    <n v="495"/>
    <n v="9405"/>
    <n v="59000"/>
    <n v="68405"/>
    <x v="1"/>
    <x v="0"/>
    <x v="2"/>
    <n v="5"/>
    <x v="0"/>
    <x v="6"/>
    <s v="Completed"/>
  </r>
  <r>
    <s v="ORD00012"/>
    <x v="229"/>
    <s v="Andi Setiawan"/>
    <x v="14"/>
    <x v="9"/>
    <n v="46000"/>
    <n v="1.2"/>
    <n v="5"/>
    <n v="55200"/>
    <n v="2760"/>
    <n v="52440"/>
    <n v="85000"/>
    <n v="137440"/>
    <x v="1"/>
    <x v="0"/>
    <x v="1"/>
    <n v="1"/>
    <x v="1"/>
    <x v="6"/>
    <s v="Completed"/>
  </r>
  <r>
    <s v="ORD00836"/>
    <x v="230"/>
    <s v="Clara Pradipta"/>
    <x v="15"/>
    <x v="3"/>
    <n v="13500"/>
    <n v="2.1"/>
    <n v="5"/>
    <n v="28350"/>
    <n v="1417.5"/>
    <n v="26932.5"/>
    <n v="97000"/>
    <n v="123932.5"/>
    <x v="3"/>
    <x v="0"/>
    <x v="4"/>
    <n v="2"/>
    <x v="0"/>
    <x v="6"/>
    <s v="Completed"/>
  </r>
  <r>
    <s v="ORD00575"/>
    <x v="231"/>
    <s v="Erna Maulana"/>
    <x v="31"/>
    <x v="11"/>
    <n v="15000"/>
    <n v="0.9"/>
    <n v="5"/>
    <n v="13500"/>
    <n v="675"/>
    <n v="12825"/>
    <n v="87000"/>
    <n v="99825"/>
    <x v="2"/>
    <x v="2"/>
    <x v="0"/>
    <n v="4"/>
    <x v="0"/>
    <x v="6"/>
    <s v="Cancelled"/>
  </r>
  <r>
    <s v="ORD00816"/>
    <x v="232"/>
    <s v="Zahra Setiawan"/>
    <x v="23"/>
    <x v="18"/>
    <n v="11000"/>
    <n v="1.1000000000000001"/>
    <n v="5"/>
    <n v="12100.000000000002"/>
    <n v="605.00000000000011"/>
    <n v="11495.000000000002"/>
    <n v="55000"/>
    <n v="66495"/>
    <x v="2"/>
    <x v="0"/>
    <x v="2"/>
    <n v="3"/>
    <x v="0"/>
    <x v="6"/>
    <s v="Completed"/>
  </r>
  <r>
    <s v="ORD00909"/>
    <x v="233"/>
    <s v="Vina Maulana"/>
    <x v="0"/>
    <x v="6"/>
    <n v="26000"/>
    <n v="1"/>
    <n v="5"/>
    <n v="26000"/>
    <n v="1300"/>
    <n v="24700"/>
    <n v="15000"/>
    <n v="39700"/>
    <x v="3"/>
    <x v="2"/>
    <x v="4"/>
    <n v="2"/>
    <x v="0"/>
    <x v="6"/>
    <s v="Cancelled"/>
  </r>
  <r>
    <s v="ORD01328"/>
    <x v="234"/>
    <s v="Yoga Saputra"/>
    <x v="0"/>
    <x v="16"/>
    <n v="115000"/>
    <n v="1.3"/>
    <n v="5"/>
    <n v="149500"/>
    <n v="7475"/>
    <n v="142025"/>
    <n v="15000"/>
    <n v="157025"/>
    <x v="3"/>
    <x v="0"/>
    <x v="2"/>
    <n v="5"/>
    <x v="1"/>
    <x v="6"/>
    <s v="Completed"/>
  </r>
  <r>
    <s v="ORD01259"/>
    <x v="235"/>
    <s v="Dina Hidayat"/>
    <x v="13"/>
    <x v="7"/>
    <n v="14000"/>
    <n v="1"/>
    <n v="5"/>
    <n v="14000"/>
    <n v="700"/>
    <n v="13300"/>
    <n v="49000"/>
    <n v="62300"/>
    <x v="0"/>
    <x v="0"/>
    <x v="0"/>
    <n v="4"/>
    <x v="0"/>
    <x v="6"/>
    <s v="Completed"/>
  </r>
  <r>
    <s v="ORD00681"/>
    <x v="236"/>
    <s v="Yani Pradipta"/>
    <x v="1"/>
    <x v="16"/>
    <n v="115000"/>
    <n v="1"/>
    <n v="5"/>
    <n v="115000"/>
    <n v="5750"/>
    <n v="109250"/>
    <n v="17000"/>
    <n v="126250"/>
    <x v="0"/>
    <x v="0"/>
    <x v="3"/>
    <n v="2"/>
    <x v="0"/>
    <x v="6"/>
    <s v="Completed"/>
  </r>
  <r>
    <s v="ORD00972"/>
    <x v="237"/>
    <s v="Ani Kusuma"/>
    <x v="29"/>
    <x v="16"/>
    <n v="115000"/>
    <n v="0.4"/>
    <n v="5"/>
    <n v="46000"/>
    <n v="2300"/>
    <n v="43700"/>
    <n v="48000"/>
    <n v="91700"/>
    <x v="0"/>
    <x v="0"/>
    <x v="0"/>
    <n v="3"/>
    <x v="0"/>
    <x v="6"/>
    <s v="Completed"/>
  </r>
  <r>
    <s v="ORD01206"/>
    <x v="238"/>
    <s v="Clara Ramadhani"/>
    <x v="29"/>
    <x v="2"/>
    <n v="20000"/>
    <n v="1"/>
    <n v="5"/>
    <n v="20000"/>
    <n v="1000"/>
    <n v="19000"/>
    <n v="48000"/>
    <n v="67000"/>
    <x v="0"/>
    <x v="0"/>
    <x v="1"/>
    <n v="2"/>
    <x v="0"/>
    <x v="6"/>
    <s v="Completed"/>
  </r>
  <r>
    <s v="ORD01050"/>
    <x v="239"/>
    <s v="Qori Setiawan"/>
    <x v="10"/>
    <x v="7"/>
    <n v="14000"/>
    <n v="0.9"/>
    <n v="5"/>
    <n v="12600"/>
    <n v="630"/>
    <n v="11970"/>
    <n v="87000"/>
    <n v="98970"/>
    <x v="1"/>
    <x v="0"/>
    <x v="1"/>
    <n v="3"/>
    <x v="0"/>
    <x v="6"/>
    <s v="Completed"/>
  </r>
  <r>
    <s v="ORD01422"/>
    <x v="240"/>
    <s v="Eka Wijaya"/>
    <x v="7"/>
    <x v="5"/>
    <n v="10500"/>
    <n v="1.6"/>
    <n v="5"/>
    <n v="16800"/>
    <n v="840"/>
    <n v="15960"/>
    <n v="26000"/>
    <n v="41960"/>
    <x v="2"/>
    <x v="1"/>
    <x v="0"/>
    <n v="2"/>
    <x v="0"/>
    <x v="6"/>
    <s v="Returned"/>
  </r>
  <r>
    <s v="ORD00653"/>
    <x v="241"/>
    <s v="Qori Fauziah"/>
    <x v="11"/>
    <x v="3"/>
    <n v="13500"/>
    <n v="1.4"/>
    <n v="5"/>
    <n v="18900"/>
    <n v="945"/>
    <n v="17955"/>
    <n v="74000"/>
    <n v="91955"/>
    <x v="0"/>
    <x v="1"/>
    <x v="1"/>
    <n v="3"/>
    <x v="0"/>
    <x v="6"/>
    <s v="Returned"/>
  </r>
  <r>
    <s v="ORD01732"/>
    <x v="242"/>
    <s v="Aulia Ananda"/>
    <x v="14"/>
    <x v="10"/>
    <n v="45000"/>
    <n v="1.3"/>
    <n v="5"/>
    <n v="58500"/>
    <n v="2925"/>
    <n v="55575"/>
    <n v="85000"/>
    <n v="140575"/>
    <x v="0"/>
    <x v="0"/>
    <x v="2"/>
    <n v="5"/>
    <x v="0"/>
    <x v="6"/>
    <s v="Completed"/>
  </r>
  <r>
    <s v="ORD01700"/>
    <x v="243"/>
    <s v="Budi Hidayat"/>
    <x v="0"/>
    <x v="4"/>
    <n v="40000"/>
    <n v="0.8"/>
    <n v="5"/>
    <n v="32000"/>
    <n v="1600"/>
    <n v="30400"/>
    <n v="15000"/>
    <n v="45400"/>
    <x v="2"/>
    <x v="2"/>
    <x v="3"/>
    <n v="3"/>
    <x v="1"/>
    <x v="6"/>
    <s v="Cancelled"/>
  </r>
  <r>
    <s v="ORD01410"/>
    <x v="244"/>
    <s v="Zahra Iskandar"/>
    <x v="16"/>
    <x v="4"/>
    <n v="40000"/>
    <n v="1.2"/>
    <n v="5"/>
    <n v="48000"/>
    <n v="2400"/>
    <n v="45600"/>
    <n v="18000"/>
    <n v="63600"/>
    <x v="1"/>
    <x v="0"/>
    <x v="1"/>
    <n v="4"/>
    <x v="0"/>
    <x v="6"/>
    <s v="Completed"/>
  </r>
  <r>
    <s v="ORD00821"/>
    <x v="245"/>
    <s v="Fitri Setiawan"/>
    <x v="13"/>
    <x v="12"/>
    <n v="9500"/>
    <n v="1.8"/>
    <n v="5"/>
    <n v="17100"/>
    <n v="855"/>
    <n v="16245"/>
    <n v="49000"/>
    <n v="65245"/>
    <x v="1"/>
    <x v="0"/>
    <x v="2"/>
    <n v="3"/>
    <x v="0"/>
    <x v="6"/>
    <s v="Completed"/>
  </r>
  <r>
    <s v="ORD01835"/>
    <x v="246"/>
    <s v="Citra Fauziah"/>
    <x v="27"/>
    <x v="1"/>
    <n v="15000"/>
    <n v="0.9"/>
    <n v="5"/>
    <n v="13500"/>
    <n v="675"/>
    <n v="12825"/>
    <n v="49000"/>
    <n v="61825"/>
    <x v="1"/>
    <x v="0"/>
    <x v="0"/>
    <n v="1"/>
    <x v="0"/>
    <x v="6"/>
    <s v="Completed"/>
  </r>
  <r>
    <s v="ORD01124"/>
    <x v="247"/>
    <s v="Yani Setiawan"/>
    <x v="2"/>
    <x v="1"/>
    <n v="15000"/>
    <n v="0.4"/>
    <n v="5"/>
    <n v="6000"/>
    <n v="300"/>
    <n v="5700"/>
    <n v="76000"/>
    <n v="81700"/>
    <x v="2"/>
    <x v="1"/>
    <x v="3"/>
    <n v="1"/>
    <x v="0"/>
    <x v="6"/>
    <s v="Returned"/>
  </r>
  <r>
    <s v="ORD00753"/>
    <x v="248"/>
    <s v="Lestari Fauziah"/>
    <x v="23"/>
    <x v="3"/>
    <n v="13500"/>
    <n v="3.8"/>
    <n v="5"/>
    <n v="51300"/>
    <n v="2565"/>
    <n v="48735"/>
    <n v="55000"/>
    <n v="103735"/>
    <x v="3"/>
    <x v="0"/>
    <x v="4"/>
    <n v="2"/>
    <x v="0"/>
    <x v="6"/>
    <s v="Completed"/>
  </r>
  <r>
    <s v="ORD00391"/>
    <x v="249"/>
    <s v="Clara Iskandar"/>
    <x v="34"/>
    <x v="13"/>
    <n v="10000"/>
    <n v="1.3"/>
    <n v="5"/>
    <n v="13000"/>
    <n v="650"/>
    <n v="12350"/>
    <n v="18000"/>
    <n v="30350"/>
    <x v="0"/>
    <x v="0"/>
    <x v="1"/>
    <n v="2"/>
    <x v="0"/>
    <x v="6"/>
    <s v="Completed"/>
  </r>
  <r>
    <s v="ORD00391"/>
    <x v="249"/>
    <s v="Clara Iskandar"/>
    <x v="34"/>
    <x v="18"/>
    <n v="11000"/>
    <n v="1.5"/>
    <n v="5"/>
    <n v="16500"/>
    <n v="825"/>
    <n v="15675"/>
    <n v="0"/>
    <n v="15675"/>
    <x v="0"/>
    <x v="0"/>
    <x v="1"/>
    <n v="2"/>
    <x v="0"/>
    <x v="6"/>
    <s v="Completed"/>
  </r>
  <r>
    <s v="ORD01125"/>
    <x v="250"/>
    <s v="Putri Puspita"/>
    <x v="8"/>
    <x v="8"/>
    <n v="17500"/>
    <n v="3.2"/>
    <n v="5"/>
    <n v="56000"/>
    <n v="2800"/>
    <n v="53200"/>
    <n v="59000"/>
    <n v="112200"/>
    <x v="1"/>
    <x v="0"/>
    <x v="1"/>
    <n v="3"/>
    <x v="0"/>
    <x v="6"/>
    <s v="Completed"/>
  </r>
  <r>
    <s v="ORD01218"/>
    <x v="251"/>
    <s v="Qori Ramadhani"/>
    <x v="21"/>
    <x v="13"/>
    <n v="10000"/>
    <n v="0.5"/>
    <n v="5"/>
    <n v="5000"/>
    <n v="250"/>
    <n v="4750"/>
    <n v="59000"/>
    <n v="63750"/>
    <x v="3"/>
    <x v="0"/>
    <x v="1"/>
    <n v="3"/>
    <x v="0"/>
    <x v="6"/>
    <s v="Completed"/>
  </r>
  <r>
    <s v="ORD01307"/>
    <x v="252"/>
    <s v="Putri Puspita"/>
    <x v="8"/>
    <x v="1"/>
    <n v="15000"/>
    <n v="0.4"/>
    <n v="5"/>
    <n v="6000"/>
    <n v="300"/>
    <n v="5700"/>
    <n v="59000"/>
    <n v="64700"/>
    <x v="1"/>
    <x v="0"/>
    <x v="4"/>
    <n v="1"/>
    <x v="0"/>
    <x v="6"/>
    <s v="Completed"/>
  </r>
  <r>
    <s v="ORD01554"/>
    <x v="253"/>
    <s v="Fajar Puspita"/>
    <x v="6"/>
    <x v="11"/>
    <n v="15000"/>
    <n v="1.6"/>
    <n v="5"/>
    <n v="24000"/>
    <n v="1200"/>
    <n v="22800"/>
    <n v="80000"/>
    <n v="102800"/>
    <x v="0"/>
    <x v="0"/>
    <x v="0"/>
    <n v="3"/>
    <x v="1"/>
    <x v="6"/>
    <s v="Completed"/>
  </r>
  <r>
    <s v="ORD00795"/>
    <x v="254"/>
    <s v="Ani Ramadhani"/>
    <x v="25"/>
    <x v="17"/>
    <n v="12000"/>
    <n v="1.5"/>
    <n v="5"/>
    <n v="18000"/>
    <n v="900"/>
    <n v="17100"/>
    <n v="50000"/>
    <n v="67100"/>
    <x v="1"/>
    <x v="0"/>
    <x v="2"/>
    <n v="3"/>
    <x v="0"/>
    <x v="6"/>
    <s v="Completed"/>
  </r>
  <r>
    <s v="ORD01775"/>
    <x v="255"/>
    <s v="Aulia Iskandar"/>
    <x v="11"/>
    <x v="10"/>
    <n v="45000"/>
    <n v="1.4"/>
    <n v="5"/>
    <n v="62999.999999999993"/>
    <n v="3150"/>
    <n v="59849.999999999993"/>
    <n v="74000"/>
    <n v="133850"/>
    <x v="2"/>
    <x v="0"/>
    <x v="0"/>
    <n v="4"/>
    <x v="0"/>
    <x v="6"/>
    <s v="Completed"/>
  </r>
  <r>
    <s v="ORD01293"/>
    <x v="256"/>
    <s v="Yoga Utami"/>
    <x v="23"/>
    <x v="8"/>
    <n v="17500"/>
    <n v="1"/>
    <n v="5"/>
    <n v="17500"/>
    <n v="875"/>
    <n v="16625"/>
    <n v="55000"/>
    <n v="71625"/>
    <x v="3"/>
    <x v="0"/>
    <x v="0"/>
    <n v="4"/>
    <x v="1"/>
    <x v="6"/>
    <s v="Completed"/>
  </r>
  <r>
    <s v="ORD00939"/>
    <x v="257"/>
    <s v="Zahra Puspita"/>
    <x v="19"/>
    <x v="6"/>
    <n v="26000"/>
    <n v="1.7"/>
    <n v="0"/>
    <n v="44200"/>
    <n v="0"/>
    <n v="44200"/>
    <n v="78000"/>
    <n v="122200"/>
    <x v="3"/>
    <x v="0"/>
    <x v="2"/>
    <n v="4"/>
    <x v="0"/>
    <x v="0"/>
    <s v="Completed"/>
  </r>
  <r>
    <s v="ORD00794"/>
    <x v="258"/>
    <s v="Dina Ramadhani"/>
    <x v="25"/>
    <x v="13"/>
    <n v="10000"/>
    <n v="0.9"/>
    <n v="0"/>
    <n v="9000"/>
    <n v="0"/>
    <n v="9000"/>
    <n v="50000"/>
    <n v="59000"/>
    <x v="0"/>
    <x v="0"/>
    <x v="0"/>
    <n v="4"/>
    <x v="0"/>
    <x v="0"/>
    <s v="Completed"/>
  </r>
  <r>
    <s v="ORD01316"/>
    <x v="259"/>
    <s v="Ani Maulana"/>
    <x v="9"/>
    <x v="17"/>
    <n v="12000"/>
    <n v="0.9"/>
    <n v="0"/>
    <n v="10800"/>
    <n v="0"/>
    <n v="10800"/>
    <n v="89000"/>
    <n v="99800"/>
    <x v="1"/>
    <x v="0"/>
    <x v="4"/>
    <n v="2"/>
    <x v="0"/>
    <x v="0"/>
    <s v="Completed"/>
  </r>
  <r>
    <s v="ORD00967"/>
    <x v="260"/>
    <s v="Iwan Rahmawati"/>
    <x v="18"/>
    <x v="8"/>
    <n v="17500"/>
    <n v="1.8"/>
    <n v="0"/>
    <n v="31500"/>
    <n v="0"/>
    <n v="31500"/>
    <n v="0"/>
    <n v="31500"/>
    <x v="2"/>
    <x v="0"/>
    <x v="1"/>
    <n v="2"/>
    <x v="1"/>
    <x v="0"/>
    <s v="Completed"/>
  </r>
  <r>
    <s v="ORD01003"/>
    <x v="261"/>
    <s v="Dewi Setiawan"/>
    <x v="15"/>
    <x v="3"/>
    <n v="13500"/>
    <n v="2.7"/>
    <n v="0"/>
    <n v="36450"/>
    <n v="0"/>
    <n v="36450"/>
    <n v="97000"/>
    <n v="133450"/>
    <x v="1"/>
    <x v="2"/>
    <x v="2"/>
    <n v="1"/>
    <x v="0"/>
    <x v="0"/>
    <s v="Cancelled"/>
  </r>
  <r>
    <s v="ORD00058"/>
    <x v="262"/>
    <s v="Dimas Puspita"/>
    <x v="34"/>
    <x v="7"/>
    <n v="14000"/>
    <n v="1"/>
    <n v="0"/>
    <n v="14000"/>
    <n v="0"/>
    <n v="14000"/>
    <n v="18000"/>
    <n v="32000"/>
    <x v="0"/>
    <x v="2"/>
    <x v="0"/>
    <n v="5"/>
    <x v="1"/>
    <x v="0"/>
    <s v="Cancelled"/>
  </r>
  <r>
    <s v="ORD00674"/>
    <x v="263"/>
    <s v="Dina Nugroho"/>
    <x v="15"/>
    <x v="0"/>
    <n v="10000"/>
    <n v="1"/>
    <n v="0"/>
    <n v="10000"/>
    <n v="0"/>
    <n v="10000"/>
    <n v="97000"/>
    <n v="107000"/>
    <x v="1"/>
    <x v="0"/>
    <x v="3"/>
    <n v="3"/>
    <x v="0"/>
    <x v="0"/>
    <s v="Completed"/>
  </r>
  <r>
    <s v="ORD00697"/>
    <x v="264"/>
    <s v="Oka Kusuma"/>
    <x v="1"/>
    <x v="14"/>
    <n v="55000"/>
    <n v="1.1000000000000001"/>
    <n v="0"/>
    <n v="60500.000000000007"/>
    <n v="0"/>
    <n v="60500.000000000007"/>
    <n v="17000"/>
    <n v="77500"/>
    <x v="1"/>
    <x v="0"/>
    <x v="0"/>
    <n v="2"/>
    <x v="1"/>
    <x v="0"/>
    <s v="Completed"/>
  </r>
  <r>
    <s v="ORD01101"/>
    <x v="265"/>
    <s v="Wahyu Pradipta"/>
    <x v="15"/>
    <x v="6"/>
    <n v="26000"/>
    <n v="1.2"/>
    <n v="0"/>
    <n v="31200"/>
    <n v="0"/>
    <n v="31200"/>
    <n v="97000"/>
    <n v="128200"/>
    <x v="0"/>
    <x v="0"/>
    <x v="4"/>
    <n v="2"/>
    <x v="1"/>
    <x v="0"/>
    <s v="Completed"/>
  </r>
  <r>
    <s v="ORD01119"/>
    <x v="266"/>
    <s v="Zahra Budiman"/>
    <x v="27"/>
    <x v="1"/>
    <n v="15000"/>
    <n v="0.8"/>
    <n v="0"/>
    <n v="12000"/>
    <n v="0"/>
    <n v="12000"/>
    <n v="49000"/>
    <n v="61000"/>
    <x v="1"/>
    <x v="0"/>
    <x v="4"/>
    <n v="5"/>
    <x v="0"/>
    <x v="0"/>
    <s v="Completed"/>
  </r>
  <r>
    <s v="ORD00627"/>
    <x v="267"/>
    <s v="Ani Hidayat"/>
    <x v="4"/>
    <x v="14"/>
    <n v="55000"/>
    <n v="0.4"/>
    <n v="0"/>
    <n v="22000"/>
    <n v="0"/>
    <n v="22000"/>
    <n v="43000"/>
    <n v="65000"/>
    <x v="3"/>
    <x v="0"/>
    <x v="3"/>
    <n v="2"/>
    <x v="0"/>
    <x v="0"/>
    <s v="Completed"/>
  </r>
  <r>
    <s v="ORD00072"/>
    <x v="268"/>
    <s v="Iwan Rahmawati"/>
    <x v="18"/>
    <x v="2"/>
    <n v="20000"/>
    <n v="0.8"/>
    <n v="0"/>
    <n v="16000"/>
    <n v="0"/>
    <n v="16000"/>
    <n v="0"/>
    <n v="16000"/>
    <x v="0"/>
    <x v="0"/>
    <x v="0"/>
    <n v="4"/>
    <x v="1"/>
    <x v="0"/>
    <s v="Completed"/>
  </r>
  <r>
    <s v="ORD00072"/>
    <x v="268"/>
    <s v="Iwan Rahmawati"/>
    <x v="18"/>
    <x v="17"/>
    <n v="12000"/>
    <n v="1.1000000000000001"/>
    <n v="0"/>
    <n v="13200.000000000002"/>
    <n v="0"/>
    <n v="13200.000000000002"/>
    <n v="0"/>
    <n v="13200.000000000002"/>
    <x v="0"/>
    <x v="0"/>
    <x v="0"/>
    <n v="4"/>
    <x v="1"/>
    <x v="0"/>
    <s v="Completed"/>
  </r>
  <r>
    <s v="ORD01677"/>
    <x v="269"/>
    <s v="Ani Fauziah"/>
    <x v="15"/>
    <x v="8"/>
    <n v="17500"/>
    <n v="2.6"/>
    <n v="0"/>
    <n v="45500"/>
    <n v="0"/>
    <n v="45500"/>
    <n v="97000"/>
    <n v="142500"/>
    <x v="3"/>
    <x v="0"/>
    <x v="2"/>
    <n v="5"/>
    <x v="0"/>
    <x v="0"/>
    <s v="Completed"/>
  </r>
  <r>
    <s v="ORD01327"/>
    <x v="270"/>
    <s v="Gita Saputra"/>
    <x v="17"/>
    <x v="0"/>
    <n v="10000"/>
    <n v="2"/>
    <n v="0"/>
    <n v="20000"/>
    <n v="0"/>
    <n v="20000"/>
    <n v="72000"/>
    <n v="92000"/>
    <x v="3"/>
    <x v="0"/>
    <x v="0"/>
    <n v="5"/>
    <x v="0"/>
    <x v="0"/>
    <s v="Completed"/>
  </r>
  <r>
    <s v="ORD00930"/>
    <x v="271"/>
    <s v="Lestari Kusuma"/>
    <x v="22"/>
    <x v="4"/>
    <n v="40000"/>
    <n v="0.3"/>
    <n v="0"/>
    <n v="12000"/>
    <n v="0"/>
    <n v="12000"/>
    <n v="50000"/>
    <n v="62000"/>
    <x v="3"/>
    <x v="0"/>
    <x v="4"/>
    <n v="2"/>
    <x v="0"/>
    <x v="1"/>
    <s v="Completed"/>
  </r>
  <r>
    <s v="ORD00088"/>
    <x v="272"/>
    <s v="Yoga Utami"/>
    <x v="23"/>
    <x v="12"/>
    <n v="9500"/>
    <n v="0.5"/>
    <n v="0"/>
    <n v="4750"/>
    <n v="0"/>
    <n v="4750"/>
    <n v="55000"/>
    <n v="59750"/>
    <x v="2"/>
    <x v="0"/>
    <x v="4"/>
    <n v="1"/>
    <x v="1"/>
    <x v="1"/>
    <s v="Completed"/>
  </r>
  <r>
    <s v="ORD01200"/>
    <x v="273"/>
    <s v="Yani Budiman"/>
    <x v="25"/>
    <x v="12"/>
    <n v="9500"/>
    <n v="0.8"/>
    <n v="0"/>
    <n v="7600"/>
    <n v="0"/>
    <n v="7600"/>
    <n v="50000"/>
    <n v="57600"/>
    <x v="0"/>
    <x v="0"/>
    <x v="4"/>
    <n v="2"/>
    <x v="0"/>
    <x v="1"/>
    <s v="Completed"/>
  </r>
  <r>
    <s v="ORD01619"/>
    <x v="274"/>
    <s v="Clara Pradipta"/>
    <x v="15"/>
    <x v="6"/>
    <n v="26000"/>
    <n v="1.7"/>
    <n v="0"/>
    <n v="44200"/>
    <n v="0"/>
    <n v="44200"/>
    <n v="97000"/>
    <n v="141200"/>
    <x v="3"/>
    <x v="0"/>
    <x v="2"/>
    <n v="5"/>
    <x v="0"/>
    <x v="1"/>
    <s v="Completed"/>
  </r>
  <r>
    <s v="ORD00827"/>
    <x v="275"/>
    <s v="Clara Santoso"/>
    <x v="37"/>
    <x v="16"/>
    <n v="115000"/>
    <n v="1.1000000000000001"/>
    <n v="0"/>
    <n v="126500.00000000001"/>
    <n v="0"/>
    <n v="126500.00000000001"/>
    <n v="67000"/>
    <n v="193500"/>
    <x v="1"/>
    <x v="0"/>
    <x v="3"/>
    <n v="2"/>
    <x v="0"/>
    <x v="1"/>
    <s v="Completed"/>
  </r>
  <r>
    <s v="ORD00781"/>
    <x v="276"/>
    <s v="Hana Nugroho"/>
    <x v="11"/>
    <x v="5"/>
    <n v="10500"/>
    <n v="1.5"/>
    <n v="0"/>
    <n v="15750"/>
    <n v="0"/>
    <n v="15750"/>
    <n v="74000"/>
    <n v="89750"/>
    <x v="3"/>
    <x v="0"/>
    <x v="1"/>
    <n v="4"/>
    <x v="0"/>
    <x v="1"/>
    <s v="Completed"/>
  </r>
  <r>
    <s v="ORD00904"/>
    <x v="277"/>
    <s v="Lestari Ananda"/>
    <x v="2"/>
    <x v="10"/>
    <n v="45000"/>
    <n v="1.2"/>
    <n v="0"/>
    <n v="54000"/>
    <n v="0"/>
    <n v="54000"/>
    <n v="76000"/>
    <n v="130000"/>
    <x v="1"/>
    <x v="1"/>
    <x v="3"/>
    <n v="2"/>
    <x v="0"/>
    <x v="1"/>
    <s v="Returned"/>
  </r>
  <r>
    <s v="ORD00334"/>
    <x v="278"/>
    <s v="Yani Nugroho"/>
    <x v="1"/>
    <x v="4"/>
    <n v="40000"/>
    <n v="1.6"/>
    <n v="0"/>
    <n v="64000"/>
    <n v="0"/>
    <n v="64000"/>
    <n v="17000"/>
    <n v="81000"/>
    <x v="1"/>
    <x v="2"/>
    <x v="3"/>
    <n v="4"/>
    <x v="0"/>
    <x v="1"/>
    <s v="Cancelled"/>
  </r>
  <r>
    <s v="ORD00438"/>
    <x v="279"/>
    <s v="Clara Ramadhani"/>
    <x v="29"/>
    <x v="11"/>
    <n v="15000"/>
    <n v="1.4"/>
    <n v="0"/>
    <n v="21000"/>
    <n v="0"/>
    <n v="21000"/>
    <n v="48000"/>
    <n v="69000"/>
    <x v="2"/>
    <x v="0"/>
    <x v="2"/>
    <n v="3"/>
    <x v="0"/>
    <x v="1"/>
    <s v="Completed"/>
  </r>
  <r>
    <s v="ORD00438"/>
    <x v="279"/>
    <s v="Clara Ramadhani"/>
    <x v="29"/>
    <x v="3"/>
    <n v="13500"/>
    <n v="1.3"/>
    <n v="0"/>
    <n v="17550"/>
    <n v="0"/>
    <n v="17550"/>
    <n v="0"/>
    <n v="17550"/>
    <x v="2"/>
    <x v="0"/>
    <x v="2"/>
    <n v="3"/>
    <x v="0"/>
    <x v="1"/>
    <s v="Completed"/>
  </r>
  <r>
    <s v="ORD00875"/>
    <x v="280"/>
    <s v="Arif Fauziah"/>
    <x v="6"/>
    <x v="0"/>
    <n v="10000"/>
    <n v="3"/>
    <n v="0"/>
    <n v="30000"/>
    <n v="0"/>
    <n v="30000"/>
    <n v="80000"/>
    <n v="110000"/>
    <x v="2"/>
    <x v="0"/>
    <x v="2"/>
    <n v="1"/>
    <x v="1"/>
    <x v="1"/>
    <s v="Completed"/>
  </r>
  <r>
    <s v="ORD01116"/>
    <x v="281"/>
    <s v="Yani Setiawan"/>
    <x v="2"/>
    <x v="0"/>
    <n v="10000"/>
    <n v="1.4"/>
    <n v="0"/>
    <n v="14000"/>
    <n v="0"/>
    <n v="14000"/>
    <n v="76000"/>
    <n v="90000"/>
    <x v="3"/>
    <x v="0"/>
    <x v="1"/>
    <n v="2"/>
    <x v="0"/>
    <x v="1"/>
    <s v="Completed"/>
  </r>
  <r>
    <s v="ORD01672"/>
    <x v="282"/>
    <s v="Lestari Setiawan"/>
    <x v="7"/>
    <x v="8"/>
    <n v="17500"/>
    <n v="1.9"/>
    <n v="0"/>
    <n v="33250"/>
    <n v="0"/>
    <n v="33250"/>
    <n v="26000"/>
    <n v="59250"/>
    <x v="2"/>
    <x v="0"/>
    <x v="3"/>
    <n v="4"/>
    <x v="0"/>
    <x v="1"/>
    <s v="Completed"/>
  </r>
  <r>
    <s v="ORD00908"/>
    <x v="283"/>
    <s v="Ani Fauziah"/>
    <x v="15"/>
    <x v="15"/>
    <n v="10000"/>
    <n v="0.5"/>
    <n v="0"/>
    <n v="5000"/>
    <n v="0"/>
    <n v="5000"/>
    <n v="97000"/>
    <n v="102000"/>
    <x v="2"/>
    <x v="0"/>
    <x v="4"/>
    <n v="4"/>
    <x v="0"/>
    <x v="1"/>
    <s v="Completed"/>
  </r>
  <r>
    <s v="ORD00453"/>
    <x v="284"/>
    <s v="Dewi Setiawan"/>
    <x v="15"/>
    <x v="15"/>
    <n v="10000"/>
    <n v="0.5"/>
    <n v="0"/>
    <n v="5000"/>
    <n v="0"/>
    <n v="5000"/>
    <n v="97000"/>
    <n v="102000"/>
    <x v="3"/>
    <x v="0"/>
    <x v="4"/>
    <n v="3"/>
    <x v="0"/>
    <x v="1"/>
    <s v="Completed"/>
  </r>
  <r>
    <s v="ORD00453"/>
    <x v="284"/>
    <s v="Dewi Setiawan"/>
    <x v="15"/>
    <x v="18"/>
    <n v="11000"/>
    <n v="2.2000000000000002"/>
    <n v="0"/>
    <n v="24200.000000000004"/>
    <n v="0"/>
    <n v="24200.000000000004"/>
    <n v="0"/>
    <n v="24200.000000000004"/>
    <x v="3"/>
    <x v="0"/>
    <x v="4"/>
    <n v="3"/>
    <x v="0"/>
    <x v="1"/>
    <s v="Completed"/>
  </r>
  <r>
    <s v="ORD01340"/>
    <x v="285"/>
    <s v="Kartika Saputra"/>
    <x v="37"/>
    <x v="16"/>
    <n v="115000"/>
    <n v="0.6"/>
    <n v="0"/>
    <n v="69000"/>
    <n v="0"/>
    <n v="69000"/>
    <n v="67000"/>
    <n v="136000"/>
    <x v="1"/>
    <x v="1"/>
    <x v="0"/>
    <n v="2"/>
    <x v="0"/>
    <x v="1"/>
    <s v="Returned"/>
  </r>
  <r>
    <s v="ORD01851"/>
    <x v="286"/>
    <s v="Hana Pradipta"/>
    <x v="12"/>
    <x v="10"/>
    <n v="45000"/>
    <n v="1.5"/>
    <n v="0"/>
    <n v="67500"/>
    <n v="0"/>
    <n v="67500"/>
    <n v="30000"/>
    <n v="97500"/>
    <x v="0"/>
    <x v="1"/>
    <x v="4"/>
    <n v="2"/>
    <x v="0"/>
    <x v="1"/>
    <s v="Returned"/>
  </r>
  <r>
    <s v="ORD00576"/>
    <x v="287"/>
    <s v="Putri Ananda"/>
    <x v="7"/>
    <x v="4"/>
    <n v="40000"/>
    <n v="1.9"/>
    <n v="0"/>
    <n v="76000"/>
    <n v="0"/>
    <n v="76000"/>
    <n v="26000"/>
    <n v="102000"/>
    <x v="1"/>
    <x v="1"/>
    <x v="2"/>
    <n v="2"/>
    <x v="0"/>
    <x v="1"/>
    <s v="Returned"/>
  </r>
  <r>
    <s v="ORD00541"/>
    <x v="288"/>
    <s v="Bella Ramadhani"/>
    <x v="14"/>
    <x v="0"/>
    <n v="10000"/>
    <n v="1"/>
    <n v="0"/>
    <n v="10000"/>
    <n v="0"/>
    <n v="10000"/>
    <n v="85000"/>
    <n v="95000"/>
    <x v="3"/>
    <x v="0"/>
    <x v="4"/>
    <n v="4"/>
    <x v="0"/>
    <x v="1"/>
    <s v="Completed"/>
  </r>
  <r>
    <s v="ORD00661"/>
    <x v="289"/>
    <s v="Citra Iskandar"/>
    <x v="22"/>
    <x v="10"/>
    <n v="45000"/>
    <n v="0.8"/>
    <n v="0"/>
    <n v="36000"/>
    <n v="0"/>
    <n v="36000"/>
    <n v="50000"/>
    <n v="86000"/>
    <x v="2"/>
    <x v="0"/>
    <x v="1"/>
    <n v="5"/>
    <x v="0"/>
    <x v="1"/>
    <s v="Completed"/>
  </r>
  <r>
    <s v="ORD00684"/>
    <x v="290"/>
    <s v="Wahyu Santoso"/>
    <x v="34"/>
    <x v="6"/>
    <n v="26000"/>
    <n v="0.5"/>
    <n v="0"/>
    <n v="13000"/>
    <n v="0"/>
    <n v="13000"/>
    <n v="18000"/>
    <n v="31000"/>
    <x v="1"/>
    <x v="0"/>
    <x v="2"/>
    <n v="4"/>
    <x v="1"/>
    <x v="1"/>
    <s v="Completed"/>
  </r>
  <r>
    <s v="ORD01413"/>
    <x v="291"/>
    <s v="Hana Nugroho"/>
    <x v="11"/>
    <x v="19"/>
    <n v="15500"/>
    <n v="0.4"/>
    <n v="0"/>
    <n v="6200"/>
    <n v="0"/>
    <n v="6200"/>
    <n v="74000"/>
    <n v="80200"/>
    <x v="1"/>
    <x v="0"/>
    <x v="0"/>
    <n v="1"/>
    <x v="0"/>
    <x v="1"/>
    <s v="Completed"/>
  </r>
  <r>
    <s v="ORD01605"/>
    <x v="292"/>
    <s v="Aulia Santoso"/>
    <x v="32"/>
    <x v="5"/>
    <n v="10500"/>
    <n v="1.2"/>
    <n v="0"/>
    <n v="12600"/>
    <n v="0"/>
    <n v="12600"/>
    <n v="28000"/>
    <n v="40600"/>
    <x v="3"/>
    <x v="0"/>
    <x v="2"/>
    <n v="4"/>
    <x v="0"/>
    <x v="1"/>
    <s v="Completed"/>
  </r>
  <r>
    <s v="ORD01704"/>
    <x v="293"/>
    <s v="Erna Budiman"/>
    <x v="31"/>
    <x v="5"/>
    <n v="10500"/>
    <n v="2.5"/>
    <n v="0"/>
    <n v="26250"/>
    <n v="0"/>
    <n v="26250"/>
    <n v="87000"/>
    <n v="113250"/>
    <x v="0"/>
    <x v="0"/>
    <x v="3"/>
    <n v="4"/>
    <x v="0"/>
    <x v="2"/>
    <s v="Completed"/>
  </r>
  <r>
    <s v="ORD00471"/>
    <x v="294"/>
    <s v="Hana Budiman"/>
    <x v="15"/>
    <x v="0"/>
    <n v="10000"/>
    <n v="2.4"/>
    <n v="0"/>
    <n v="24000"/>
    <n v="0"/>
    <n v="24000"/>
    <n v="97000"/>
    <n v="121000"/>
    <x v="0"/>
    <x v="0"/>
    <x v="1"/>
    <n v="4"/>
    <x v="0"/>
    <x v="2"/>
    <s v="Completed"/>
  </r>
  <r>
    <s v="ORD01177"/>
    <x v="295"/>
    <s v="Zahra Pradipta"/>
    <x v="9"/>
    <x v="0"/>
    <n v="10000"/>
    <n v="1.3"/>
    <n v="0"/>
    <n v="13000"/>
    <n v="0"/>
    <n v="13000"/>
    <n v="89000"/>
    <n v="102000"/>
    <x v="1"/>
    <x v="0"/>
    <x v="2"/>
    <n v="3"/>
    <x v="0"/>
    <x v="2"/>
    <s v="Completed"/>
  </r>
  <r>
    <s v="ORD00870"/>
    <x v="296"/>
    <s v="Zahra Kusuma"/>
    <x v="7"/>
    <x v="14"/>
    <n v="55000"/>
    <n v="0.4"/>
    <n v="0"/>
    <n v="22000"/>
    <n v="0"/>
    <n v="22000"/>
    <n v="26000"/>
    <n v="48000"/>
    <x v="1"/>
    <x v="0"/>
    <x v="3"/>
    <n v="4"/>
    <x v="0"/>
    <x v="2"/>
    <s v="Completed"/>
  </r>
  <r>
    <s v="ORD01057"/>
    <x v="297"/>
    <s v="Sari Pradipta"/>
    <x v="5"/>
    <x v="11"/>
    <n v="15000"/>
    <n v="1.3"/>
    <n v="0"/>
    <n v="19500"/>
    <n v="0"/>
    <n v="19500"/>
    <n v="18000"/>
    <n v="37500"/>
    <x v="2"/>
    <x v="0"/>
    <x v="2"/>
    <n v="2"/>
    <x v="0"/>
    <x v="2"/>
    <s v="Completed"/>
  </r>
  <r>
    <s v="ORD00144"/>
    <x v="298"/>
    <s v="Erna Kusuma"/>
    <x v="18"/>
    <x v="0"/>
    <n v="10000"/>
    <n v="1"/>
    <n v="0"/>
    <n v="10000"/>
    <n v="0"/>
    <n v="10000"/>
    <n v="0"/>
    <n v="10000"/>
    <x v="0"/>
    <x v="0"/>
    <x v="3"/>
    <n v="3"/>
    <x v="0"/>
    <x v="2"/>
    <s v="Completed"/>
  </r>
  <r>
    <s v="ORD00706"/>
    <x v="299"/>
    <s v="Dewi Iskandar"/>
    <x v="5"/>
    <x v="15"/>
    <n v="10000"/>
    <n v="1"/>
    <n v="0"/>
    <n v="10000"/>
    <n v="0"/>
    <n v="10000"/>
    <n v="18000"/>
    <n v="28000"/>
    <x v="1"/>
    <x v="1"/>
    <x v="0"/>
    <n v="1"/>
    <x v="0"/>
    <x v="2"/>
    <s v="Returned"/>
  </r>
  <r>
    <s v="ORD00297"/>
    <x v="300"/>
    <s v="Ani Utami"/>
    <x v="23"/>
    <x v="8"/>
    <n v="17500"/>
    <n v="1.1000000000000001"/>
    <n v="0"/>
    <n v="19250"/>
    <n v="0"/>
    <n v="19250"/>
    <n v="55000"/>
    <n v="74250"/>
    <x v="1"/>
    <x v="0"/>
    <x v="3"/>
    <n v="2"/>
    <x v="0"/>
    <x v="2"/>
    <s v="Completed"/>
  </r>
  <r>
    <s v="ORD00513"/>
    <x v="301"/>
    <s v="Citra Halim"/>
    <x v="21"/>
    <x v="18"/>
    <n v="11000"/>
    <n v="1.2"/>
    <n v="0"/>
    <n v="13200"/>
    <n v="0"/>
    <n v="13200"/>
    <n v="59000"/>
    <n v="72200"/>
    <x v="3"/>
    <x v="0"/>
    <x v="3"/>
    <n v="1"/>
    <x v="0"/>
    <x v="2"/>
    <s v="Completed"/>
  </r>
  <r>
    <s v="ORD01798"/>
    <x v="302"/>
    <s v="Erna Santoso"/>
    <x v="4"/>
    <x v="0"/>
    <n v="10000"/>
    <n v="2.7"/>
    <n v="0"/>
    <n v="27000"/>
    <n v="0"/>
    <n v="27000"/>
    <n v="43000"/>
    <n v="70000"/>
    <x v="0"/>
    <x v="0"/>
    <x v="1"/>
    <n v="4"/>
    <x v="0"/>
    <x v="2"/>
    <s v="Completed"/>
  </r>
  <r>
    <s v="ORD01505"/>
    <x v="303"/>
    <s v="Aulia Kusuma"/>
    <x v="11"/>
    <x v="3"/>
    <n v="13500"/>
    <n v="2.4"/>
    <n v="0"/>
    <n v="32400"/>
    <n v="0"/>
    <n v="32400"/>
    <n v="74000"/>
    <n v="106400"/>
    <x v="3"/>
    <x v="0"/>
    <x v="4"/>
    <n v="2"/>
    <x v="0"/>
    <x v="2"/>
    <s v="Completed"/>
  </r>
  <r>
    <s v="ORD00618"/>
    <x v="304"/>
    <s v="Zahra Setiawan"/>
    <x v="23"/>
    <x v="4"/>
    <n v="40000"/>
    <n v="0.4"/>
    <n v="0"/>
    <n v="16000"/>
    <n v="0"/>
    <n v="16000"/>
    <n v="55000"/>
    <n v="71000"/>
    <x v="1"/>
    <x v="0"/>
    <x v="2"/>
    <n v="1"/>
    <x v="0"/>
    <x v="2"/>
    <s v="Completed"/>
  </r>
  <r>
    <s v="ORD00366"/>
    <x v="305"/>
    <s v="Clara Pradipta"/>
    <x v="15"/>
    <x v="18"/>
    <n v="11000"/>
    <n v="1.6"/>
    <n v="0"/>
    <n v="17600"/>
    <n v="0"/>
    <n v="17600"/>
    <n v="97000"/>
    <n v="114600"/>
    <x v="2"/>
    <x v="0"/>
    <x v="0"/>
    <n v="2"/>
    <x v="0"/>
    <x v="2"/>
    <s v="Completed"/>
  </r>
  <r>
    <s v="ORD00366"/>
    <x v="305"/>
    <s v="Clara Pradipta"/>
    <x v="15"/>
    <x v="15"/>
    <n v="10000"/>
    <n v="1"/>
    <n v="0"/>
    <n v="10000"/>
    <n v="0"/>
    <n v="10000"/>
    <n v="0"/>
    <n v="10000"/>
    <x v="2"/>
    <x v="0"/>
    <x v="0"/>
    <n v="2"/>
    <x v="0"/>
    <x v="2"/>
    <s v="Completed"/>
  </r>
  <r>
    <s v="ORD00428"/>
    <x v="306"/>
    <s v="Yani Ramadhani"/>
    <x v="36"/>
    <x v="0"/>
    <n v="10000"/>
    <n v="1.6"/>
    <n v="0"/>
    <n v="16000"/>
    <n v="0"/>
    <n v="16000"/>
    <n v="21000"/>
    <n v="37000"/>
    <x v="0"/>
    <x v="0"/>
    <x v="0"/>
    <n v="1"/>
    <x v="0"/>
    <x v="2"/>
    <s v="Completed"/>
  </r>
  <r>
    <s v="ORD01725"/>
    <x v="307"/>
    <s v="Dewi Wijaya"/>
    <x v="12"/>
    <x v="0"/>
    <n v="10000"/>
    <n v="2.2000000000000002"/>
    <n v="0"/>
    <n v="22000"/>
    <n v="0"/>
    <n v="22000"/>
    <n v="30000"/>
    <n v="52000"/>
    <x v="2"/>
    <x v="0"/>
    <x v="1"/>
    <n v="4"/>
    <x v="0"/>
    <x v="2"/>
    <s v="Completed"/>
  </r>
  <r>
    <s v="ORD01108"/>
    <x v="308"/>
    <s v="Kartika Saputra"/>
    <x v="37"/>
    <x v="16"/>
    <n v="115000"/>
    <n v="0.4"/>
    <n v="0"/>
    <n v="46000"/>
    <n v="0"/>
    <n v="46000"/>
    <n v="67000"/>
    <n v="113000"/>
    <x v="1"/>
    <x v="1"/>
    <x v="4"/>
    <n v="2"/>
    <x v="0"/>
    <x v="2"/>
    <s v="Returned"/>
  </r>
  <r>
    <s v="ORD00380"/>
    <x v="309"/>
    <s v="Dina Kurniawan"/>
    <x v="31"/>
    <x v="9"/>
    <n v="46000"/>
    <n v="1.7"/>
    <n v="0"/>
    <n v="78200"/>
    <n v="0"/>
    <n v="78200"/>
    <n v="87000"/>
    <n v="165200"/>
    <x v="0"/>
    <x v="0"/>
    <x v="4"/>
    <n v="1"/>
    <x v="0"/>
    <x v="2"/>
    <s v="Completed"/>
  </r>
  <r>
    <s v="ORD01214"/>
    <x v="310"/>
    <s v="Gita Puspita"/>
    <x v="37"/>
    <x v="9"/>
    <n v="46000"/>
    <n v="1.1000000000000001"/>
    <n v="0"/>
    <n v="50600.000000000007"/>
    <n v="0"/>
    <n v="50600.000000000007"/>
    <n v="67000"/>
    <n v="117600"/>
    <x v="3"/>
    <x v="0"/>
    <x v="2"/>
    <n v="2"/>
    <x v="0"/>
    <x v="2"/>
    <s v="Completed"/>
  </r>
  <r>
    <s v="ORD00358"/>
    <x v="311"/>
    <s v="Gita Ramadhani"/>
    <x v="22"/>
    <x v="14"/>
    <n v="55000"/>
    <n v="0.2"/>
    <n v="0"/>
    <n v="11000"/>
    <n v="0"/>
    <n v="11000"/>
    <n v="50000"/>
    <n v="61000"/>
    <x v="3"/>
    <x v="0"/>
    <x v="1"/>
    <n v="2"/>
    <x v="0"/>
    <x v="2"/>
    <s v="Completed"/>
  </r>
  <r>
    <s v="ORD01580"/>
    <x v="312"/>
    <s v="Dimas Utami"/>
    <x v="18"/>
    <x v="14"/>
    <n v="55000"/>
    <n v="0.5"/>
    <n v="0"/>
    <n v="27500"/>
    <n v="0"/>
    <n v="27500"/>
    <n v="0"/>
    <n v="27500"/>
    <x v="1"/>
    <x v="0"/>
    <x v="3"/>
    <n v="2"/>
    <x v="1"/>
    <x v="2"/>
    <s v="Completed"/>
  </r>
  <r>
    <s v="ORD01460"/>
    <x v="313"/>
    <s v="Erna Setiawan"/>
    <x v="6"/>
    <x v="9"/>
    <n v="46000"/>
    <n v="1.5"/>
    <n v="0"/>
    <n v="69000"/>
    <n v="0"/>
    <n v="69000"/>
    <n v="80000"/>
    <n v="149000"/>
    <x v="1"/>
    <x v="0"/>
    <x v="4"/>
    <n v="2"/>
    <x v="0"/>
    <x v="2"/>
    <s v="Completed"/>
  </r>
  <r>
    <s v="ORD00162"/>
    <x v="314"/>
    <s v="Lestari Ramadhani"/>
    <x v="5"/>
    <x v="19"/>
    <n v="15500"/>
    <n v="0.5"/>
    <n v="0"/>
    <n v="7750"/>
    <n v="0"/>
    <n v="7750"/>
    <n v="18000"/>
    <n v="25750"/>
    <x v="1"/>
    <x v="0"/>
    <x v="4"/>
    <n v="5"/>
    <x v="0"/>
    <x v="2"/>
    <s v="Completed"/>
  </r>
  <r>
    <s v="ORD00843"/>
    <x v="315"/>
    <s v="Fitri Maulana"/>
    <x v="22"/>
    <x v="11"/>
    <n v="15000"/>
    <n v="2.2999999999999998"/>
    <n v="0"/>
    <n v="34500"/>
    <n v="0"/>
    <n v="34500"/>
    <n v="50000"/>
    <n v="84500"/>
    <x v="2"/>
    <x v="1"/>
    <x v="3"/>
    <n v="5"/>
    <x v="0"/>
    <x v="2"/>
    <s v="Returned"/>
  </r>
  <r>
    <s v="ORD01584"/>
    <x v="316"/>
    <s v="Sari Kurniawan"/>
    <x v="35"/>
    <x v="16"/>
    <n v="115000"/>
    <n v="0.4"/>
    <n v="0"/>
    <n v="46000"/>
    <n v="0"/>
    <n v="46000"/>
    <n v="79000"/>
    <n v="125000"/>
    <x v="1"/>
    <x v="0"/>
    <x v="3"/>
    <n v="1"/>
    <x v="0"/>
    <x v="3"/>
    <s v="Completed"/>
  </r>
  <r>
    <s v="ORD00657"/>
    <x v="317"/>
    <s v="Dina Hidayat"/>
    <x v="13"/>
    <x v="3"/>
    <n v="13500"/>
    <n v="3.2"/>
    <n v="0"/>
    <n v="43200"/>
    <n v="0"/>
    <n v="43200"/>
    <n v="49000"/>
    <n v="92200"/>
    <x v="1"/>
    <x v="0"/>
    <x v="3"/>
    <n v="4"/>
    <x v="0"/>
    <x v="4"/>
    <s v="Completed"/>
  </r>
  <r>
    <s v="ORD01438"/>
    <x v="318"/>
    <s v="Aulia Ananda"/>
    <x v="14"/>
    <x v="2"/>
    <n v="20000"/>
    <n v="2.8"/>
    <n v="0"/>
    <n v="56000"/>
    <n v="0"/>
    <n v="56000"/>
    <n v="85000"/>
    <n v="141000"/>
    <x v="2"/>
    <x v="0"/>
    <x v="3"/>
    <n v="4"/>
    <x v="0"/>
    <x v="4"/>
    <s v="Completed"/>
  </r>
  <r>
    <s v="ORD00409"/>
    <x v="319"/>
    <s v="Qori Budiman"/>
    <x v="29"/>
    <x v="7"/>
    <n v="14000"/>
    <n v="1"/>
    <n v="0"/>
    <n v="14000"/>
    <n v="0"/>
    <n v="14000"/>
    <n v="48000"/>
    <n v="62000"/>
    <x v="1"/>
    <x v="0"/>
    <x v="0"/>
    <n v="4"/>
    <x v="0"/>
    <x v="4"/>
    <s v="Completed"/>
  </r>
  <r>
    <s v="ORD01353"/>
    <x v="320"/>
    <s v="Tono Syahputra"/>
    <x v="0"/>
    <x v="16"/>
    <n v="115000"/>
    <n v="0.9"/>
    <n v="0"/>
    <n v="103500"/>
    <n v="0"/>
    <n v="103500"/>
    <n v="15000"/>
    <n v="118500"/>
    <x v="2"/>
    <x v="0"/>
    <x v="3"/>
    <n v="3"/>
    <x v="1"/>
    <x v="4"/>
    <s v="Completed"/>
  </r>
  <r>
    <s v="ORD00511"/>
    <x v="321"/>
    <s v="Joko Halim"/>
    <x v="8"/>
    <x v="12"/>
    <n v="9500"/>
    <n v="1.3"/>
    <n v="5"/>
    <n v="12350"/>
    <n v="617.5"/>
    <n v="11732.5"/>
    <n v="59000"/>
    <n v="70732.5"/>
    <x v="2"/>
    <x v="0"/>
    <x v="0"/>
    <n v="3"/>
    <x v="1"/>
    <x v="5"/>
    <s v="Completed"/>
  </r>
  <r>
    <s v="ORD00548"/>
    <x v="322"/>
    <s v="Sari Syahputra"/>
    <x v="21"/>
    <x v="2"/>
    <n v="20000"/>
    <n v="1.2"/>
    <n v="5"/>
    <n v="24000"/>
    <n v="1200"/>
    <n v="22800"/>
    <n v="59000"/>
    <n v="81800"/>
    <x v="0"/>
    <x v="0"/>
    <x v="0"/>
    <n v="4"/>
    <x v="0"/>
    <x v="5"/>
    <s v="Completed"/>
  </r>
  <r>
    <s v="ORD00504"/>
    <x v="323"/>
    <s v="Hana Fauziah"/>
    <x v="14"/>
    <x v="17"/>
    <n v="12000"/>
    <n v="1.1000000000000001"/>
    <n v="5"/>
    <n v="13200.000000000002"/>
    <n v="660.00000000000011"/>
    <n v="12540.000000000002"/>
    <n v="85000"/>
    <n v="97540"/>
    <x v="0"/>
    <x v="0"/>
    <x v="3"/>
    <n v="5"/>
    <x v="0"/>
    <x v="5"/>
    <s v="Completed"/>
  </r>
  <r>
    <s v="ORD00832"/>
    <x v="324"/>
    <s v="Gita Saputra"/>
    <x v="17"/>
    <x v="4"/>
    <n v="40000"/>
    <n v="0.5"/>
    <n v="5"/>
    <n v="20000"/>
    <n v="1000"/>
    <n v="19000"/>
    <n v="72000"/>
    <n v="91000"/>
    <x v="3"/>
    <x v="1"/>
    <x v="4"/>
    <n v="2"/>
    <x v="0"/>
    <x v="5"/>
    <s v="Returned"/>
  </r>
  <r>
    <s v="ORD00090"/>
    <x v="325"/>
    <s v="Rizky Fauziah"/>
    <x v="31"/>
    <x v="14"/>
    <n v="55000"/>
    <n v="0.8"/>
    <n v="0"/>
    <n v="44000"/>
    <n v="0"/>
    <n v="44000"/>
    <n v="87000"/>
    <n v="131000"/>
    <x v="0"/>
    <x v="0"/>
    <x v="3"/>
    <n v="5"/>
    <x v="1"/>
    <x v="0"/>
    <s v="Completed"/>
  </r>
  <r>
    <s v="ORD00346"/>
    <x v="326"/>
    <s v="Zahra Iskandar"/>
    <x v="16"/>
    <x v="12"/>
    <n v="9500"/>
    <n v="1.8"/>
    <n v="0"/>
    <n v="17100"/>
    <n v="0"/>
    <n v="17100"/>
    <n v="18000"/>
    <n v="35100"/>
    <x v="3"/>
    <x v="0"/>
    <x v="3"/>
    <n v="5"/>
    <x v="0"/>
    <x v="0"/>
    <s v="Completed"/>
  </r>
  <r>
    <s v="ORD01768"/>
    <x v="327"/>
    <s v="Ani Kusuma"/>
    <x v="29"/>
    <x v="8"/>
    <n v="17500"/>
    <n v="1.9"/>
    <n v="0"/>
    <n v="33250"/>
    <n v="0"/>
    <n v="33250"/>
    <n v="48000"/>
    <n v="81250"/>
    <x v="1"/>
    <x v="0"/>
    <x v="0"/>
    <n v="1"/>
    <x v="0"/>
    <x v="1"/>
    <s v="Completed"/>
  </r>
  <r>
    <s v="ORD00662"/>
    <x v="328"/>
    <s v="Putri Halim"/>
    <x v="24"/>
    <x v="2"/>
    <n v="20000"/>
    <n v="1.6"/>
    <n v="0"/>
    <n v="32000"/>
    <n v="0"/>
    <n v="32000"/>
    <n v="68000"/>
    <n v="100000"/>
    <x v="0"/>
    <x v="0"/>
    <x v="1"/>
    <n v="2"/>
    <x v="0"/>
    <x v="1"/>
    <s v="Completed"/>
  </r>
  <r>
    <s v="ORD00888"/>
    <x v="329"/>
    <s v="Yani Hidayat"/>
    <x v="33"/>
    <x v="9"/>
    <n v="46000"/>
    <n v="0.6"/>
    <n v="0"/>
    <n v="27600"/>
    <n v="0"/>
    <n v="27600"/>
    <n v="80000"/>
    <n v="107600"/>
    <x v="3"/>
    <x v="0"/>
    <x v="2"/>
    <n v="2"/>
    <x v="0"/>
    <x v="2"/>
    <s v="Completed"/>
  </r>
  <r>
    <s v="ORD00444"/>
    <x v="330"/>
    <s v="Clara Utami"/>
    <x v="34"/>
    <x v="1"/>
    <n v="15000"/>
    <n v="0.6"/>
    <n v="0"/>
    <n v="9000"/>
    <n v="0"/>
    <n v="9000"/>
    <n v="18000"/>
    <n v="27000"/>
    <x v="1"/>
    <x v="0"/>
    <x v="0"/>
    <n v="5"/>
    <x v="0"/>
    <x v="2"/>
    <s v="Completed"/>
  </r>
  <r>
    <s v="ORD00444"/>
    <x v="330"/>
    <s v="Clara Utami"/>
    <x v="34"/>
    <x v="6"/>
    <n v="26000"/>
    <n v="1.7"/>
    <n v="0"/>
    <n v="44200"/>
    <n v="0"/>
    <n v="44200"/>
    <n v="0"/>
    <n v="44200"/>
    <x v="1"/>
    <x v="0"/>
    <x v="0"/>
    <n v="5"/>
    <x v="0"/>
    <x v="2"/>
    <s v="Completed"/>
  </r>
  <r>
    <s v="ORD01769"/>
    <x v="331"/>
    <s v="Dimas Puspita"/>
    <x v="34"/>
    <x v="0"/>
    <n v="10000"/>
    <n v="1.6"/>
    <n v="0"/>
    <n v="16000"/>
    <n v="0"/>
    <n v="16000"/>
    <n v="18000"/>
    <n v="34000"/>
    <x v="3"/>
    <x v="0"/>
    <x v="1"/>
    <n v="5"/>
    <x v="1"/>
    <x v="2"/>
    <s v="Completed"/>
  </r>
  <r>
    <s v="ORD01636"/>
    <x v="332"/>
    <s v="Dewi Wijaya"/>
    <x v="12"/>
    <x v="2"/>
    <n v="20000"/>
    <n v="2.2000000000000002"/>
    <n v="0"/>
    <n v="44000"/>
    <n v="0"/>
    <n v="44000"/>
    <n v="30000"/>
    <n v="74000"/>
    <x v="2"/>
    <x v="0"/>
    <x v="3"/>
    <n v="2"/>
    <x v="0"/>
    <x v="3"/>
    <s v="Completed"/>
  </r>
  <r>
    <s v="ORD00376"/>
    <x v="333"/>
    <s v="Yani Ananda"/>
    <x v="28"/>
    <x v="14"/>
    <n v="55000"/>
    <n v="1.3"/>
    <n v="0"/>
    <n v="71500"/>
    <n v="0"/>
    <n v="71500"/>
    <n v="56000"/>
    <n v="127500"/>
    <x v="0"/>
    <x v="0"/>
    <x v="3"/>
    <n v="1"/>
    <x v="0"/>
    <x v="3"/>
    <s v="Completed"/>
  </r>
  <r>
    <s v="ORD00376"/>
    <x v="333"/>
    <s v="Yani Ananda"/>
    <x v="28"/>
    <x v="6"/>
    <n v="26000"/>
    <n v="1.1000000000000001"/>
    <n v="0"/>
    <n v="28600.000000000004"/>
    <n v="0"/>
    <n v="28600.000000000004"/>
    <n v="0"/>
    <n v="28600.000000000004"/>
    <x v="0"/>
    <x v="0"/>
    <x v="3"/>
    <n v="1"/>
    <x v="0"/>
    <x v="3"/>
    <s v="Completed"/>
  </r>
  <r>
    <s v="ORD00646"/>
    <x v="334"/>
    <s v="Wahyu Budiman"/>
    <x v="29"/>
    <x v="4"/>
    <n v="40000"/>
    <n v="1"/>
    <n v="0"/>
    <n v="40000"/>
    <n v="0"/>
    <n v="40000"/>
    <n v="48000"/>
    <n v="88000"/>
    <x v="0"/>
    <x v="1"/>
    <x v="3"/>
    <n v="1"/>
    <x v="1"/>
    <x v="3"/>
    <s v="Returned"/>
  </r>
  <r>
    <s v="ORD00580"/>
    <x v="335"/>
    <s v="Galih Kusuma"/>
    <x v="18"/>
    <x v="12"/>
    <n v="9500"/>
    <n v="1.9"/>
    <n v="0"/>
    <n v="18050"/>
    <n v="0"/>
    <n v="18050"/>
    <n v="0"/>
    <n v="18050"/>
    <x v="2"/>
    <x v="0"/>
    <x v="4"/>
    <n v="5"/>
    <x v="1"/>
    <x v="5"/>
    <s v="Completed"/>
  </r>
  <r>
    <s v="ORD00535"/>
    <x v="336"/>
    <s v="Dina Maulana"/>
    <x v="36"/>
    <x v="4"/>
    <n v="40000"/>
    <n v="0.7"/>
    <n v="0"/>
    <n v="28000"/>
    <n v="0"/>
    <n v="28000"/>
    <n v="21000"/>
    <n v="49000"/>
    <x v="0"/>
    <x v="0"/>
    <x v="4"/>
    <n v="1"/>
    <x v="0"/>
    <x v="5"/>
    <s v="Completed"/>
  </r>
  <r>
    <s v="ORD01406"/>
    <x v="337"/>
    <s v="Oka Kurniawan"/>
    <x v="31"/>
    <x v="17"/>
    <n v="12000"/>
    <n v="1.5"/>
    <n v="0"/>
    <n v="18000"/>
    <n v="0"/>
    <n v="18000"/>
    <n v="87000"/>
    <n v="105000"/>
    <x v="3"/>
    <x v="0"/>
    <x v="3"/>
    <n v="2"/>
    <x v="1"/>
    <x v="6"/>
    <s v="Completed"/>
  </r>
  <r>
    <s v="ORD00213"/>
    <x v="338"/>
    <s v="Kartika Nugroho"/>
    <x v="4"/>
    <x v="11"/>
    <n v="15000"/>
    <n v="0.6"/>
    <n v="0"/>
    <n v="9000"/>
    <n v="0"/>
    <n v="9000"/>
    <n v="43000"/>
    <n v="52000"/>
    <x v="0"/>
    <x v="0"/>
    <x v="3"/>
    <n v="4"/>
    <x v="0"/>
    <x v="0"/>
    <s v="Completed"/>
  </r>
  <r>
    <s v="ORD00213"/>
    <x v="338"/>
    <s v="Kartika Nugroho"/>
    <x v="4"/>
    <x v="9"/>
    <n v="46000"/>
    <n v="1.1000000000000001"/>
    <n v="0"/>
    <n v="50600.000000000007"/>
    <n v="0"/>
    <n v="50600.000000000007"/>
    <n v="0"/>
    <n v="50600.000000000007"/>
    <x v="0"/>
    <x v="0"/>
    <x v="3"/>
    <n v="4"/>
    <x v="0"/>
    <x v="0"/>
    <s v="Completed"/>
  </r>
  <r>
    <s v="ORD00394"/>
    <x v="339"/>
    <s v="Fitri Puspita"/>
    <x v="19"/>
    <x v="0"/>
    <n v="10000"/>
    <n v="2.2000000000000002"/>
    <n v="0"/>
    <n v="22000"/>
    <n v="0"/>
    <n v="22000"/>
    <n v="78000"/>
    <n v="100000"/>
    <x v="1"/>
    <x v="1"/>
    <x v="1"/>
    <n v="5"/>
    <x v="0"/>
    <x v="2"/>
    <s v="Returned"/>
  </r>
  <r>
    <s v="ORD00379"/>
    <x v="340"/>
    <s v="Hana Halim"/>
    <x v="31"/>
    <x v="17"/>
    <n v="12000"/>
    <n v="1.1000000000000001"/>
    <n v="0"/>
    <n v="13200.000000000002"/>
    <n v="0"/>
    <n v="13200.000000000002"/>
    <n v="87000"/>
    <n v="100200"/>
    <x v="3"/>
    <x v="0"/>
    <x v="4"/>
    <n v="4"/>
    <x v="0"/>
    <x v="2"/>
    <s v="Completed"/>
  </r>
  <r>
    <s v="ORD00397"/>
    <x v="341"/>
    <s v="Lestari Nugroho"/>
    <x v="4"/>
    <x v="0"/>
    <n v="10000"/>
    <n v="2"/>
    <n v="0"/>
    <n v="20000"/>
    <n v="0"/>
    <n v="20000"/>
    <n v="43000"/>
    <n v="63000"/>
    <x v="0"/>
    <x v="0"/>
    <x v="2"/>
    <n v="3"/>
    <x v="0"/>
    <x v="4"/>
    <s v="Completed"/>
  </r>
  <r>
    <s v="ORD00397"/>
    <x v="341"/>
    <s v="Lestari Nugroho"/>
    <x v="4"/>
    <x v="4"/>
    <n v="40000"/>
    <n v="1.3"/>
    <n v="0"/>
    <n v="52000"/>
    <n v="0"/>
    <n v="52000"/>
    <n v="0"/>
    <n v="52000"/>
    <x v="0"/>
    <x v="0"/>
    <x v="2"/>
    <n v="3"/>
    <x v="0"/>
    <x v="4"/>
    <s v="Completed"/>
  </r>
  <r>
    <s v="ORD00249"/>
    <x v="342"/>
    <s v="Putri Ananda"/>
    <x v="7"/>
    <x v="2"/>
    <n v="20000"/>
    <n v="1.5"/>
    <n v="0"/>
    <n v="30000"/>
    <n v="0"/>
    <n v="30000"/>
    <n v="26000"/>
    <n v="56000"/>
    <x v="1"/>
    <x v="0"/>
    <x v="4"/>
    <n v="1"/>
    <x v="0"/>
    <x v="4"/>
    <s v="Completed"/>
  </r>
  <r>
    <s v="ORD01403"/>
    <x v="343"/>
    <s v="Clara Budiman"/>
    <x v="3"/>
    <x v="17"/>
    <n v="12000"/>
    <n v="1.3"/>
    <n v="0"/>
    <n v="15600"/>
    <n v="0"/>
    <n v="15600"/>
    <n v="93000"/>
    <n v="108600"/>
    <x v="1"/>
    <x v="1"/>
    <x v="3"/>
    <n v="1"/>
    <x v="0"/>
    <x v="5"/>
    <s v="Returned"/>
  </r>
  <r>
    <s v="ORD01579"/>
    <x v="344"/>
    <s v="Fitri Iskandar"/>
    <x v="8"/>
    <x v="3"/>
    <n v="13500"/>
    <n v="2.5"/>
    <n v="0"/>
    <n v="33750"/>
    <n v="0"/>
    <n v="33750"/>
    <n v="59000"/>
    <n v="92750"/>
    <x v="3"/>
    <x v="0"/>
    <x v="4"/>
    <n v="3"/>
    <x v="0"/>
    <x v="5"/>
    <s v="Completed"/>
  </r>
  <r>
    <s v="ORD00191"/>
    <x v="345"/>
    <s v="Sari Utami"/>
    <x v="8"/>
    <x v="9"/>
    <n v="46000"/>
    <n v="1.4"/>
    <n v="0"/>
    <n v="64399.999999999993"/>
    <n v="0"/>
    <n v="64399.999999999993"/>
    <n v="59000"/>
    <n v="123400"/>
    <x v="0"/>
    <x v="0"/>
    <x v="3"/>
    <n v="1"/>
    <x v="0"/>
    <x v="5"/>
    <s v="Completed"/>
  </r>
  <r>
    <s v="ORD00191"/>
    <x v="345"/>
    <s v="Sari Utami"/>
    <x v="8"/>
    <x v="2"/>
    <n v="20000"/>
    <n v="3.6"/>
    <n v="0"/>
    <n v="72000"/>
    <n v="0"/>
    <n v="72000"/>
    <n v="0"/>
    <n v="72000"/>
    <x v="0"/>
    <x v="0"/>
    <x v="3"/>
    <n v="1"/>
    <x v="0"/>
    <x v="5"/>
    <s v="Completed"/>
  </r>
  <r>
    <s v="ORD01667"/>
    <x v="346"/>
    <s v="Zahra Maulana"/>
    <x v="0"/>
    <x v="0"/>
    <n v="10000"/>
    <n v="3"/>
    <n v="0"/>
    <n v="30000"/>
    <n v="0"/>
    <n v="30000"/>
    <n v="15000"/>
    <n v="45000"/>
    <x v="1"/>
    <x v="0"/>
    <x v="4"/>
    <n v="3"/>
    <x v="0"/>
    <x v="5"/>
    <s v="Completed"/>
  </r>
  <r>
    <s v="ORD00515"/>
    <x v="347"/>
    <s v="Bella Nugroho"/>
    <x v="23"/>
    <x v="10"/>
    <n v="45000"/>
    <n v="1.2"/>
    <n v="0"/>
    <n v="54000"/>
    <n v="0"/>
    <n v="54000"/>
    <n v="55000"/>
    <n v="109000"/>
    <x v="1"/>
    <x v="0"/>
    <x v="0"/>
    <n v="3"/>
    <x v="0"/>
    <x v="6"/>
    <s v="Completed"/>
  </r>
  <r>
    <s v="ORD00402"/>
    <x v="348"/>
    <s v="Fitri Utami"/>
    <x v="24"/>
    <x v="0"/>
    <n v="10000"/>
    <n v="3.3"/>
    <n v="0"/>
    <n v="33000"/>
    <n v="0"/>
    <n v="33000"/>
    <n v="68000"/>
    <n v="101000"/>
    <x v="2"/>
    <x v="1"/>
    <x v="2"/>
    <n v="2"/>
    <x v="0"/>
    <x v="6"/>
    <s v="Returned"/>
  </r>
  <r>
    <s v="ORD00105"/>
    <x v="349"/>
    <s v="Clara Santoso"/>
    <x v="37"/>
    <x v="16"/>
    <n v="115000"/>
    <n v="0.7"/>
    <n v="0"/>
    <n v="80500"/>
    <n v="0"/>
    <n v="80500"/>
    <n v="67000"/>
    <n v="147500"/>
    <x v="1"/>
    <x v="0"/>
    <x v="4"/>
    <n v="4"/>
    <x v="0"/>
    <x v="0"/>
    <s v="Completed"/>
  </r>
  <r>
    <s v="ORD00105"/>
    <x v="349"/>
    <s v="Clara Santoso"/>
    <x v="37"/>
    <x v="3"/>
    <n v="13500"/>
    <n v="1.5"/>
    <n v="0"/>
    <n v="20250"/>
    <n v="0"/>
    <n v="20250"/>
    <n v="0"/>
    <n v="20250"/>
    <x v="1"/>
    <x v="0"/>
    <x v="4"/>
    <n v="4"/>
    <x v="0"/>
    <x v="0"/>
    <s v="Completed"/>
  </r>
  <r>
    <s v="ORD01205"/>
    <x v="350"/>
    <s v="Citra Halim"/>
    <x v="21"/>
    <x v="10"/>
    <n v="45000"/>
    <n v="0.4"/>
    <n v="0"/>
    <n v="18000"/>
    <n v="0"/>
    <n v="18000"/>
    <n v="59000"/>
    <n v="77000"/>
    <x v="1"/>
    <x v="0"/>
    <x v="0"/>
    <n v="3"/>
    <x v="0"/>
    <x v="0"/>
    <s v="Completed"/>
  </r>
  <r>
    <s v="ORD00538"/>
    <x v="351"/>
    <s v="Aulia Ananda"/>
    <x v="14"/>
    <x v="14"/>
    <n v="55000"/>
    <n v="0.7"/>
    <n v="0"/>
    <n v="38500"/>
    <n v="0"/>
    <n v="38500"/>
    <n v="85000"/>
    <n v="123500"/>
    <x v="0"/>
    <x v="0"/>
    <x v="1"/>
    <n v="5"/>
    <x v="0"/>
    <x v="0"/>
    <s v="Completed"/>
  </r>
  <r>
    <s v="ORD00761"/>
    <x v="352"/>
    <s v="Budi Saputra"/>
    <x v="28"/>
    <x v="16"/>
    <n v="115000"/>
    <n v="0.5"/>
    <n v="0"/>
    <n v="57500"/>
    <n v="0"/>
    <n v="57500"/>
    <n v="56000"/>
    <n v="113500"/>
    <x v="2"/>
    <x v="1"/>
    <x v="2"/>
    <n v="3"/>
    <x v="1"/>
    <x v="0"/>
    <s v="Returned"/>
  </r>
  <r>
    <s v="ORD01616"/>
    <x v="353"/>
    <s v="Nanda Fauziah"/>
    <x v="21"/>
    <x v="14"/>
    <n v="55000"/>
    <n v="1.3"/>
    <n v="0"/>
    <n v="71500"/>
    <n v="0"/>
    <n v="71500"/>
    <n v="59000"/>
    <n v="130500"/>
    <x v="0"/>
    <x v="0"/>
    <x v="0"/>
    <n v="5"/>
    <x v="1"/>
    <x v="1"/>
    <s v="Completed"/>
  </r>
  <r>
    <s v="ORD00220"/>
    <x v="354"/>
    <s v="Ani Halim"/>
    <x v="25"/>
    <x v="11"/>
    <n v="15000"/>
    <n v="2.2999999999999998"/>
    <n v="0"/>
    <n v="34500"/>
    <n v="0"/>
    <n v="34500"/>
    <n v="50000"/>
    <n v="84500"/>
    <x v="3"/>
    <x v="0"/>
    <x v="4"/>
    <n v="4"/>
    <x v="0"/>
    <x v="1"/>
    <s v="Completed"/>
  </r>
  <r>
    <s v="ORD01539"/>
    <x v="355"/>
    <s v="Erna Kusuma"/>
    <x v="18"/>
    <x v="17"/>
    <n v="12000"/>
    <n v="0.9"/>
    <n v="0"/>
    <n v="10800"/>
    <n v="0"/>
    <n v="10800"/>
    <n v="0"/>
    <n v="10800"/>
    <x v="2"/>
    <x v="0"/>
    <x v="1"/>
    <n v="4"/>
    <x v="0"/>
    <x v="1"/>
    <s v="Completed"/>
  </r>
  <r>
    <s v="ORD00879"/>
    <x v="356"/>
    <s v="Vina Puspita"/>
    <x v="16"/>
    <x v="15"/>
    <n v="10000"/>
    <n v="0.3"/>
    <n v="0"/>
    <n v="3000"/>
    <n v="0"/>
    <n v="3000"/>
    <n v="18000"/>
    <n v="21000"/>
    <x v="2"/>
    <x v="0"/>
    <x v="1"/>
    <n v="2"/>
    <x v="0"/>
    <x v="3"/>
    <s v="Completed"/>
  </r>
  <r>
    <s v="ORD01198"/>
    <x v="357"/>
    <s v="Putri Ramadhani"/>
    <x v="34"/>
    <x v="4"/>
    <n v="40000"/>
    <n v="0.7"/>
    <n v="0"/>
    <n v="28000"/>
    <n v="0"/>
    <n v="28000"/>
    <n v="18000"/>
    <n v="46000"/>
    <x v="2"/>
    <x v="0"/>
    <x v="4"/>
    <n v="5"/>
    <x v="0"/>
    <x v="3"/>
    <s v="Completed"/>
  </r>
  <r>
    <s v="ORD00038"/>
    <x v="358"/>
    <s v="Galih Budiman"/>
    <x v="1"/>
    <x v="17"/>
    <n v="12000"/>
    <n v="1.2"/>
    <n v="0"/>
    <n v="14400"/>
    <n v="0"/>
    <n v="14400"/>
    <n v="17000"/>
    <n v="31400"/>
    <x v="2"/>
    <x v="1"/>
    <x v="1"/>
    <n v="1"/>
    <x v="1"/>
    <x v="4"/>
    <s v="Returned"/>
  </r>
  <r>
    <s v="ORD00903"/>
    <x v="359"/>
    <s v="Ani Halim"/>
    <x v="25"/>
    <x v="11"/>
    <n v="15000"/>
    <n v="1"/>
    <n v="0"/>
    <n v="15000"/>
    <n v="0"/>
    <n v="15000"/>
    <n v="50000"/>
    <n v="65000"/>
    <x v="2"/>
    <x v="0"/>
    <x v="4"/>
    <n v="3"/>
    <x v="0"/>
    <x v="4"/>
    <s v="Completed"/>
  </r>
  <r>
    <s v="ORD01827"/>
    <x v="360"/>
    <s v="Fajar Kurniawan"/>
    <x v="3"/>
    <x v="7"/>
    <n v="14000"/>
    <n v="1.3"/>
    <n v="0"/>
    <n v="18200"/>
    <n v="0"/>
    <n v="18200"/>
    <n v="93000"/>
    <n v="111200"/>
    <x v="2"/>
    <x v="0"/>
    <x v="2"/>
    <n v="3"/>
    <x v="1"/>
    <x v="5"/>
    <s v="Completed"/>
  </r>
  <r>
    <s v="ORD00084"/>
    <x v="361"/>
    <s v="Bayu Syahputra"/>
    <x v="15"/>
    <x v="16"/>
    <n v="115000"/>
    <n v="0.3"/>
    <n v="0"/>
    <n v="34500"/>
    <n v="0"/>
    <n v="34500"/>
    <n v="97000"/>
    <n v="131500"/>
    <x v="3"/>
    <x v="2"/>
    <x v="4"/>
    <n v="2"/>
    <x v="1"/>
    <x v="5"/>
    <s v="Cancelled"/>
  </r>
  <r>
    <s v="ORD00780"/>
    <x v="362"/>
    <s v="Vina Ananda"/>
    <x v="12"/>
    <x v="15"/>
    <n v="10000"/>
    <n v="0.4"/>
    <n v="0"/>
    <n v="4000"/>
    <n v="0"/>
    <n v="4000"/>
    <n v="30000"/>
    <n v="34000"/>
    <x v="0"/>
    <x v="0"/>
    <x v="4"/>
    <n v="3"/>
    <x v="0"/>
    <x v="5"/>
    <s v="Completed"/>
  </r>
  <r>
    <s v="ORD00059"/>
    <x v="363"/>
    <s v="Indra Puspita"/>
    <x v="27"/>
    <x v="2"/>
    <n v="20000"/>
    <n v="2.6"/>
    <n v="5"/>
    <n v="52000"/>
    <n v="2600"/>
    <n v="49400"/>
    <n v="49000"/>
    <n v="98400"/>
    <x v="0"/>
    <x v="1"/>
    <x v="1"/>
    <n v="3"/>
    <x v="1"/>
    <x v="6"/>
    <s v="Returned"/>
  </r>
  <r>
    <s v="ORD00451"/>
    <x v="364"/>
    <s v="Putri Ramadhani"/>
    <x v="34"/>
    <x v="13"/>
    <n v="10000"/>
    <n v="1.4"/>
    <n v="5"/>
    <n v="14000"/>
    <n v="700"/>
    <n v="13300"/>
    <n v="18000"/>
    <n v="31300"/>
    <x v="3"/>
    <x v="0"/>
    <x v="0"/>
    <n v="4"/>
    <x v="0"/>
    <x v="6"/>
    <s v="Completed"/>
  </r>
  <r>
    <s v="ORD00404"/>
    <x v="365"/>
    <s v="Eka Pradipta"/>
    <x v="18"/>
    <x v="4"/>
    <n v="40000"/>
    <n v="1.2"/>
    <n v="5"/>
    <n v="48000"/>
    <n v="2400"/>
    <n v="45600"/>
    <n v="0"/>
    <n v="45600"/>
    <x v="1"/>
    <x v="1"/>
    <x v="0"/>
    <n v="1"/>
    <x v="0"/>
    <x v="6"/>
    <s v="Returned"/>
  </r>
  <r>
    <s v="ORD00404"/>
    <x v="365"/>
    <s v="Eka Pradipta"/>
    <x v="18"/>
    <x v="3"/>
    <n v="13500"/>
    <n v="0.5"/>
    <n v="5"/>
    <n v="6750"/>
    <n v="337.5"/>
    <n v="6412.5"/>
    <n v="0"/>
    <n v="6412.5"/>
    <x v="1"/>
    <x v="1"/>
    <x v="0"/>
    <n v="1"/>
    <x v="0"/>
    <x v="6"/>
    <s v="Returned"/>
  </r>
  <r>
    <s v="ORD01506"/>
    <x v="366"/>
    <s v="Vina Setiawan"/>
    <x v="18"/>
    <x v="12"/>
    <n v="9500"/>
    <n v="0.7"/>
    <n v="5"/>
    <n v="6650"/>
    <n v="332.5"/>
    <n v="6317.5"/>
    <n v="0"/>
    <n v="6317.5"/>
    <x v="1"/>
    <x v="0"/>
    <x v="4"/>
    <n v="5"/>
    <x v="0"/>
    <x v="6"/>
    <s v="Completed"/>
  </r>
  <r>
    <s v="ORD00025"/>
    <x v="367"/>
    <s v="Dimas Halim"/>
    <x v="22"/>
    <x v="10"/>
    <n v="45000"/>
    <n v="1.1000000000000001"/>
    <n v="5"/>
    <n v="49500.000000000007"/>
    <n v="2475.0000000000005"/>
    <n v="47025.000000000007"/>
    <n v="50000"/>
    <n v="97025"/>
    <x v="0"/>
    <x v="0"/>
    <x v="3"/>
    <n v="4"/>
    <x v="1"/>
    <x v="6"/>
    <s v="Completed"/>
  </r>
  <r>
    <s v="ORD00025"/>
    <x v="367"/>
    <s v="Dimas Halim"/>
    <x v="22"/>
    <x v="11"/>
    <n v="15000"/>
    <n v="1.3"/>
    <n v="5"/>
    <n v="19500"/>
    <n v="975"/>
    <n v="18525"/>
    <n v="0"/>
    <n v="18525"/>
    <x v="0"/>
    <x v="0"/>
    <x v="3"/>
    <n v="4"/>
    <x v="1"/>
    <x v="6"/>
    <s v="Completed"/>
  </r>
  <r>
    <s v="ORD01439"/>
    <x v="368"/>
    <s v="Joko Nugroho"/>
    <x v="32"/>
    <x v="7"/>
    <n v="14000"/>
    <n v="0.8"/>
    <n v="5"/>
    <n v="11200"/>
    <n v="560"/>
    <n v="10640"/>
    <n v="28000"/>
    <n v="38640"/>
    <x v="2"/>
    <x v="1"/>
    <x v="4"/>
    <n v="5"/>
    <x v="1"/>
    <x v="6"/>
    <s v="Returned"/>
  </r>
  <r>
    <s v="ORD01586"/>
    <x v="369"/>
    <s v="Clara Pradipta"/>
    <x v="15"/>
    <x v="4"/>
    <n v="40000"/>
    <n v="0.7"/>
    <n v="5"/>
    <n v="28000"/>
    <n v="1400"/>
    <n v="26600"/>
    <n v="97000"/>
    <n v="123600"/>
    <x v="3"/>
    <x v="0"/>
    <x v="0"/>
    <n v="4"/>
    <x v="0"/>
    <x v="6"/>
    <s v="Completed"/>
  </r>
  <r>
    <s v="ORD01330"/>
    <x v="370"/>
    <s v="Erna Budiman"/>
    <x v="31"/>
    <x v="2"/>
    <n v="20000"/>
    <n v="1.2"/>
    <n v="5"/>
    <n v="24000"/>
    <n v="1200"/>
    <n v="22800"/>
    <n v="87000"/>
    <n v="109800"/>
    <x v="1"/>
    <x v="0"/>
    <x v="4"/>
    <n v="2"/>
    <x v="0"/>
    <x v="6"/>
    <s v="Completed"/>
  </r>
  <r>
    <s v="ORD00789"/>
    <x v="371"/>
    <s v="Dewi Ramadhani"/>
    <x v="19"/>
    <x v="4"/>
    <n v="40000"/>
    <n v="0.9"/>
    <n v="5"/>
    <n v="36000"/>
    <n v="1800"/>
    <n v="34200"/>
    <n v="78000"/>
    <n v="112200"/>
    <x v="0"/>
    <x v="0"/>
    <x v="4"/>
    <n v="2"/>
    <x v="0"/>
    <x v="6"/>
    <s v="Completed"/>
  </r>
  <r>
    <s v="ORD00273"/>
    <x v="372"/>
    <s v="Yani Syahputra"/>
    <x v="30"/>
    <x v="3"/>
    <n v="13500"/>
    <n v="1.6"/>
    <n v="5"/>
    <n v="21600"/>
    <n v="1080"/>
    <n v="20520"/>
    <n v="57000"/>
    <n v="77520"/>
    <x v="2"/>
    <x v="0"/>
    <x v="0"/>
    <n v="4"/>
    <x v="0"/>
    <x v="6"/>
    <s v="Completed"/>
  </r>
  <r>
    <s v="ORD01109"/>
    <x v="373"/>
    <s v="Bella Rahmawati"/>
    <x v="8"/>
    <x v="2"/>
    <n v="20000"/>
    <n v="0.5"/>
    <n v="5"/>
    <n v="10000"/>
    <n v="500"/>
    <n v="9500"/>
    <n v="59000"/>
    <n v="68500"/>
    <x v="0"/>
    <x v="0"/>
    <x v="3"/>
    <n v="5"/>
    <x v="0"/>
    <x v="6"/>
    <s v="Completed"/>
  </r>
  <r>
    <s v="ORD01857"/>
    <x v="374"/>
    <s v="Erna Iskandar"/>
    <x v="17"/>
    <x v="9"/>
    <n v="46000"/>
    <n v="0.5"/>
    <n v="5"/>
    <n v="23000"/>
    <n v="1150"/>
    <n v="21850"/>
    <n v="72000"/>
    <n v="93850"/>
    <x v="3"/>
    <x v="0"/>
    <x v="0"/>
    <n v="4"/>
    <x v="0"/>
    <x v="6"/>
    <s v="Completed"/>
  </r>
  <r>
    <s v="ORD00458"/>
    <x v="375"/>
    <s v="Bella Rahmawati"/>
    <x v="8"/>
    <x v="11"/>
    <n v="15000"/>
    <n v="1.8"/>
    <n v="5"/>
    <n v="27000"/>
    <n v="1350"/>
    <n v="25650"/>
    <n v="59000"/>
    <n v="84650"/>
    <x v="2"/>
    <x v="0"/>
    <x v="1"/>
    <n v="3"/>
    <x v="0"/>
    <x v="6"/>
    <s v="Completed"/>
  </r>
  <r>
    <s v="ORD00330"/>
    <x v="376"/>
    <s v="Hana Setiawan"/>
    <x v="28"/>
    <x v="7"/>
    <n v="14000"/>
    <n v="1"/>
    <n v="5"/>
    <n v="14000"/>
    <n v="700"/>
    <n v="13300"/>
    <n v="56000"/>
    <n v="69300"/>
    <x v="0"/>
    <x v="0"/>
    <x v="0"/>
    <n v="5"/>
    <x v="0"/>
    <x v="6"/>
    <s v="Completed"/>
  </r>
  <r>
    <s v="ORD01495"/>
    <x v="377"/>
    <s v="Dewi Pradipta"/>
    <x v="14"/>
    <x v="11"/>
    <n v="15000"/>
    <n v="1"/>
    <n v="5"/>
    <n v="15000"/>
    <n v="750"/>
    <n v="14250"/>
    <n v="85000"/>
    <n v="99250"/>
    <x v="0"/>
    <x v="1"/>
    <x v="1"/>
    <n v="3"/>
    <x v="0"/>
    <x v="6"/>
    <s v="Returned"/>
  </r>
  <r>
    <s v="ORD00175"/>
    <x v="378"/>
    <s v="Dewi Nugroho"/>
    <x v="34"/>
    <x v="13"/>
    <n v="10000"/>
    <n v="0.9"/>
    <n v="5"/>
    <n v="9000"/>
    <n v="450"/>
    <n v="8550"/>
    <n v="18000"/>
    <n v="26550"/>
    <x v="1"/>
    <x v="0"/>
    <x v="3"/>
    <n v="4"/>
    <x v="0"/>
    <x v="6"/>
    <s v="Completed"/>
  </r>
  <r>
    <s v="ORD00175"/>
    <x v="378"/>
    <s v="Dewi Nugroho"/>
    <x v="34"/>
    <x v="2"/>
    <n v="20000"/>
    <n v="0.8"/>
    <n v="5"/>
    <n v="16000"/>
    <n v="800"/>
    <n v="15200"/>
    <n v="0"/>
    <n v="15200"/>
    <x v="1"/>
    <x v="0"/>
    <x v="3"/>
    <n v="4"/>
    <x v="0"/>
    <x v="6"/>
    <s v="Completed"/>
  </r>
  <r>
    <s v="ORD00645"/>
    <x v="379"/>
    <s v="Yani Kusuma"/>
    <x v="8"/>
    <x v="5"/>
    <n v="10500"/>
    <n v="2.8"/>
    <n v="5"/>
    <n v="29399.999999999996"/>
    <n v="1470"/>
    <n v="27929.999999999996"/>
    <n v="59000"/>
    <n v="86930"/>
    <x v="1"/>
    <x v="0"/>
    <x v="4"/>
    <n v="4"/>
    <x v="0"/>
    <x v="6"/>
    <s v="Completed"/>
  </r>
  <r>
    <s v="ORD01123"/>
    <x v="380"/>
    <s v="Bayu Nugroho"/>
    <x v="12"/>
    <x v="16"/>
    <n v="115000"/>
    <n v="0.5"/>
    <n v="0"/>
    <n v="57500"/>
    <n v="0"/>
    <n v="57500"/>
    <n v="30000"/>
    <n v="87500"/>
    <x v="2"/>
    <x v="0"/>
    <x v="4"/>
    <n v="4"/>
    <x v="1"/>
    <x v="0"/>
    <s v="Completed"/>
  </r>
  <r>
    <s v="ORD00365"/>
    <x v="381"/>
    <s v="Citra Halim"/>
    <x v="21"/>
    <x v="2"/>
    <n v="20000"/>
    <n v="1.3"/>
    <n v="0"/>
    <n v="26000"/>
    <n v="0"/>
    <n v="26000"/>
    <n v="59000"/>
    <n v="85000"/>
    <x v="3"/>
    <x v="2"/>
    <x v="3"/>
    <n v="5"/>
    <x v="0"/>
    <x v="0"/>
    <s v="Cancelled"/>
  </r>
  <r>
    <s v="ORD01670"/>
    <x v="382"/>
    <s v="Gita Saputra"/>
    <x v="17"/>
    <x v="10"/>
    <n v="45000"/>
    <n v="1.6"/>
    <n v="0"/>
    <n v="72000"/>
    <n v="0"/>
    <n v="72000"/>
    <n v="72000"/>
    <n v="144000"/>
    <x v="1"/>
    <x v="0"/>
    <x v="3"/>
    <n v="2"/>
    <x v="0"/>
    <x v="0"/>
    <s v="Completed"/>
  </r>
  <r>
    <s v="ORD00017"/>
    <x v="383"/>
    <s v="Galih Iskandar"/>
    <x v="27"/>
    <x v="2"/>
    <n v="20000"/>
    <n v="2.9"/>
    <n v="0"/>
    <n v="58000"/>
    <n v="0"/>
    <n v="58000"/>
    <n v="49000"/>
    <n v="107000"/>
    <x v="1"/>
    <x v="0"/>
    <x v="3"/>
    <n v="4"/>
    <x v="1"/>
    <x v="0"/>
    <s v="Completed"/>
  </r>
  <r>
    <s v="ORD01511"/>
    <x v="384"/>
    <s v="Fitri Halim"/>
    <x v="6"/>
    <x v="4"/>
    <n v="40000"/>
    <n v="1.1000000000000001"/>
    <n v="0"/>
    <n v="44000"/>
    <n v="0"/>
    <n v="44000"/>
    <n v="80000"/>
    <n v="124000"/>
    <x v="2"/>
    <x v="0"/>
    <x v="4"/>
    <n v="1"/>
    <x v="0"/>
    <x v="0"/>
    <s v="Completed"/>
  </r>
  <r>
    <s v="ORD00315"/>
    <x v="385"/>
    <s v="Erna Syahputra"/>
    <x v="5"/>
    <x v="17"/>
    <n v="12000"/>
    <n v="1.8"/>
    <n v="0"/>
    <n v="21600"/>
    <n v="0"/>
    <n v="21600"/>
    <n v="18000"/>
    <n v="39600"/>
    <x v="0"/>
    <x v="1"/>
    <x v="2"/>
    <n v="3"/>
    <x v="0"/>
    <x v="0"/>
    <s v="Returned"/>
  </r>
  <r>
    <s v="ORD01131"/>
    <x v="386"/>
    <s v="Yoga Nugroho"/>
    <x v="5"/>
    <x v="8"/>
    <n v="17500"/>
    <n v="1.8"/>
    <n v="0"/>
    <n v="31500"/>
    <n v="0"/>
    <n v="31500"/>
    <n v="18000"/>
    <n v="49500"/>
    <x v="3"/>
    <x v="0"/>
    <x v="2"/>
    <n v="4"/>
    <x v="1"/>
    <x v="0"/>
    <s v="Completed"/>
  </r>
  <r>
    <s v="ORD01711"/>
    <x v="387"/>
    <s v="Sari Halim"/>
    <x v="23"/>
    <x v="6"/>
    <n v="26000"/>
    <n v="1.7"/>
    <n v="0"/>
    <n v="44200"/>
    <n v="0"/>
    <n v="44200"/>
    <n v="55000"/>
    <n v="99200"/>
    <x v="0"/>
    <x v="0"/>
    <x v="4"/>
    <n v="5"/>
    <x v="0"/>
    <x v="0"/>
    <s v="Completed"/>
  </r>
  <r>
    <s v="ORD00539"/>
    <x v="388"/>
    <s v="Kartika Santoso"/>
    <x v="10"/>
    <x v="6"/>
    <n v="26000"/>
    <n v="2.2000000000000002"/>
    <n v="0"/>
    <n v="57200.000000000007"/>
    <n v="0"/>
    <n v="57200.000000000007"/>
    <n v="87000"/>
    <n v="144200"/>
    <x v="3"/>
    <x v="0"/>
    <x v="1"/>
    <n v="5"/>
    <x v="0"/>
    <x v="0"/>
    <s v="Completed"/>
  </r>
  <r>
    <s v="ORD01659"/>
    <x v="389"/>
    <s v="Yani Setiawan"/>
    <x v="2"/>
    <x v="4"/>
    <n v="40000"/>
    <n v="0.5"/>
    <n v="0"/>
    <n v="20000"/>
    <n v="0"/>
    <n v="20000"/>
    <n v="76000"/>
    <n v="96000"/>
    <x v="2"/>
    <x v="0"/>
    <x v="3"/>
    <n v="1"/>
    <x v="0"/>
    <x v="0"/>
    <s v="Completed"/>
  </r>
  <r>
    <s v="ORD01278"/>
    <x v="390"/>
    <s v="Ani Setiawan"/>
    <x v="26"/>
    <x v="3"/>
    <n v="13500"/>
    <n v="0.9"/>
    <n v="0"/>
    <n v="12150"/>
    <n v="0"/>
    <n v="12150"/>
    <n v="46000"/>
    <n v="58150"/>
    <x v="2"/>
    <x v="0"/>
    <x v="4"/>
    <n v="1"/>
    <x v="0"/>
    <x v="0"/>
    <s v="Completed"/>
  </r>
  <r>
    <s v="ORD01773"/>
    <x v="391"/>
    <s v="Lestari Setiawan"/>
    <x v="7"/>
    <x v="9"/>
    <n v="46000"/>
    <n v="1.2"/>
    <n v="0"/>
    <n v="55200"/>
    <n v="0"/>
    <n v="55200"/>
    <n v="26000"/>
    <n v="81200"/>
    <x v="2"/>
    <x v="0"/>
    <x v="2"/>
    <n v="4"/>
    <x v="0"/>
    <x v="0"/>
    <s v="Completed"/>
  </r>
  <r>
    <s v="ORD01695"/>
    <x v="392"/>
    <s v="Yani Hidayat"/>
    <x v="33"/>
    <x v="4"/>
    <n v="40000"/>
    <n v="1"/>
    <n v="0"/>
    <n v="40000"/>
    <n v="0"/>
    <n v="40000"/>
    <n v="80000"/>
    <n v="120000"/>
    <x v="2"/>
    <x v="2"/>
    <x v="3"/>
    <n v="4"/>
    <x v="0"/>
    <x v="0"/>
    <s v="Cancelled"/>
  </r>
  <r>
    <s v="ORD01193"/>
    <x v="393"/>
    <s v="Dina Kurniawan"/>
    <x v="31"/>
    <x v="7"/>
    <n v="14000"/>
    <n v="1.1000000000000001"/>
    <n v="0"/>
    <n v="15400.000000000002"/>
    <n v="0"/>
    <n v="15400.000000000002"/>
    <n v="87000"/>
    <n v="102400"/>
    <x v="1"/>
    <x v="0"/>
    <x v="2"/>
    <n v="5"/>
    <x v="0"/>
    <x v="1"/>
    <s v="Completed"/>
  </r>
  <r>
    <s v="ORD00386"/>
    <x v="394"/>
    <s v="Putri Ananda"/>
    <x v="7"/>
    <x v="10"/>
    <n v="45000"/>
    <n v="1.2"/>
    <n v="0"/>
    <n v="54000"/>
    <n v="0"/>
    <n v="54000"/>
    <n v="26000"/>
    <n v="80000"/>
    <x v="3"/>
    <x v="0"/>
    <x v="3"/>
    <n v="5"/>
    <x v="0"/>
    <x v="1"/>
    <s v="Completed"/>
  </r>
  <r>
    <s v="ORD01304"/>
    <x v="395"/>
    <s v="Hana Nugroho"/>
    <x v="11"/>
    <x v="5"/>
    <n v="10500"/>
    <n v="3.2"/>
    <n v="0"/>
    <n v="33600"/>
    <n v="0"/>
    <n v="33600"/>
    <n v="74000"/>
    <n v="107600"/>
    <x v="2"/>
    <x v="2"/>
    <x v="2"/>
    <n v="5"/>
    <x v="0"/>
    <x v="1"/>
    <s v="Cancelled"/>
  </r>
  <r>
    <s v="ORD01710"/>
    <x v="396"/>
    <s v="Erna Fauziah"/>
    <x v="28"/>
    <x v="4"/>
    <n v="40000"/>
    <n v="1.4"/>
    <n v="0"/>
    <n v="56000"/>
    <n v="0"/>
    <n v="56000"/>
    <n v="56000"/>
    <n v="112000"/>
    <x v="1"/>
    <x v="1"/>
    <x v="1"/>
    <n v="5"/>
    <x v="0"/>
    <x v="1"/>
    <s v="Returned"/>
  </r>
  <r>
    <s v="ORD01519"/>
    <x v="397"/>
    <s v="Qori Utami"/>
    <x v="30"/>
    <x v="14"/>
    <n v="55000"/>
    <n v="0.3"/>
    <n v="0"/>
    <n v="16500"/>
    <n v="0"/>
    <n v="16500"/>
    <n v="57000"/>
    <n v="73500"/>
    <x v="0"/>
    <x v="1"/>
    <x v="2"/>
    <n v="4"/>
    <x v="0"/>
    <x v="1"/>
    <s v="Returned"/>
  </r>
  <r>
    <s v="ORD00167"/>
    <x v="398"/>
    <s v="Dewi Pradipta"/>
    <x v="14"/>
    <x v="5"/>
    <n v="10500"/>
    <n v="1"/>
    <n v="0"/>
    <n v="10500"/>
    <n v="0"/>
    <n v="10500"/>
    <n v="85000"/>
    <n v="95500"/>
    <x v="1"/>
    <x v="0"/>
    <x v="0"/>
    <n v="4"/>
    <x v="0"/>
    <x v="1"/>
    <s v="Completed"/>
  </r>
  <r>
    <s v="ORD00167"/>
    <x v="398"/>
    <s v="Dewi Pradipta"/>
    <x v="14"/>
    <x v="3"/>
    <n v="13500"/>
    <n v="1.8"/>
    <n v="0"/>
    <n v="24300"/>
    <n v="0"/>
    <n v="24300"/>
    <n v="0"/>
    <n v="24300"/>
    <x v="1"/>
    <x v="0"/>
    <x v="0"/>
    <n v="4"/>
    <x v="0"/>
    <x v="1"/>
    <s v="Completed"/>
  </r>
  <r>
    <s v="ORD01246"/>
    <x v="399"/>
    <s v="Kartika Halim"/>
    <x v="36"/>
    <x v="3"/>
    <n v="13500"/>
    <n v="3.2"/>
    <n v="0"/>
    <n v="43200"/>
    <n v="0"/>
    <n v="43200"/>
    <n v="21000"/>
    <n v="64200"/>
    <x v="2"/>
    <x v="0"/>
    <x v="1"/>
    <n v="1"/>
    <x v="0"/>
    <x v="1"/>
    <s v="Completed"/>
  </r>
  <r>
    <s v="ORD01607"/>
    <x v="400"/>
    <s v="Dewi Setiawan"/>
    <x v="15"/>
    <x v="12"/>
    <n v="9500"/>
    <n v="0.8"/>
    <n v="0"/>
    <n v="7600"/>
    <n v="0"/>
    <n v="7600"/>
    <n v="97000"/>
    <n v="104600"/>
    <x v="0"/>
    <x v="0"/>
    <x v="4"/>
    <n v="5"/>
    <x v="0"/>
    <x v="1"/>
    <s v="Completed"/>
  </r>
  <r>
    <s v="ORD00261"/>
    <x v="401"/>
    <s v="Erna Setiawan"/>
    <x v="6"/>
    <x v="16"/>
    <n v="115000"/>
    <n v="0.3"/>
    <n v="0"/>
    <n v="34500"/>
    <n v="0"/>
    <n v="34500"/>
    <n v="80000"/>
    <n v="114500"/>
    <x v="3"/>
    <x v="0"/>
    <x v="4"/>
    <n v="4"/>
    <x v="0"/>
    <x v="1"/>
    <s v="Completed"/>
  </r>
  <r>
    <s v="ORD00542"/>
    <x v="402"/>
    <s v="Bella Utami"/>
    <x v="24"/>
    <x v="9"/>
    <n v="46000"/>
    <n v="1.2"/>
    <n v="0"/>
    <n v="55200"/>
    <n v="0"/>
    <n v="55200"/>
    <n v="68000"/>
    <n v="123200"/>
    <x v="3"/>
    <x v="0"/>
    <x v="4"/>
    <n v="1"/>
    <x v="0"/>
    <x v="1"/>
    <s v="Completed"/>
  </r>
  <r>
    <s v="ORD01498"/>
    <x v="403"/>
    <s v="Sari Hidayat"/>
    <x v="2"/>
    <x v="10"/>
    <n v="45000"/>
    <n v="1.6"/>
    <n v="0"/>
    <n v="72000"/>
    <n v="0"/>
    <n v="72000"/>
    <n v="76000"/>
    <n v="148000"/>
    <x v="3"/>
    <x v="1"/>
    <x v="2"/>
    <n v="4"/>
    <x v="0"/>
    <x v="1"/>
    <s v="Returned"/>
  </r>
  <r>
    <s v="ORD01464"/>
    <x v="404"/>
    <s v="Lestari Hidayat"/>
    <x v="11"/>
    <x v="11"/>
    <n v="15000"/>
    <n v="2.9"/>
    <n v="0"/>
    <n v="43500"/>
    <n v="0"/>
    <n v="43500"/>
    <n v="74000"/>
    <n v="117500"/>
    <x v="3"/>
    <x v="0"/>
    <x v="4"/>
    <n v="4"/>
    <x v="0"/>
    <x v="1"/>
    <s v="Completed"/>
  </r>
  <r>
    <s v="ORD00932"/>
    <x v="405"/>
    <s v="Dewi Rahmawati"/>
    <x v="7"/>
    <x v="9"/>
    <n v="46000"/>
    <n v="1.4"/>
    <n v="0"/>
    <n v="64399.999999999993"/>
    <n v="0"/>
    <n v="64399.999999999993"/>
    <n v="26000"/>
    <n v="90400"/>
    <x v="1"/>
    <x v="0"/>
    <x v="3"/>
    <n v="1"/>
    <x v="0"/>
    <x v="1"/>
    <s v="Completed"/>
  </r>
  <r>
    <s v="ORD00028"/>
    <x v="406"/>
    <s v="Andi Utami"/>
    <x v="32"/>
    <x v="19"/>
    <n v="15500"/>
    <n v="0.2"/>
    <n v="0"/>
    <n v="3100"/>
    <n v="0"/>
    <n v="3100"/>
    <n v="28000"/>
    <n v="31100"/>
    <x v="3"/>
    <x v="0"/>
    <x v="4"/>
    <n v="3"/>
    <x v="1"/>
    <x v="1"/>
    <s v="Completed"/>
  </r>
  <r>
    <s v="ORD00028"/>
    <x v="406"/>
    <s v="Andi Utami"/>
    <x v="32"/>
    <x v="13"/>
    <n v="10000"/>
    <n v="0.4"/>
    <n v="0"/>
    <n v="4000"/>
    <n v="0"/>
    <n v="4000"/>
    <n v="0"/>
    <n v="4000"/>
    <x v="3"/>
    <x v="0"/>
    <x v="4"/>
    <n v="3"/>
    <x v="1"/>
    <x v="1"/>
    <s v="Completed"/>
  </r>
  <r>
    <s v="ORD00876"/>
    <x v="407"/>
    <s v="Galih Kusuma"/>
    <x v="18"/>
    <x v="15"/>
    <n v="10000"/>
    <n v="0.5"/>
    <n v="0"/>
    <n v="5000"/>
    <n v="0"/>
    <n v="5000"/>
    <n v="0"/>
    <n v="5000"/>
    <x v="2"/>
    <x v="0"/>
    <x v="3"/>
    <n v="4"/>
    <x v="1"/>
    <x v="2"/>
    <s v="Completed"/>
  </r>
  <r>
    <s v="ORD00678"/>
    <x v="408"/>
    <s v="Hana Nugroho"/>
    <x v="11"/>
    <x v="12"/>
    <n v="9500"/>
    <n v="2.2999999999999998"/>
    <n v="0"/>
    <n v="21850"/>
    <n v="0"/>
    <n v="21850"/>
    <n v="74000"/>
    <n v="95850"/>
    <x v="1"/>
    <x v="0"/>
    <x v="3"/>
    <n v="2"/>
    <x v="0"/>
    <x v="2"/>
    <s v="Completed"/>
  </r>
  <r>
    <s v="ORD01535"/>
    <x v="409"/>
    <s v="Erna Wijaya"/>
    <x v="32"/>
    <x v="16"/>
    <n v="115000"/>
    <n v="0.7"/>
    <n v="0"/>
    <n v="80500"/>
    <n v="0"/>
    <n v="80500"/>
    <n v="28000"/>
    <n v="108500"/>
    <x v="3"/>
    <x v="2"/>
    <x v="1"/>
    <n v="5"/>
    <x v="0"/>
    <x v="2"/>
    <s v="Cancelled"/>
  </r>
  <r>
    <s v="ORD00566"/>
    <x v="410"/>
    <s v="Joko Nugroho"/>
    <x v="32"/>
    <x v="1"/>
    <n v="15000"/>
    <n v="1.3"/>
    <n v="0"/>
    <n v="19500"/>
    <n v="0"/>
    <n v="19500"/>
    <n v="28000"/>
    <n v="47500"/>
    <x v="0"/>
    <x v="0"/>
    <x v="0"/>
    <n v="1"/>
    <x v="1"/>
    <x v="2"/>
    <s v="Completed"/>
  </r>
  <r>
    <s v="ORD01212"/>
    <x v="411"/>
    <s v="Indra Syahputra"/>
    <x v="2"/>
    <x v="11"/>
    <n v="15000"/>
    <n v="2"/>
    <n v="0"/>
    <n v="30000"/>
    <n v="0"/>
    <n v="30000"/>
    <n v="76000"/>
    <n v="106000"/>
    <x v="1"/>
    <x v="0"/>
    <x v="1"/>
    <n v="5"/>
    <x v="1"/>
    <x v="2"/>
    <s v="Completed"/>
  </r>
  <r>
    <s v="ORD00918"/>
    <x v="412"/>
    <s v="Ani Hidayat"/>
    <x v="4"/>
    <x v="5"/>
    <n v="10500"/>
    <n v="0.5"/>
    <n v="0"/>
    <n v="5250"/>
    <n v="0"/>
    <n v="5250"/>
    <n v="43000"/>
    <n v="48250"/>
    <x v="3"/>
    <x v="0"/>
    <x v="2"/>
    <n v="3"/>
    <x v="0"/>
    <x v="2"/>
    <s v="Completed"/>
  </r>
  <r>
    <s v="ORD00536"/>
    <x v="413"/>
    <s v="Yani Utami"/>
    <x v="10"/>
    <x v="11"/>
    <n v="15000"/>
    <n v="1"/>
    <n v="0"/>
    <n v="15000"/>
    <n v="0"/>
    <n v="15000"/>
    <n v="87000"/>
    <n v="102000"/>
    <x v="0"/>
    <x v="0"/>
    <x v="3"/>
    <n v="1"/>
    <x v="0"/>
    <x v="2"/>
    <s v="Completed"/>
  </r>
  <r>
    <s v="ORD01192"/>
    <x v="414"/>
    <s v="Yani Ramadhani"/>
    <x v="36"/>
    <x v="0"/>
    <n v="10000"/>
    <n v="2.9"/>
    <n v="0"/>
    <n v="29000"/>
    <n v="0"/>
    <n v="29000"/>
    <n v="21000"/>
    <n v="50000"/>
    <x v="3"/>
    <x v="0"/>
    <x v="4"/>
    <n v="5"/>
    <x v="0"/>
    <x v="2"/>
    <s v="Completed"/>
  </r>
  <r>
    <s v="ORD01010"/>
    <x v="415"/>
    <s v="Oka Santoso"/>
    <x v="16"/>
    <x v="7"/>
    <n v="14000"/>
    <n v="0.6"/>
    <n v="0"/>
    <n v="8400"/>
    <n v="0"/>
    <n v="8400"/>
    <n v="18000"/>
    <n v="26400"/>
    <x v="2"/>
    <x v="2"/>
    <x v="4"/>
    <n v="4"/>
    <x v="1"/>
    <x v="2"/>
    <s v="Cancelled"/>
  </r>
  <r>
    <s v="ORD00439"/>
    <x v="416"/>
    <s v="Sari Kurniawan"/>
    <x v="35"/>
    <x v="1"/>
    <n v="15000"/>
    <n v="0.7"/>
    <n v="0"/>
    <n v="10500"/>
    <n v="0"/>
    <n v="10500"/>
    <n v="79000"/>
    <n v="89500"/>
    <x v="2"/>
    <x v="1"/>
    <x v="3"/>
    <n v="5"/>
    <x v="0"/>
    <x v="2"/>
    <s v="Returned"/>
  </r>
  <r>
    <s v="ORD01514"/>
    <x v="417"/>
    <s v="Yani Saputra"/>
    <x v="12"/>
    <x v="3"/>
    <n v="13500"/>
    <n v="2.1"/>
    <n v="0"/>
    <n v="28350"/>
    <n v="0"/>
    <n v="28350"/>
    <n v="30000"/>
    <n v="58350"/>
    <x v="2"/>
    <x v="1"/>
    <x v="0"/>
    <n v="2"/>
    <x v="0"/>
    <x v="2"/>
    <s v="Returned"/>
  </r>
  <r>
    <s v="ORD01375"/>
    <x v="418"/>
    <s v="Sari Halim"/>
    <x v="23"/>
    <x v="13"/>
    <n v="10000"/>
    <n v="0.6"/>
    <n v="0"/>
    <n v="6000"/>
    <n v="0"/>
    <n v="6000"/>
    <n v="55000"/>
    <n v="61000"/>
    <x v="2"/>
    <x v="0"/>
    <x v="2"/>
    <n v="2"/>
    <x v="0"/>
    <x v="2"/>
    <s v="Completed"/>
  </r>
  <r>
    <s v="ORD00431"/>
    <x v="419"/>
    <s v="Gita Saputra"/>
    <x v="17"/>
    <x v="17"/>
    <n v="12000"/>
    <n v="1.6"/>
    <n v="0"/>
    <n v="19200"/>
    <n v="0"/>
    <n v="19200"/>
    <n v="72000"/>
    <n v="91200"/>
    <x v="0"/>
    <x v="1"/>
    <x v="3"/>
    <n v="5"/>
    <x v="0"/>
    <x v="2"/>
    <s v="Returned"/>
  </r>
  <r>
    <s v="ORD00940"/>
    <x v="420"/>
    <s v="Yani Budiman"/>
    <x v="25"/>
    <x v="13"/>
    <n v="10000"/>
    <n v="0.9"/>
    <n v="0"/>
    <n v="9000"/>
    <n v="0"/>
    <n v="9000"/>
    <n v="50000"/>
    <n v="59000"/>
    <x v="0"/>
    <x v="0"/>
    <x v="0"/>
    <n v="5"/>
    <x v="0"/>
    <x v="2"/>
    <s v="Completed"/>
  </r>
  <r>
    <s v="ORD00779"/>
    <x v="421"/>
    <s v="Fitri Budiman"/>
    <x v="16"/>
    <x v="19"/>
    <n v="15500"/>
    <n v="0.3"/>
    <n v="0"/>
    <n v="4650"/>
    <n v="0"/>
    <n v="4650"/>
    <n v="18000"/>
    <n v="22650"/>
    <x v="1"/>
    <x v="0"/>
    <x v="0"/>
    <n v="1"/>
    <x v="0"/>
    <x v="3"/>
    <s v="Completed"/>
  </r>
  <r>
    <s v="ORD01099"/>
    <x v="422"/>
    <s v="Lestari Santoso"/>
    <x v="34"/>
    <x v="19"/>
    <n v="15500"/>
    <n v="0.4"/>
    <n v="0"/>
    <n v="6200"/>
    <n v="0"/>
    <n v="6200"/>
    <n v="18000"/>
    <n v="24200"/>
    <x v="0"/>
    <x v="0"/>
    <x v="4"/>
    <n v="3"/>
    <x v="0"/>
    <x v="3"/>
    <s v="Completed"/>
  </r>
  <r>
    <s v="ORD01767"/>
    <x v="423"/>
    <s v="Putri Saputra"/>
    <x v="14"/>
    <x v="1"/>
    <n v="15000"/>
    <n v="0.6"/>
    <n v="0"/>
    <n v="9000"/>
    <n v="0"/>
    <n v="9000"/>
    <n v="85000"/>
    <n v="94000"/>
    <x v="3"/>
    <x v="0"/>
    <x v="1"/>
    <n v="2"/>
    <x v="0"/>
    <x v="3"/>
    <s v="Completed"/>
  </r>
  <r>
    <s v="ORD01006"/>
    <x v="424"/>
    <s v="Clara Ananda"/>
    <x v="18"/>
    <x v="5"/>
    <n v="10500"/>
    <n v="3.4"/>
    <n v="0"/>
    <n v="35700"/>
    <n v="0"/>
    <n v="35700"/>
    <n v="0"/>
    <n v="35700"/>
    <x v="2"/>
    <x v="0"/>
    <x v="3"/>
    <n v="2"/>
    <x v="0"/>
    <x v="3"/>
    <s v="Completed"/>
  </r>
  <r>
    <s v="ORD01815"/>
    <x v="425"/>
    <s v="Erna Fauziah"/>
    <x v="28"/>
    <x v="8"/>
    <n v="17500"/>
    <n v="2.9"/>
    <n v="0"/>
    <n v="50750"/>
    <n v="0"/>
    <n v="50750"/>
    <n v="56000"/>
    <n v="106750"/>
    <x v="3"/>
    <x v="0"/>
    <x v="4"/>
    <n v="4"/>
    <x v="0"/>
    <x v="3"/>
    <s v="Completed"/>
  </r>
  <r>
    <s v="ORD01678"/>
    <x v="426"/>
    <s v="Clara Setiawan"/>
    <x v="16"/>
    <x v="0"/>
    <n v="10000"/>
    <n v="2.4"/>
    <n v="0"/>
    <n v="24000"/>
    <n v="0"/>
    <n v="24000"/>
    <n v="18000"/>
    <n v="42000"/>
    <x v="3"/>
    <x v="0"/>
    <x v="3"/>
    <n v="2"/>
    <x v="0"/>
    <x v="3"/>
    <s v="Completed"/>
  </r>
  <r>
    <s v="ORD01658"/>
    <x v="427"/>
    <s v="Kartika Fauziah"/>
    <x v="28"/>
    <x v="2"/>
    <n v="20000"/>
    <n v="3"/>
    <n v="0"/>
    <n v="60000"/>
    <n v="0"/>
    <n v="60000"/>
    <n v="56000"/>
    <n v="116000"/>
    <x v="2"/>
    <x v="0"/>
    <x v="0"/>
    <n v="1"/>
    <x v="0"/>
    <x v="3"/>
    <s v="Completed"/>
  </r>
  <r>
    <s v="ORD01428"/>
    <x v="428"/>
    <s v="Hana Saputra"/>
    <x v="17"/>
    <x v="8"/>
    <n v="17500"/>
    <n v="1.3"/>
    <n v="0"/>
    <n v="22750"/>
    <n v="0"/>
    <n v="22750"/>
    <n v="72000"/>
    <n v="94750"/>
    <x v="2"/>
    <x v="1"/>
    <x v="3"/>
    <n v="1"/>
    <x v="0"/>
    <x v="3"/>
    <s v="Returned"/>
  </r>
  <r>
    <s v="ORD01138"/>
    <x v="429"/>
    <s v="Aulia Budiman"/>
    <x v="15"/>
    <x v="4"/>
    <n v="40000"/>
    <n v="0.4"/>
    <n v="0"/>
    <n v="16000"/>
    <n v="0"/>
    <n v="16000"/>
    <n v="97000"/>
    <n v="113000"/>
    <x v="0"/>
    <x v="0"/>
    <x v="4"/>
    <n v="5"/>
    <x v="0"/>
    <x v="3"/>
    <s v="Completed"/>
  </r>
  <r>
    <s v="ORD00564"/>
    <x v="430"/>
    <s v="Zahra Santoso"/>
    <x v="9"/>
    <x v="17"/>
    <n v="12000"/>
    <n v="1.2"/>
    <n v="0"/>
    <n v="14400"/>
    <n v="0"/>
    <n v="14400"/>
    <n v="89000"/>
    <n v="103400"/>
    <x v="3"/>
    <x v="2"/>
    <x v="0"/>
    <n v="2"/>
    <x v="0"/>
    <x v="3"/>
    <s v="Cancelled"/>
  </r>
  <r>
    <s v="ORD01649"/>
    <x v="431"/>
    <s v="Rizky Budiman"/>
    <x v="33"/>
    <x v="19"/>
    <n v="15500"/>
    <n v="0.5"/>
    <n v="0"/>
    <n v="7750"/>
    <n v="0"/>
    <n v="7750"/>
    <n v="80000"/>
    <n v="87750"/>
    <x v="0"/>
    <x v="1"/>
    <x v="3"/>
    <n v="5"/>
    <x v="1"/>
    <x v="3"/>
    <s v="Returned"/>
  </r>
  <r>
    <s v="ORD01561"/>
    <x v="432"/>
    <s v="Zahra Rahmawati"/>
    <x v="17"/>
    <x v="2"/>
    <n v="20000"/>
    <n v="2.8"/>
    <n v="0"/>
    <n v="56000"/>
    <n v="0"/>
    <n v="56000"/>
    <n v="72000"/>
    <n v="128000"/>
    <x v="1"/>
    <x v="0"/>
    <x v="1"/>
    <n v="3"/>
    <x v="0"/>
    <x v="4"/>
    <s v="Completed"/>
  </r>
  <r>
    <s v="ORD00762"/>
    <x v="433"/>
    <s v="Lestari Wijaya"/>
    <x v="18"/>
    <x v="13"/>
    <n v="10000"/>
    <n v="1.3"/>
    <n v="0"/>
    <n v="13000"/>
    <n v="0"/>
    <n v="13000"/>
    <n v="0"/>
    <n v="13000"/>
    <x v="2"/>
    <x v="0"/>
    <x v="3"/>
    <n v="4"/>
    <x v="0"/>
    <x v="4"/>
    <s v="Completed"/>
  </r>
  <r>
    <s v="ORD00871"/>
    <x v="434"/>
    <s v="Putri Kurniawan"/>
    <x v="9"/>
    <x v="11"/>
    <n v="15000"/>
    <n v="1"/>
    <n v="0"/>
    <n v="15000"/>
    <n v="0"/>
    <n v="15000"/>
    <n v="89000"/>
    <n v="104000"/>
    <x v="2"/>
    <x v="0"/>
    <x v="3"/>
    <n v="2"/>
    <x v="0"/>
    <x v="4"/>
    <s v="Completed"/>
  </r>
  <r>
    <s v="ORD00887"/>
    <x v="435"/>
    <s v="Bayu Maulana"/>
    <x v="9"/>
    <x v="8"/>
    <n v="17500"/>
    <n v="2.7"/>
    <n v="0"/>
    <n v="47250"/>
    <n v="0"/>
    <n v="47250"/>
    <n v="89000"/>
    <n v="136250"/>
    <x v="0"/>
    <x v="0"/>
    <x v="2"/>
    <n v="2"/>
    <x v="1"/>
    <x v="4"/>
    <s v="Completed"/>
  </r>
  <r>
    <s v="ORD00991"/>
    <x v="436"/>
    <s v="Indra Halim"/>
    <x v="7"/>
    <x v="1"/>
    <n v="15000"/>
    <n v="0.6"/>
    <n v="0"/>
    <n v="9000"/>
    <n v="0"/>
    <n v="9000"/>
    <n v="26000"/>
    <n v="35000"/>
    <x v="1"/>
    <x v="0"/>
    <x v="3"/>
    <n v="4"/>
    <x v="1"/>
    <x v="4"/>
    <s v="Completed"/>
  </r>
  <r>
    <s v="ORD00808"/>
    <x v="437"/>
    <s v="Zahra Ananda"/>
    <x v="18"/>
    <x v="16"/>
    <n v="115000"/>
    <n v="1.3"/>
    <n v="0"/>
    <n v="149500"/>
    <n v="0"/>
    <n v="149500"/>
    <n v="0"/>
    <n v="149500"/>
    <x v="0"/>
    <x v="0"/>
    <x v="4"/>
    <n v="4"/>
    <x v="0"/>
    <x v="4"/>
    <s v="Completed"/>
  </r>
  <r>
    <s v="ORD01538"/>
    <x v="438"/>
    <s v="Zahra Santoso"/>
    <x v="9"/>
    <x v="17"/>
    <n v="12000"/>
    <n v="1.1000000000000001"/>
    <n v="0"/>
    <n v="13200.000000000002"/>
    <n v="0"/>
    <n v="13200.000000000002"/>
    <n v="89000"/>
    <n v="102200"/>
    <x v="3"/>
    <x v="0"/>
    <x v="3"/>
    <n v="5"/>
    <x v="0"/>
    <x v="4"/>
    <s v="Completed"/>
  </r>
  <r>
    <s v="ORD00584"/>
    <x v="439"/>
    <s v="Wahyu Fauziah"/>
    <x v="35"/>
    <x v="9"/>
    <n v="46000"/>
    <n v="1.1000000000000001"/>
    <n v="0"/>
    <n v="50600.000000000007"/>
    <n v="0"/>
    <n v="50600.000000000007"/>
    <n v="79000"/>
    <n v="129600"/>
    <x v="3"/>
    <x v="0"/>
    <x v="4"/>
    <n v="1"/>
    <x v="1"/>
    <x v="4"/>
    <s v="Completed"/>
  </r>
  <r>
    <s v="ORD01655"/>
    <x v="440"/>
    <s v="Zahra Budiman"/>
    <x v="27"/>
    <x v="19"/>
    <n v="15500"/>
    <n v="0.8"/>
    <n v="0"/>
    <n v="12400"/>
    <n v="0"/>
    <n v="12400"/>
    <n v="49000"/>
    <n v="61400"/>
    <x v="0"/>
    <x v="0"/>
    <x v="1"/>
    <n v="4"/>
    <x v="0"/>
    <x v="4"/>
    <s v="Completed"/>
  </r>
  <r>
    <s v="ORD00320"/>
    <x v="441"/>
    <s v="Zahra Kurniawan"/>
    <x v="0"/>
    <x v="6"/>
    <n v="26000"/>
    <n v="1.4"/>
    <n v="0"/>
    <n v="36400"/>
    <n v="0"/>
    <n v="36400"/>
    <n v="15000"/>
    <n v="51400"/>
    <x v="2"/>
    <x v="0"/>
    <x v="2"/>
    <n v="4"/>
    <x v="0"/>
    <x v="4"/>
    <s v="Completed"/>
  </r>
  <r>
    <s v="ORD00320"/>
    <x v="441"/>
    <s v="Zahra Kurniawan"/>
    <x v="0"/>
    <x v="10"/>
    <n v="45000"/>
    <n v="1.1000000000000001"/>
    <n v="0"/>
    <n v="49500.000000000007"/>
    <n v="0"/>
    <n v="49500.000000000007"/>
    <n v="0"/>
    <n v="49500.000000000007"/>
    <x v="2"/>
    <x v="0"/>
    <x v="2"/>
    <n v="4"/>
    <x v="0"/>
    <x v="4"/>
    <s v="Completed"/>
  </r>
  <r>
    <s v="ORD01373"/>
    <x v="442"/>
    <s v="Kartika Hidayat"/>
    <x v="20"/>
    <x v="3"/>
    <n v="13500"/>
    <n v="3.6"/>
    <n v="0"/>
    <n v="48600"/>
    <n v="0"/>
    <n v="48600"/>
    <n v="84000"/>
    <n v="132600"/>
    <x v="0"/>
    <x v="0"/>
    <x v="3"/>
    <n v="4"/>
    <x v="0"/>
    <x v="4"/>
    <s v="Completed"/>
  </r>
  <r>
    <s v="ORD01582"/>
    <x v="443"/>
    <s v="Eka Rahmawati"/>
    <x v="4"/>
    <x v="5"/>
    <n v="10500"/>
    <n v="2.2999999999999998"/>
    <n v="0"/>
    <n v="24149.999999999996"/>
    <n v="0"/>
    <n v="24149.999999999996"/>
    <n v="43000"/>
    <n v="67150"/>
    <x v="1"/>
    <x v="2"/>
    <x v="4"/>
    <n v="5"/>
    <x v="0"/>
    <x v="4"/>
    <s v="Cancelled"/>
  </r>
  <r>
    <s v="ORD00922"/>
    <x v="444"/>
    <s v="Bella Hidayat"/>
    <x v="35"/>
    <x v="2"/>
    <n v="20000"/>
    <n v="1.8"/>
    <n v="0"/>
    <n v="36000"/>
    <n v="0"/>
    <n v="36000"/>
    <n v="79000"/>
    <n v="115000"/>
    <x v="1"/>
    <x v="0"/>
    <x v="1"/>
    <n v="5"/>
    <x v="0"/>
    <x v="4"/>
    <s v="Completed"/>
  </r>
  <r>
    <s v="ORD00936"/>
    <x v="445"/>
    <s v="Yani Ananda"/>
    <x v="28"/>
    <x v="0"/>
    <n v="10000"/>
    <n v="2.4"/>
    <n v="0"/>
    <n v="24000"/>
    <n v="0"/>
    <n v="24000"/>
    <n v="56000"/>
    <n v="80000"/>
    <x v="3"/>
    <x v="0"/>
    <x v="2"/>
    <n v="5"/>
    <x v="0"/>
    <x v="4"/>
    <s v="Completed"/>
  </r>
  <r>
    <s v="ORD00289"/>
    <x v="446"/>
    <s v="Erna Kurniawan"/>
    <x v="7"/>
    <x v="18"/>
    <n v="11000"/>
    <n v="0.7"/>
    <n v="0"/>
    <n v="7699.9999999999991"/>
    <n v="0"/>
    <n v="7699.9999999999991"/>
    <n v="26000"/>
    <n v="33700"/>
    <x v="1"/>
    <x v="0"/>
    <x v="4"/>
    <n v="1"/>
    <x v="0"/>
    <x v="4"/>
    <s v="Completed"/>
  </r>
  <r>
    <s v="ORD01404"/>
    <x v="447"/>
    <s v="Qori Saputra"/>
    <x v="1"/>
    <x v="4"/>
    <n v="40000"/>
    <n v="0.6"/>
    <n v="0"/>
    <n v="24000"/>
    <n v="0"/>
    <n v="24000"/>
    <n v="17000"/>
    <n v="41000"/>
    <x v="3"/>
    <x v="0"/>
    <x v="4"/>
    <n v="5"/>
    <x v="0"/>
    <x v="4"/>
    <s v="Completed"/>
  </r>
  <r>
    <s v="ORD01574"/>
    <x v="448"/>
    <s v="Dewi Puspita"/>
    <x v="12"/>
    <x v="15"/>
    <n v="10000"/>
    <n v="0.5"/>
    <n v="0"/>
    <n v="5000"/>
    <n v="0"/>
    <n v="5000"/>
    <n v="30000"/>
    <n v="35000"/>
    <x v="1"/>
    <x v="0"/>
    <x v="1"/>
    <n v="3"/>
    <x v="0"/>
    <x v="4"/>
    <s v="Completed"/>
  </r>
  <r>
    <s v="ORD00591"/>
    <x v="449"/>
    <s v="Eka Maulana"/>
    <x v="2"/>
    <x v="0"/>
    <n v="10000"/>
    <n v="1.8"/>
    <n v="0"/>
    <n v="18000"/>
    <n v="0"/>
    <n v="18000"/>
    <n v="76000"/>
    <n v="94000"/>
    <x v="0"/>
    <x v="0"/>
    <x v="1"/>
    <n v="3"/>
    <x v="0"/>
    <x v="4"/>
    <s v="Completed"/>
  </r>
  <r>
    <s v="ORD01248"/>
    <x v="450"/>
    <s v="Citra Maulana"/>
    <x v="17"/>
    <x v="3"/>
    <n v="13500"/>
    <n v="1.6"/>
    <n v="0"/>
    <n v="21600"/>
    <n v="0"/>
    <n v="21600"/>
    <n v="72000"/>
    <n v="93600"/>
    <x v="0"/>
    <x v="0"/>
    <x v="0"/>
    <n v="5"/>
    <x v="0"/>
    <x v="4"/>
    <s v="Completed"/>
  </r>
  <r>
    <s v="ORD00573"/>
    <x v="451"/>
    <s v="Vina Syahputra"/>
    <x v="13"/>
    <x v="6"/>
    <n v="26000"/>
    <n v="1"/>
    <n v="0"/>
    <n v="26000"/>
    <n v="0"/>
    <n v="26000"/>
    <n v="49000"/>
    <n v="75000"/>
    <x v="1"/>
    <x v="0"/>
    <x v="2"/>
    <n v="1"/>
    <x v="0"/>
    <x v="5"/>
    <s v="Completed"/>
  </r>
  <r>
    <s v="ORD01044"/>
    <x v="452"/>
    <s v="Citra Rahmawati"/>
    <x v="25"/>
    <x v="4"/>
    <n v="40000"/>
    <n v="0.7"/>
    <n v="0"/>
    <n v="28000"/>
    <n v="0"/>
    <n v="28000"/>
    <n v="50000"/>
    <n v="78000"/>
    <x v="1"/>
    <x v="0"/>
    <x v="4"/>
    <n v="2"/>
    <x v="0"/>
    <x v="5"/>
    <s v="Completed"/>
  </r>
  <r>
    <s v="ORD01644"/>
    <x v="453"/>
    <s v="Zahra Budiman"/>
    <x v="27"/>
    <x v="11"/>
    <n v="15000"/>
    <n v="1"/>
    <n v="0"/>
    <n v="15000"/>
    <n v="0"/>
    <n v="15000"/>
    <n v="49000"/>
    <n v="64000"/>
    <x v="1"/>
    <x v="0"/>
    <x v="2"/>
    <n v="2"/>
    <x v="0"/>
    <x v="5"/>
    <s v="Completed"/>
  </r>
  <r>
    <s v="ORD00372"/>
    <x v="454"/>
    <s v="Aulia Utami"/>
    <x v="19"/>
    <x v="1"/>
    <n v="15000"/>
    <n v="0.9"/>
    <n v="0"/>
    <n v="13500"/>
    <n v="0"/>
    <n v="13500"/>
    <n v="78000"/>
    <n v="91500"/>
    <x v="3"/>
    <x v="0"/>
    <x v="1"/>
    <n v="2"/>
    <x v="0"/>
    <x v="5"/>
    <s v="Completed"/>
  </r>
  <r>
    <s v="ORD00300"/>
    <x v="455"/>
    <s v="Hana Syahputra"/>
    <x v="20"/>
    <x v="17"/>
    <n v="12000"/>
    <n v="1.1000000000000001"/>
    <n v="0"/>
    <n v="13200.000000000002"/>
    <n v="0"/>
    <n v="13200.000000000002"/>
    <n v="84000"/>
    <n v="97200"/>
    <x v="0"/>
    <x v="0"/>
    <x v="2"/>
    <n v="5"/>
    <x v="0"/>
    <x v="5"/>
    <s v="Completed"/>
  </r>
  <r>
    <s v="ORD01187"/>
    <x v="456"/>
    <s v="Citra Hidayat"/>
    <x v="21"/>
    <x v="14"/>
    <n v="55000"/>
    <n v="0.4"/>
    <n v="0"/>
    <n v="22000"/>
    <n v="0"/>
    <n v="22000"/>
    <n v="59000"/>
    <n v="81000"/>
    <x v="3"/>
    <x v="0"/>
    <x v="0"/>
    <n v="1"/>
    <x v="0"/>
    <x v="5"/>
    <s v="Completed"/>
  </r>
  <r>
    <s v="ORD00355"/>
    <x v="457"/>
    <s v="Eka Ananda"/>
    <x v="20"/>
    <x v="7"/>
    <n v="14000"/>
    <n v="0.8"/>
    <n v="0"/>
    <n v="11200"/>
    <n v="0"/>
    <n v="11200"/>
    <n v="84000"/>
    <n v="95200"/>
    <x v="1"/>
    <x v="0"/>
    <x v="4"/>
    <n v="4"/>
    <x v="0"/>
    <x v="5"/>
    <s v="Completed"/>
  </r>
  <r>
    <s v="ORD00400"/>
    <x v="458"/>
    <s v="Dewi Pradipta"/>
    <x v="14"/>
    <x v="1"/>
    <n v="15000"/>
    <n v="0.3"/>
    <n v="0"/>
    <n v="4500"/>
    <n v="0"/>
    <n v="4500"/>
    <n v="85000"/>
    <n v="89500"/>
    <x v="2"/>
    <x v="0"/>
    <x v="3"/>
    <n v="1"/>
    <x v="0"/>
    <x v="5"/>
    <s v="Completed"/>
  </r>
  <r>
    <s v="ORD00400"/>
    <x v="458"/>
    <s v="Dewi Pradipta"/>
    <x v="14"/>
    <x v="0"/>
    <n v="10000"/>
    <n v="1.1000000000000001"/>
    <n v="0"/>
    <n v="11000"/>
    <n v="0"/>
    <n v="11000"/>
    <n v="0"/>
    <n v="11000"/>
    <x v="2"/>
    <x v="0"/>
    <x v="3"/>
    <n v="1"/>
    <x v="0"/>
    <x v="5"/>
    <s v="Completed"/>
  </r>
  <r>
    <s v="ORD00638"/>
    <x v="459"/>
    <s v="Iwan Rahmawati"/>
    <x v="18"/>
    <x v="0"/>
    <n v="10000"/>
    <n v="1.8"/>
    <n v="0"/>
    <n v="18000"/>
    <n v="0"/>
    <n v="18000"/>
    <n v="0"/>
    <n v="18000"/>
    <x v="2"/>
    <x v="0"/>
    <x v="3"/>
    <n v="1"/>
    <x v="1"/>
    <x v="5"/>
    <s v="Completed"/>
  </r>
  <r>
    <s v="ORD01036"/>
    <x v="460"/>
    <s v="Yani Santoso"/>
    <x v="14"/>
    <x v="2"/>
    <n v="20000"/>
    <n v="2"/>
    <n v="0"/>
    <n v="40000"/>
    <n v="0"/>
    <n v="40000"/>
    <n v="85000"/>
    <n v="125000"/>
    <x v="3"/>
    <x v="1"/>
    <x v="2"/>
    <n v="5"/>
    <x v="0"/>
    <x v="5"/>
    <s v="Returned"/>
  </r>
  <r>
    <s v="ORD01661"/>
    <x v="461"/>
    <s v="Qori Santoso"/>
    <x v="0"/>
    <x v="17"/>
    <n v="12000"/>
    <n v="1"/>
    <n v="0"/>
    <n v="12000"/>
    <n v="0"/>
    <n v="12000"/>
    <n v="15000"/>
    <n v="27000"/>
    <x v="3"/>
    <x v="0"/>
    <x v="4"/>
    <n v="1"/>
    <x v="0"/>
    <x v="5"/>
    <s v="Completed"/>
  </r>
  <r>
    <s v="ORD00352"/>
    <x v="462"/>
    <s v="Aulia Iskandar"/>
    <x v="11"/>
    <x v="10"/>
    <n v="45000"/>
    <n v="0.9"/>
    <n v="0"/>
    <n v="40500"/>
    <n v="0"/>
    <n v="40500"/>
    <n v="74000"/>
    <n v="114500"/>
    <x v="0"/>
    <x v="1"/>
    <x v="4"/>
    <n v="5"/>
    <x v="0"/>
    <x v="5"/>
    <s v="Returned"/>
  </r>
  <r>
    <s v="ORD00352"/>
    <x v="462"/>
    <s v="Aulia Iskandar"/>
    <x v="11"/>
    <x v="14"/>
    <n v="55000"/>
    <n v="0.6"/>
    <n v="0"/>
    <n v="33000"/>
    <n v="0"/>
    <n v="33000"/>
    <n v="0"/>
    <n v="33000"/>
    <x v="0"/>
    <x v="1"/>
    <x v="4"/>
    <n v="5"/>
    <x v="0"/>
    <x v="5"/>
    <s v="Returned"/>
  </r>
  <r>
    <s v="ORD00030"/>
    <x v="463"/>
    <s v="Indra Halim"/>
    <x v="7"/>
    <x v="9"/>
    <n v="46000"/>
    <n v="1"/>
    <n v="0"/>
    <n v="46000"/>
    <n v="0"/>
    <n v="46000"/>
    <n v="26000"/>
    <n v="72000"/>
    <x v="0"/>
    <x v="1"/>
    <x v="0"/>
    <n v="4"/>
    <x v="1"/>
    <x v="5"/>
    <s v="Returned"/>
  </r>
  <r>
    <s v="ORD01078"/>
    <x v="464"/>
    <s v="Qori Utami"/>
    <x v="30"/>
    <x v="12"/>
    <n v="9500"/>
    <n v="1.9"/>
    <n v="0"/>
    <n v="18050"/>
    <n v="0"/>
    <n v="18050"/>
    <n v="57000"/>
    <n v="75050"/>
    <x v="3"/>
    <x v="0"/>
    <x v="3"/>
    <n v="1"/>
    <x v="0"/>
    <x v="5"/>
    <s v="Completed"/>
  </r>
  <r>
    <s v="ORD01290"/>
    <x v="465"/>
    <s v="Putri Setiawan"/>
    <x v="21"/>
    <x v="15"/>
    <n v="10000"/>
    <n v="1.1000000000000001"/>
    <n v="0"/>
    <n v="11000"/>
    <n v="0"/>
    <n v="11000"/>
    <n v="59000"/>
    <n v="70000"/>
    <x v="3"/>
    <x v="0"/>
    <x v="0"/>
    <n v="4"/>
    <x v="0"/>
    <x v="5"/>
    <s v="Completed"/>
  </r>
  <r>
    <s v="ORD01380"/>
    <x v="466"/>
    <s v="Indra Setiawan"/>
    <x v="28"/>
    <x v="7"/>
    <n v="14000"/>
    <n v="1.5"/>
    <n v="0"/>
    <n v="21000"/>
    <n v="0"/>
    <n v="21000"/>
    <n v="56000"/>
    <n v="77000"/>
    <x v="2"/>
    <x v="0"/>
    <x v="1"/>
    <n v="5"/>
    <x v="1"/>
    <x v="0"/>
    <s v="Completed"/>
  </r>
  <r>
    <s v="ORD00667"/>
    <x v="467"/>
    <s v="Iwan Budiman"/>
    <x v="2"/>
    <x v="16"/>
    <n v="115000"/>
    <n v="0.6"/>
    <n v="0"/>
    <n v="69000"/>
    <n v="0"/>
    <n v="69000"/>
    <n v="76000"/>
    <n v="145000"/>
    <x v="0"/>
    <x v="1"/>
    <x v="2"/>
    <n v="2"/>
    <x v="1"/>
    <x v="0"/>
    <s v="Returned"/>
  </r>
  <r>
    <s v="ORD01487"/>
    <x v="468"/>
    <s v="Dimas Halim"/>
    <x v="22"/>
    <x v="1"/>
    <n v="15000"/>
    <n v="0.6"/>
    <n v="0"/>
    <n v="9000"/>
    <n v="0"/>
    <n v="9000"/>
    <n v="50000"/>
    <n v="59000"/>
    <x v="0"/>
    <x v="0"/>
    <x v="0"/>
    <n v="2"/>
    <x v="1"/>
    <x v="1"/>
    <s v="Completed"/>
  </r>
  <r>
    <s v="ORD01600"/>
    <x v="469"/>
    <s v="Gita Utami"/>
    <x v="34"/>
    <x v="4"/>
    <n v="40000"/>
    <n v="0.3"/>
    <n v="0"/>
    <n v="12000"/>
    <n v="0"/>
    <n v="12000"/>
    <n v="18000"/>
    <n v="30000"/>
    <x v="3"/>
    <x v="1"/>
    <x v="3"/>
    <n v="3"/>
    <x v="0"/>
    <x v="1"/>
    <s v="Returned"/>
  </r>
  <r>
    <s v="ORD01146"/>
    <x v="470"/>
    <s v="Arif Fauziah"/>
    <x v="6"/>
    <x v="15"/>
    <n v="10000"/>
    <n v="1.1000000000000001"/>
    <n v="0"/>
    <n v="11000"/>
    <n v="0"/>
    <n v="11000"/>
    <n v="80000"/>
    <n v="91000"/>
    <x v="2"/>
    <x v="0"/>
    <x v="2"/>
    <n v="5"/>
    <x v="1"/>
    <x v="1"/>
    <s v="Completed"/>
  </r>
  <r>
    <s v="ORD00234"/>
    <x v="471"/>
    <s v="Dina Nugroho"/>
    <x v="15"/>
    <x v="11"/>
    <n v="15000"/>
    <n v="1.3"/>
    <n v="5"/>
    <n v="19500"/>
    <n v="975"/>
    <n v="18525"/>
    <n v="97000"/>
    <n v="115525"/>
    <x v="0"/>
    <x v="2"/>
    <x v="3"/>
    <n v="3"/>
    <x v="0"/>
    <x v="2"/>
    <s v="Cancelled"/>
  </r>
  <r>
    <s v="ORD00943"/>
    <x v="472"/>
    <s v="Citra Iskandar"/>
    <x v="22"/>
    <x v="10"/>
    <n v="45000"/>
    <n v="0.3"/>
    <n v="5"/>
    <n v="13500"/>
    <n v="675"/>
    <n v="12825"/>
    <n v="50000"/>
    <n v="62825"/>
    <x v="2"/>
    <x v="1"/>
    <x v="4"/>
    <n v="5"/>
    <x v="0"/>
    <x v="2"/>
    <s v="Returned"/>
  </r>
  <r>
    <s v="ORD01017"/>
    <x v="473"/>
    <s v="Aulia Rahmawati"/>
    <x v="10"/>
    <x v="12"/>
    <n v="9500"/>
    <n v="1.4"/>
    <n v="5"/>
    <n v="13300"/>
    <n v="665"/>
    <n v="12635"/>
    <n v="87000"/>
    <n v="99635"/>
    <x v="1"/>
    <x v="0"/>
    <x v="1"/>
    <n v="3"/>
    <x v="0"/>
    <x v="2"/>
    <s v="Completed"/>
  </r>
  <r>
    <s v="ORD01045"/>
    <x v="474"/>
    <s v="Dewi Utami"/>
    <x v="18"/>
    <x v="3"/>
    <n v="13500"/>
    <n v="1"/>
    <n v="0"/>
    <n v="13500"/>
    <n v="0"/>
    <n v="13500"/>
    <n v="0"/>
    <n v="13500"/>
    <x v="3"/>
    <x v="0"/>
    <x v="2"/>
    <n v="1"/>
    <x v="0"/>
    <x v="3"/>
    <s v="Completed"/>
  </r>
  <r>
    <s v="ORD00214"/>
    <x v="475"/>
    <s v="Eka Syahputra"/>
    <x v="15"/>
    <x v="0"/>
    <n v="10000"/>
    <n v="1.9"/>
    <n v="0"/>
    <n v="19000"/>
    <n v="0"/>
    <n v="19000"/>
    <n v="97000"/>
    <n v="116000"/>
    <x v="2"/>
    <x v="0"/>
    <x v="1"/>
    <n v="2"/>
    <x v="0"/>
    <x v="3"/>
    <s v="Completed"/>
  </r>
  <r>
    <s v="ORD01831"/>
    <x v="476"/>
    <s v="Yani Santoso"/>
    <x v="14"/>
    <x v="4"/>
    <n v="40000"/>
    <n v="0.8"/>
    <n v="0"/>
    <n v="32000"/>
    <n v="0"/>
    <n v="32000"/>
    <n v="85000"/>
    <n v="117000"/>
    <x v="3"/>
    <x v="0"/>
    <x v="0"/>
    <n v="2"/>
    <x v="0"/>
    <x v="3"/>
    <s v="Completed"/>
  </r>
  <r>
    <s v="ORD01753"/>
    <x v="477"/>
    <s v="Dina Hidayat"/>
    <x v="13"/>
    <x v="10"/>
    <n v="45000"/>
    <n v="0.4"/>
    <n v="0"/>
    <n v="18000"/>
    <n v="0"/>
    <n v="18000"/>
    <n v="49000"/>
    <n v="67000"/>
    <x v="0"/>
    <x v="1"/>
    <x v="1"/>
    <n v="4"/>
    <x v="0"/>
    <x v="4"/>
    <s v="Returned"/>
  </r>
  <r>
    <s v="ORD01345"/>
    <x v="478"/>
    <s v="Citra Kurniawan"/>
    <x v="21"/>
    <x v="1"/>
    <n v="15000"/>
    <n v="0.9"/>
    <n v="0"/>
    <n v="13500"/>
    <n v="0"/>
    <n v="13500"/>
    <n v="59000"/>
    <n v="72500"/>
    <x v="3"/>
    <x v="0"/>
    <x v="2"/>
    <n v="1"/>
    <x v="0"/>
    <x v="4"/>
    <s v="Completed"/>
  </r>
  <r>
    <s v="ORD01310"/>
    <x v="479"/>
    <s v="Tono Ananda"/>
    <x v="8"/>
    <x v="15"/>
    <n v="10000"/>
    <n v="1.2"/>
    <n v="0"/>
    <n v="12000"/>
    <n v="0"/>
    <n v="12000"/>
    <n v="59000"/>
    <n v="71000"/>
    <x v="3"/>
    <x v="0"/>
    <x v="2"/>
    <n v="5"/>
    <x v="1"/>
    <x v="5"/>
    <s v="Completed"/>
  </r>
  <r>
    <s v="ORD00361"/>
    <x v="480"/>
    <s v="Gita Iskandar"/>
    <x v="23"/>
    <x v="4"/>
    <n v="40000"/>
    <n v="0.8"/>
    <n v="0"/>
    <n v="32000"/>
    <n v="0"/>
    <n v="32000"/>
    <n v="55000"/>
    <n v="87000"/>
    <x v="0"/>
    <x v="0"/>
    <x v="2"/>
    <n v="5"/>
    <x v="0"/>
    <x v="5"/>
    <s v="Completed"/>
  </r>
  <r>
    <s v="ORD00098"/>
    <x v="481"/>
    <s v="Hendra Ramadhani"/>
    <x v="12"/>
    <x v="1"/>
    <n v="15000"/>
    <n v="1.4"/>
    <n v="0"/>
    <n v="21000"/>
    <n v="0"/>
    <n v="21000"/>
    <n v="30000"/>
    <n v="51000"/>
    <x v="1"/>
    <x v="0"/>
    <x v="1"/>
    <n v="3"/>
    <x v="1"/>
    <x v="0"/>
    <s v="Completed"/>
  </r>
  <r>
    <s v="ORD01001"/>
    <x v="482"/>
    <s v="Sari Saputra"/>
    <x v="33"/>
    <x v="8"/>
    <n v="17500"/>
    <n v="2.2999999999999998"/>
    <n v="0"/>
    <n v="40250"/>
    <n v="0"/>
    <n v="40250"/>
    <n v="80000"/>
    <n v="120250"/>
    <x v="0"/>
    <x v="1"/>
    <x v="2"/>
    <n v="2"/>
    <x v="0"/>
    <x v="1"/>
    <s v="Returned"/>
  </r>
  <r>
    <s v="ORD01497"/>
    <x v="483"/>
    <s v="Erna Santoso"/>
    <x v="4"/>
    <x v="12"/>
    <n v="9500"/>
    <n v="1.8"/>
    <n v="0"/>
    <n v="17100"/>
    <n v="0"/>
    <n v="17100"/>
    <n v="43000"/>
    <n v="60100"/>
    <x v="3"/>
    <x v="0"/>
    <x v="4"/>
    <n v="4"/>
    <x v="0"/>
    <x v="2"/>
    <s v="Completed"/>
  </r>
  <r>
    <s v="ORD01023"/>
    <x v="484"/>
    <s v="Bella Nugroho"/>
    <x v="23"/>
    <x v="8"/>
    <n v="17500"/>
    <n v="1.2"/>
    <n v="0"/>
    <n v="21000"/>
    <n v="0"/>
    <n v="21000"/>
    <n v="55000"/>
    <n v="76000"/>
    <x v="2"/>
    <x v="0"/>
    <x v="4"/>
    <n v="5"/>
    <x v="0"/>
    <x v="2"/>
    <s v="Completed"/>
  </r>
  <r>
    <s v="ORD00031"/>
    <x v="485"/>
    <s v="Budi Fauziah"/>
    <x v="3"/>
    <x v="1"/>
    <n v="15000"/>
    <n v="1"/>
    <n v="0"/>
    <n v="15000"/>
    <n v="0"/>
    <n v="15000"/>
    <n v="93000"/>
    <n v="108000"/>
    <x v="3"/>
    <x v="0"/>
    <x v="1"/>
    <n v="1"/>
    <x v="1"/>
    <x v="3"/>
    <s v="Completed"/>
  </r>
  <r>
    <s v="ORD00031"/>
    <x v="485"/>
    <s v="Budi Fauziah"/>
    <x v="3"/>
    <x v="17"/>
    <n v="12000"/>
    <n v="0.8"/>
    <n v="0"/>
    <n v="9600"/>
    <n v="0"/>
    <n v="9600"/>
    <n v="0"/>
    <n v="9600"/>
    <x v="3"/>
    <x v="0"/>
    <x v="1"/>
    <n v="1"/>
    <x v="1"/>
    <x v="3"/>
    <s v="Completed"/>
  </r>
  <r>
    <s v="ORD00512"/>
    <x v="486"/>
    <s v="Aulia Utami"/>
    <x v="19"/>
    <x v="1"/>
    <n v="15000"/>
    <n v="0.4"/>
    <n v="0"/>
    <n v="6000"/>
    <n v="0"/>
    <n v="6000"/>
    <n v="78000"/>
    <n v="84000"/>
    <x v="2"/>
    <x v="0"/>
    <x v="2"/>
    <n v="4"/>
    <x v="0"/>
    <x v="3"/>
    <s v="Completed"/>
  </r>
  <r>
    <s v="ORD01515"/>
    <x v="487"/>
    <s v="Dewi Ananda"/>
    <x v="22"/>
    <x v="6"/>
    <n v="26000"/>
    <n v="0.6"/>
    <n v="0"/>
    <n v="15600"/>
    <n v="0"/>
    <n v="15600"/>
    <n v="50000"/>
    <n v="65600"/>
    <x v="2"/>
    <x v="0"/>
    <x v="2"/>
    <n v="2"/>
    <x v="0"/>
    <x v="3"/>
    <s v="Completed"/>
  </r>
  <r>
    <s v="ORD01449"/>
    <x v="488"/>
    <s v="Citra Maulana"/>
    <x v="17"/>
    <x v="10"/>
    <n v="45000"/>
    <n v="0.6"/>
    <n v="0"/>
    <n v="27000"/>
    <n v="0"/>
    <n v="27000"/>
    <n v="72000"/>
    <n v="99000"/>
    <x v="0"/>
    <x v="0"/>
    <x v="2"/>
    <n v="2"/>
    <x v="0"/>
    <x v="4"/>
    <s v="Completed"/>
  </r>
  <r>
    <s v="ORD01144"/>
    <x v="489"/>
    <s v="Ani Ramadhani"/>
    <x v="25"/>
    <x v="17"/>
    <n v="12000"/>
    <n v="0.9"/>
    <n v="0"/>
    <n v="10800"/>
    <n v="0"/>
    <n v="10800"/>
    <n v="50000"/>
    <n v="60800"/>
    <x v="1"/>
    <x v="0"/>
    <x v="3"/>
    <n v="5"/>
    <x v="0"/>
    <x v="4"/>
    <s v="Completed"/>
  </r>
  <r>
    <s v="ORD00520"/>
    <x v="490"/>
    <s v="Zahra Santoso"/>
    <x v="9"/>
    <x v="5"/>
    <n v="10500"/>
    <n v="1.8"/>
    <n v="0"/>
    <n v="18900"/>
    <n v="0"/>
    <n v="18900"/>
    <n v="89000"/>
    <n v="107900"/>
    <x v="0"/>
    <x v="0"/>
    <x v="1"/>
    <n v="2"/>
    <x v="0"/>
    <x v="4"/>
    <s v="Completed"/>
  </r>
  <r>
    <s v="ORD00865"/>
    <x v="491"/>
    <s v="Wahyu Hidayat"/>
    <x v="0"/>
    <x v="10"/>
    <n v="45000"/>
    <n v="0.7"/>
    <n v="0"/>
    <n v="31499.999999999996"/>
    <n v="0"/>
    <n v="31499.999999999996"/>
    <n v="15000"/>
    <n v="46500"/>
    <x v="3"/>
    <x v="0"/>
    <x v="0"/>
    <n v="5"/>
    <x v="1"/>
    <x v="5"/>
    <s v="Completed"/>
  </r>
  <r>
    <s v="ORD01034"/>
    <x v="492"/>
    <s v="Erna Maulana"/>
    <x v="31"/>
    <x v="3"/>
    <n v="13500"/>
    <n v="1.6"/>
    <n v="0"/>
    <n v="21600"/>
    <n v="0"/>
    <n v="21600"/>
    <n v="87000"/>
    <n v="108600"/>
    <x v="0"/>
    <x v="0"/>
    <x v="2"/>
    <n v="3"/>
    <x v="0"/>
    <x v="5"/>
    <s v="Completed"/>
  </r>
  <r>
    <s v="ORD00725"/>
    <x v="493"/>
    <s v="Fitri Halim"/>
    <x v="6"/>
    <x v="17"/>
    <n v="12000"/>
    <n v="0.7"/>
    <n v="0"/>
    <n v="8400"/>
    <n v="0"/>
    <n v="8400"/>
    <n v="80000"/>
    <n v="88400"/>
    <x v="1"/>
    <x v="0"/>
    <x v="0"/>
    <n v="4"/>
    <x v="0"/>
    <x v="5"/>
    <s v="Completed"/>
  </r>
  <r>
    <s v="ORD00989"/>
    <x v="494"/>
    <s v="Eka Syahputra"/>
    <x v="15"/>
    <x v="3"/>
    <n v="13500"/>
    <n v="1.3"/>
    <n v="0"/>
    <n v="17550"/>
    <n v="0"/>
    <n v="17550"/>
    <n v="97000"/>
    <n v="114550"/>
    <x v="3"/>
    <x v="0"/>
    <x v="4"/>
    <n v="3"/>
    <x v="0"/>
    <x v="5"/>
    <s v="Completed"/>
  </r>
  <r>
    <s v="ORD01265"/>
    <x v="495"/>
    <s v="Clara Iskandar"/>
    <x v="34"/>
    <x v="18"/>
    <n v="11000"/>
    <n v="2"/>
    <n v="0"/>
    <n v="22000"/>
    <n v="0"/>
    <n v="22000"/>
    <n v="18000"/>
    <n v="40000"/>
    <x v="0"/>
    <x v="1"/>
    <x v="3"/>
    <n v="4"/>
    <x v="0"/>
    <x v="5"/>
    <s v="Returned"/>
  </r>
  <r>
    <s v="ORD00434"/>
    <x v="496"/>
    <s v="Bella Utami"/>
    <x v="24"/>
    <x v="9"/>
    <n v="46000"/>
    <n v="0.4"/>
    <n v="0"/>
    <n v="18400"/>
    <n v="0"/>
    <n v="18400"/>
    <n v="68000"/>
    <n v="86400"/>
    <x v="3"/>
    <x v="2"/>
    <x v="3"/>
    <n v="5"/>
    <x v="0"/>
    <x v="6"/>
    <s v="Cancelled"/>
  </r>
  <r>
    <s v="ORD00823"/>
    <x v="497"/>
    <s v="Sari Pradipta"/>
    <x v="5"/>
    <x v="4"/>
    <n v="40000"/>
    <n v="1.1000000000000001"/>
    <n v="0"/>
    <n v="44000"/>
    <n v="0"/>
    <n v="44000"/>
    <n v="18000"/>
    <n v="62000"/>
    <x v="0"/>
    <x v="0"/>
    <x v="1"/>
    <n v="1"/>
    <x v="0"/>
    <x v="0"/>
    <s v="Completed"/>
  </r>
  <r>
    <s v="ORD00493"/>
    <x v="498"/>
    <s v="Putri Syahputra"/>
    <x v="26"/>
    <x v="5"/>
    <n v="10500"/>
    <n v="1.7"/>
    <n v="0"/>
    <n v="17850"/>
    <n v="0"/>
    <n v="17850"/>
    <n v="46000"/>
    <n v="63850"/>
    <x v="0"/>
    <x v="0"/>
    <x v="3"/>
    <n v="2"/>
    <x v="0"/>
    <x v="1"/>
    <s v="Completed"/>
  </r>
  <r>
    <s v="ORD01465"/>
    <x v="499"/>
    <s v="Fitri Saputra"/>
    <x v="15"/>
    <x v="15"/>
    <n v="10000"/>
    <n v="0.3"/>
    <n v="0"/>
    <n v="3000"/>
    <n v="0"/>
    <n v="3000"/>
    <n v="97000"/>
    <n v="100000"/>
    <x v="3"/>
    <x v="1"/>
    <x v="0"/>
    <n v="2"/>
    <x v="0"/>
    <x v="1"/>
    <s v="Returned"/>
  </r>
  <r>
    <s v="ORD00882"/>
    <x v="500"/>
    <s v="Ani Fauziah"/>
    <x v="15"/>
    <x v="3"/>
    <n v="13500"/>
    <n v="1.1000000000000001"/>
    <n v="0"/>
    <n v="14850.000000000002"/>
    <n v="0"/>
    <n v="14850.000000000002"/>
    <n v="97000"/>
    <n v="111850"/>
    <x v="2"/>
    <x v="0"/>
    <x v="1"/>
    <n v="3"/>
    <x v="0"/>
    <x v="2"/>
    <s v="Completed"/>
  </r>
  <r>
    <s v="ORD01357"/>
    <x v="501"/>
    <s v="Aulia Rahmawati"/>
    <x v="10"/>
    <x v="5"/>
    <n v="10500"/>
    <n v="1.8"/>
    <n v="0"/>
    <n v="18900"/>
    <n v="0"/>
    <n v="18900"/>
    <n v="87000"/>
    <n v="105900"/>
    <x v="0"/>
    <x v="0"/>
    <x v="1"/>
    <n v="4"/>
    <x v="0"/>
    <x v="4"/>
    <s v="Completed"/>
  </r>
  <r>
    <s v="ORD00316"/>
    <x v="502"/>
    <s v="Bella Budiman"/>
    <x v="1"/>
    <x v="0"/>
    <n v="10000"/>
    <n v="1.6"/>
    <n v="0"/>
    <n v="16000"/>
    <n v="0"/>
    <n v="16000"/>
    <n v="17000"/>
    <n v="33000"/>
    <x v="0"/>
    <x v="0"/>
    <x v="4"/>
    <n v="2"/>
    <x v="0"/>
    <x v="6"/>
    <s v="Completed"/>
  </r>
  <r>
    <s v="ORD00475"/>
    <x v="503"/>
    <s v="Kartika Ananda"/>
    <x v="13"/>
    <x v="4"/>
    <n v="40000"/>
    <n v="0.5"/>
    <n v="0"/>
    <n v="20000"/>
    <n v="0"/>
    <n v="20000"/>
    <n v="49000"/>
    <n v="69000"/>
    <x v="2"/>
    <x v="0"/>
    <x v="1"/>
    <n v="3"/>
    <x v="0"/>
    <x v="1"/>
    <s v="Completed"/>
  </r>
  <r>
    <s v="ORD00475"/>
    <x v="503"/>
    <s v="Kartika Ananda"/>
    <x v="13"/>
    <x v="1"/>
    <n v="15000"/>
    <n v="0.5"/>
    <n v="0"/>
    <n v="7500"/>
    <n v="0"/>
    <n v="7500"/>
    <n v="0"/>
    <n v="7500"/>
    <x v="2"/>
    <x v="0"/>
    <x v="1"/>
    <n v="3"/>
    <x v="0"/>
    <x v="1"/>
    <s v="Completed"/>
  </r>
  <r>
    <s v="ORD00071"/>
    <x v="504"/>
    <s v="Galih Puspita"/>
    <x v="3"/>
    <x v="7"/>
    <n v="14000"/>
    <n v="0.9"/>
    <n v="5"/>
    <n v="12600"/>
    <n v="630"/>
    <n v="11970"/>
    <n v="93000"/>
    <n v="104970"/>
    <x v="3"/>
    <x v="0"/>
    <x v="1"/>
    <n v="1"/>
    <x v="1"/>
    <x v="2"/>
    <s v="Completed"/>
  </r>
  <r>
    <s v="ORD00071"/>
    <x v="504"/>
    <s v="Galih Puspita"/>
    <x v="3"/>
    <x v="13"/>
    <n v="10000"/>
    <n v="1.1000000000000001"/>
    <n v="5"/>
    <n v="11000"/>
    <n v="550"/>
    <n v="10450"/>
    <n v="0"/>
    <n v="10450"/>
    <x v="3"/>
    <x v="0"/>
    <x v="1"/>
    <n v="1"/>
    <x v="1"/>
    <x v="2"/>
    <s v="Completed"/>
  </r>
  <r>
    <s v="ORD01139"/>
    <x v="505"/>
    <s v="Clara Utami"/>
    <x v="34"/>
    <x v="10"/>
    <n v="45000"/>
    <n v="2.2000000000000002"/>
    <n v="5"/>
    <n v="99000.000000000015"/>
    <n v="4950.0000000000009"/>
    <n v="94050.000000000015"/>
    <n v="18000"/>
    <n v="112050.00000000001"/>
    <x v="3"/>
    <x v="0"/>
    <x v="1"/>
    <n v="2"/>
    <x v="0"/>
    <x v="2"/>
    <s v="Completed"/>
  </r>
  <r>
    <s v="ORD00120"/>
    <x v="506"/>
    <s v="Yani Puspita"/>
    <x v="1"/>
    <x v="18"/>
    <n v="11000"/>
    <n v="1.8"/>
    <n v="5"/>
    <n v="19800"/>
    <n v="990"/>
    <n v="18810"/>
    <n v="17000"/>
    <n v="35810"/>
    <x v="0"/>
    <x v="0"/>
    <x v="0"/>
    <n v="5"/>
    <x v="0"/>
    <x v="2"/>
    <s v="Completed"/>
  </r>
  <r>
    <s v="ORD01813"/>
    <x v="507"/>
    <s v="Ani Hidayat"/>
    <x v="4"/>
    <x v="4"/>
    <n v="40000"/>
    <n v="1.4"/>
    <n v="5"/>
    <n v="56000"/>
    <n v="2800"/>
    <n v="53200"/>
    <n v="43000"/>
    <n v="96200"/>
    <x v="1"/>
    <x v="2"/>
    <x v="3"/>
    <n v="2"/>
    <x v="0"/>
    <x v="2"/>
    <s v="Cancelled"/>
  </r>
  <r>
    <s v="ORD00710"/>
    <x v="508"/>
    <s v="Nanda Iskandar"/>
    <x v="14"/>
    <x v="16"/>
    <n v="115000"/>
    <n v="0.9"/>
    <n v="5"/>
    <n v="103500"/>
    <n v="5175"/>
    <n v="98325"/>
    <n v="85000"/>
    <n v="183325"/>
    <x v="0"/>
    <x v="0"/>
    <x v="2"/>
    <n v="5"/>
    <x v="1"/>
    <x v="2"/>
    <s v="Completed"/>
  </r>
  <r>
    <s v="ORD00509"/>
    <x v="509"/>
    <s v="Kartika Fauziah"/>
    <x v="28"/>
    <x v="1"/>
    <n v="15000"/>
    <n v="0.7"/>
    <n v="5"/>
    <n v="10500"/>
    <n v="525"/>
    <n v="9975"/>
    <n v="56000"/>
    <n v="65975"/>
    <x v="1"/>
    <x v="0"/>
    <x v="4"/>
    <n v="3"/>
    <x v="0"/>
    <x v="2"/>
    <s v="Completed"/>
  </r>
  <r>
    <s v="ORD00996"/>
    <x v="510"/>
    <s v="Eka Halim"/>
    <x v="3"/>
    <x v="12"/>
    <n v="9500"/>
    <n v="2.2999999999999998"/>
    <n v="5"/>
    <n v="21850"/>
    <n v="1092.5"/>
    <n v="20757.5"/>
    <n v="93000"/>
    <n v="113757.5"/>
    <x v="2"/>
    <x v="0"/>
    <x v="3"/>
    <n v="1"/>
    <x v="0"/>
    <x v="2"/>
    <s v="Completed"/>
  </r>
  <r>
    <s v="ORD00663"/>
    <x v="511"/>
    <s v="Made Kusuma"/>
    <x v="20"/>
    <x v="2"/>
    <n v="20000"/>
    <n v="1.3"/>
    <n v="5"/>
    <n v="26000"/>
    <n v="1300"/>
    <n v="24700"/>
    <n v="84000"/>
    <n v="108700"/>
    <x v="2"/>
    <x v="0"/>
    <x v="3"/>
    <n v="1"/>
    <x v="1"/>
    <x v="2"/>
    <s v="Completed"/>
  </r>
  <r>
    <s v="ORD00508"/>
    <x v="512"/>
    <s v="Yani Saputra"/>
    <x v="12"/>
    <x v="12"/>
    <n v="9500"/>
    <n v="1"/>
    <n v="5"/>
    <n v="9500"/>
    <n v="475"/>
    <n v="9025"/>
    <n v="30000"/>
    <n v="39025"/>
    <x v="3"/>
    <x v="0"/>
    <x v="4"/>
    <n v="3"/>
    <x v="0"/>
    <x v="2"/>
    <s v="Completed"/>
  </r>
  <r>
    <s v="ORD00824"/>
    <x v="513"/>
    <s v="Hendra Wijaya"/>
    <x v="0"/>
    <x v="19"/>
    <n v="15500"/>
    <n v="0.3"/>
    <n v="5"/>
    <n v="4650"/>
    <n v="232.5"/>
    <n v="4417.5"/>
    <n v="15000"/>
    <n v="19417.5"/>
    <x v="0"/>
    <x v="0"/>
    <x v="4"/>
    <n v="1"/>
    <x v="1"/>
    <x v="2"/>
    <s v="Completed"/>
  </r>
  <r>
    <s v="ORD00916"/>
    <x v="514"/>
    <s v="Bella Rahmawati"/>
    <x v="8"/>
    <x v="18"/>
    <n v="11000"/>
    <n v="0.7"/>
    <n v="5"/>
    <n v="7699.9999999999991"/>
    <n v="385"/>
    <n v="7314.9999999999991"/>
    <n v="59000"/>
    <n v="66315"/>
    <x v="0"/>
    <x v="1"/>
    <x v="1"/>
    <n v="4"/>
    <x v="0"/>
    <x v="2"/>
    <s v="Returned"/>
  </r>
  <r>
    <s v="ORD01728"/>
    <x v="515"/>
    <s v="Dimas Puspita"/>
    <x v="34"/>
    <x v="19"/>
    <n v="15500"/>
    <n v="0.3"/>
    <n v="5"/>
    <n v="4650"/>
    <n v="232.5"/>
    <n v="4417.5"/>
    <n v="18000"/>
    <n v="22417.5"/>
    <x v="1"/>
    <x v="2"/>
    <x v="3"/>
    <n v="2"/>
    <x v="1"/>
    <x v="2"/>
    <s v="Cancelled"/>
  </r>
  <r>
    <s v="ORD00861"/>
    <x v="516"/>
    <s v="Ani Ramadhani"/>
    <x v="25"/>
    <x v="5"/>
    <n v="10500"/>
    <n v="2.9"/>
    <n v="5"/>
    <n v="30450"/>
    <n v="1522.5"/>
    <n v="28927.5"/>
    <n v="50000"/>
    <n v="78927.5"/>
    <x v="0"/>
    <x v="0"/>
    <x v="3"/>
    <n v="5"/>
    <x v="0"/>
    <x v="2"/>
    <s v="Completed"/>
  </r>
  <r>
    <s v="ORD00108"/>
    <x v="517"/>
    <s v="Sari Budiman"/>
    <x v="31"/>
    <x v="4"/>
    <n v="40000"/>
    <n v="0.3"/>
    <n v="5"/>
    <n v="12000"/>
    <n v="600"/>
    <n v="11400"/>
    <n v="87000"/>
    <n v="98400"/>
    <x v="1"/>
    <x v="0"/>
    <x v="4"/>
    <n v="2"/>
    <x v="0"/>
    <x v="2"/>
    <s v="Completed"/>
  </r>
  <r>
    <s v="ORD00785"/>
    <x v="518"/>
    <s v="Qori Hidayat"/>
    <x v="1"/>
    <x v="17"/>
    <n v="12000"/>
    <n v="0.8"/>
    <n v="5"/>
    <n v="9600"/>
    <n v="480"/>
    <n v="9120"/>
    <n v="17000"/>
    <n v="26120"/>
    <x v="1"/>
    <x v="1"/>
    <x v="4"/>
    <n v="2"/>
    <x v="0"/>
    <x v="2"/>
    <s v="Returned"/>
  </r>
  <r>
    <s v="ORD00145"/>
    <x v="519"/>
    <s v="Erna Wijaya"/>
    <x v="32"/>
    <x v="15"/>
    <n v="10000"/>
    <n v="0.2"/>
    <n v="5"/>
    <n v="2000"/>
    <n v="100"/>
    <n v="1900"/>
    <n v="28000"/>
    <n v="29900"/>
    <x v="2"/>
    <x v="0"/>
    <x v="1"/>
    <n v="1"/>
    <x v="0"/>
    <x v="2"/>
    <s v="Completed"/>
  </r>
  <r>
    <s v="ORD01652"/>
    <x v="520"/>
    <s v="Yani Santoso"/>
    <x v="14"/>
    <x v="19"/>
    <n v="15500"/>
    <n v="0.4"/>
    <n v="5"/>
    <n v="6200"/>
    <n v="310"/>
    <n v="5890"/>
    <n v="85000"/>
    <n v="90890"/>
    <x v="3"/>
    <x v="1"/>
    <x v="1"/>
    <n v="4"/>
    <x v="0"/>
    <x v="2"/>
    <s v="Returned"/>
  </r>
  <r>
    <s v="ORD00086"/>
    <x v="521"/>
    <s v="Yoga Wijaya"/>
    <x v="35"/>
    <x v="4"/>
    <n v="40000"/>
    <n v="1.3"/>
    <n v="5"/>
    <n v="52000"/>
    <n v="2600"/>
    <n v="49400"/>
    <n v="79000"/>
    <n v="128400"/>
    <x v="1"/>
    <x v="1"/>
    <x v="2"/>
    <n v="4"/>
    <x v="1"/>
    <x v="2"/>
    <s v="Returned"/>
  </r>
  <r>
    <s v="ORD01029"/>
    <x v="522"/>
    <s v="Galih Iskandar"/>
    <x v="27"/>
    <x v="6"/>
    <n v="26000"/>
    <n v="1.1000000000000001"/>
    <n v="5"/>
    <n v="28600.000000000004"/>
    <n v="1430.0000000000002"/>
    <n v="27170.000000000004"/>
    <n v="49000"/>
    <n v="76170"/>
    <x v="1"/>
    <x v="0"/>
    <x v="0"/>
    <n v="4"/>
    <x v="1"/>
    <x v="2"/>
    <s v="Completed"/>
  </r>
  <r>
    <s v="ORD00748"/>
    <x v="523"/>
    <s v="Vina Hidayat"/>
    <x v="9"/>
    <x v="13"/>
    <n v="10000"/>
    <n v="0.9"/>
    <n v="5"/>
    <n v="9000"/>
    <n v="450"/>
    <n v="8550"/>
    <n v="89000"/>
    <n v="97550"/>
    <x v="1"/>
    <x v="0"/>
    <x v="0"/>
    <n v="1"/>
    <x v="0"/>
    <x v="2"/>
    <s v="Completed"/>
  </r>
  <r>
    <s v="ORD00044"/>
    <x v="524"/>
    <s v="Nanda Utami"/>
    <x v="3"/>
    <x v="4"/>
    <n v="40000"/>
    <n v="1.3"/>
    <n v="5"/>
    <n v="52000"/>
    <n v="2600"/>
    <n v="49400"/>
    <n v="93000"/>
    <n v="142400"/>
    <x v="0"/>
    <x v="0"/>
    <x v="3"/>
    <n v="1"/>
    <x v="1"/>
    <x v="2"/>
    <s v="Completed"/>
  </r>
  <r>
    <s v="ORD00961"/>
    <x v="525"/>
    <s v="Clara Iskandar"/>
    <x v="34"/>
    <x v="4"/>
    <n v="40000"/>
    <n v="0.5"/>
    <n v="5"/>
    <n v="20000"/>
    <n v="1000"/>
    <n v="19000"/>
    <n v="18000"/>
    <n v="37000"/>
    <x v="2"/>
    <x v="0"/>
    <x v="0"/>
    <n v="3"/>
    <x v="0"/>
    <x v="2"/>
    <s v="Completed"/>
  </r>
  <r>
    <s v="ORD00262"/>
    <x v="526"/>
    <s v="Dewi Ramadhani"/>
    <x v="19"/>
    <x v="15"/>
    <n v="10000"/>
    <n v="0.5"/>
    <n v="5"/>
    <n v="5000"/>
    <n v="250"/>
    <n v="4750"/>
    <n v="78000"/>
    <n v="82750"/>
    <x v="1"/>
    <x v="0"/>
    <x v="1"/>
    <n v="5"/>
    <x v="0"/>
    <x v="2"/>
    <s v="Completed"/>
  </r>
  <r>
    <s v="ORD01764"/>
    <x v="527"/>
    <s v="Qori Fauziah"/>
    <x v="11"/>
    <x v="11"/>
    <n v="15000"/>
    <n v="2.2999999999999998"/>
    <n v="5"/>
    <n v="34500"/>
    <n v="1725"/>
    <n v="32775"/>
    <n v="74000"/>
    <n v="106775"/>
    <x v="2"/>
    <x v="1"/>
    <x v="3"/>
    <n v="5"/>
    <x v="0"/>
    <x v="2"/>
    <s v="Returned"/>
  </r>
  <r>
    <s v="ORD00406"/>
    <x v="528"/>
    <s v="Eka Maulana"/>
    <x v="2"/>
    <x v="4"/>
    <n v="40000"/>
    <n v="1.6"/>
    <n v="5"/>
    <n v="64000"/>
    <n v="3200"/>
    <n v="60800"/>
    <n v="76000"/>
    <n v="136800"/>
    <x v="1"/>
    <x v="0"/>
    <x v="2"/>
    <n v="1"/>
    <x v="0"/>
    <x v="2"/>
    <s v="Completed"/>
  </r>
  <r>
    <s v="ORD00406"/>
    <x v="528"/>
    <s v="Eka Maulana"/>
    <x v="2"/>
    <x v="11"/>
    <n v="15000"/>
    <n v="1.7"/>
    <n v="5"/>
    <n v="25500"/>
    <n v="1275"/>
    <n v="24225"/>
    <n v="0"/>
    <n v="24225"/>
    <x v="1"/>
    <x v="0"/>
    <x v="2"/>
    <n v="1"/>
    <x v="0"/>
    <x v="2"/>
    <s v="Completed"/>
  </r>
  <r>
    <s v="ORD00233"/>
    <x v="529"/>
    <s v="Gita Puspita"/>
    <x v="37"/>
    <x v="9"/>
    <n v="46000"/>
    <n v="0.3"/>
    <n v="5"/>
    <n v="13800"/>
    <n v="690"/>
    <n v="13110"/>
    <n v="67000"/>
    <n v="80110"/>
    <x v="2"/>
    <x v="0"/>
    <x v="4"/>
    <n v="4"/>
    <x v="0"/>
    <x v="2"/>
    <s v="Completed"/>
  </r>
  <r>
    <s v="ORD01065"/>
    <x v="530"/>
    <s v="Dewi Budiman"/>
    <x v="36"/>
    <x v="8"/>
    <n v="17500"/>
    <n v="1.4"/>
    <n v="5"/>
    <n v="24500"/>
    <n v="1225"/>
    <n v="23275"/>
    <n v="21000"/>
    <n v="44275"/>
    <x v="2"/>
    <x v="0"/>
    <x v="3"/>
    <n v="5"/>
    <x v="0"/>
    <x v="2"/>
    <s v="Completed"/>
  </r>
  <r>
    <s v="ORD01491"/>
    <x v="531"/>
    <s v="Hana Wijaya"/>
    <x v="31"/>
    <x v="8"/>
    <n v="17500"/>
    <n v="3.5"/>
    <n v="5"/>
    <n v="61250"/>
    <n v="3062.5"/>
    <n v="58187.5"/>
    <n v="87000"/>
    <n v="145187.5"/>
    <x v="2"/>
    <x v="0"/>
    <x v="2"/>
    <n v="4"/>
    <x v="0"/>
    <x v="2"/>
    <s v="Completed"/>
  </r>
  <r>
    <s v="ORD00442"/>
    <x v="532"/>
    <s v="Gita Kusuma"/>
    <x v="13"/>
    <x v="1"/>
    <n v="15000"/>
    <n v="0.9"/>
    <n v="5"/>
    <n v="13500"/>
    <n v="675"/>
    <n v="12825"/>
    <n v="49000"/>
    <n v="61825"/>
    <x v="0"/>
    <x v="0"/>
    <x v="0"/>
    <n v="4"/>
    <x v="0"/>
    <x v="2"/>
    <s v="Completed"/>
  </r>
  <r>
    <s v="ORD00223"/>
    <x v="533"/>
    <s v="Aulia Syahputra"/>
    <x v="35"/>
    <x v="16"/>
    <n v="115000"/>
    <n v="0.7"/>
    <n v="0"/>
    <n v="80500"/>
    <n v="0"/>
    <n v="80500"/>
    <n v="79000"/>
    <n v="159500"/>
    <x v="3"/>
    <x v="0"/>
    <x v="1"/>
    <n v="2"/>
    <x v="0"/>
    <x v="3"/>
    <s v="Completed"/>
  </r>
  <r>
    <s v="ORD00724"/>
    <x v="534"/>
    <s v="Vina Maulana"/>
    <x v="0"/>
    <x v="5"/>
    <n v="10500"/>
    <n v="1.8"/>
    <n v="0"/>
    <n v="18900"/>
    <n v="0"/>
    <n v="18900"/>
    <n v="15000"/>
    <n v="33900"/>
    <x v="3"/>
    <x v="0"/>
    <x v="4"/>
    <n v="4"/>
    <x v="0"/>
    <x v="3"/>
    <s v="Completed"/>
  </r>
  <r>
    <s v="ORD01549"/>
    <x v="535"/>
    <s v="Fitri Ramadhani"/>
    <x v="11"/>
    <x v="2"/>
    <n v="20000"/>
    <n v="2.8"/>
    <n v="0"/>
    <n v="56000"/>
    <n v="0"/>
    <n v="56000"/>
    <n v="74000"/>
    <n v="130000"/>
    <x v="2"/>
    <x v="0"/>
    <x v="3"/>
    <n v="3"/>
    <x v="0"/>
    <x v="3"/>
    <s v="Completed"/>
  </r>
  <r>
    <s v="ORD01854"/>
    <x v="536"/>
    <s v="Tono Kurniawan"/>
    <x v="2"/>
    <x v="12"/>
    <n v="9500"/>
    <n v="2.2000000000000002"/>
    <n v="0"/>
    <n v="20900"/>
    <n v="0"/>
    <n v="20900"/>
    <n v="76000"/>
    <n v="96900"/>
    <x v="1"/>
    <x v="1"/>
    <x v="2"/>
    <n v="3"/>
    <x v="1"/>
    <x v="3"/>
    <s v="Returned"/>
  </r>
  <r>
    <s v="ORD00642"/>
    <x v="537"/>
    <s v="Hendra Syahputra"/>
    <x v="0"/>
    <x v="18"/>
    <n v="11000"/>
    <n v="0.7"/>
    <n v="0"/>
    <n v="7699.9999999999991"/>
    <n v="0"/>
    <n v="7699.9999999999991"/>
    <n v="15000"/>
    <n v="22700"/>
    <x v="2"/>
    <x v="0"/>
    <x v="1"/>
    <n v="1"/>
    <x v="1"/>
    <x v="3"/>
    <s v="Completed"/>
  </r>
  <r>
    <s v="ORD01352"/>
    <x v="538"/>
    <s v="Indra Halim"/>
    <x v="7"/>
    <x v="7"/>
    <n v="14000"/>
    <n v="1"/>
    <n v="0"/>
    <n v="14000"/>
    <n v="0"/>
    <n v="14000"/>
    <n v="26000"/>
    <n v="40000"/>
    <x v="1"/>
    <x v="0"/>
    <x v="1"/>
    <n v="5"/>
    <x v="1"/>
    <x v="3"/>
    <s v="Completed"/>
  </r>
  <r>
    <s v="ORD00616"/>
    <x v="539"/>
    <s v="Wahyu Hidayat"/>
    <x v="0"/>
    <x v="11"/>
    <n v="15000"/>
    <n v="1.1000000000000001"/>
    <n v="0"/>
    <n v="16500"/>
    <n v="0"/>
    <n v="16500"/>
    <n v="15000"/>
    <n v="31500"/>
    <x v="3"/>
    <x v="0"/>
    <x v="3"/>
    <n v="3"/>
    <x v="1"/>
    <x v="3"/>
    <s v="Completed"/>
  </r>
  <r>
    <s v="ORD00528"/>
    <x v="540"/>
    <s v="Zahra Setiawan"/>
    <x v="23"/>
    <x v="5"/>
    <n v="10500"/>
    <n v="2.2000000000000002"/>
    <n v="0"/>
    <n v="23100.000000000004"/>
    <n v="0"/>
    <n v="23100.000000000004"/>
    <n v="55000"/>
    <n v="78100"/>
    <x v="0"/>
    <x v="1"/>
    <x v="2"/>
    <n v="2"/>
    <x v="0"/>
    <x v="3"/>
    <s v="Returned"/>
  </r>
  <r>
    <s v="ORD00809"/>
    <x v="541"/>
    <s v="Yani Ananda"/>
    <x v="28"/>
    <x v="8"/>
    <n v="17500"/>
    <n v="0.8"/>
    <n v="0"/>
    <n v="14000"/>
    <n v="0"/>
    <n v="14000"/>
    <n v="56000"/>
    <n v="70000"/>
    <x v="3"/>
    <x v="0"/>
    <x v="0"/>
    <n v="1"/>
    <x v="0"/>
    <x v="3"/>
    <s v="Completed"/>
  </r>
  <r>
    <s v="ORD00413"/>
    <x v="542"/>
    <s v="Kartika Saputra"/>
    <x v="37"/>
    <x v="0"/>
    <n v="10000"/>
    <n v="3.1"/>
    <n v="0"/>
    <n v="31000"/>
    <n v="0"/>
    <n v="31000"/>
    <n v="67000"/>
    <n v="98000"/>
    <x v="0"/>
    <x v="0"/>
    <x v="1"/>
    <n v="3"/>
    <x v="0"/>
    <x v="3"/>
    <s v="Completed"/>
  </r>
  <r>
    <s v="ORD00413"/>
    <x v="542"/>
    <s v="Kartika Saputra"/>
    <x v="37"/>
    <x v="4"/>
    <n v="40000"/>
    <n v="1.7"/>
    <n v="0"/>
    <n v="68000"/>
    <n v="0"/>
    <n v="68000"/>
    <n v="0"/>
    <n v="68000"/>
    <x v="0"/>
    <x v="0"/>
    <x v="1"/>
    <n v="3"/>
    <x v="0"/>
    <x v="3"/>
    <s v="Completed"/>
  </r>
  <r>
    <s v="ORD00677"/>
    <x v="543"/>
    <s v="Zahra Utami"/>
    <x v="25"/>
    <x v="7"/>
    <n v="14000"/>
    <n v="0.9"/>
    <n v="0"/>
    <n v="12600"/>
    <n v="0"/>
    <n v="12600"/>
    <n v="50000"/>
    <n v="62600"/>
    <x v="2"/>
    <x v="0"/>
    <x v="3"/>
    <n v="2"/>
    <x v="0"/>
    <x v="3"/>
    <s v="Completed"/>
  </r>
  <r>
    <s v="ORD00212"/>
    <x v="544"/>
    <s v="Eka Saputra"/>
    <x v="29"/>
    <x v="19"/>
    <n v="15500"/>
    <n v="0.2"/>
    <n v="0"/>
    <n v="3100"/>
    <n v="0"/>
    <n v="3100"/>
    <n v="48000"/>
    <n v="51100"/>
    <x v="0"/>
    <x v="1"/>
    <x v="4"/>
    <n v="2"/>
    <x v="0"/>
    <x v="3"/>
    <s v="Returned"/>
  </r>
  <r>
    <s v="ORD00670"/>
    <x v="545"/>
    <s v="Wahyu Pradipta"/>
    <x v="15"/>
    <x v="14"/>
    <n v="55000"/>
    <n v="1"/>
    <n v="0"/>
    <n v="55000"/>
    <n v="0"/>
    <n v="55000"/>
    <n v="97000"/>
    <n v="152000"/>
    <x v="3"/>
    <x v="1"/>
    <x v="2"/>
    <n v="4"/>
    <x v="1"/>
    <x v="3"/>
    <s v="Returned"/>
  </r>
  <r>
    <s v="ORD00556"/>
    <x v="546"/>
    <s v="Fajar Puspita"/>
    <x v="6"/>
    <x v="10"/>
    <n v="45000"/>
    <n v="1.4"/>
    <n v="0"/>
    <n v="62999.999999999993"/>
    <n v="0"/>
    <n v="62999.999999999993"/>
    <n v="80000"/>
    <n v="143000"/>
    <x v="3"/>
    <x v="0"/>
    <x v="4"/>
    <n v="5"/>
    <x v="1"/>
    <x v="3"/>
    <s v="Completed"/>
  </r>
  <r>
    <s v="ORD00221"/>
    <x v="547"/>
    <s v="Putri Halim"/>
    <x v="24"/>
    <x v="15"/>
    <n v="10000"/>
    <n v="0.6"/>
    <n v="0"/>
    <n v="6000"/>
    <n v="0"/>
    <n v="6000"/>
    <n v="68000"/>
    <n v="74000"/>
    <x v="2"/>
    <x v="0"/>
    <x v="1"/>
    <n v="4"/>
    <x v="0"/>
    <x v="4"/>
    <s v="Completed"/>
  </r>
  <r>
    <s v="ORD00221"/>
    <x v="547"/>
    <s v="Putri Halim"/>
    <x v="24"/>
    <x v="17"/>
    <n v="12000"/>
    <n v="0.6"/>
    <n v="0"/>
    <n v="7200"/>
    <n v="0"/>
    <n v="7200"/>
    <n v="0"/>
    <n v="7200"/>
    <x v="2"/>
    <x v="0"/>
    <x v="1"/>
    <n v="4"/>
    <x v="0"/>
    <x v="4"/>
    <s v="Completed"/>
  </r>
  <r>
    <s v="ORD01121"/>
    <x v="548"/>
    <s v="Yani Puspita"/>
    <x v="1"/>
    <x v="3"/>
    <n v="13500"/>
    <n v="2.8"/>
    <n v="0"/>
    <n v="37800"/>
    <n v="0"/>
    <n v="37800"/>
    <n v="17000"/>
    <n v="54800"/>
    <x v="2"/>
    <x v="0"/>
    <x v="2"/>
    <n v="3"/>
    <x v="0"/>
    <x v="4"/>
    <s v="Completed"/>
  </r>
  <r>
    <s v="ORD01394"/>
    <x v="549"/>
    <s v="Sari Kurniawan"/>
    <x v="35"/>
    <x v="6"/>
    <n v="26000"/>
    <n v="1.5"/>
    <n v="0"/>
    <n v="39000"/>
    <n v="0"/>
    <n v="39000"/>
    <n v="79000"/>
    <n v="118000"/>
    <x v="3"/>
    <x v="0"/>
    <x v="1"/>
    <n v="2"/>
    <x v="0"/>
    <x v="4"/>
    <s v="Completed"/>
  </r>
  <r>
    <s v="ORD01758"/>
    <x v="550"/>
    <s v="Fitri Halim"/>
    <x v="6"/>
    <x v="1"/>
    <n v="15000"/>
    <n v="0.6"/>
    <n v="0"/>
    <n v="9000"/>
    <n v="0"/>
    <n v="9000"/>
    <n v="80000"/>
    <n v="89000"/>
    <x v="2"/>
    <x v="0"/>
    <x v="3"/>
    <n v="2"/>
    <x v="0"/>
    <x v="4"/>
    <s v="Completed"/>
  </r>
  <r>
    <s v="ORD00184"/>
    <x v="551"/>
    <s v="Yani Wijaya"/>
    <x v="11"/>
    <x v="4"/>
    <n v="40000"/>
    <n v="0.6"/>
    <n v="0"/>
    <n v="24000"/>
    <n v="0"/>
    <n v="24000"/>
    <n v="74000"/>
    <n v="98000"/>
    <x v="2"/>
    <x v="0"/>
    <x v="0"/>
    <n v="1"/>
    <x v="0"/>
    <x v="4"/>
    <s v="Completed"/>
  </r>
  <r>
    <s v="ORD00184"/>
    <x v="551"/>
    <s v="Yani Wijaya"/>
    <x v="11"/>
    <x v="5"/>
    <n v="10500"/>
    <n v="1.4"/>
    <n v="0"/>
    <n v="14699.999999999998"/>
    <n v="0"/>
    <n v="14699.999999999998"/>
    <n v="0"/>
    <n v="14699.999999999998"/>
    <x v="2"/>
    <x v="0"/>
    <x v="0"/>
    <n v="1"/>
    <x v="0"/>
    <x v="4"/>
    <s v="Completed"/>
  </r>
  <r>
    <s v="ORD00656"/>
    <x v="552"/>
    <s v="Qori Utami"/>
    <x v="30"/>
    <x v="3"/>
    <n v="13500"/>
    <n v="3.8"/>
    <n v="0"/>
    <n v="51300"/>
    <n v="0"/>
    <n v="51300"/>
    <n v="57000"/>
    <n v="108300"/>
    <x v="0"/>
    <x v="0"/>
    <x v="4"/>
    <n v="1"/>
    <x v="0"/>
    <x v="4"/>
    <s v="Completed"/>
  </r>
  <r>
    <s v="ORD01520"/>
    <x v="553"/>
    <s v="Dewi Ananda"/>
    <x v="22"/>
    <x v="18"/>
    <n v="11000"/>
    <n v="1.5"/>
    <n v="0"/>
    <n v="16500"/>
    <n v="0"/>
    <n v="16500"/>
    <n v="50000"/>
    <n v="66500"/>
    <x v="3"/>
    <x v="0"/>
    <x v="3"/>
    <n v="1"/>
    <x v="0"/>
    <x v="4"/>
    <s v="Completed"/>
  </r>
  <r>
    <s v="ORD00851"/>
    <x v="554"/>
    <s v="Citra Budiman"/>
    <x v="18"/>
    <x v="12"/>
    <n v="9500"/>
    <n v="1.8"/>
    <n v="0"/>
    <n v="17100"/>
    <n v="0"/>
    <n v="17100"/>
    <n v="0"/>
    <n v="17100"/>
    <x v="2"/>
    <x v="0"/>
    <x v="0"/>
    <n v="1"/>
    <x v="0"/>
    <x v="4"/>
    <s v="Completed"/>
  </r>
  <r>
    <s v="ORD01433"/>
    <x v="555"/>
    <s v="Clara Iskandar"/>
    <x v="34"/>
    <x v="4"/>
    <n v="40000"/>
    <n v="1.1000000000000001"/>
    <n v="0"/>
    <n v="44000"/>
    <n v="0"/>
    <n v="44000"/>
    <n v="18000"/>
    <n v="62000"/>
    <x v="0"/>
    <x v="0"/>
    <x v="0"/>
    <n v="3"/>
    <x v="0"/>
    <x v="4"/>
    <s v="Completed"/>
  </r>
  <r>
    <s v="ORD01803"/>
    <x v="556"/>
    <s v="Erna Hidayat"/>
    <x v="32"/>
    <x v="19"/>
    <n v="15500"/>
    <n v="0.2"/>
    <n v="0"/>
    <n v="3100"/>
    <n v="0"/>
    <n v="3100"/>
    <n v="28000"/>
    <n v="31100"/>
    <x v="3"/>
    <x v="1"/>
    <x v="2"/>
    <n v="5"/>
    <x v="0"/>
    <x v="4"/>
    <s v="Returned"/>
  </r>
  <r>
    <s v="ORD00081"/>
    <x v="557"/>
    <s v="Hendra Wijaya"/>
    <x v="0"/>
    <x v="0"/>
    <n v="10000"/>
    <n v="2"/>
    <n v="0"/>
    <n v="20000"/>
    <n v="0"/>
    <n v="20000"/>
    <n v="15000"/>
    <n v="35000"/>
    <x v="1"/>
    <x v="0"/>
    <x v="4"/>
    <n v="4"/>
    <x v="1"/>
    <x v="4"/>
    <s v="Completed"/>
  </r>
  <r>
    <s v="ORD00430"/>
    <x v="558"/>
    <s v="Gita Wijaya"/>
    <x v="31"/>
    <x v="9"/>
    <n v="46000"/>
    <n v="1"/>
    <n v="0"/>
    <n v="46000"/>
    <n v="0"/>
    <n v="46000"/>
    <n v="87000"/>
    <n v="133000"/>
    <x v="0"/>
    <x v="1"/>
    <x v="0"/>
    <n v="5"/>
    <x v="0"/>
    <x v="4"/>
    <s v="Returned"/>
  </r>
  <r>
    <s v="ORD00430"/>
    <x v="558"/>
    <s v="Gita Wijaya"/>
    <x v="31"/>
    <x v="16"/>
    <n v="115000"/>
    <n v="0.2"/>
    <n v="0"/>
    <n v="23000"/>
    <n v="0"/>
    <n v="23000"/>
    <n v="0"/>
    <n v="23000"/>
    <x v="0"/>
    <x v="1"/>
    <x v="0"/>
    <n v="5"/>
    <x v="0"/>
    <x v="4"/>
    <s v="Returned"/>
  </r>
  <r>
    <s v="ORD01337"/>
    <x v="559"/>
    <s v="Citra Maulana"/>
    <x v="17"/>
    <x v="16"/>
    <n v="115000"/>
    <n v="1"/>
    <n v="0"/>
    <n v="115000"/>
    <n v="0"/>
    <n v="115000"/>
    <n v="72000"/>
    <n v="187000"/>
    <x v="2"/>
    <x v="0"/>
    <x v="2"/>
    <n v="4"/>
    <x v="0"/>
    <x v="4"/>
    <s v="Completed"/>
  </r>
  <r>
    <s v="ORD00951"/>
    <x v="560"/>
    <s v="Dimas Utami"/>
    <x v="18"/>
    <x v="8"/>
    <n v="17500"/>
    <n v="1.4"/>
    <n v="0"/>
    <n v="24500"/>
    <n v="0"/>
    <n v="24500"/>
    <n v="0"/>
    <n v="24500"/>
    <x v="0"/>
    <x v="0"/>
    <x v="3"/>
    <n v="1"/>
    <x v="1"/>
    <x v="4"/>
    <s v="Completed"/>
  </r>
  <r>
    <s v="ORD00009"/>
    <x v="561"/>
    <s v="Tono Syahputra"/>
    <x v="0"/>
    <x v="13"/>
    <n v="10000"/>
    <n v="0.5"/>
    <n v="0"/>
    <n v="5000"/>
    <n v="0"/>
    <n v="5000"/>
    <n v="15000"/>
    <n v="20000"/>
    <x v="0"/>
    <x v="0"/>
    <x v="0"/>
    <n v="4"/>
    <x v="1"/>
    <x v="4"/>
    <s v="Completed"/>
  </r>
  <r>
    <s v="ORD01054"/>
    <x v="562"/>
    <s v="Putri Syahputra"/>
    <x v="26"/>
    <x v="4"/>
    <n v="40000"/>
    <n v="0.5"/>
    <n v="0"/>
    <n v="20000"/>
    <n v="0"/>
    <n v="20000"/>
    <n v="46000"/>
    <n v="66000"/>
    <x v="1"/>
    <x v="0"/>
    <x v="1"/>
    <n v="2"/>
    <x v="0"/>
    <x v="4"/>
    <s v="Completed"/>
  </r>
  <r>
    <s v="ORD01071"/>
    <x v="563"/>
    <s v="Qori Fauziah"/>
    <x v="11"/>
    <x v="6"/>
    <n v="26000"/>
    <n v="1.5"/>
    <n v="0"/>
    <n v="39000"/>
    <n v="0"/>
    <n v="39000"/>
    <n v="74000"/>
    <n v="113000"/>
    <x v="2"/>
    <x v="0"/>
    <x v="4"/>
    <n v="5"/>
    <x v="0"/>
    <x v="4"/>
    <s v="Completed"/>
  </r>
  <r>
    <s v="ORD00331"/>
    <x v="564"/>
    <s v="Yani Utami"/>
    <x v="10"/>
    <x v="13"/>
    <n v="10000"/>
    <n v="1.3"/>
    <n v="0"/>
    <n v="13000"/>
    <n v="0"/>
    <n v="13000"/>
    <n v="87000"/>
    <n v="100000"/>
    <x v="0"/>
    <x v="0"/>
    <x v="3"/>
    <n v="2"/>
    <x v="0"/>
    <x v="4"/>
    <s v="Completed"/>
  </r>
  <r>
    <s v="ORD00704"/>
    <x v="565"/>
    <s v="Bella Halim"/>
    <x v="2"/>
    <x v="3"/>
    <n v="13500"/>
    <n v="1.1000000000000001"/>
    <n v="0"/>
    <n v="14850.000000000002"/>
    <n v="0"/>
    <n v="14850.000000000002"/>
    <n v="76000"/>
    <n v="90850"/>
    <x v="0"/>
    <x v="0"/>
    <x v="4"/>
    <n v="3"/>
    <x v="0"/>
    <x v="4"/>
    <s v="Completed"/>
  </r>
  <r>
    <s v="ORD00445"/>
    <x v="566"/>
    <s v="Citra Kusuma"/>
    <x v="3"/>
    <x v="6"/>
    <n v="26000"/>
    <n v="1.5"/>
    <n v="0"/>
    <n v="39000"/>
    <n v="0"/>
    <n v="39000"/>
    <n v="93000"/>
    <n v="132000"/>
    <x v="0"/>
    <x v="0"/>
    <x v="0"/>
    <n v="2"/>
    <x v="0"/>
    <x v="4"/>
    <s v="Completed"/>
  </r>
  <r>
    <s v="ORD00445"/>
    <x v="566"/>
    <s v="Citra Kusuma"/>
    <x v="3"/>
    <x v="7"/>
    <n v="14000"/>
    <n v="1.3"/>
    <n v="0"/>
    <n v="18200"/>
    <n v="0"/>
    <n v="18200"/>
    <n v="0"/>
    <n v="18200"/>
    <x v="0"/>
    <x v="0"/>
    <x v="0"/>
    <n v="2"/>
    <x v="0"/>
    <x v="4"/>
    <s v="Completed"/>
  </r>
  <r>
    <s v="ORD01051"/>
    <x v="567"/>
    <s v="Bella Santoso"/>
    <x v="7"/>
    <x v="9"/>
    <n v="46000"/>
    <n v="0.6"/>
    <n v="0"/>
    <n v="27600"/>
    <n v="0"/>
    <n v="27600"/>
    <n v="26000"/>
    <n v="53600"/>
    <x v="1"/>
    <x v="0"/>
    <x v="2"/>
    <n v="1"/>
    <x v="0"/>
    <x v="4"/>
    <s v="Completed"/>
  </r>
  <r>
    <s v="ORD00590"/>
    <x v="568"/>
    <s v="Sari Puspita"/>
    <x v="15"/>
    <x v="13"/>
    <n v="10000"/>
    <n v="0.4"/>
    <n v="0"/>
    <n v="4000"/>
    <n v="0"/>
    <n v="4000"/>
    <n v="97000"/>
    <n v="101000"/>
    <x v="3"/>
    <x v="0"/>
    <x v="3"/>
    <n v="5"/>
    <x v="0"/>
    <x v="4"/>
    <s v="Completed"/>
  </r>
  <r>
    <s v="ORD00063"/>
    <x v="569"/>
    <s v="Tono Ananda"/>
    <x v="8"/>
    <x v="9"/>
    <n v="46000"/>
    <n v="1.1000000000000001"/>
    <n v="0"/>
    <n v="50600.000000000007"/>
    <n v="0"/>
    <n v="50600.000000000007"/>
    <n v="59000"/>
    <n v="109600"/>
    <x v="1"/>
    <x v="0"/>
    <x v="2"/>
    <n v="1"/>
    <x v="1"/>
    <x v="4"/>
    <s v="Completed"/>
  </r>
  <r>
    <s v="ORD00845"/>
    <x v="570"/>
    <s v="Aulia Puspita"/>
    <x v="29"/>
    <x v="6"/>
    <n v="26000"/>
    <n v="0.4"/>
    <n v="0"/>
    <n v="10400"/>
    <n v="0"/>
    <n v="10400"/>
    <n v="48000"/>
    <n v="58400"/>
    <x v="0"/>
    <x v="0"/>
    <x v="3"/>
    <n v="2"/>
    <x v="0"/>
    <x v="4"/>
    <s v="Completed"/>
  </r>
  <r>
    <s v="ORD01022"/>
    <x v="571"/>
    <s v="Gita Saputra"/>
    <x v="17"/>
    <x v="9"/>
    <n v="46000"/>
    <n v="0.8"/>
    <n v="0"/>
    <n v="36800"/>
    <n v="0"/>
    <n v="36800"/>
    <n v="72000"/>
    <n v="108800"/>
    <x v="2"/>
    <x v="0"/>
    <x v="1"/>
    <n v="3"/>
    <x v="0"/>
    <x v="5"/>
    <s v="Completed"/>
  </r>
  <r>
    <s v="ORD00601"/>
    <x v="572"/>
    <s v="Ani Ramadhani"/>
    <x v="25"/>
    <x v="19"/>
    <n v="15500"/>
    <n v="0.1"/>
    <n v="0"/>
    <n v="1550"/>
    <n v="0"/>
    <n v="1550"/>
    <n v="50000"/>
    <n v="51550"/>
    <x v="0"/>
    <x v="0"/>
    <x v="1"/>
    <n v="3"/>
    <x v="0"/>
    <x v="5"/>
    <s v="Completed"/>
  </r>
  <r>
    <s v="ORD00974"/>
    <x v="573"/>
    <s v="Yani Ramadhani"/>
    <x v="36"/>
    <x v="11"/>
    <n v="15000"/>
    <n v="0.4"/>
    <n v="0"/>
    <n v="6000"/>
    <n v="0"/>
    <n v="6000"/>
    <n v="21000"/>
    <n v="27000"/>
    <x v="3"/>
    <x v="2"/>
    <x v="4"/>
    <n v="4"/>
    <x v="0"/>
    <x v="5"/>
    <s v="Cancelled"/>
  </r>
  <r>
    <s v="ORD00393"/>
    <x v="574"/>
    <s v="Vina Budiman"/>
    <x v="4"/>
    <x v="0"/>
    <n v="10000"/>
    <n v="1.7"/>
    <n v="0"/>
    <n v="17000"/>
    <n v="0"/>
    <n v="17000"/>
    <n v="43000"/>
    <n v="60000"/>
    <x v="2"/>
    <x v="1"/>
    <x v="3"/>
    <n v="1"/>
    <x v="0"/>
    <x v="5"/>
    <s v="Returned"/>
  </r>
  <r>
    <s v="ORD00393"/>
    <x v="574"/>
    <s v="Vina Budiman"/>
    <x v="4"/>
    <x v="2"/>
    <n v="20000"/>
    <n v="1.4"/>
    <n v="0"/>
    <n v="28000"/>
    <n v="0"/>
    <n v="28000"/>
    <n v="0"/>
    <n v="28000"/>
    <x v="2"/>
    <x v="1"/>
    <x v="3"/>
    <n v="1"/>
    <x v="0"/>
    <x v="5"/>
    <s v="Returned"/>
  </r>
  <r>
    <s v="ORD00960"/>
    <x v="575"/>
    <s v="Clara Pradipta"/>
    <x v="15"/>
    <x v="16"/>
    <n v="115000"/>
    <n v="0.4"/>
    <n v="0"/>
    <n v="46000"/>
    <n v="0"/>
    <n v="46000"/>
    <n v="97000"/>
    <n v="143000"/>
    <x v="1"/>
    <x v="0"/>
    <x v="0"/>
    <n v="3"/>
    <x v="0"/>
    <x v="5"/>
    <s v="Completed"/>
  </r>
  <r>
    <s v="ORD01133"/>
    <x v="576"/>
    <s v="Ani Fauziah"/>
    <x v="15"/>
    <x v="8"/>
    <n v="17500"/>
    <n v="3.2"/>
    <n v="0"/>
    <n v="56000"/>
    <n v="0"/>
    <n v="56000"/>
    <n v="97000"/>
    <n v="153000"/>
    <x v="1"/>
    <x v="0"/>
    <x v="1"/>
    <n v="4"/>
    <x v="0"/>
    <x v="5"/>
    <s v="Completed"/>
  </r>
  <r>
    <s v="ORD01821"/>
    <x v="577"/>
    <s v="Hana Nugroho"/>
    <x v="11"/>
    <x v="15"/>
    <n v="10000"/>
    <n v="0.3"/>
    <n v="0"/>
    <n v="3000"/>
    <n v="0"/>
    <n v="3000"/>
    <n v="74000"/>
    <n v="77000"/>
    <x v="3"/>
    <x v="0"/>
    <x v="1"/>
    <n v="1"/>
    <x v="0"/>
    <x v="5"/>
    <s v="Completed"/>
  </r>
  <r>
    <s v="ORD01675"/>
    <x v="578"/>
    <s v="Ani Fauziah"/>
    <x v="15"/>
    <x v="8"/>
    <n v="17500"/>
    <n v="2.5"/>
    <n v="0"/>
    <n v="43750"/>
    <n v="0"/>
    <n v="43750"/>
    <n v="97000"/>
    <n v="140750"/>
    <x v="2"/>
    <x v="0"/>
    <x v="1"/>
    <n v="5"/>
    <x v="0"/>
    <x v="5"/>
    <s v="Completed"/>
  </r>
  <r>
    <s v="ORD00169"/>
    <x v="579"/>
    <s v="Dewi Maulana"/>
    <x v="28"/>
    <x v="2"/>
    <n v="20000"/>
    <n v="1.8"/>
    <n v="0"/>
    <n v="36000"/>
    <n v="0"/>
    <n v="36000"/>
    <n v="56000"/>
    <n v="92000"/>
    <x v="1"/>
    <x v="0"/>
    <x v="4"/>
    <n v="3"/>
    <x v="0"/>
    <x v="5"/>
    <s v="Completed"/>
  </r>
  <r>
    <s v="ORD00395"/>
    <x v="580"/>
    <s v="Yani Wijaya"/>
    <x v="11"/>
    <x v="19"/>
    <n v="15500"/>
    <n v="0.4"/>
    <n v="0"/>
    <n v="6200"/>
    <n v="0"/>
    <n v="6200"/>
    <n v="74000"/>
    <n v="80200"/>
    <x v="3"/>
    <x v="0"/>
    <x v="4"/>
    <n v="1"/>
    <x v="0"/>
    <x v="5"/>
    <s v="Completed"/>
  </r>
  <r>
    <s v="ORD00395"/>
    <x v="580"/>
    <s v="Yani Wijaya"/>
    <x v="11"/>
    <x v="6"/>
    <n v="26000"/>
    <n v="1.5"/>
    <n v="0"/>
    <n v="39000"/>
    <n v="0"/>
    <n v="39000"/>
    <n v="0"/>
    <n v="39000"/>
    <x v="3"/>
    <x v="0"/>
    <x v="4"/>
    <n v="1"/>
    <x v="0"/>
    <x v="5"/>
    <s v="Completed"/>
  </r>
  <r>
    <s v="ORD01291"/>
    <x v="581"/>
    <s v="Sari Syahputra"/>
    <x v="21"/>
    <x v="11"/>
    <n v="15000"/>
    <n v="0.6"/>
    <n v="0"/>
    <n v="9000"/>
    <n v="0"/>
    <n v="9000"/>
    <n v="59000"/>
    <n v="68000"/>
    <x v="0"/>
    <x v="1"/>
    <x v="3"/>
    <n v="4"/>
    <x v="0"/>
    <x v="5"/>
    <s v="Returned"/>
  </r>
  <r>
    <s v="ORD00546"/>
    <x v="582"/>
    <s v="Zahra Kusuma"/>
    <x v="7"/>
    <x v="11"/>
    <n v="15000"/>
    <n v="1.8"/>
    <n v="0"/>
    <n v="27000"/>
    <n v="0"/>
    <n v="27000"/>
    <n v="26000"/>
    <n v="53000"/>
    <x v="2"/>
    <x v="1"/>
    <x v="0"/>
    <n v="3"/>
    <x v="0"/>
    <x v="5"/>
    <s v="Returned"/>
  </r>
  <r>
    <s v="ORD00362"/>
    <x v="583"/>
    <s v="Dewi Hidayat"/>
    <x v="16"/>
    <x v="14"/>
    <n v="55000"/>
    <n v="1.1000000000000001"/>
    <n v="0"/>
    <n v="60500.000000000007"/>
    <n v="0"/>
    <n v="60500.000000000007"/>
    <n v="18000"/>
    <n v="78500"/>
    <x v="3"/>
    <x v="0"/>
    <x v="2"/>
    <n v="1"/>
    <x v="0"/>
    <x v="6"/>
    <s v="Completed"/>
  </r>
  <r>
    <s v="ORD00362"/>
    <x v="583"/>
    <s v="Dewi Hidayat"/>
    <x v="16"/>
    <x v="16"/>
    <n v="115000"/>
    <n v="0.8"/>
    <n v="0"/>
    <n v="92000"/>
    <n v="0"/>
    <n v="92000"/>
    <n v="0"/>
    <n v="92000"/>
    <x v="3"/>
    <x v="0"/>
    <x v="2"/>
    <n v="1"/>
    <x v="0"/>
    <x v="6"/>
    <s v="Completed"/>
  </r>
  <r>
    <s v="ORD01182"/>
    <x v="584"/>
    <s v="Zahra Ananda"/>
    <x v="18"/>
    <x v="7"/>
    <n v="14000"/>
    <n v="0.3"/>
    <n v="0"/>
    <n v="4200"/>
    <n v="0"/>
    <n v="4200"/>
    <n v="0"/>
    <n v="4200"/>
    <x v="1"/>
    <x v="0"/>
    <x v="0"/>
    <n v="3"/>
    <x v="0"/>
    <x v="6"/>
    <s v="Completed"/>
  </r>
  <r>
    <s v="ORD01066"/>
    <x v="585"/>
    <s v="Putri Iskandar"/>
    <x v="29"/>
    <x v="10"/>
    <n v="45000"/>
    <n v="1"/>
    <n v="0"/>
    <n v="45000"/>
    <n v="0"/>
    <n v="45000"/>
    <n v="48000"/>
    <n v="93000"/>
    <x v="1"/>
    <x v="0"/>
    <x v="1"/>
    <n v="3"/>
    <x v="0"/>
    <x v="6"/>
    <s v="Completed"/>
  </r>
  <r>
    <s v="ORD00421"/>
    <x v="586"/>
    <s v="Bella Maulana"/>
    <x v="13"/>
    <x v="14"/>
    <n v="55000"/>
    <n v="1"/>
    <n v="0"/>
    <n v="55000"/>
    <n v="0"/>
    <n v="55000"/>
    <n v="49000"/>
    <n v="104000"/>
    <x v="3"/>
    <x v="1"/>
    <x v="4"/>
    <n v="1"/>
    <x v="0"/>
    <x v="6"/>
    <s v="Returned"/>
  </r>
  <r>
    <s v="ORD00641"/>
    <x v="587"/>
    <s v="Sari Wijaya"/>
    <x v="4"/>
    <x v="12"/>
    <n v="9500"/>
    <n v="1.6"/>
    <n v="0"/>
    <n v="15200"/>
    <n v="0"/>
    <n v="15200"/>
    <n v="43000"/>
    <n v="58200"/>
    <x v="2"/>
    <x v="0"/>
    <x v="3"/>
    <n v="2"/>
    <x v="0"/>
    <x v="6"/>
    <s v="Completed"/>
  </r>
  <r>
    <s v="ORD00977"/>
    <x v="588"/>
    <s v="Wahyu Santoso"/>
    <x v="34"/>
    <x v="9"/>
    <n v="46000"/>
    <n v="1.2"/>
    <n v="0"/>
    <n v="55200"/>
    <n v="0"/>
    <n v="55200"/>
    <n v="18000"/>
    <n v="73200"/>
    <x v="2"/>
    <x v="2"/>
    <x v="4"/>
    <n v="4"/>
    <x v="1"/>
    <x v="6"/>
    <s v="Cancelled"/>
  </r>
  <r>
    <s v="ORD01848"/>
    <x v="589"/>
    <s v="Dewi Hidayat"/>
    <x v="16"/>
    <x v="15"/>
    <n v="10000"/>
    <n v="1.3"/>
    <n v="0"/>
    <n v="13000"/>
    <n v="0"/>
    <n v="13000"/>
    <n v="18000"/>
    <n v="31000"/>
    <x v="1"/>
    <x v="2"/>
    <x v="2"/>
    <n v="2"/>
    <x v="0"/>
    <x v="6"/>
    <s v="Cancelled"/>
  </r>
  <r>
    <s v="ORD00035"/>
    <x v="590"/>
    <s v="Tono Hidayat"/>
    <x v="34"/>
    <x v="3"/>
    <n v="13500"/>
    <n v="1.8"/>
    <n v="0"/>
    <n v="24300"/>
    <n v="0"/>
    <n v="24300"/>
    <n v="18000"/>
    <n v="42300"/>
    <x v="2"/>
    <x v="1"/>
    <x v="3"/>
    <n v="2"/>
    <x v="1"/>
    <x v="6"/>
    <s v="Returned"/>
  </r>
  <r>
    <s v="ORD01251"/>
    <x v="591"/>
    <s v="Lestari Syahputra"/>
    <x v="5"/>
    <x v="11"/>
    <n v="15000"/>
    <n v="1.5"/>
    <n v="0"/>
    <n v="22500"/>
    <n v="0"/>
    <n v="22500"/>
    <n v="18000"/>
    <n v="40500"/>
    <x v="0"/>
    <x v="1"/>
    <x v="3"/>
    <n v="5"/>
    <x v="0"/>
    <x v="6"/>
    <s v="Returned"/>
  </r>
  <r>
    <s v="ORD01639"/>
    <x v="592"/>
    <s v="Joko Maulana"/>
    <x v="27"/>
    <x v="13"/>
    <n v="10000"/>
    <n v="1.2"/>
    <n v="0"/>
    <n v="12000"/>
    <n v="0"/>
    <n v="12000"/>
    <n v="49000"/>
    <n v="61000"/>
    <x v="3"/>
    <x v="0"/>
    <x v="1"/>
    <n v="3"/>
    <x v="1"/>
    <x v="6"/>
    <s v="Completed"/>
  </r>
  <r>
    <s v="ORD01451"/>
    <x v="593"/>
    <s v="Kartika Nugroho"/>
    <x v="4"/>
    <x v="11"/>
    <n v="15000"/>
    <n v="0.9"/>
    <n v="0"/>
    <n v="13500"/>
    <n v="0"/>
    <n v="13500"/>
    <n v="43000"/>
    <n v="56500"/>
    <x v="1"/>
    <x v="1"/>
    <x v="3"/>
    <n v="3"/>
    <x v="0"/>
    <x v="6"/>
    <s v="Returned"/>
  </r>
  <r>
    <s v="ORD00148"/>
    <x v="594"/>
    <s v="Ani Budiman"/>
    <x v="17"/>
    <x v="8"/>
    <n v="17500"/>
    <n v="2.8"/>
    <n v="0"/>
    <n v="49000"/>
    <n v="0"/>
    <n v="49000"/>
    <n v="72000"/>
    <n v="121000"/>
    <x v="3"/>
    <x v="2"/>
    <x v="1"/>
    <n v="5"/>
    <x v="0"/>
    <x v="6"/>
    <s v="Cancelled"/>
  </r>
  <r>
    <s v="ORD00207"/>
    <x v="595"/>
    <s v="Yani Rahmawati"/>
    <x v="27"/>
    <x v="17"/>
    <n v="12000"/>
    <n v="0.7"/>
    <n v="0"/>
    <n v="8400"/>
    <n v="0"/>
    <n v="8400"/>
    <n v="49000"/>
    <n v="57400"/>
    <x v="0"/>
    <x v="0"/>
    <x v="4"/>
    <n v="1"/>
    <x v="0"/>
    <x v="6"/>
    <s v="Completed"/>
  </r>
  <r>
    <s v="ORD00207"/>
    <x v="595"/>
    <s v="Yani Rahmawati"/>
    <x v="27"/>
    <x v="7"/>
    <n v="14000"/>
    <n v="0.7"/>
    <n v="0"/>
    <n v="9800"/>
    <n v="0"/>
    <n v="9800"/>
    <n v="0"/>
    <n v="9800"/>
    <x v="0"/>
    <x v="0"/>
    <x v="4"/>
    <n v="1"/>
    <x v="0"/>
    <x v="6"/>
    <s v="Completed"/>
  </r>
  <r>
    <s v="ORD00569"/>
    <x v="596"/>
    <s v="Tono Hidayat"/>
    <x v="34"/>
    <x v="8"/>
    <n v="17500"/>
    <n v="2.4"/>
    <n v="0"/>
    <n v="42000"/>
    <n v="0"/>
    <n v="42000"/>
    <n v="18000"/>
    <n v="60000"/>
    <x v="0"/>
    <x v="2"/>
    <x v="0"/>
    <n v="4"/>
    <x v="1"/>
    <x v="6"/>
    <s v="Cancelled"/>
  </r>
  <r>
    <s v="ORD01805"/>
    <x v="597"/>
    <s v="Clara Ananda"/>
    <x v="18"/>
    <x v="1"/>
    <n v="15000"/>
    <n v="0.4"/>
    <n v="0"/>
    <n v="6000"/>
    <n v="0"/>
    <n v="6000"/>
    <n v="0"/>
    <n v="6000"/>
    <x v="2"/>
    <x v="0"/>
    <x v="3"/>
    <n v="5"/>
    <x v="0"/>
    <x v="6"/>
    <s v="Completed"/>
  </r>
  <r>
    <s v="ORD00599"/>
    <x v="598"/>
    <s v="Dimas Puspita"/>
    <x v="34"/>
    <x v="0"/>
    <n v="10000"/>
    <n v="2.6"/>
    <n v="0"/>
    <n v="26000"/>
    <n v="0"/>
    <n v="26000"/>
    <n v="18000"/>
    <n v="44000"/>
    <x v="0"/>
    <x v="0"/>
    <x v="3"/>
    <n v="3"/>
    <x v="1"/>
    <x v="6"/>
    <s v="Completed"/>
  </r>
  <r>
    <s v="ORD01518"/>
    <x v="599"/>
    <s v="Joko Ananda"/>
    <x v="20"/>
    <x v="17"/>
    <n v="12000"/>
    <n v="0.6"/>
    <n v="0"/>
    <n v="7200"/>
    <n v="0"/>
    <n v="7200"/>
    <n v="84000"/>
    <n v="91200"/>
    <x v="3"/>
    <x v="0"/>
    <x v="3"/>
    <n v="3"/>
    <x v="1"/>
    <x v="6"/>
    <s v="Completed"/>
  </r>
  <r>
    <s v="ORD00199"/>
    <x v="600"/>
    <s v="Erna Fauziah"/>
    <x v="28"/>
    <x v="2"/>
    <n v="20000"/>
    <n v="2.1"/>
    <n v="0"/>
    <n v="42000"/>
    <n v="0"/>
    <n v="42000"/>
    <n v="56000"/>
    <n v="98000"/>
    <x v="0"/>
    <x v="0"/>
    <x v="3"/>
    <n v="3"/>
    <x v="0"/>
    <x v="6"/>
    <s v="Completed"/>
  </r>
  <r>
    <s v="ORD00005"/>
    <x v="601"/>
    <s v="Iwan Budiman"/>
    <x v="2"/>
    <x v="0"/>
    <n v="10000"/>
    <n v="2.7"/>
    <n v="0"/>
    <n v="27000"/>
    <n v="0"/>
    <n v="27000"/>
    <n v="76000"/>
    <n v="103000"/>
    <x v="3"/>
    <x v="2"/>
    <x v="0"/>
    <n v="5"/>
    <x v="1"/>
    <x v="6"/>
    <s v="Cancelled"/>
  </r>
  <r>
    <s v="ORD00173"/>
    <x v="602"/>
    <s v="Bella Santoso"/>
    <x v="7"/>
    <x v="8"/>
    <n v="17500"/>
    <n v="3.3"/>
    <n v="0"/>
    <n v="57750"/>
    <n v="0"/>
    <n v="57750"/>
    <n v="26000"/>
    <n v="83750"/>
    <x v="0"/>
    <x v="0"/>
    <x v="2"/>
    <n v="2"/>
    <x v="0"/>
    <x v="0"/>
    <s v="Completed"/>
  </r>
  <r>
    <s v="ORD01715"/>
    <x v="603"/>
    <s v="Aulia Iskandar"/>
    <x v="11"/>
    <x v="6"/>
    <n v="26000"/>
    <n v="1.2"/>
    <n v="0"/>
    <n v="31200"/>
    <n v="0"/>
    <n v="31200"/>
    <n v="74000"/>
    <n v="105200"/>
    <x v="2"/>
    <x v="0"/>
    <x v="4"/>
    <n v="4"/>
    <x v="0"/>
    <x v="0"/>
    <s v="Completed"/>
  </r>
  <r>
    <s v="ORD01234"/>
    <x v="604"/>
    <s v="Fitri Iskandar"/>
    <x v="8"/>
    <x v="7"/>
    <n v="14000"/>
    <n v="0.7"/>
    <n v="0"/>
    <n v="9800"/>
    <n v="0"/>
    <n v="9800"/>
    <n v="59000"/>
    <n v="68800"/>
    <x v="2"/>
    <x v="0"/>
    <x v="4"/>
    <n v="2"/>
    <x v="0"/>
    <x v="0"/>
    <s v="Completed"/>
  </r>
  <r>
    <s v="ORD00410"/>
    <x v="605"/>
    <s v="Lestari Wijaya"/>
    <x v="18"/>
    <x v="19"/>
    <n v="15500"/>
    <n v="0.7"/>
    <n v="0"/>
    <n v="10850"/>
    <n v="0"/>
    <n v="10850"/>
    <n v="0"/>
    <n v="10850"/>
    <x v="3"/>
    <x v="0"/>
    <x v="3"/>
    <n v="3"/>
    <x v="0"/>
    <x v="0"/>
    <s v="Completed"/>
  </r>
  <r>
    <s v="ORD00623"/>
    <x v="606"/>
    <s v="Umar Setiawan"/>
    <x v="17"/>
    <x v="9"/>
    <n v="46000"/>
    <n v="0.7"/>
    <n v="0"/>
    <n v="32199.999999999996"/>
    <n v="0"/>
    <n v="32199.999999999996"/>
    <n v="72000"/>
    <n v="104200"/>
    <x v="1"/>
    <x v="0"/>
    <x v="0"/>
    <n v="2"/>
    <x v="1"/>
    <x v="0"/>
    <s v="Completed"/>
  </r>
  <r>
    <s v="ORD00980"/>
    <x v="607"/>
    <s v="Hana Puspita"/>
    <x v="34"/>
    <x v="11"/>
    <n v="15000"/>
    <n v="1"/>
    <n v="0"/>
    <n v="15000"/>
    <n v="0"/>
    <n v="15000"/>
    <n v="18000"/>
    <n v="33000"/>
    <x v="0"/>
    <x v="0"/>
    <x v="4"/>
    <n v="1"/>
    <x v="0"/>
    <x v="0"/>
    <s v="Completed"/>
  </r>
  <r>
    <s v="ORD00226"/>
    <x v="608"/>
    <s v="Aulia Pradipta"/>
    <x v="19"/>
    <x v="3"/>
    <n v="13500"/>
    <n v="2.1"/>
    <n v="0"/>
    <n v="28350"/>
    <n v="0"/>
    <n v="28350"/>
    <n v="78000"/>
    <n v="106350"/>
    <x v="2"/>
    <x v="0"/>
    <x v="0"/>
    <n v="5"/>
    <x v="0"/>
    <x v="0"/>
    <s v="Completed"/>
  </r>
  <r>
    <s v="ORD00371"/>
    <x v="609"/>
    <s v="Fitri Setiawan"/>
    <x v="13"/>
    <x v="12"/>
    <n v="9500"/>
    <n v="2"/>
    <n v="0"/>
    <n v="19000"/>
    <n v="0"/>
    <n v="19000"/>
    <n v="49000"/>
    <n v="68000"/>
    <x v="2"/>
    <x v="0"/>
    <x v="3"/>
    <n v="3"/>
    <x v="0"/>
    <x v="0"/>
    <s v="Completed"/>
  </r>
  <r>
    <s v="ORD00830"/>
    <x v="610"/>
    <s v="Yani Wijaya"/>
    <x v="11"/>
    <x v="7"/>
    <n v="14000"/>
    <n v="0.7"/>
    <n v="0"/>
    <n v="9800"/>
    <n v="0"/>
    <n v="9800"/>
    <n v="74000"/>
    <n v="83800"/>
    <x v="0"/>
    <x v="0"/>
    <x v="2"/>
    <n v="2"/>
    <x v="0"/>
    <x v="0"/>
    <s v="Completed"/>
  </r>
  <r>
    <s v="ORD00925"/>
    <x v="611"/>
    <s v="Dina Kusuma"/>
    <x v="29"/>
    <x v="5"/>
    <n v="10500"/>
    <n v="3"/>
    <n v="0"/>
    <n v="31500"/>
    <n v="0"/>
    <n v="31500"/>
    <n v="48000"/>
    <n v="79500"/>
    <x v="0"/>
    <x v="0"/>
    <x v="1"/>
    <n v="4"/>
    <x v="0"/>
    <x v="0"/>
    <s v="Completed"/>
  </r>
  <r>
    <s v="ORD00658"/>
    <x v="612"/>
    <s v="Lestari Utami"/>
    <x v="3"/>
    <x v="10"/>
    <n v="45000"/>
    <n v="0.8"/>
    <n v="0"/>
    <n v="36000"/>
    <n v="0"/>
    <n v="36000"/>
    <n v="93000"/>
    <n v="129000"/>
    <x v="1"/>
    <x v="0"/>
    <x v="1"/>
    <n v="4"/>
    <x v="0"/>
    <x v="0"/>
    <s v="Completed"/>
  </r>
  <r>
    <s v="ORD00170"/>
    <x v="613"/>
    <s v="Ani Fauziah"/>
    <x v="15"/>
    <x v="8"/>
    <n v="17500"/>
    <n v="3"/>
    <n v="0"/>
    <n v="52500"/>
    <n v="0"/>
    <n v="52500"/>
    <n v="97000"/>
    <n v="149500"/>
    <x v="1"/>
    <x v="0"/>
    <x v="1"/>
    <n v="5"/>
    <x v="0"/>
    <x v="0"/>
    <s v="Completed"/>
  </r>
  <r>
    <s v="ORD00170"/>
    <x v="613"/>
    <s v="Ani Fauziah"/>
    <x v="15"/>
    <x v="4"/>
    <n v="40000"/>
    <n v="0.4"/>
    <n v="0"/>
    <n v="16000"/>
    <n v="0"/>
    <n v="16000"/>
    <n v="0"/>
    <n v="16000"/>
    <x v="1"/>
    <x v="0"/>
    <x v="1"/>
    <n v="5"/>
    <x v="0"/>
    <x v="0"/>
    <s v="Completed"/>
  </r>
  <r>
    <s v="ORD00006"/>
    <x v="614"/>
    <s v="Eko Iskandar"/>
    <x v="28"/>
    <x v="11"/>
    <n v="15000"/>
    <n v="0.6"/>
    <n v="0"/>
    <n v="9000"/>
    <n v="0"/>
    <n v="9000"/>
    <n v="56000"/>
    <n v="65000"/>
    <x v="1"/>
    <x v="0"/>
    <x v="3"/>
    <n v="5"/>
    <x v="1"/>
    <x v="0"/>
    <s v="Completed"/>
  </r>
  <r>
    <s v="ORD01850"/>
    <x v="615"/>
    <s v="Wahyu Fauziah"/>
    <x v="35"/>
    <x v="9"/>
    <n v="46000"/>
    <n v="0.8"/>
    <n v="0"/>
    <n v="36800"/>
    <n v="0"/>
    <n v="36800"/>
    <n v="79000"/>
    <n v="115800"/>
    <x v="3"/>
    <x v="1"/>
    <x v="4"/>
    <n v="3"/>
    <x v="1"/>
    <x v="0"/>
    <s v="Returned"/>
  </r>
  <r>
    <s v="ORD01424"/>
    <x v="616"/>
    <s v="Hana Setiawan"/>
    <x v="28"/>
    <x v="16"/>
    <n v="115000"/>
    <n v="1.2"/>
    <n v="0"/>
    <n v="138000"/>
    <n v="0"/>
    <n v="138000"/>
    <n v="56000"/>
    <n v="194000"/>
    <x v="3"/>
    <x v="0"/>
    <x v="4"/>
    <n v="4"/>
    <x v="0"/>
    <x v="0"/>
    <s v="Completed"/>
  </r>
  <r>
    <s v="ORD01500"/>
    <x v="617"/>
    <s v="Dewi Pradipta"/>
    <x v="14"/>
    <x v="10"/>
    <n v="45000"/>
    <n v="0.5"/>
    <n v="0"/>
    <n v="22500"/>
    <n v="0"/>
    <n v="22500"/>
    <n v="85000"/>
    <n v="107500"/>
    <x v="0"/>
    <x v="0"/>
    <x v="1"/>
    <n v="2"/>
    <x v="0"/>
    <x v="1"/>
    <s v="Completed"/>
  </r>
  <r>
    <s v="ORD00050"/>
    <x v="618"/>
    <s v="Fajar Kurniawan"/>
    <x v="3"/>
    <x v="12"/>
    <n v="9500"/>
    <n v="1.6"/>
    <n v="0"/>
    <n v="15200"/>
    <n v="0"/>
    <n v="15200"/>
    <n v="93000"/>
    <n v="108200"/>
    <x v="2"/>
    <x v="2"/>
    <x v="0"/>
    <n v="3"/>
    <x v="1"/>
    <x v="1"/>
    <s v="Cancelled"/>
  </r>
  <r>
    <s v="ORD01342"/>
    <x v="619"/>
    <s v="Fitri Halim"/>
    <x v="6"/>
    <x v="9"/>
    <n v="46000"/>
    <n v="0.8"/>
    <n v="0"/>
    <n v="36800"/>
    <n v="0"/>
    <n v="36800"/>
    <n v="80000"/>
    <n v="116800"/>
    <x v="0"/>
    <x v="0"/>
    <x v="3"/>
    <n v="2"/>
    <x v="0"/>
    <x v="2"/>
    <s v="Completed"/>
  </r>
  <r>
    <s v="ORD00256"/>
    <x v="620"/>
    <s v="Zahra Santoso"/>
    <x v="9"/>
    <x v="19"/>
    <n v="15500"/>
    <n v="0.2"/>
    <n v="0"/>
    <n v="3100"/>
    <n v="0"/>
    <n v="3100"/>
    <n v="89000"/>
    <n v="92100"/>
    <x v="0"/>
    <x v="0"/>
    <x v="1"/>
    <n v="5"/>
    <x v="0"/>
    <x v="4"/>
    <s v="Completed"/>
  </r>
  <r>
    <s v="ORD01292"/>
    <x v="621"/>
    <s v="Aulia Syahputra"/>
    <x v="35"/>
    <x v="12"/>
    <n v="9500"/>
    <n v="1.4"/>
    <n v="0"/>
    <n v="13300"/>
    <n v="0"/>
    <n v="13300"/>
    <n v="79000"/>
    <n v="92300"/>
    <x v="3"/>
    <x v="0"/>
    <x v="1"/>
    <n v="2"/>
    <x v="0"/>
    <x v="4"/>
    <s v="Completed"/>
  </r>
  <r>
    <s v="ORD00026"/>
    <x v="622"/>
    <s v="Oka Kurniawan"/>
    <x v="31"/>
    <x v="8"/>
    <n v="17500"/>
    <n v="0.9"/>
    <n v="5"/>
    <n v="15750"/>
    <n v="787.5"/>
    <n v="14962.5"/>
    <n v="87000"/>
    <n v="101962.5"/>
    <x v="2"/>
    <x v="0"/>
    <x v="1"/>
    <n v="4"/>
    <x v="1"/>
    <x v="5"/>
    <s v="Completed"/>
  </r>
  <r>
    <s v="ORD00812"/>
    <x v="623"/>
    <s v="Lestari Pradipta"/>
    <x v="28"/>
    <x v="4"/>
    <n v="40000"/>
    <n v="0.8"/>
    <n v="5"/>
    <n v="32000"/>
    <n v="1600"/>
    <n v="30400"/>
    <n v="56000"/>
    <n v="86400"/>
    <x v="0"/>
    <x v="0"/>
    <x v="0"/>
    <n v="2"/>
    <x v="0"/>
    <x v="5"/>
    <s v="Completed"/>
  </r>
  <r>
    <s v="ORD01062"/>
    <x v="624"/>
    <s v="Indra Setiawan"/>
    <x v="28"/>
    <x v="19"/>
    <n v="15500"/>
    <n v="0.4"/>
    <n v="5"/>
    <n v="6200"/>
    <n v="310"/>
    <n v="5890"/>
    <n v="56000"/>
    <n v="61890"/>
    <x v="1"/>
    <x v="1"/>
    <x v="4"/>
    <n v="4"/>
    <x v="1"/>
    <x v="5"/>
    <s v="Returned"/>
  </r>
  <r>
    <s v="ORD01461"/>
    <x v="625"/>
    <s v="Dina Puspita"/>
    <x v="18"/>
    <x v="11"/>
    <n v="15000"/>
    <n v="1.6"/>
    <n v="0"/>
    <n v="24000"/>
    <n v="0"/>
    <n v="24000"/>
    <n v="0"/>
    <n v="24000"/>
    <x v="1"/>
    <x v="0"/>
    <x v="0"/>
    <n v="5"/>
    <x v="0"/>
    <x v="6"/>
    <s v="Completed"/>
  </r>
  <r>
    <s v="ORD00931"/>
    <x v="626"/>
    <s v="Bella Utami"/>
    <x v="24"/>
    <x v="12"/>
    <n v="9500"/>
    <n v="2.8"/>
    <n v="0"/>
    <n v="26600"/>
    <n v="0"/>
    <n v="26600"/>
    <n v="68000"/>
    <n v="94600"/>
    <x v="2"/>
    <x v="0"/>
    <x v="0"/>
    <n v="5"/>
    <x v="0"/>
    <x v="6"/>
    <s v="Completed"/>
  </r>
  <r>
    <s v="ORD01702"/>
    <x v="627"/>
    <s v="Dina Wijaya"/>
    <x v="37"/>
    <x v="1"/>
    <n v="15000"/>
    <n v="0.9"/>
    <n v="0"/>
    <n v="13500"/>
    <n v="0"/>
    <n v="13500"/>
    <n v="67000"/>
    <n v="80500"/>
    <x v="0"/>
    <x v="1"/>
    <x v="4"/>
    <n v="2"/>
    <x v="0"/>
    <x v="0"/>
    <s v="Returned"/>
  </r>
  <r>
    <s v="ORD01369"/>
    <x v="628"/>
    <s v="Sari Pradipta"/>
    <x v="5"/>
    <x v="10"/>
    <n v="45000"/>
    <n v="0.8"/>
    <n v="0"/>
    <n v="36000"/>
    <n v="0"/>
    <n v="36000"/>
    <n v="18000"/>
    <n v="54000"/>
    <x v="1"/>
    <x v="0"/>
    <x v="0"/>
    <n v="5"/>
    <x v="0"/>
    <x v="0"/>
    <s v="Completed"/>
  </r>
  <r>
    <s v="ORD00523"/>
    <x v="629"/>
    <s v="Aulia Utami"/>
    <x v="19"/>
    <x v="9"/>
    <n v="46000"/>
    <n v="1.4"/>
    <n v="0"/>
    <n v="64399.999999999993"/>
    <n v="0"/>
    <n v="64399.999999999993"/>
    <n v="78000"/>
    <n v="142400"/>
    <x v="0"/>
    <x v="0"/>
    <x v="3"/>
    <n v="2"/>
    <x v="0"/>
    <x v="0"/>
    <s v="Completed"/>
  </r>
  <r>
    <s v="ORD00763"/>
    <x v="630"/>
    <s v="Vina Kurniawan"/>
    <x v="19"/>
    <x v="4"/>
    <n v="40000"/>
    <n v="1.2"/>
    <n v="0"/>
    <n v="48000"/>
    <n v="0"/>
    <n v="48000"/>
    <n v="78000"/>
    <n v="126000"/>
    <x v="3"/>
    <x v="0"/>
    <x v="0"/>
    <n v="5"/>
    <x v="0"/>
    <x v="1"/>
    <s v="Completed"/>
  </r>
  <r>
    <s v="ORD00534"/>
    <x v="631"/>
    <s v="Yani Syahputra"/>
    <x v="30"/>
    <x v="10"/>
    <n v="45000"/>
    <n v="1.9"/>
    <n v="0"/>
    <n v="85500"/>
    <n v="0"/>
    <n v="85500"/>
    <n v="57000"/>
    <n v="142500"/>
    <x v="1"/>
    <x v="0"/>
    <x v="4"/>
    <n v="4"/>
    <x v="0"/>
    <x v="1"/>
    <s v="Completed"/>
  </r>
  <r>
    <s v="ORD00281"/>
    <x v="632"/>
    <s v="Lestari Puspita"/>
    <x v="19"/>
    <x v="11"/>
    <n v="15000"/>
    <n v="1.2"/>
    <n v="0"/>
    <n v="18000"/>
    <n v="0"/>
    <n v="18000"/>
    <n v="78000"/>
    <n v="96000"/>
    <x v="2"/>
    <x v="0"/>
    <x v="0"/>
    <n v="3"/>
    <x v="0"/>
    <x v="2"/>
    <s v="Completed"/>
  </r>
  <r>
    <s v="ORD00102"/>
    <x v="633"/>
    <s v="Aulia Saputra"/>
    <x v="8"/>
    <x v="2"/>
    <n v="20000"/>
    <n v="2.5"/>
    <n v="0"/>
    <n v="50000"/>
    <n v="0"/>
    <n v="50000"/>
    <n v="59000"/>
    <n v="109000"/>
    <x v="1"/>
    <x v="0"/>
    <x v="0"/>
    <n v="4"/>
    <x v="0"/>
    <x v="2"/>
    <s v="Completed"/>
  </r>
  <r>
    <s v="ORD00102"/>
    <x v="633"/>
    <s v="Aulia Saputra"/>
    <x v="8"/>
    <x v="5"/>
    <n v="10500"/>
    <n v="2"/>
    <n v="0"/>
    <n v="21000"/>
    <n v="0"/>
    <n v="21000"/>
    <n v="0"/>
    <n v="21000"/>
    <x v="1"/>
    <x v="0"/>
    <x v="0"/>
    <n v="4"/>
    <x v="0"/>
    <x v="2"/>
    <s v="Completed"/>
  </r>
  <r>
    <s v="ORD01681"/>
    <x v="634"/>
    <s v="Bella Utami"/>
    <x v="24"/>
    <x v="3"/>
    <n v="13500"/>
    <n v="3.1"/>
    <n v="0"/>
    <n v="41850"/>
    <n v="0"/>
    <n v="41850"/>
    <n v="68000"/>
    <n v="109850"/>
    <x v="3"/>
    <x v="0"/>
    <x v="4"/>
    <n v="3"/>
    <x v="0"/>
    <x v="2"/>
    <s v="Completed"/>
  </r>
  <r>
    <s v="ORD01729"/>
    <x v="635"/>
    <s v="Qori Maulana"/>
    <x v="5"/>
    <x v="2"/>
    <n v="20000"/>
    <n v="2.1"/>
    <n v="0"/>
    <n v="42000"/>
    <n v="0"/>
    <n v="42000"/>
    <n v="18000"/>
    <n v="60000"/>
    <x v="1"/>
    <x v="0"/>
    <x v="3"/>
    <n v="3"/>
    <x v="0"/>
    <x v="2"/>
    <s v="Completed"/>
  </r>
  <r>
    <s v="ORD00187"/>
    <x v="636"/>
    <s v="Qori Pradipta"/>
    <x v="7"/>
    <x v="9"/>
    <n v="46000"/>
    <n v="1"/>
    <n v="0"/>
    <n v="46000"/>
    <n v="0"/>
    <n v="46000"/>
    <n v="26000"/>
    <n v="72000"/>
    <x v="1"/>
    <x v="0"/>
    <x v="1"/>
    <n v="1"/>
    <x v="0"/>
    <x v="3"/>
    <s v="Completed"/>
  </r>
  <r>
    <s v="ORD00614"/>
    <x v="637"/>
    <s v="Erna Setiawan"/>
    <x v="6"/>
    <x v="7"/>
    <n v="14000"/>
    <n v="0.9"/>
    <n v="0"/>
    <n v="12600"/>
    <n v="0"/>
    <n v="12600"/>
    <n v="80000"/>
    <n v="92600"/>
    <x v="1"/>
    <x v="0"/>
    <x v="2"/>
    <n v="4"/>
    <x v="0"/>
    <x v="4"/>
    <s v="Completed"/>
  </r>
  <r>
    <s v="ORD00337"/>
    <x v="638"/>
    <s v="Qori Hidayat"/>
    <x v="1"/>
    <x v="13"/>
    <n v="10000"/>
    <n v="0.8"/>
    <n v="0"/>
    <n v="8000"/>
    <n v="0"/>
    <n v="8000"/>
    <n v="17000"/>
    <n v="25000"/>
    <x v="3"/>
    <x v="0"/>
    <x v="3"/>
    <n v="4"/>
    <x v="0"/>
    <x v="4"/>
    <s v="Completed"/>
  </r>
  <r>
    <s v="ORD00419"/>
    <x v="639"/>
    <s v="Clara Iskandar"/>
    <x v="34"/>
    <x v="10"/>
    <n v="45000"/>
    <n v="1.1000000000000001"/>
    <n v="0"/>
    <n v="49500.000000000007"/>
    <n v="0"/>
    <n v="49500.000000000007"/>
    <n v="18000"/>
    <n v="67500"/>
    <x v="1"/>
    <x v="0"/>
    <x v="1"/>
    <n v="3"/>
    <x v="0"/>
    <x v="4"/>
    <s v="Completed"/>
  </r>
  <r>
    <s v="ORD00419"/>
    <x v="639"/>
    <s v="Clara Iskandar"/>
    <x v="34"/>
    <x v="11"/>
    <n v="15000"/>
    <n v="1.1000000000000001"/>
    <n v="0"/>
    <n v="16500"/>
    <n v="0"/>
    <n v="16500"/>
    <n v="0"/>
    <n v="16500"/>
    <x v="1"/>
    <x v="0"/>
    <x v="1"/>
    <n v="3"/>
    <x v="0"/>
    <x v="4"/>
    <s v="Completed"/>
  </r>
  <r>
    <s v="ORD00749"/>
    <x v="640"/>
    <s v="Dewi Utami"/>
    <x v="18"/>
    <x v="13"/>
    <n v="10000"/>
    <n v="0.4"/>
    <n v="0"/>
    <n v="4000"/>
    <n v="0"/>
    <n v="4000"/>
    <n v="0"/>
    <n v="4000"/>
    <x v="1"/>
    <x v="1"/>
    <x v="2"/>
    <n v="4"/>
    <x v="0"/>
    <x v="4"/>
    <s v="Returned"/>
  </r>
  <r>
    <s v="ORD01817"/>
    <x v="641"/>
    <s v="Yani Wijaya"/>
    <x v="11"/>
    <x v="6"/>
    <n v="26000"/>
    <n v="1"/>
    <n v="0"/>
    <n v="26000"/>
    <n v="0"/>
    <n v="26000"/>
    <n v="74000"/>
    <n v="100000"/>
    <x v="0"/>
    <x v="0"/>
    <x v="2"/>
    <n v="1"/>
    <x v="0"/>
    <x v="1"/>
    <s v="Completed"/>
  </r>
  <r>
    <s v="ORD00712"/>
    <x v="642"/>
    <s v="Putri Hidayat"/>
    <x v="24"/>
    <x v="0"/>
    <n v="10000"/>
    <n v="2.2000000000000002"/>
    <n v="0"/>
    <n v="22000"/>
    <n v="0"/>
    <n v="22000"/>
    <n v="68000"/>
    <n v="90000"/>
    <x v="1"/>
    <x v="0"/>
    <x v="3"/>
    <n v="4"/>
    <x v="0"/>
    <x v="1"/>
    <s v="Completed"/>
  </r>
  <r>
    <s v="ORD00531"/>
    <x v="643"/>
    <s v="Erna Maulana"/>
    <x v="31"/>
    <x v="17"/>
    <n v="12000"/>
    <n v="1"/>
    <n v="0"/>
    <n v="12000"/>
    <n v="0"/>
    <n v="12000"/>
    <n v="87000"/>
    <n v="99000"/>
    <x v="2"/>
    <x v="0"/>
    <x v="0"/>
    <n v="5"/>
    <x v="0"/>
    <x v="2"/>
    <s v="Completed"/>
  </r>
  <r>
    <s v="ORD00185"/>
    <x v="644"/>
    <s v="Zahra Halim"/>
    <x v="12"/>
    <x v="8"/>
    <n v="17500"/>
    <n v="3.2"/>
    <n v="0"/>
    <n v="56000"/>
    <n v="0"/>
    <n v="56000"/>
    <n v="30000"/>
    <n v="86000"/>
    <x v="0"/>
    <x v="0"/>
    <x v="2"/>
    <n v="5"/>
    <x v="0"/>
    <x v="2"/>
    <s v="Completed"/>
  </r>
  <r>
    <s v="ORD00948"/>
    <x v="645"/>
    <s v="Hana Nugroho"/>
    <x v="11"/>
    <x v="9"/>
    <n v="46000"/>
    <n v="0.2"/>
    <n v="0"/>
    <n v="9200"/>
    <n v="0"/>
    <n v="9200"/>
    <n v="74000"/>
    <n v="83200"/>
    <x v="0"/>
    <x v="0"/>
    <x v="2"/>
    <n v="2"/>
    <x v="0"/>
    <x v="3"/>
    <s v="Completed"/>
  </r>
  <r>
    <s v="ORD00480"/>
    <x v="646"/>
    <s v="Eka Iskandar"/>
    <x v="11"/>
    <x v="4"/>
    <n v="40000"/>
    <n v="0.4"/>
    <n v="0"/>
    <n v="16000"/>
    <n v="0"/>
    <n v="16000"/>
    <n v="74000"/>
    <n v="90000"/>
    <x v="2"/>
    <x v="1"/>
    <x v="2"/>
    <n v="1"/>
    <x v="0"/>
    <x v="3"/>
    <s v="Returned"/>
  </r>
  <r>
    <s v="ORD00129"/>
    <x v="647"/>
    <s v="Hana Kusuma"/>
    <x v="6"/>
    <x v="3"/>
    <n v="13500"/>
    <n v="2.2999999999999998"/>
    <n v="0"/>
    <n v="31049.999999999996"/>
    <n v="0"/>
    <n v="31049.999999999996"/>
    <n v="80000"/>
    <n v="111050"/>
    <x v="2"/>
    <x v="0"/>
    <x v="2"/>
    <n v="5"/>
    <x v="0"/>
    <x v="3"/>
    <s v="Completed"/>
  </r>
  <r>
    <s v="ORD01320"/>
    <x v="648"/>
    <s v="Erna Setiawan"/>
    <x v="6"/>
    <x v="11"/>
    <n v="15000"/>
    <n v="1.2"/>
    <n v="0"/>
    <n v="18000"/>
    <n v="0"/>
    <n v="18000"/>
    <n v="80000"/>
    <n v="98000"/>
    <x v="2"/>
    <x v="0"/>
    <x v="4"/>
    <n v="4"/>
    <x v="0"/>
    <x v="3"/>
    <s v="Completed"/>
  </r>
  <r>
    <s v="ORD01673"/>
    <x v="649"/>
    <s v="Rizky Fauziah"/>
    <x v="31"/>
    <x v="10"/>
    <n v="45000"/>
    <n v="0.6"/>
    <n v="0"/>
    <n v="27000"/>
    <n v="0"/>
    <n v="27000"/>
    <n v="87000"/>
    <n v="114000"/>
    <x v="2"/>
    <x v="1"/>
    <x v="2"/>
    <n v="2"/>
    <x v="1"/>
    <x v="4"/>
    <s v="Returned"/>
  </r>
  <r>
    <s v="ORD01053"/>
    <x v="650"/>
    <s v="Clara Kusuma"/>
    <x v="15"/>
    <x v="11"/>
    <n v="15000"/>
    <n v="0.7"/>
    <n v="0"/>
    <n v="10500"/>
    <n v="0"/>
    <n v="10500"/>
    <n v="97000"/>
    <n v="107500"/>
    <x v="2"/>
    <x v="1"/>
    <x v="4"/>
    <n v="4"/>
    <x v="0"/>
    <x v="5"/>
    <s v="Returned"/>
  </r>
  <r>
    <s v="ORD01516"/>
    <x v="651"/>
    <s v="Clara Ramadhani"/>
    <x v="29"/>
    <x v="18"/>
    <n v="11000"/>
    <n v="2.2000000000000002"/>
    <n v="0"/>
    <n v="24200.000000000004"/>
    <n v="0"/>
    <n v="24200.000000000004"/>
    <n v="48000"/>
    <n v="72200"/>
    <x v="1"/>
    <x v="0"/>
    <x v="2"/>
    <n v="5"/>
    <x v="0"/>
    <x v="6"/>
    <s v="Completed"/>
  </r>
  <r>
    <s v="ORD01569"/>
    <x v="652"/>
    <s v="Bayu Ananda"/>
    <x v="3"/>
    <x v="11"/>
    <n v="15000"/>
    <n v="1.9"/>
    <n v="0"/>
    <n v="28500"/>
    <n v="0"/>
    <n v="28500"/>
    <n v="93000"/>
    <n v="121500"/>
    <x v="0"/>
    <x v="0"/>
    <x v="0"/>
    <n v="1"/>
    <x v="1"/>
    <x v="0"/>
    <s v="Completed"/>
  </r>
  <r>
    <s v="ORD00204"/>
    <x v="653"/>
    <s v="Hana Ramadhani"/>
    <x v="13"/>
    <x v="14"/>
    <n v="55000"/>
    <n v="0.7"/>
    <n v="0"/>
    <n v="38500"/>
    <n v="0"/>
    <n v="38500"/>
    <n v="49000"/>
    <n v="87500"/>
    <x v="0"/>
    <x v="0"/>
    <x v="2"/>
    <n v="1"/>
    <x v="0"/>
    <x v="1"/>
    <s v="Completed"/>
  </r>
  <r>
    <s v="ORD01363"/>
    <x v="654"/>
    <s v="Lestari Ramadhani"/>
    <x v="5"/>
    <x v="17"/>
    <n v="12000"/>
    <n v="1.4"/>
    <n v="0"/>
    <n v="16800"/>
    <n v="0"/>
    <n v="16800"/>
    <n v="18000"/>
    <n v="34800"/>
    <x v="3"/>
    <x v="0"/>
    <x v="0"/>
    <n v="1"/>
    <x v="0"/>
    <x v="2"/>
    <s v="Completed"/>
  </r>
  <r>
    <s v="ORD01008"/>
    <x v="655"/>
    <s v="Dewi Syahputra"/>
    <x v="16"/>
    <x v="5"/>
    <n v="10500"/>
    <n v="3.8"/>
    <n v="0"/>
    <n v="39900"/>
    <n v="0"/>
    <n v="39900"/>
    <n v="18000"/>
    <n v="57900"/>
    <x v="2"/>
    <x v="1"/>
    <x v="4"/>
    <n v="3"/>
    <x v="0"/>
    <x v="3"/>
    <s v="Returned"/>
  </r>
  <r>
    <s v="ORD00968"/>
    <x v="656"/>
    <s v="Lestari Syahputra"/>
    <x v="5"/>
    <x v="0"/>
    <n v="10000"/>
    <n v="1"/>
    <n v="0"/>
    <n v="10000"/>
    <n v="0"/>
    <n v="10000"/>
    <n v="18000"/>
    <n v="28000"/>
    <x v="1"/>
    <x v="0"/>
    <x v="0"/>
    <n v="3"/>
    <x v="0"/>
    <x v="3"/>
    <s v="Completed"/>
  </r>
  <r>
    <s v="ORD01239"/>
    <x v="657"/>
    <s v="Fitri Kurniawan"/>
    <x v="30"/>
    <x v="12"/>
    <n v="9500"/>
    <n v="1.4"/>
    <n v="5"/>
    <n v="13300"/>
    <n v="665"/>
    <n v="12635"/>
    <n v="57000"/>
    <n v="69635"/>
    <x v="1"/>
    <x v="1"/>
    <x v="1"/>
    <n v="1"/>
    <x v="0"/>
    <x v="4"/>
    <s v="Returned"/>
  </r>
  <r>
    <s v="ORD01127"/>
    <x v="658"/>
    <s v="Lestari Ananda"/>
    <x v="2"/>
    <x v="2"/>
    <n v="20000"/>
    <n v="1.5"/>
    <n v="5"/>
    <n v="30000"/>
    <n v="1500"/>
    <n v="28500"/>
    <n v="76000"/>
    <n v="104500"/>
    <x v="3"/>
    <x v="0"/>
    <x v="0"/>
    <n v="5"/>
    <x v="0"/>
    <x v="4"/>
    <s v="Completed"/>
  </r>
  <r>
    <s v="ORD00592"/>
    <x v="659"/>
    <s v="Clara Santoso"/>
    <x v="37"/>
    <x v="18"/>
    <n v="11000"/>
    <n v="2.8"/>
    <n v="5"/>
    <n v="30799.999999999996"/>
    <n v="1540"/>
    <n v="29259.999999999996"/>
    <n v="67000"/>
    <n v="96260"/>
    <x v="2"/>
    <x v="0"/>
    <x v="1"/>
    <n v="3"/>
    <x v="0"/>
    <x v="4"/>
    <s v="Completed"/>
  </r>
  <r>
    <s v="ORD00872"/>
    <x v="660"/>
    <s v="Zahra Saputra"/>
    <x v="1"/>
    <x v="4"/>
    <n v="40000"/>
    <n v="0.7"/>
    <n v="5"/>
    <n v="28000"/>
    <n v="1400"/>
    <n v="26600"/>
    <n v="17000"/>
    <n v="43600"/>
    <x v="1"/>
    <x v="0"/>
    <x v="1"/>
    <n v="1"/>
    <x v="0"/>
    <x v="4"/>
    <s v="Completed"/>
  </r>
  <r>
    <s v="ORD00479"/>
    <x v="661"/>
    <s v="Erna Kurniawan"/>
    <x v="7"/>
    <x v="5"/>
    <n v="10500"/>
    <n v="2.7"/>
    <n v="5"/>
    <n v="28350.000000000004"/>
    <n v="1417.5000000000002"/>
    <n v="26932.500000000004"/>
    <n v="26000"/>
    <n v="52932.5"/>
    <x v="2"/>
    <x v="0"/>
    <x v="1"/>
    <n v="5"/>
    <x v="0"/>
    <x v="4"/>
    <s v="Completed"/>
  </r>
  <r>
    <s v="ORD00477"/>
    <x v="662"/>
    <s v="Putri Wijaya"/>
    <x v="12"/>
    <x v="5"/>
    <n v="10500"/>
    <n v="2.9"/>
    <n v="5"/>
    <n v="30450"/>
    <n v="1522.5"/>
    <n v="28927.5"/>
    <n v="30000"/>
    <n v="58927.5"/>
    <x v="3"/>
    <x v="0"/>
    <x v="2"/>
    <n v="1"/>
    <x v="0"/>
    <x v="4"/>
    <s v="Completed"/>
  </r>
  <r>
    <s v="ORD01288"/>
    <x v="663"/>
    <s v="Lestari Puspita"/>
    <x v="19"/>
    <x v="15"/>
    <n v="10000"/>
    <n v="1"/>
    <n v="5"/>
    <n v="10000"/>
    <n v="500"/>
    <n v="9500"/>
    <n v="78000"/>
    <n v="87500"/>
    <x v="3"/>
    <x v="0"/>
    <x v="1"/>
    <n v="3"/>
    <x v="0"/>
    <x v="4"/>
    <s v="Completed"/>
  </r>
  <r>
    <s v="ORD00124"/>
    <x v="664"/>
    <s v="Ani Ananda"/>
    <x v="30"/>
    <x v="4"/>
    <n v="40000"/>
    <n v="1.9"/>
    <n v="5"/>
    <n v="76000"/>
    <n v="3800"/>
    <n v="72200"/>
    <n v="57000"/>
    <n v="129200"/>
    <x v="3"/>
    <x v="0"/>
    <x v="1"/>
    <n v="4"/>
    <x v="0"/>
    <x v="4"/>
    <s v="Completed"/>
  </r>
  <r>
    <s v="ORD01782"/>
    <x v="665"/>
    <s v="Tono Fauziah"/>
    <x v="30"/>
    <x v="4"/>
    <n v="40000"/>
    <n v="0.6"/>
    <n v="5"/>
    <n v="24000"/>
    <n v="1200"/>
    <n v="22800"/>
    <n v="57000"/>
    <n v="79800"/>
    <x v="0"/>
    <x v="0"/>
    <x v="3"/>
    <n v="3"/>
    <x v="1"/>
    <x v="4"/>
    <s v="Completed"/>
  </r>
  <r>
    <s v="ORD01077"/>
    <x v="666"/>
    <s v="Erna Setiawan"/>
    <x v="6"/>
    <x v="14"/>
    <n v="55000"/>
    <n v="0.8"/>
    <n v="5"/>
    <n v="44000"/>
    <n v="2200"/>
    <n v="41800"/>
    <n v="80000"/>
    <n v="121800"/>
    <x v="1"/>
    <x v="0"/>
    <x v="1"/>
    <n v="3"/>
    <x v="0"/>
    <x v="4"/>
    <s v="Completed"/>
  </r>
  <r>
    <s v="ORD01567"/>
    <x v="667"/>
    <s v="Kartika Saputra"/>
    <x v="37"/>
    <x v="9"/>
    <n v="46000"/>
    <n v="0.6"/>
    <n v="5"/>
    <n v="27600"/>
    <n v="1380"/>
    <n v="26220"/>
    <n v="67000"/>
    <n v="93220"/>
    <x v="0"/>
    <x v="0"/>
    <x v="1"/>
    <n v="4"/>
    <x v="0"/>
    <x v="4"/>
    <s v="Completed"/>
  </r>
  <r>
    <s v="ORD01238"/>
    <x v="668"/>
    <s v="Hana Halim"/>
    <x v="31"/>
    <x v="9"/>
    <n v="46000"/>
    <n v="1"/>
    <n v="5"/>
    <n v="46000"/>
    <n v="2300"/>
    <n v="43700"/>
    <n v="87000"/>
    <n v="130700"/>
    <x v="1"/>
    <x v="0"/>
    <x v="0"/>
    <n v="5"/>
    <x v="0"/>
    <x v="4"/>
    <s v="Completed"/>
  </r>
  <r>
    <s v="ORD01489"/>
    <x v="669"/>
    <s v="Clara Hidayat"/>
    <x v="26"/>
    <x v="8"/>
    <n v="17500"/>
    <n v="3.4"/>
    <n v="5"/>
    <n v="59500"/>
    <n v="2975"/>
    <n v="56525"/>
    <n v="46000"/>
    <n v="102525"/>
    <x v="0"/>
    <x v="0"/>
    <x v="3"/>
    <n v="2"/>
    <x v="0"/>
    <x v="4"/>
    <s v="Completed"/>
  </r>
  <r>
    <s v="ORD01240"/>
    <x v="670"/>
    <s v="Aulia Puspita"/>
    <x v="29"/>
    <x v="2"/>
    <n v="20000"/>
    <n v="3"/>
    <n v="5"/>
    <n v="60000"/>
    <n v="3000"/>
    <n v="57000"/>
    <n v="48000"/>
    <n v="105000"/>
    <x v="2"/>
    <x v="0"/>
    <x v="0"/>
    <n v="5"/>
    <x v="0"/>
    <x v="4"/>
    <s v="Completed"/>
  </r>
  <r>
    <s v="ORD01235"/>
    <x v="671"/>
    <s v="Qori Setiawan"/>
    <x v="10"/>
    <x v="0"/>
    <n v="10000"/>
    <n v="2"/>
    <n v="5"/>
    <n v="20000"/>
    <n v="1000"/>
    <n v="19000"/>
    <n v="87000"/>
    <n v="106000"/>
    <x v="0"/>
    <x v="0"/>
    <x v="4"/>
    <n v="3"/>
    <x v="0"/>
    <x v="4"/>
    <s v="Completed"/>
  </r>
  <r>
    <s v="ORD01371"/>
    <x v="672"/>
    <s v="Aulia Wijaya"/>
    <x v="22"/>
    <x v="8"/>
    <n v="17500"/>
    <n v="1.7"/>
    <n v="0"/>
    <n v="29750"/>
    <n v="0"/>
    <n v="29750"/>
    <n v="50000"/>
    <n v="79750"/>
    <x v="1"/>
    <x v="0"/>
    <x v="4"/>
    <n v="5"/>
    <x v="0"/>
    <x v="5"/>
    <s v="Completed"/>
  </r>
  <r>
    <s v="ORD01606"/>
    <x v="673"/>
    <s v="Yani Utami"/>
    <x v="10"/>
    <x v="6"/>
    <n v="26000"/>
    <n v="1.1000000000000001"/>
    <n v="0"/>
    <n v="28600.000000000004"/>
    <n v="0"/>
    <n v="28600.000000000004"/>
    <n v="87000"/>
    <n v="115600"/>
    <x v="3"/>
    <x v="0"/>
    <x v="4"/>
    <n v="4"/>
    <x v="0"/>
    <x v="5"/>
    <s v="Completed"/>
  </r>
  <r>
    <s v="ORD01376"/>
    <x v="674"/>
    <s v="Zahra Santoso"/>
    <x v="9"/>
    <x v="19"/>
    <n v="15500"/>
    <n v="0.4"/>
    <n v="0"/>
    <n v="6200"/>
    <n v="0"/>
    <n v="6200"/>
    <n v="89000"/>
    <n v="95200"/>
    <x v="0"/>
    <x v="1"/>
    <x v="2"/>
    <n v="5"/>
    <x v="0"/>
    <x v="5"/>
    <s v="Returned"/>
  </r>
  <r>
    <s v="ORD00061"/>
    <x v="675"/>
    <s v="Fajar Fauziah"/>
    <x v="24"/>
    <x v="11"/>
    <n v="15000"/>
    <n v="2.2999999999999998"/>
    <n v="0"/>
    <n v="34500"/>
    <n v="0"/>
    <n v="34500"/>
    <n v="68000"/>
    <n v="102500"/>
    <x v="0"/>
    <x v="0"/>
    <x v="1"/>
    <n v="4"/>
    <x v="1"/>
    <x v="5"/>
    <s v="Completed"/>
  </r>
  <r>
    <s v="ORD01318"/>
    <x v="676"/>
    <s v="Zahra Pradipta"/>
    <x v="9"/>
    <x v="9"/>
    <n v="46000"/>
    <n v="1.2"/>
    <n v="0"/>
    <n v="55200"/>
    <n v="0"/>
    <n v="55200"/>
    <n v="89000"/>
    <n v="144200"/>
    <x v="1"/>
    <x v="0"/>
    <x v="1"/>
    <n v="4"/>
    <x v="0"/>
    <x v="5"/>
    <s v="Completed"/>
  </r>
  <r>
    <s v="ORD00773"/>
    <x v="677"/>
    <s v="Yani Nugroho"/>
    <x v="1"/>
    <x v="12"/>
    <n v="9500"/>
    <n v="0.8"/>
    <n v="0"/>
    <n v="7600"/>
    <n v="0"/>
    <n v="7600"/>
    <n v="17000"/>
    <n v="24600"/>
    <x v="1"/>
    <x v="0"/>
    <x v="0"/>
    <n v="4"/>
    <x v="0"/>
    <x v="5"/>
    <s v="Completed"/>
  </r>
  <r>
    <s v="ORD00254"/>
    <x v="678"/>
    <s v="Fitri Kurniawan"/>
    <x v="30"/>
    <x v="12"/>
    <n v="9500"/>
    <n v="0.4"/>
    <n v="0"/>
    <n v="3800"/>
    <n v="0"/>
    <n v="3800"/>
    <n v="57000"/>
    <n v="60800"/>
    <x v="2"/>
    <x v="0"/>
    <x v="2"/>
    <n v="2"/>
    <x v="0"/>
    <x v="5"/>
    <s v="Completed"/>
  </r>
  <r>
    <s v="ORD00999"/>
    <x v="679"/>
    <s v="Putri Syahputra"/>
    <x v="26"/>
    <x v="0"/>
    <n v="10000"/>
    <n v="0.9"/>
    <n v="0"/>
    <n v="9000"/>
    <n v="0"/>
    <n v="9000"/>
    <n v="46000"/>
    <n v="55000"/>
    <x v="3"/>
    <x v="0"/>
    <x v="1"/>
    <n v="1"/>
    <x v="0"/>
    <x v="5"/>
    <s v="Completed"/>
  </r>
  <r>
    <s v="ORD00586"/>
    <x v="680"/>
    <s v="Dina Kusuma"/>
    <x v="29"/>
    <x v="0"/>
    <n v="10000"/>
    <n v="1.6"/>
    <n v="0"/>
    <n v="16000"/>
    <n v="0"/>
    <n v="16000"/>
    <n v="48000"/>
    <n v="64000"/>
    <x v="2"/>
    <x v="0"/>
    <x v="0"/>
    <n v="4"/>
    <x v="0"/>
    <x v="5"/>
    <s v="Completed"/>
  </r>
  <r>
    <s v="ORD01335"/>
    <x v="681"/>
    <s v="Indra Ananda"/>
    <x v="20"/>
    <x v="10"/>
    <n v="45000"/>
    <n v="1.6"/>
    <n v="0"/>
    <n v="72000"/>
    <n v="0"/>
    <n v="72000"/>
    <n v="84000"/>
    <n v="156000"/>
    <x v="0"/>
    <x v="0"/>
    <x v="4"/>
    <n v="2"/>
    <x v="1"/>
    <x v="5"/>
    <s v="Completed"/>
  </r>
  <r>
    <s v="ORD00082"/>
    <x v="682"/>
    <s v="Joko Ananda"/>
    <x v="20"/>
    <x v="10"/>
    <n v="45000"/>
    <n v="0.6"/>
    <n v="0"/>
    <n v="27000"/>
    <n v="0"/>
    <n v="27000"/>
    <n v="84000"/>
    <n v="111000"/>
    <x v="1"/>
    <x v="0"/>
    <x v="2"/>
    <n v="4"/>
    <x v="1"/>
    <x v="5"/>
    <s v="Completed"/>
  </r>
  <r>
    <s v="ORD00462"/>
    <x v="683"/>
    <s v="Zahra Kusuma"/>
    <x v="7"/>
    <x v="12"/>
    <n v="9500"/>
    <n v="1.2"/>
    <n v="0"/>
    <n v="11400"/>
    <n v="0"/>
    <n v="11400"/>
    <n v="26000"/>
    <n v="37400"/>
    <x v="1"/>
    <x v="0"/>
    <x v="2"/>
    <n v="1"/>
    <x v="0"/>
    <x v="5"/>
    <s v="Completed"/>
  </r>
  <r>
    <s v="ORD00462"/>
    <x v="683"/>
    <s v="Zahra Kusuma"/>
    <x v="7"/>
    <x v="4"/>
    <n v="40000"/>
    <n v="0.7"/>
    <n v="0"/>
    <n v="28000"/>
    <n v="0"/>
    <n v="28000"/>
    <n v="0"/>
    <n v="28000"/>
    <x v="1"/>
    <x v="0"/>
    <x v="2"/>
    <n v="1"/>
    <x v="0"/>
    <x v="5"/>
    <s v="Completed"/>
  </r>
  <r>
    <s v="ORD01180"/>
    <x v="684"/>
    <s v="Erna Rahmawati"/>
    <x v="5"/>
    <x v="3"/>
    <n v="13500"/>
    <n v="2.5"/>
    <n v="0"/>
    <n v="33750"/>
    <n v="0"/>
    <n v="33750"/>
    <n v="18000"/>
    <n v="51750"/>
    <x v="1"/>
    <x v="0"/>
    <x v="4"/>
    <n v="4"/>
    <x v="0"/>
    <x v="6"/>
    <s v="Completed"/>
  </r>
  <r>
    <s v="ORD00803"/>
    <x v="685"/>
    <s v="Rizky Fauziah"/>
    <x v="31"/>
    <x v="16"/>
    <n v="115000"/>
    <n v="0.3"/>
    <n v="0"/>
    <n v="34500"/>
    <n v="0"/>
    <n v="34500"/>
    <n v="87000"/>
    <n v="121500"/>
    <x v="0"/>
    <x v="0"/>
    <x v="3"/>
    <n v="3"/>
    <x v="1"/>
    <x v="6"/>
    <s v="Completed"/>
  </r>
  <r>
    <s v="ORD01091"/>
    <x v="686"/>
    <s v="Ani Hidayat"/>
    <x v="4"/>
    <x v="1"/>
    <n v="15000"/>
    <n v="0.3"/>
    <n v="0"/>
    <n v="4500"/>
    <n v="0"/>
    <n v="4500"/>
    <n v="43000"/>
    <n v="47500"/>
    <x v="2"/>
    <x v="0"/>
    <x v="3"/>
    <n v="4"/>
    <x v="0"/>
    <x v="6"/>
    <s v="Completed"/>
  </r>
  <r>
    <s v="ORD01762"/>
    <x v="687"/>
    <s v="Yani Ananda"/>
    <x v="28"/>
    <x v="8"/>
    <n v="17500"/>
    <n v="2.1"/>
    <n v="0"/>
    <n v="36750"/>
    <n v="0"/>
    <n v="36750"/>
    <n v="56000"/>
    <n v="92750"/>
    <x v="1"/>
    <x v="0"/>
    <x v="2"/>
    <n v="1"/>
    <x v="0"/>
    <x v="6"/>
    <s v="Completed"/>
  </r>
  <r>
    <s v="ORD00166"/>
    <x v="688"/>
    <s v="Hana Maulana"/>
    <x v="9"/>
    <x v="10"/>
    <n v="45000"/>
    <n v="0.7"/>
    <n v="0"/>
    <n v="31499.999999999996"/>
    <n v="0"/>
    <n v="31499.999999999996"/>
    <n v="89000"/>
    <n v="120500"/>
    <x v="3"/>
    <x v="2"/>
    <x v="1"/>
    <n v="1"/>
    <x v="0"/>
    <x v="6"/>
    <s v="Cancelled"/>
  </r>
  <r>
    <s v="ORD00609"/>
    <x v="689"/>
    <s v="Dimas Budiman"/>
    <x v="15"/>
    <x v="11"/>
    <n v="15000"/>
    <n v="1.3"/>
    <n v="0"/>
    <n v="19500"/>
    <n v="0"/>
    <n v="19500"/>
    <n v="97000"/>
    <n v="116500"/>
    <x v="2"/>
    <x v="0"/>
    <x v="0"/>
    <n v="3"/>
    <x v="1"/>
    <x v="6"/>
    <s v="Completed"/>
  </r>
  <r>
    <s v="ORD00264"/>
    <x v="690"/>
    <s v="Bella Nugroho"/>
    <x v="23"/>
    <x v="17"/>
    <n v="12000"/>
    <n v="0.4"/>
    <n v="0"/>
    <n v="4800"/>
    <n v="0"/>
    <n v="4800"/>
    <n v="55000"/>
    <n v="59800"/>
    <x v="3"/>
    <x v="0"/>
    <x v="2"/>
    <n v="3"/>
    <x v="0"/>
    <x v="6"/>
    <s v="Completed"/>
  </r>
  <r>
    <s v="ORD00976"/>
    <x v="691"/>
    <s v="Eka Ananda"/>
    <x v="20"/>
    <x v="18"/>
    <n v="11000"/>
    <n v="1.3"/>
    <n v="0"/>
    <n v="14300"/>
    <n v="0"/>
    <n v="14300"/>
    <n v="84000"/>
    <n v="98300"/>
    <x v="2"/>
    <x v="0"/>
    <x v="2"/>
    <n v="2"/>
    <x v="0"/>
    <x v="6"/>
    <s v="Completed"/>
  </r>
  <r>
    <s v="ORD00045"/>
    <x v="692"/>
    <s v="Budi Puspita"/>
    <x v="23"/>
    <x v="10"/>
    <n v="45000"/>
    <n v="0.6"/>
    <n v="0"/>
    <n v="27000"/>
    <n v="0"/>
    <n v="27000"/>
    <n v="55000"/>
    <n v="82000"/>
    <x v="2"/>
    <x v="0"/>
    <x v="1"/>
    <n v="2"/>
    <x v="1"/>
    <x v="6"/>
    <s v="Completed"/>
  </r>
  <r>
    <s v="ORD00206"/>
    <x v="693"/>
    <s v="Citra Syahputra"/>
    <x v="26"/>
    <x v="10"/>
    <n v="45000"/>
    <n v="0.7"/>
    <n v="0"/>
    <n v="31499.999999999996"/>
    <n v="0"/>
    <n v="31499.999999999996"/>
    <n v="46000"/>
    <n v="77500"/>
    <x v="0"/>
    <x v="2"/>
    <x v="1"/>
    <n v="2"/>
    <x v="0"/>
    <x v="6"/>
    <s v="Cancelled"/>
  </r>
  <r>
    <s v="ORD01407"/>
    <x v="694"/>
    <s v="Qori Utami"/>
    <x v="30"/>
    <x v="17"/>
    <n v="12000"/>
    <n v="0.7"/>
    <n v="0"/>
    <n v="8400"/>
    <n v="0"/>
    <n v="8400"/>
    <n v="57000"/>
    <n v="65400"/>
    <x v="0"/>
    <x v="0"/>
    <x v="1"/>
    <n v="3"/>
    <x v="0"/>
    <x v="6"/>
    <s v="Completed"/>
  </r>
  <r>
    <s v="ORD01168"/>
    <x v="695"/>
    <s v="Bayu Nugroho"/>
    <x v="12"/>
    <x v="3"/>
    <n v="13500"/>
    <n v="3.7"/>
    <n v="0"/>
    <n v="49950"/>
    <n v="0"/>
    <n v="49950"/>
    <n v="30000"/>
    <n v="79950"/>
    <x v="1"/>
    <x v="0"/>
    <x v="3"/>
    <n v="3"/>
    <x v="1"/>
    <x v="6"/>
    <s v="Completed"/>
  </r>
  <r>
    <s v="ORD01691"/>
    <x v="696"/>
    <s v="Hana Nugroho"/>
    <x v="11"/>
    <x v="8"/>
    <n v="17500"/>
    <n v="1.4"/>
    <n v="0"/>
    <n v="24500"/>
    <n v="0"/>
    <n v="24500"/>
    <n v="74000"/>
    <n v="98500"/>
    <x v="1"/>
    <x v="0"/>
    <x v="3"/>
    <n v="2"/>
    <x v="0"/>
    <x v="6"/>
    <s v="Completed"/>
  </r>
  <r>
    <s v="ORD00494"/>
    <x v="697"/>
    <s v="Fitri Kusuma"/>
    <x v="20"/>
    <x v="10"/>
    <n v="45000"/>
    <n v="1.6"/>
    <n v="0"/>
    <n v="72000"/>
    <n v="0"/>
    <n v="72000"/>
    <n v="84000"/>
    <n v="156000"/>
    <x v="3"/>
    <x v="1"/>
    <x v="4"/>
    <n v="1"/>
    <x v="0"/>
    <x v="6"/>
    <s v="Returned"/>
  </r>
  <r>
    <s v="ORD01341"/>
    <x v="698"/>
    <s v="Ani Fauziah"/>
    <x v="15"/>
    <x v="18"/>
    <n v="11000"/>
    <n v="1.3"/>
    <n v="0"/>
    <n v="14300"/>
    <n v="0"/>
    <n v="14300"/>
    <n v="97000"/>
    <n v="111300"/>
    <x v="1"/>
    <x v="0"/>
    <x v="2"/>
    <n v="3"/>
    <x v="0"/>
    <x v="6"/>
    <s v="Completed"/>
  </r>
  <r>
    <s v="ORD01189"/>
    <x v="699"/>
    <s v="Fitri Nugroho"/>
    <x v="27"/>
    <x v="17"/>
    <n v="12000"/>
    <n v="1"/>
    <n v="0"/>
    <n v="12000"/>
    <n v="0"/>
    <n v="12000"/>
    <n v="49000"/>
    <n v="61000"/>
    <x v="3"/>
    <x v="0"/>
    <x v="0"/>
    <n v="4"/>
    <x v="0"/>
    <x v="6"/>
    <s v="Completed"/>
  </r>
  <r>
    <s v="ORD00464"/>
    <x v="700"/>
    <s v="Aulia Ramadhani"/>
    <x v="2"/>
    <x v="14"/>
    <n v="55000"/>
    <n v="1.3"/>
    <n v="0"/>
    <n v="71500"/>
    <n v="0"/>
    <n v="71500"/>
    <n v="76000"/>
    <n v="147500"/>
    <x v="2"/>
    <x v="1"/>
    <x v="3"/>
    <n v="4"/>
    <x v="0"/>
    <x v="6"/>
    <s v="Returned"/>
  </r>
  <r>
    <s v="ORD00464"/>
    <x v="700"/>
    <s v="Aulia Ramadhani"/>
    <x v="2"/>
    <x v="7"/>
    <n v="14000"/>
    <n v="0.6"/>
    <n v="0"/>
    <n v="8400"/>
    <n v="0"/>
    <n v="8400"/>
    <n v="0"/>
    <n v="8400"/>
    <x v="2"/>
    <x v="1"/>
    <x v="3"/>
    <n v="4"/>
    <x v="0"/>
    <x v="6"/>
    <s v="Returned"/>
  </r>
  <r>
    <s v="ORD00988"/>
    <x v="701"/>
    <s v="Dewi Halim"/>
    <x v="29"/>
    <x v="4"/>
    <n v="40000"/>
    <n v="1"/>
    <n v="0"/>
    <n v="40000"/>
    <n v="0"/>
    <n v="40000"/>
    <n v="48000"/>
    <n v="88000"/>
    <x v="3"/>
    <x v="0"/>
    <x v="0"/>
    <n v="4"/>
    <x v="0"/>
    <x v="6"/>
    <s v="Completed"/>
  </r>
  <r>
    <s v="ORD00224"/>
    <x v="702"/>
    <s v="Hana Utami"/>
    <x v="26"/>
    <x v="8"/>
    <n v="17500"/>
    <n v="2.8"/>
    <n v="0"/>
    <n v="49000"/>
    <n v="0"/>
    <n v="49000"/>
    <n v="46000"/>
    <n v="95000"/>
    <x v="0"/>
    <x v="0"/>
    <x v="3"/>
    <n v="1"/>
    <x v="0"/>
    <x v="6"/>
    <s v="Completed"/>
  </r>
  <r>
    <s v="ORD01504"/>
    <x v="703"/>
    <s v="Budi Hidayat"/>
    <x v="0"/>
    <x v="1"/>
    <n v="15000"/>
    <n v="0.5"/>
    <n v="0"/>
    <n v="7500"/>
    <n v="0"/>
    <n v="7500"/>
    <n v="15000"/>
    <n v="22500"/>
    <x v="1"/>
    <x v="0"/>
    <x v="1"/>
    <n v="3"/>
    <x v="1"/>
    <x v="6"/>
    <s v="Completed"/>
  </r>
  <r>
    <s v="ORD00574"/>
    <x v="704"/>
    <s v="Vina Iskandar"/>
    <x v="16"/>
    <x v="17"/>
    <n v="12000"/>
    <n v="0.5"/>
    <n v="0"/>
    <n v="6000"/>
    <n v="0"/>
    <n v="6000"/>
    <n v="18000"/>
    <n v="24000"/>
    <x v="0"/>
    <x v="0"/>
    <x v="3"/>
    <n v="4"/>
    <x v="0"/>
    <x v="0"/>
    <s v="Completed"/>
  </r>
  <r>
    <s v="ORD01480"/>
    <x v="705"/>
    <s v="Yani Maulana"/>
    <x v="19"/>
    <x v="9"/>
    <n v="46000"/>
    <n v="0.9"/>
    <n v="0"/>
    <n v="41400"/>
    <n v="0"/>
    <n v="41400"/>
    <n v="78000"/>
    <n v="119400"/>
    <x v="2"/>
    <x v="0"/>
    <x v="4"/>
    <n v="2"/>
    <x v="0"/>
    <x v="0"/>
    <s v="Completed"/>
  </r>
  <r>
    <s v="ORD01778"/>
    <x v="706"/>
    <s v="Yani Wijaya"/>
    <x v="11"/>
    <x v="5"/>
    <n v="10500"/>
    <n v="1.3"/>
    <n v="0"/>
    <n v="13650"/>
    <n v="0"/>
    <n v="13650"/>
    <n v="74000"/>
    <n v="87650"/>
    <x v="3"/>
    <x v="0"/>
    <x v="0"/>
    <n v="1"/>
    <x v="0"/>
    <x v="0"/>
    <s v="Completed"/>
  </r>
  <r>
    <s v="ORD00311"/>
    <x v="707"/>
    <s v="Gita Ananda"/>
    <x v="11"/>
    <x v="13"/>
    <n v="10000"/>
    <n v="0.3"/>
    <n v="0"/>
    <n v="3000"/>
    <n v="0"/>
    <n v="3000"/>
    <n v="74000"/>
    <n v="77000"/>
    <x v="2"/>
    <x v="0"/>
    <x v="3"/>
    <n v="5"/>
    <x v="0"/>
    <x v="0"/>
    <s v="Completed"/>
  </r>
  <r>
    <s v="ORD01266"/>
    <x v="708"/>
    <s v="Umar Setiawan"/>
    <x v="17"/>
    <x v="10"/>
    <n v="45000"/>
    <n v="1.2"/>
    <n v="0"/>
    <n v="54000"/>
    <n v="0"/>
    <n v="54000"/>
    <n v="72000"/>
    <n v="126000"/>
    <x v="1"/>
    <x v="0"/>
    <x v="2"/>
    <n v="3"/>
    <x v="1"/>
    <x v="0"/>
    <s v="Completed"/>
  </r>
  <r>
    <s v="ORD01573"/>
    <x v="709"/>
    <s v="Clara Halim"/>
    <x v="31"/>
    <x v="10"/>
    <n v="45000"/>
    <n v="1.3"/>
    <n v="0"/>
    <n v="58500"/>
    <n v="0"/>
    <n v="58500"/>
    <n v="87000"/>
    <n v="145500"/>
    <x v="3"/>
    <x v="0"/>
    <x v="3"/>
    <n v="1"/>
    <x v="0"/>
    <x v="0"/>
    <s v="Completed"/>
  </r>
  <r>
    <s v="ORD00244"/>
    <x v="710"/>
    <s v="Zahra Kusuma"/>
    <x v="7"/>
    <x v="6"/>
    <n v="26000"/>
    <n v="0.6"/>
    <n v="0"/>
    <n v="15600"/>
    <n v="0"/>
    <n v="15600"/>
    <n v="26000"/>
    <n v="41600"/>
    <x v="1"/>
    <x v="2"/>
    <x v="1"/>
    <n v="1"/>
    <x v="0"/>
    <x v="0"/>
    <s v="Cancelled"/>
  </r>
  <r>
    <s v="ORD00244"/>
    <x v="710"/>
    <s v="Zahra Kusuma"/>
    <x v="7"/>
    <x v="11"/>
    <n v="15000"/>
    <n v="0.7"/>
    <n v="0"/>
    <n v="10500"/>
    <n v="0"/>
    <n v="10500"/>
    <n v="0"/>
    <n v="10500"/>
    <x v="1"/>
    <x v="2"/>
    <x v="1"/>
    <n v="1"/>
    <x v="0"/>
    <x v="0"/>
    <s v="Cancelled"/>
  </r>
  <r>
    <s v="ORD00675"/>
    <x v="711"/>
    <s v="Andi Syahputra"/>
    <x v="5"/>
    <x v="4"/>
    <n v="40000"/>
    <n v="1.6"/>
    <n v="0"/>
    <n v="64000"/>
    <n v="0"/>
    <n v="64000"/>
    <n v="18000"/>
    <n v="82000"/>
    <x v="2"/>
    <x v="0"/>
    <x v="3"/>
    <n v="3"/>
    <x v="1"/>
    <x v="0"/>
    <s v="Completed"/>
  </r>
  <r>
    <s v="ORD01081"/>
    <x v="712"/>
    <s v="Citra Syahputra"/>
    <x v="26"/>
    <x v="10"/>
    <n v="45000"/>
    <n v="0.2"/>
    <n v="0"/>
    <n v="9000"/>
    <n v="0"/>
    <n v="9000"/>
    <n v="46000"/>
    <n v="55000"/>
    <x v="3"/>
    <x v="0"/>
    <x v="2"/>
    <n v="2"/>
    <x v="0"/>
    <x v="0"/>
    <s v="Completed"/>
  </r>
  <r>
    <s v="ORD01126"/>
    <x v="713"/>
    <s v="Rizky Budiman"/>
    <x v="33"/>
    <x v="8"/>
    <n v="17500"/>
    <n v="1.9"/>
    <n v="0"/>
    <n v="33250"/>
    <n v="0"/>
    <n v="33250"/>
    <n v="80000"/>
    <n v="113250"/>
    <x v="1"/>
    <x v="0"/>
    <x v="1"/>
    <n v="3"/>
    <x v="1"/>
    <x v="0"/>
    <s v="Completed"/>
  </r>
  <r>
    <s v="ORD00486"/>
    <x v="714"/>
    <s v="Kartika Fauziah"/>
    <x v="28"/>
    <x v="2"/>
    <n v="20000"/>
    <n v="2.6"/>
    <n v="0"/>
    <n v="52000"/>
    <n v="0"/>
    <n v="52000"/>
    <n v="56000"/>
    <n v="108000"/>
    <x v="0"/>
    <x v="0"/>
    <x v="1"/>
    <n v="5"/>
    <x v="0"/>
    <x v="0"/>
    <s v="Completed"/>
  </r>
  <r>
    <s v="ORD01476"/>
    <x v="715"/>
    <s v="Gita Iskandar"/>
    <x v="23"/>
    <x v="13"/>
    <n v="10000"/>
    <n v="0.7"/>
    <n v="0"/>
    <n v="7000"/>
    <n v="0"/>
    <n v="7000"/>
    <n v="55000"/>
    <n v="62000"/>
    <x v="2"/>
    <x v="0"/>
    <x v="4"/>
    <n v="1"/>
    <x v="0"/>
    <x v="0"/>
    <s v="Completed"/>
  </r>
  <r>
    <s v="ORD00043"/>
    <x v="716"/>
    <s v="Wahyu Fauziah"/>
    <x v="35"/>
    <x v="5"/>
    <n v="10500"/>
    <n v="2.2999999999999998"/>
    <n v="0"/>
    <n v="24149.999999999996"/>
    <n v="0"/>
    <n v="24149.999999999996"/>
    <n v="79000"/>
    <n v="103150"/>
    <x v="0"/>
    <x v="1"/>
    <x v="3"/>
    <n v="3"/>
    <x v="1"/>
    <x v="1"/>
    <s v="Returned"/>
  </r>
  <r>
    <s v="ORD01541"/>
    <x v="717"/>
    <s v="Fitri Hidayat"/>
    <x v="17"/>
    <x v="19"/>
    <n v="15500"/>
    <n v="0.2"/>
    <n v="0"/>
    <n v="3100"/>
    <n v="0"/>
    <n v="3100"/>
    <n v="72000"/>
    <n v="75100"/>
    <x v="2"/>
    <x v="0"/>
    <x v="0"/>
    <n v="3"/>
    <x v="0"/>
    <x v="1"/>
    <s v="Completed"/>
  </r>
  <r>
    <s v="ORD01300"/>
    <x v="718"/>
    <s v="Zahra Utami"/>
    <x v="25"/>
    <x v="13"/>
    <n v="10000"/>
    <n v="0.4"/>
    <n v="0"/>
    <n v="4000"/>
    <n v="0"/>
    <n v="4000"/>
    <n v="50000"/>
    <n v="54000"/>
    <x v="1"/>
    <x v="0"/>
    <x v="3"/>
    <n v="1"/>
    <x v="0"/>
    <x v="1"/>
    <s v="Completed"/>
  </r>
  <r>
    <s v="ORD01548"/>
    <x v="719"/>
    <s v="Ani Utami"/>
    <x v="23"/>
    <x v="1"/>
    <n v="15000"/>
    <n v="1.1000000000000001"/>
    <n v="0"/>
    <n v="16500"/>
    <n v="0"/>
    <n v="16500"/>
    <n v="55000"/>
    <n v="71500"/>
    <x v="1"/>
    <x v="1"/>
    <x v="0"/>
    <n v="1"/>
    <x v="0"/>
    <x v="1"/>
    <s v="Returned"/>
  </r>
  <r>
    <s v="ORD00826"/>
    <x v="720"/>
    <s v="Sari Puspita"/>
    <x v="15"/>
    <x v="10"/>
    <n v="45000"/>
    <n v="1.1000000000000001"/>
    <n v="0"/>
    <n v="49500.000000000007"/>
    <n v="0"/>
    <n v="49500.000000000007"/>
    <n v="97000"/>
    <n v="146500"/>
    <x v="0"/>
    <x v="0"/>
    <x v="4"/>
    <n v="3"/>
    <x v="0"/>
    <x v="1"/>
    <s v="Completed"/>
  </r>
  <r>
    <s v="ORD00854"/>
    <x v="721"/>
    <s v="Sari Wijaya"/>
    <x v="4"/>
    <x v="15"/>
    <n v="10000"/>
    <n v="0.9"/>
    <n v="0"/>
    <n v="9000"/>
    <n v="0"/>
    <n v="9000"/>
    <n v="43000"/>
    <n v="52000"/>
    <x v="0"/>
    <x v="0"/>
    <x v="0"/>
    <n v="4"/>
    <x v="0"/>
    <x v="1"/>
    <s v="Completed"/>
  </r>
  <r>
    <s v="ORD01447"/>
    <x v="722"/>
    <s v="Hana Budiman"/>
    <x v="15"/>
    <x v="8"/>
    <n v="17500"/>
    <n v="1.9"/>
    <n v="0"/>
    <n v="33250"/>
    <n v="0"/>
    <n v="33250"/>
    <n v="97000"/>
    <n v="130250"/>
    <x v="1"/>
    <x v="0"/>
    <x v="0"/>
    <n v="1"/>
    <x v="0"/>
    <x v="1"/>
    <s v="Completed"/>
  </r>
  <r>
    <s v="ORD01706"/>
    <x v="723"/>
    <s v="Dina Halim"/>
    <x v="0"/>
    <x v="9"/>
    <n v="46000"/>
    <n v="0.5"/>
    <n v="0"/>
    <n v="23000"/>
    <n v="0"/>
    <n v="23000"/>
    <n v="15000"/>
    <n v="38000"/>
    <x v="2"/>
    <x v="0"/>
    <x v="0"/>
    <n v="4"/>
    <x v="0"/>
    <x v="1"/>
    <s v="Completed"/>
  </r>
  <r>
    <s v="ORD01653"/>
    <x v="724"/>
    <s v="Aulia Santoso"/>
    <x v="32"/>
    <x v="5"/>
    <n v="10500"/>
    <n v="2.2000000000000002"/>
    <n v="0"/>
    <n v="23100.000000000004"/>
    <n v="0"/>
    <n v="23100.000000000004"/>
    <n v="28000"/>
    <n v="51100"/>
    <x v="1"/>
    <x v="0"/>
    <x v="3"/>
    <n v="1"/>
    <x v="0"/>
    <x v="1"/>
    <s v="Completed"/>
  </r>
  <r>
    <s v="ORD01095"/>
    <x v="725"/>
    <s v="Qori Hidayat"/>
    <x v="1"/>
    <x v="13"/>
    <n v="10000"/>
    <n v="0.7"/>
    <n v="0"/>
    <n v="7000"/>
    <n v="0"/>
    <n v="7000"/>
    <n v="17000"/>
    <n v="24000"/>
    <x v="0"/>
    <x v="0"/>
    <x v="2"/>
    <n v="3"/>
    <x v="0"/>
    <x v="1"/>
    <s v="Completed"/>
  </r>
  <r>
    <s v="ORD00907"/>
    <x v="726"/>
    <s v="Eka Ananda"/>
    <x v="20"/>
    <x v="1"/>
    <n v="15000"/>
    <n v="0.2"/>
    <n v="0"/>
    <n v="3000"/>
    <n v="0"/>
    <n v="3000"/>
    <n v="84000"/>
    <n v="87000"/>
    <x v="0"/>
    <x v="1"/>
    <x v="1"/>
    <n v="5"/>
    <x v="0"/>
    <x v="1"/>
    <s v="Returned"/>
  </r>
  <r>
    <s v="ORD01810"/>
    <x v="727"/>
    <s v="Kartika Saputra"/>
    <x v="37"/>
    <x v="11"/>
    <n v="15000"/>
    <n v="0.6"/>
    <n v="0"/>
    <n v="9000"/>
    <n v="0"/>
    <n v="9000"/>
    <n v="67000"/>
    <n v="76000"/>
    <x v="0"/>
    <x v="0"/>
    <x v="4"/>
    <n v="1"/>
    <x v="0"/>
    <x v="1"/>
    <s v="Completed"/>
  </r>
  <r>
    <s v="ORD01173"/>
    <x v="728"/>
    <s v="Eka Pradipta"/>
    <x v="18"/>
    <x v="4"/>
    <n v="40000"/>
    <n v="1"/>
    <n v="0"/>
    <n v="40000"/>
    <n v="0"/>
    <n v="40000"/>
    <n v="0"/>
    <n v="40000"/>
    <x v="0"/>
    <x v="0"/>
    <x v="4"/>
    <n v="1"/>
    <x v="0"/>
    <x v="1"/>
    <s v="Completed"/>
  </r>
  <r>
    <s v="ORD01430"/>
    <x v="729"/>
    <s v="Budi Wijaya"/>
    <x v="33"/>
    <x v="12"/>
    <n v="9500"/>
    <n v="2.7"/>
    <n v="0"/>
    <n v="25650"/>
    <n v="0"/>
    <n v="25650"/>
    <n v="80000"/>
    <n v="105650"/>
    <x v="1"/>
    <x v="0"/>
    <x v="2"/>
    <n v="3"/>
    <x v="1"/>
    <x v="1"/>
    <s v="Completed"/>
  </r>
  <r>
    <s v="ORD01306"/>
    <x v="730"/>
    <s v="Fitri Santoso"/>
    <x v="13"/>
    <x v="13"/>
    <n v="10000"/>
    <n v="0.9"/>
    <n v="0"/>
    <n v="9000"/>
    <n v="0"/>
    <n v="9000"/>
    <n v="49000"/>
    <n v="58000"/>
    <x v="3"/>
    <x v="1"/>
    <x v="4"/>
    <n v="3"/>
    <x v="0"/>
    <x v="1"/>
    <s v="Returned"/>
  </r>
  <r>
    <s v="ORD01823"/>
    <x v="731"/>
    <s v="Iwan Budiman"/>
    <x v="2"/>
    <x v="11"/>
    <n v="15000"/>
    <n v="0.9"/>
    <n v="0"/>
    <n v="13500"/>
    <n v="0"/>
    <n v="13500"/>
    <n v="76000"/>
    <n v="89500"/>
    <x v="1"/>
    <x v="0"/>
    <x v="3"/>
    <n v="2"/>
    <x v="1"/>
    <x v="1"/>
    <s v="Completed"/>
  </r>
  <r>
    <s v="ORD00291"/>
    <x v="732"/>
    <s v="Dewi Syahputra"/>
    <x v="16"/>
    <x v="4"/>
    <n v="40000"/>
    <n v="1.1000000000000001"/>
    <n v="0"/>
    <n v="44000"/>
    <n v="0"/>
    <n v="44000"/>
    <n v="18000"/>
    <n v="62000"/>
    <x v="3"/>
    <x v="2"/>
    <x v="2"/>
    <n v="3"/>
    <x v="0"/>
    <x v="2"/>
    <s v="Cancelled"/>
  </r>
  <r>
    <s v="ORD00526"/>
    <x v="733"/>
    <s v="Dina Maulana"/>
    <x v="36"/>
    <x v="6"/>
    <n v="26000"/>
    <n v="1.1000000000000001"/>
    <n v="0"/>
    <n v="28600.000000000004"/>
    <n v="0"/>
    <n v="28600.000000000004"/>
    <n v="21000"/>
    <n v="49600"/>
    <x v="3"/>
    <x v="0"/>
    <x v="0"/>
    <n v="5"/>
    <x v="0"/>
    <x v="2"/>
    <s v="Completed"/>
  </r>
  <r>
    <s v="ORD01832"/>
    <x v="734"/>
    <s v="Citra Maulana"/>
    <x v="17"/>
    <x v="18"/>
    <n v="11000"/>
    <n v="1.3"/>
    <n v="0"/>
    <n v="14300"/>
    <n v="0"/>
    <n v="14300"/>
    <n v="72000"/>
    <n v="86300"/>
    <x v="3"/>
    <x v="0"/>
    <x v="3"/>
    <n v="3"/>
    <x v="0"/>
    <x v="2"/>
    <s v="Completed"/>
  </r>
  <r>
    <s v="ORD00248"/>
    <x v="735"/>
    <s v="Putri Hidayat"/>
    <x v="24"/>
    <x v="11"/>
    <n v="15000"/>
    <n v="2"/>
    <n v="0"/>
    <n v="30000"/>
    <n v="0"/>
    <n v="30000"/>
    <n v="68000"/>
    <n v="98000"/>
    <x v="3"/>
    <x v="0"/>
    <x v="4"/>
    <n v="4"/>
    <x v="0"/>
    <x v="2"/>
    <s v="Completed"/>
  </r>
  <r>
    <s v="ORD01660"/>
    <x v="736"/>
    <s v="Citra Halim"/>
    <x v="21"/>
    <x v="13"/>
    <n v="10000"/>
    <n v="0.4"/>
    <n v="0"/>
    <n v="4000"/>
    <n v="0"/>
    <n v="4000"/>
    <n v="59000"/>
    <n v="63000"/>
    <x v="3"/>
    <x v="0"/>
    <x v="2"/>
    <n v="4"/>
    <x v="0"/>
    <x v="2"/>
    <s v="Completed"/>
  </r>
  <r>
    <s v="ORD01521"/>
    <x v="737"/>
    <s v="Zahra Budiman"/>
    <x v="27"/>
    <x v="0"/>
    <n v="10000"/>
    <n v="1.5"/>
    <n v="0"/>
    <n v="15000"/>
    <n v="0"/>
    <n v="15000"/>
    <n v="49000"/>
    <n v="64000"/>
    <x v="2"/>
    <x v="1"/>
    <x v="0"/>
    <n v="3"/>
    <x v="0"/>
    <x v="2"/>
    <s v="Returned"/>
  </r>
  <r>
    <s v="ORD01171"/>
    <x v="738"/>
    <s v="Zahra Kusuma"/>
    <x v="7"/>
    <x v="4"/>
    <n v="40000"/>
    <n v="1.2"/>
    <n v="0"/>
    <n v="48000"/>
    <n v="0"/>
    <n v="48000"/>
    <n v="26000"/>
    <n v="74000"/>
    <x v="2"/>
    <x v="0"/>
    <x v="1"/>
    <n v="3"/>
    <x v="0"/>
    <x v="2"/>
    <s v="Completed"/>
  </r>
  <r>
    <s v="ORD00110"/>
    <x v="739"/>
    <s v="Yani Hidayat"/>
    <x v="33"/>
    <x v="11"/>
    <n v="15000"/>
    <n v="2.2999999999999998"/>
    <n v="0"/>
    <n v="34500"/>
    <n v="0"/>
    <n v="34500"/>
    <n v="80000"/>
    <n v="114500"/>
    <x v="1"/>
    <x v="0"/>
    <x v="3"/>
    <n v="1"/>
    <x v="0"/>
    <x v="2"/>
    <s v="Completed"/>
  </r>
  <r>
    <s v="ORD01191"/>
    <x v="740"/>
    <s v="Fitri Iskandar"/>
    <x v="8"/>
    <x v="0"/>
    <n v="10000"/>
    <n v="1.7"/>
    <n v="0"/>
    <n v="17000"/>
    <n v="0"/>
    <n v="17000"/>
    <n v="59000"/>
    <n v="76000"/>
    <x v="2"/>
    <x v="0"/>
    <x v="0"/>
    <n v="5"/>
    <x v="0"/>
    <x v="2"/>
    <s v="Completed"/>
  </r>
  <r>
    <s v="ORD00551"/>
    <x v="741"/>
    <s v="Bella Setiawan"/>
    <x v="36"/>
    <x v="18"/>
    <n v="11000"/>
    <n v="1"/>
    <n v="0"/>
    <n v="11000"/>
    <n v="0"/>
    <n v="11000"/>
    <n v="21000"/>
    <n v="32000"/>
    <x v="2"/>
    <x v="0"/>
    <x v="4"/>
    <n v="2"/>
    <x v="0"/>
    <x v="2"/>
    <s v="Completed"/>
  </r>
  <r>
    <s v="ORD00375"/>
    <x v="742"/>
    <s v="Sari Ramadhani"/>
    <x v="26"/>
    <x v="0"/>
    <n v="10000"/>
    <n v="1.8"/>
    <n v="0"/>
    <n v="18000"/>
    <n v="0"/>
    <n v="18000"/>
    <n v="46000"/>
    <n v="64000"/>
    <x v="2"/>
    <x v="0"/>
    <x v="4"/>
    <n v="2"/>
    <x v="0"/>
    <x v="2"/>
    <s v="Completed"/>
  </r>
  <r>
    <s v="ORD00975"/>
    <x v="743"/>
    <s v="Dina Kurniawan"/>
    <x v="31"/>
    <x v="2"/>
    <n v="20000"/>
    <n v="0.9"/>
    <n v="0"/>
    <n v="18000"/>
    <n v="0"/>
    <n v="18000"/>
    <n v="87000"/>
    <n v="105000"/>
    <x v="0"/>
    <x v="2"/>
    <x v="0"/>
    <n v="1"/>
    <x v="0"/>
    <x v="2"/>
    <s v="Cancelled"/>
  </r>
  <r>
    <s v="ORD00427"/>
    <x v="744"/>
    <s v="Qori Utami"/>
    <x v="30"/>
    <x v="0"/>
    <n v="10000"/>
    <n v="1.7"/>
    <n v="0"/>
    <n v="17000"/>
    <n v="0"/>
    <n v="17000"/>
    <n v="57000"/>
    <n v="74000"/>
    <x v="0"/>
    <x v="0"/>
    <x v="0"/>
    <n v="5"/>
    <x v="0"/>
    <x v="2"/>
    <s v="Completed"/>
  </r>
  <r>
    <s v="ORD00919"/>
    <x v="745"/>
    <s v="Eka Rahmawati"/>
    <x v="4"/>
    <x v="10"/>
    <n v="45000"/>
    <n v="1.8"/>
    <n v="0"/>
    <n v="81000"/>
    <n v="0"/>
    <n v="81000"/>
    <n v="43000"/>
    <n v="124000"/>
    <x v="1"/>
    <x v="1"/>
    <x v="4"/>
    <n v="4"/>
    <x v="0"/>
    <x v="2"/>
    <s v="Returned"/>
  </r>
  <r>
    <s v="ORD00138"/>
    <x v="746"/>
    <s v="Eka Hidayat"/>
    <x v="4"/>
    <x v="6"/>
    <n v="26000"/>
    <n v="1.6"/>
    <n v="0"/>
    <n v="41600"/>
    <n v="0"/>
    <n v="41600"/>
    <n v="43000"/>
    <n v="84600"/>
    <x v="0"/>
    <x v="2"/>
    <x v="4"/>
    <n v="2"/>
    <x v="0"/>
    <x v="2"/>
    <s v="Cancelled"/>
  </r>
  <r>
    <s v="ORD00138"/>
    <x v="746"/>
    <s v="Eka Hidayat"/>
    <x v="4"/>
    <x v="9"/>
    <n v="46000"/>
    <n v="0.3"/>
    <n v="0"/>
    <n v="13800"/>
    <n v="0"/>
    <n v="13800"/>
    <n v="0"/>
    <n v="13800"/>
    <x v="0"/>
    <x v="2"/>
    <x v="4"/>
    <n v="2"/>
    <x v="0"/>
    <x v="2"/>
    <s v="Cancelled"/>
  </r>
  <r>
    <s v="ORD00517"/>
    <x v="747"/>
    <s v="Gita Santoso"/>
    <x v="26"/>
    <x v="10"/>
    <n v="45000"/>
    <n v="0.5"/>
    <n v="0"/>
    <n v="22500"/>
    <n v="0"/>
    <n v="22500"/>
    <n v="46000"/>
    <n v="68500"/>
    <x v="1"/>
    <x v="0"/>
    <x v="0"/>
    <n v="2"/>
    <x v="0"/>
    <x v="2"/>
    <s v="Completed"/>
  </r>
  <r>
    <s v="ORD00727"/>
    <x v="748"/>
    <s v="Kartika Nugroho"/>
    <x v="4"/>
    <x v="8"/>
    <n v="17500"/>
    <n v="1.7"/>
    <n v="0"/>
    <n v="29750"/>
    <n v="0"/>
    <n v="29750"/>
    <n v="43000"/>
    <n v="72750"/>
    <x v="0"/>
    <x v="1"/>
    <x v="1"/>
    <n v="3"/>
    <x v="0"/>
    <x v="2"/>
    <s v="Returned"/>
  </r>
  <r>
    <s v="ORD00588"/>
    <x v="749"/>
    <s v="Fajar Fauziah"/>
    <x v="24"/>
    <x v="9"/>
    <n v="46000"/>
    <n v="0.4"/>
    <n v="0"/>
    <n v="18400"/>
    <n v="0"/>
    <n v="18400"/>
    <n v="68000"/>
    <n v="86400"/>
    <x v="2"/>
    <x v="0"/>
    <x v="3"/>
    <n v="5"/>
    <x v="1"/>
    <x v="2"/>
    <s v="Completed"/>
  </r>
  <r>
    <s v="ORD00702"/>
    <x v="750"/>
    <s v="Sari Hidayat"/>
    <x v="2"/>
    <x v="17"/>
    <n v="12000"/>
    <n v="0.9"/>
    <n v="0"/>
    <n v="10800"/>
    <n v="0"/>
    <n v="10800"/>
    <n v="76000"/>
    <n v="86800"/>
    <x v="0"/>
    <x v="0"/>
    <x v="1"/>
    <n v="2"/>
    <x v="0"/>
    <x v="3"/>
    <s v="Completed"/>
  </r>
  <r>
    <s v="ORD00276"/>
    <x v="751"/>
    <s v="Fitri Halim"/>
    <x v="6"/>
    <x v="12"/>
    <n v="9500"/>
    <n v="1.2"/>
    <n v="0"/>
    <n v="11400"/>
    <n v="0"/>
    <n v="11400"/>
    <n v="80000"/>
    <n v="91400"/>
    <x v="0"/>
    <x v="0"/>
    <x v="0"/>
    <n v="1"/>
    <x v="0"/>
    <x v="3"/>
    <s v="Completed"/>
  </r>
  <r>
    <s v="ORD01223"/>
    <x v="752"/>
    <s v="Eka Halim"/>
    <x v="3"/>
    <x v="15"/>
    <n v="10000"/>
    <n v="1"/>
    <n v="0"/>
    <n v="10000"/>
    <n v="0"/>
    <n v="10000"/>
    <n v="93000"/>
    <n v="103000"/>
    <x v="0"/>
    <x v="2"/>
    <x v="3"/>
    <n v="2"/>
    <x v="0"/>
    <x v="3"/>
    <s v="Cancelled"/>
  </r>
  <r>
    <s v="ORD00107"/>
    <x v="753"/>
    <s v="Sari Iskandar"/>
    <x v="17"/>
    <x v="7"/>
    <n v="14000"/>
    <n v="1.4"/>
    <n v="0"/>
    <n v="19600"/>
    <n v="0"/>
    <n v="19600"/>
    <n v="72000"/>
    <n v="91600"/>
    <x v="2"/>
    <x v="0"/>
    <x v="2"/>
    <n v="2"/>
    <x v="0"/>
    <x v="3"/>
    <s v="Completed"/>
  </r>
  <r>
    <s v="ORD00432"/>
    <x v="754"/>
    <s v="Kartika Halim"/>
    <x v="36"/>
    <x v="13"/>
    <n v="10000"/>
    <n v="0.6"/>
    <n v="0"/>
    <n v="6000"/>
    <n v="0"/>
    <n v="6000"/>
    <n v="21000"/>
    <n v="27000"/>
    <x v="2"/>
    <x v="0"/>
    <x v="1"/>
    <n v="4"/>
    <x v="0"/>
    <x v="3"/>
    <s v="Completed"/>
  </r>
  <r>
    <s v="ORD00133"/>
    <x v="755"/>
    <s v="Dina Ramadhani"/>
    <x v="25"/>
    <x v="4"/>
    <n v="40000"/>
    <n v="0.4"/>
    <n v="0"/>
    <n v="16000"/>
    <n v="0"/>
    <n v="16000"/>
    <n v="50000"/>
    <n v="66000"/>
    <x v="2"/>
    <x v="0"/>
    <x v="0"/>
    <n v="3"/>
    <x v="0"/>
    <x v="3"/>
    <s v="Completed"/>
  </r>
  <r>
    <s v="ORD01004"/>
    <x v="756"/>
    <s v="Ani Halim"/>
    <x v="25"/>
    <x v="14"/>
    <n v="55000"/>
    <n v="0.6"/>
    <n v="0"/>
    <n v="33000"/>
    <n v="0"/>
    <n v="33000"/>
    <n v="50000"/>
    <n v="83000"/>
    <x v="1"/>
    <x v="0"/>
    <x v="1"/>
    <n v="2"/>
    <x v="0"/>
    <x v="3"/>
    <s v="Completed"/>
  </r>
  <r>
    <s v="ORD01475"/>
    <x v="757"/>
    <s v="Kartika Saputra"/>
    <x v="37"/>
    <x v="11"/>
    <n v="15000"/>
    <n v="1.9"/>
    <n v="0"/>
    <n v="28500"/>
    <n v="0"/>
    <n v="28500"/>
    <n v="67000"/>
    <n v="95500"/>
    <x v="1"/>
    <x v="0"/>
    <x v="0"/>
    <n v="5"/>
    <x v="0"/>
    <x v="3"/>
    <s v="Completed"/>
  </r>
  <r>
    <s v="ORD01761"/>
    <x v="758"/>
    <s v="Zahra Kurniawan"/>
    <x v="0"/>
    <x v="10"/>
    <n v="45000"/>
    <n v="0.6"/>
    <n v="0"/>
    <n v="27000"/>
    <n v="0"/>
    <n v="27000"/>
    <n v="15000"/>
    <n v="42000"/>
    <x v="2"/>
    <x v="0"/>
    <x v="1"/>
    <n v="3"/>
    <x v="0"/>
    <x v="3"/>
    <s v="Completed"/>
  </r>
  <r>
    <s v="ORD00775"/>
    <x v="759"/>
    <s v="Clara Setiawan"/>
    <x v="16"/>
    <x v="11"/>
    <n v="15000"/>
    <n v="0.3"/>
    <n v="0"/>
    <n v="4500"/>
    <n v="0"/>
    <n v="4500"/>
    <n v="18000"/>
    <n v="22500"/>
    <x v="0"/>
    <x v="2"/>
    <x v="0"/>
    <n v="2"/>
    <x v="0"/>
    <x v="3"/>
    <s v="Cancelled"/>
  </r>
  <r>
    <s v="ORD00734"/>
    <x v="760"/>
    <s v="Vina Kurniawan"/>
    <x v="19"/>
    <x v="13"/>
    <n v="10000"/>
    <n v="0.8"/>
    <n v="0"/>
    <n v="8000"/>
    <n v="0"/>
    <n v="8000"/>
    <n v="78000"/>
    <n v="86000"/>
    <x v="2"/>
    <x v="0"/>
    <x v="0"/>
    <n v="2"/>
    <x v="0"/>
    <x v="3"/>
    <s v="Completed"/>
  </r>
  <r>
    <s v="ORD01557"/>
    <x v="761"/>
    <s v="Erna Kusuma"/>
    <x v="18"/>
    <x v="15"/>
    <n v="10000"/>
    <n v="0.9"/>
    <n v="0"/>
    <n v="9000"/>
    <n v="0"/>
    <n v="9000"/>
    <n v="0"/>
    <n v="9000"/>
    <x v="2"/>
    <x v="0"/>
    <x v="0"/>
    <n v="1"/>
    <x v="0"/>
    <x v="4"/>
    <s v="Completed"/>
  </r>
  <r>
    <s v="ORD00895"/>
    <x v="762"/>
    <s v="Ani Ramadhani"/>
    <x v="25"/>
    <x v="10"/>
    <n v="45000"/>
    <n v="1.2"/>
    <n v="0"/>
    <n v="54000"/>
    <n v="0"/>
    <n v="54000"/>
    <n v="50000"/>
    <n v="104000"/>
    <x v="1"/>
    <x v="1"/>
    <x v="0"/>
    <n v="1"/>
    <x v="0"/>
    <x v="5"/>
    <s v="Returned"/>
  </r>
  <r>
    <s v="ORD00015"/>
    <x v="763"/>
    <s v="Tono Fauziah"/>
    <x v="30"/>
    <x v="8"/>
    <n v="17500"/>
    <n v="2"/>
    <n v="0"/>
    <n v="35000"/>
    <n v="0"/>
    <n v="35000"/>
    <n v="57000"/>
    <n v="92000"/>
    <x v="3"/>
    <x v="2"/>
    <x v="4"/>
    <n v="4"/>
    <x v="1"/>
    <x v="5"/>
    <s v="Cancelled"/>
  </r>
  <r>
    <s v="ORD00850"/>
    <x v="764"/>
    <s v="Hana Ramadhani"/>
    <x v="13"/>
    <x v="18"/>
    <n v="11000"/>
    <n v="1.2"/>
    <n v="0"/>
    <n v="13200"/>
    <n v="0"/>
    <n v="13200"/>
    <n v="49000"/>
    <n v="62200"/>
    <x v="0"/>
    <x v="1"/>
    <x v="3"/>
    <n v="1"/>
    <x v="0"/>
    <x v="6"/>
    <s v="Returned"/>
  </r>
  <r>
    <s v="ORD00074"/>
    <x v="765"/>
    <s v="Made Fauziah"/>
    <x v="8"/>
    <x v="17"/>
    <n v="12000"/>
    <n v="1.5"/>
    <n v="0"/>
    <n v="18000"/>
    <n v="0"/>
    <n v="18000"/>
    <n v="59000"/>
    <n v="77000"/>
    <x v="2"/>
    <x v="1"/>
    <x v="4"/>
    <n v="1"/>
    <x v="1"/>
    <x v="0"/>
    <s v="Returned"/>
  </r>
  <r>
    <s v="ORD00152"/>
    <x v="766"/>
    <s v="Kartika Pradipta"/>
    <x v="36"/>
    <x v="2"/>
    <n v="20000"/>
    <n v="1.3"/>
    <n v="0"/>
    <n v="26000"/>
    <n v="0"/>
    <n v="26000"/>
    <n v="21000"/>
    <n v="47000"/>
    <x v="0"/>
    <x v="1"/>
    <x v="2"/>
    <n v="5"/>
    <x v="0"/>
    <x v="0"/>
    <s v="Returned"/>
  </r>
  <r>
    <s v="ORD01122"/>
    <x v="767"/>
    <s v="Sari Hidayat"/>
    <x v="2"/>
    <x v="9"/>
    <n v="46000"/>
    <n v="0.9"/>
    <n v="5"/>
    <n v="41400"/>
    <n v="2070"/>
    <n v="39330"/>
    <n v="76000"/>
    <n v="115330"/>
    <x v="0"/>
    <x v="0"/>
    <x v="4"/>
    <n v="5"/>
    <x v="0"/>
    <x v="2"/>
    <s v="Completed"/>
  </r>
  <r>
    <s v="ORD00525"/>
    <x v="768"/>
    <s v="Erna Santoso"/>
    <x v="4"/>
    <x v="10"/>
    <n v="45000"/>
    <n v="0.5"/>
    <n v="5"/>
    <n v="22500"/>
    <n v="1125"/>
    <n v="21375"/>
    <n v="43000"/>
    <n v="64375"/>
    <x v="0"/>
    <x v="0"/>
    <x v="3"/>
    <n v="3"/>
    <x v="0"/>
    <x v="2"/>
    <s v="Completed"/>
  </r>
  <r>
    <s v="ORD00837"/>
    <x v="769"/>
    <s v="Gita Kusuma"/>
    <x v="13"/>
    <x v="1"/>
    <n v="15000"/>
    <n v="0.2"/>
    <n v="5"/>
    <n v="3000"/>
    <n v="150"/>
    <n v="2850"/>
    <n v="49000"/>
    <n v="51850"/>
    <x v="2"/>
    <x v="1"/>
    <x v="4"/>
    <n v="3"/>
    <x v="0"/>
    <x v="2"/>
    <s v="Returned"/>
  </r>
  <r>
    <s v="ORD00235"/>
    <x v="770"/>
    <s v="Clara Utami"/>
    <x v="34"/>
    <x v="9"/>
    <n v="46000"/>
    <n v="0.9"/>
    <n v="5"/>
    <n v="41400"/>
    <n v="2070"/>
    <n v="39330"/>
    <n v="18000"/>
    <n v="57330"/>
    <x v="1"/>
    <x v="0"/>
    <x v="3"/>
    <n v="5"/>
    <x v="0"/>
    <x v="2"/>
    <s v="Completed"/>
  </r>
  <r>
    <s v="ORD00235"/>
    <x v="770"/>
    <s v="Clara Utami"/>
    <x v="34"/>
    <x v="7"/>
    <n v="14000"/>
    <n v="1.1000000000000001"/>
    <n v="5"/>
    <n v="15400.000000000002"/>
    <n v="770.00000000000011"/>
    <n v="14630.000000000002"/>
    <n v="0"/>
    <n v="14630.000000000002"/>
    <x v="1"/>
    <x v="0"/>
    <x v="3"/>
    <n v="5"/>
    <x v="0"/>
    <x v="2"/>
    <s v="Completed"/>
  </r>
  <r>
    <s v="ORD00443"/>
    <x v="771"/>
    <s v="Qori Santoso"/>
    <x v="0"/>
    <x v="13"/>
    <n v="10000"/>
    <n v="1.2"/>
    <n v="0"/>
    <n v="12000"/>
    <n v="0"/>
    <n v="12000"/>
    <n v="15000"/>
    <n v="27000"/>
    <x v="3"/>
    <x v="0"/>
    <x v="0"/>
    <n v="5"/>
    <x v="0"/>
    <x v="3"/>
    <s v="Completed"/>
  </r>
  <r>
    <s v="ORD01626"/>
    <x v="772"/>
    <s v="Gita Utami"/>
    <x v="34"/>
    <x v="8"/>
    <n v="17500"/>
    <n v="1.3"/>
    <n v="0"/>
    <n v="22750"/>
    <n v="0"/>
    <n v="22750"/>
    <n v="18000"/>
    <n v="40750"/>
    <x v="2"/>
    <x v="0"/>
    <x v="2"/>
    <n v="5"/>
    <x v="0"/>
    <x v="3"/>
    <s v="Completed"/>
  </r>
  <r>
    <s v="ORD01540"/>
    <x v="773"/>
    <s v="Fitri Setiawan"/>
    <x v="13"/>
    <x v="16"/>
    <n v="115000"/>
    <n v="1"/>
    <n v="0"/>
    <n v="115000"/>
    <n v="0"/>
    <n v="115000"/>
    <n v="49000"/>
    <n v="164000"/>
    <x v="2"/>
    <x v="0"/>
    <x v="3"/>
    <n v="5"/>
    <x v="0"/>
    <x v="4"/>
    <s v="Completed"/>
  </r>
  <r>
    <s v="ORD01067"/>
    <x v="774"/>
    <s v="Kartika Santoso"/>
    <x v="10"/>
    <x v="2"/>
    <n v="20000"/>
    <n v="1.5"/>
    <n v="0"/>
    <n v="30000"/>
    <n v="0"/>
    <n v="30000"/>
    <n v="87000"/>
    <n v="117000"/>
    <x v="1"/>
    <x v="0"/>
    <x v="0"/>
    <n v="3"/>
    <x v="0"/>
    <x v="5"/>
    <s v="Completed"/>
  </r>
  <r>
    <s v="ORD01349"/>
    <x v="775"/>
    <s v="Yani Hidayat"/>
    <x v="33"/>
    <x v="13"/>
    <n v="10000"/>
    <n v="0.8"/>
    <n v="0"/>
    <n v="8000"/>
    <n v="0"/>
    <n v="8000"/>
    <n v="80000"/>
    <n v="88000"/>
    <x v="3"/>
    <x v="0"/>
    <x v="0"/>
    <n v="4"/>
    <x v="0"/>
    <x v="5"/>
    <s v="Completed"/>
  </r>
  <r>
    <s v="ORD00457"/>
    <x v="776"/>
    <s v="Erna Ananda"/>
    <x v="16"/>
    <x v="2"/>
    <n v="20000"/>
    <n v="3.2"/>
    <n v="0"/>
    <n v="64000"/>
    <n v="0"/>
    <n v="64000"/>
    <n v="18000"/>
    <n v="82000"/>
    <x v="1"/>
    <x v="1"/>
    <x v="3"/>
    <n v="3"/>
    <x v="0"/>
    <x v="5"/>
    <s v="Returned"/>
  </r>
  <r>
    <s v="ORD00507"/>
    <x v="777"/>
    <s v="Andi Wijaya"/>
    <x v="36"/>
    <x v="5"/>
    <n v="10500"/>
    <n v="2.2000000000000002"/>
    <n v="0"/>
    <n v="23100.000000000004"/>
    <n v="0"/>
    <n v="23100.000000000004"/>
    <n v="21000"/>
    <n v="44100"/>
    <x v="3"/>
    <x v="0"/>
    <x v="0"/>
    <n v="3"/>
    <x v="1"/>
    <x v="0"/>
    <s v="Completed"/>
  </r>
  <r>
    <s v="ORD00353"/>
    <x v="778"/>
    <s v="Hana Fauziah"/>
    <x v="14"/>
    <x v="11"/>
    <n v="15000"/>
    <n v="0.9"/>
    <n v="0"/>
    <n v="13500"/>
    <n v="0"/>
    <n v="13500"/>
    <n v="85000"/>
    <n v="98500"/>
    <x v="0"/>
    <x v="0"/>
    <x v="4"/>
    <n v="1"/>
    <x v="0"/>
    <x v="2"/>
    <s v="Completed"/>
  </r>
  <r>
    <s v="ORD00643"/>
    <x v="779"/>
    <s v="Dewi Wijaya"/>
    <x v="12"/>
    <x v="4"/>
    <n v="40000"/>
    <n v="1.5"/>
    <n v="0"/>
    <n v="60000"/>
    <n v="0"/>
    <n v="60000"/>
    <n v="30000"/>
    <n v="90000"/>
    <x v="1"/>
    <x v="1"/>
    <x v="0"/>
    <n v="1"/>
    <x v="0"/>
    <x v="2"/>
    <s v="Returned"/>
  </r>
  <r>
    <s v="ORD00966"/>
    <x v="780"/>
    <s v="Zahra Santoso"/>
    <x v="9"/>
    <x v="2"/>
    <n v="20000"/>
    <n v="1.2"/>
    <n v="0"/>
    <n v="24000"/>
    <n v="0"/>
    <n v="24000"/>
    <n v="89000"/>
    <n v="113000"/>
    <x v="2"/>
    <x v="0"/>
    <x v="0"/>
    <n v="4"/>
    <x v="0"/>
    <x v="2"/>
    <s v="Completed"/>
  </r>
  <r>
    <s v="ORD00075"/>
    <x v="781"/>
    <s v="Iwan Maulana"/>
    <x v="14"/>
    <x v="8"/>
    <n v="17500"/>
    <n v="1.2"/>
    <n v="0"/>
    <n v="21000"/>
    <n v="0"/>
    <n v="21000"/>
    <n v="85000"/>
    <n v="106000"/>
    <x v="3"/>
    <x v="2"/>
    <x v="4"/>
    <n v="5"/>
    <x v="1"/>
    <x v="4"/>
    <s v="Cancelled"/>
  </r>
  <r>
    <s v="ORD01596"/>
    <x v="782"/>
    <s v="Qori Setiawan"/>
    <x v="10"/>
    <x v="9"/>
    <n v="46000"/>
    <n v="1.1000000000000001"/>
    <n v="0"/>
    <n v="50600.000000000007"/>
    <n v="0"/>
    <n v="50600.000000000007"/>
    <n v="87000"/>
    <n v="137600"/>
    <x v="1"/>
    <x v="0"/>
    <x v="0"/>
    <n v="5"/>
    <x v="0"/>
    <x v="4"/>
    <s v="Completed"/>
  </r>
  <r>
    <s v="ORD01311"/>
    <x v="783"/>
    <s v="Hana Puspita"/>
    <x v="34"/>
    <x v="12"/>
    <n v="9500"/>
    <n v="1.8"/>
    <n v="0"/>
    <n v="17100"/>
    <n v="0"/>
    <n v="17100"/>
    <n v="18000"/>
    <n v="35100"/>
    <x v="3"/>
    <x v="0"/>
    <x v="3"/>
    <n v="2"/>
    <x v="0"/>
    <x v="6"/>
    <s v="Completed"/>
  </r>
  <r>
    <s v="ORD01735"/>
    <x v="784"/>
    <s v="Bella Hidayat"/>
    <x v="35"/>
    <x v="3"/>
    <n v="13500"/>
    <n v="2.2999999999999998"/>
    <n v="0"/>
    <n v="31049.999999999996"/>
    <n v="0"/>
    <n v="31049.999999999996"/>
    <n v="79000"/>
    <n v="110050"/>
    <x v="1"/>
    <x v="0"/>
    <x v="2"/>
    <n v="2"/>
    <x v="0"/>
    <x v="6"/>
    <s v="Completed"/>
  </r>
  <r>
    <s v="ORD01799"/>
    <x v="785"/>
    <s v="Yani Hidayat"/>
    <x v="33"/>
    <x v="7"/>
    <n v="14000"/>
    <n v="0.9"/>
    <n v="0"/>
    <n v="12600"/>
    <n v="0"/>
    <n v="12600"/>
    <n v="80000"/>
    <n v="92600"/>
    <x v="3"/>
    <x v="1"/>
    <x v="4"/>
    <n v="5"/>
    <x v="0"/>
    <x v="1"/>
    <s v="Returned"/>
  </r>
  <r>
    <s v="ORD00149"/>
    <x v="786"/>
    <s v="Putri Kurniawan"/>
    <x v="9"/>
    <x v="8"/>
    <n v="17500"/>
    <n v="1.8"/>
    <n v="0"/>
    <n v="31500"/>
    <n v="0"/>
    <n v="31500"/>
    <n v="89000"/>
    <n v="120500"/>
    <x v="1"/>
    <x v="1"/>
    <x v="0"/>
    <n v="4"/>
    <x v="0"/>
    <x v="1"/>
    <s v="Returned"/>
  </r>
  <r>
    <s v="ORD00042"/>
    <x v="787"/>
    <s v="Yoga Nugroho"/>
    <x v="5"/>
    <x v="4"/>
    <n v="40000"/>
    <n v="1.3"/>
    <n v="0"/>
    <n v="52000"/>
    <n v="0"/>
    <n v="52000"/>
    <n v="18000"/>
    <n v="70000"/>
    <x v="0"/>
    <x v="0"/>
    <x v="1"/>
    <n v="4"/>
    <x v="1"/>
    <x v="1"/>
    <s v="Completed"/>
  </r>
  <r>
    <s v="ORD00449"/>
    <x v="788"/>
    <s v="Dina Kusuma"/>
    <x v="29"/>
    <x v="17"/>
    <n v="12000"/>
    <n v="0.8"/>
    <n v="0"/>
    <n v="9600"/>
    <n v="0"/>
    <n v="9600"/>
    <n v="48000"/>
    <n v="57600"/>
    <x v="2"/>
    <x v="0"/>
    <x v="1"/>
    <n v="2"/>
    <x v="0"/>
    <x v="2"/>
    <s v="Completed"/>
  </r>
  <r>
    <s v="ORD01657"/>
    <x v="789"/>
    <s v="Eka Saputra"/>
    <x v="29"/>
    <x v="12"/>
    <n v="9500"/>
    <n v="0.8"/>
    <n v="0"/>
    <n v="7600"/>
    <n v="0"/>
    <n v="7600"/>
    <n v="48000"/>
    <n v="55600"/>
    <x v="0"/>
    <x v="0"/>
    <x v="3"/>
    <n v="4"/>
    <x v="0"/>
    <x v="2"/>
    <s v="Completed"/>
  </r>
  <r>
    <s v="ORD01471"/>
    <x v="790"/>
    <s v="Ani Kusuma"/>
    <x v="29"/>
    <x v="0"/>
    <n v="10000"/>
    <n v="1.4"/>
    <n v="0"/>
    <n v="14000"/>
    <n v="0"/>
    <n v="14000"/>
    <n v="48000"/>
    <n v="62000"/>
    <x v="2"/>
    <x v="0"/>
    <x v="0"/>
    <n v="1"/>
    <x v="0"/>
    <x v="3"/>
    <s v="Completed"/>
  </r>
  <r>
    <s v="ORD01281"/>
    <x v="791"/>
    <s v="Aulia Wijaya"/>
    <x v="22"/>
    <x v="2"/>
    <n v="20000"/>
    <n v="1.1000000000000001"/>
    <n v="0"/>
    <n v="22000"/>
    <n v="0"/>
    <n v="22000"/>
    <n v="50000"/>
    <n v="72000"/>
    <x v="0"/>
    <x v="0"/>
    <x v="2"/>
    <n v="2"/>
    <x v="0"/>
    <x v="3"/>
    <s v="Completed"/>
  </r>
  <r>
    <s v="ORD01617"/>
    <x v="792"/>
    <s v="Hana Fauziah"/>
    <x v="14"/>
    <x v="1"/>
    <n v="15000"/>
    <n v="0.8"/>
    <n v="0"/>
    <n v="12000"/>
    <n v="0"/>
    <n v="12000"/>
    <n v="85000"/>
    <n v="97000"/>
    <x v="3"/>
    <x v="0"/>
    <x v="1"/>
    <n v="4"/>
    <x v="0"/>
    <x v="3"/>
    <s v="Completed"/>
  </r>
  <r>
    <s v="ORD01662"/>
    <x v="793"/>
    <s v="Gita Nugroho"/>
    <x v="2"/>
    <x v="10"/>
    <n v="45000"/>
    <n v="1.6"/>
    <n v="0"/>
    <n v="72000"/>
    <n v="0"/>
    <n v="72000"/>
    <n v="76000"/>
    <n v="148000"/>
    <x v="0"/>
    <x v="0"/>
    <x v="4"/>
    <n v="4"/>
    <x v="0"/>
    <x v="4"/>
    <s v="Completed"/>
  </r>
  <r>
    <s v="ORD01087"/>
    <x v="794"/>
    <s v="Putri Ramadhani"/>
    <x v="34"/>
    <x v="8"/>
    <n v="17500"/>
    <n v="2.2999999999999998"/>
    <n v="0"/>
    <n v="40250"/>
    <n v="0"/>
    <n v="40250"/>
    <n v="18000"/>
    <n v="58250"/>
    <x v="1"/>
    <x v="0"/>
    <x v="2"/>
    <n v="4"/>
    <x v="0"/>
    <x v="4"/>
    <s v="Completed"/>
  </r>
  <r>
    <s v="ORD01244"/>
    <x v="795"/>
    <s v="Eka Pradipta"/>
    <x v="18"/>
    <x v="8"/>
    <n v="17500"/>
    <n v="2.6"/>
    <n v="0"/>
    <n v="45500"/>
    <n v="0"/>
    <n v="45500"/>
    <n v="0"/>
    <n v="45500"/>
    <x v="3"/>
    <x v="0"/>
    <x v="2"/>
    <n v="3"/>
    <x v="0"/>
    <x v="6"/>
    <s v="Completed"/>
  </r>
  <r>
    <s v="ORD01209"/>
    <x v="796"/>
    <s v="Vina Maulana"/>
    <x v="0"/>
    <x v="16"/>
    <n v="115000"/>
    <n v="0.9"/>
    <n v="5"/>
    <n v="103500"/>
    <n v="5175"/>
    <n v="98325"/>
    <n v="15000"/>
    <n v="113325"/>
    <x v="1"/>
    <x v="2"/>
    <x v="2"/>
    <n v="2"/>
    <x v="0"/>
    <x v="0"/>
    <s v="Cancelled"/>
  </r>
  <r>
    <s v="ORD00450"/>
    <x v="797"/>
    <s v="Aulia Santoso"/>
    <x v="32"/>
    <x v="2"/>
    <n v="20000"/>
    <n v="2.5"/>
    <n v="5"/>
    <n v="50000"/>
    <n v="2500"/>
    <n v="47500"/>
    <n v="28000"/>
    <n v="75500"/>
    <x v="3"/>
    <x v="0"/>
    <x v="2"/>
    <n v="4"/>
    <x v="0"/>
    <x v="0"/>
    <s v="Completed"/>
  </r>
  <r>
    <s v="ORD00926"/>
    <x v="798"/>
    <s v="Putri Saputra"/>
    <x v="14"/>
    <x v="4"/>
    <n v="40000"/>
    <n v="0.4"/>
    <n v="5"/>
    <n v="16000"/>
    <n v="800"/>
    <n v="15200"/>
    <n v="85000"/>
    <n v="100200"/>
    <x v="0"/>
    <x v="0"/>
    <x v="4"/>
    <n v="5"/>
    <x v="0"/>
    <x v="0"/>
    <s v="Completed"/>
  </r>
  <r>
    <s v="ORD01575"/>
    <x v="799"/>
    <s v="Dewi Santoso"/>
    <x v="26"/>
    <x v="16"/>
    <n v="115000"/>
    <n v="0.7"/>
    <n v="5"/>
    <n v="80500"/>
    <n v="4025"/>
    <n v="76475"/>
    <n v="46000"/>
    <n v="122475"/>
    <x v="0"/>
    <x v="1"/>
    <x v="1"/>
    <n v="3"/>
    <x v="0"/>
    <x v="0"/>
    <s v="Returned"/>
  </r>
  <r>
    <s v="ORD01731"/>
    <x v="800"/>
    <s v="Zahra Budiman"/>
    <x v="27"/>
    <x v="4"/>
    <n v="40000"/>
    <n v="0.4"/>
    <n v="5"/>
    <n v="16000"/>
    <n v="800"/>
    <n v="15200"/>
    <n v="49000"/>
    <n v="64200"/>
    <x v="3"/>
    <x v="0"/>
    <x v="3"/>
    <n v="1"/>
    <x v="0"/>
    <x v="0"/>
    <s v="Completed"/>
  </r>
  <r>
    <s v="ORD01275"/>
    <x v="801"/>
    <s v="Zahra Wijaya"/>
    <x v="12"/>
    <x v="3"/>
    <n v="13500"/>
    <n v="1.9"/>
    <n v="5"/>
    <n v="25650"/>
    <n v="1282.5"/>
    <n v="24367.5"/>
    <n v="30000"/>
    <n v="54367.5"/>
    <x v="0"/>
    <x v="0"/>
    <x v="1"/>
    <n v="1"/>
    <x v="0"/>
    <x v="0"/>
    <s v="Completed"/>
  </r>
  <r>
    <s v="ORD01462"/>
    <x v="802"/>
    <s v="Eka Maulana"/>
    <x v="2"/>
    <x v="16"/>
    <n v="115000"/>
    <n v="0.5"/>
    <n v="5"/>
    <n v="57500"/>
    <n v="2875"/>
    <n v="54625"/>
    <n v="76000"/>
    <n v="130625"/>
    <x v="0"/>
    <x v="1"/>
    <x v="3"/>
    <n v="4"/>
    <x v="0"/>
    <x v="0"/>
    <s v="Returned"/>
  </r>
  <r>
    <s v="ORD01545"/>
    <x v="803"/>
    <s v="Yani Puspita"/>
    <x v="1"/>
    <x v="10"/>
    <n v="45000"/>
    <n v="0.6"/>
    <n v="5"/>
    <n v="27000"/>
    <n v="1350"/>
    <n v="25650"/>
    <n v="17000"/>
    <n v="42650"/>
    <x v="2"/>
    <x v="0"/>
    <x v="0"/>
    <n v="4"/>
    <x v="0"/>
    <x v="0"/>
    <s v="Completed"/>
  </r>
  <r>
    <s v="ORD00217"/>
    <x v="804"/>
    <s v="Citra Saputra"/>
    <x v="11"/>
    <x v="12"/>
    <n v="9500"/>
    <n v="1.1000000000000001"/>
    <n v="5"/>
    <n v="10450"/>
    <n v="522.5"/>
    <n v="9927.5"/>
    <n v="74000"/>
    <n v="83927.5"/>
    <x v="2"/>
    <x v="0"/>
    <x v="2"/>
    <n v="4"/>
    <x v="0"/>
    <x v="0"/>
    <s v="Completed"/>
  </r>
  <r>
    <s v="ORD00217"/>
    <x v="804"/>
    <s v="Citra Saputra"/>
    <x v="11"/>
    <x v="2"/>
    <n v="20000"/>
    <n v="1.5"/>
    <n v="5"/>
    <n v="30000"/>
    <n v="1500"/>
    <n v="28500"/>
    <n v="0"/>
    <n v="28500"/>
    <x v="2"/>
    <x v="0"/>
    <x v="2"/>
    <n v="4"/>
    <x v="0"/>
    <x v="0"/>
    <s v="Completed"/>
  </r>
  <r>
    <s v="ORD00793"/>
    <x v="805"/>
    <s v="Yani Budiman"/>
    <x v="25"/>
    <x v="15"/>
    <n v="10000"/>
    <n v="1.2"/>
    <n v="5"/>
    <n v="12000"/>
    <n v="600"/>
    <n v="11400"/>
    <n v="50000"/>
    <n v="61400"/>
    <x v="2"/>
    <x v="0"/>
    <x v="1"/>
    <n v="4"/>
    <x v="0"/>
    <x v="0"/>
    <s v="Completed"/>
  </r>
  <r>
    <s v="ORD00435"/>
    <x v="806"/>
    <s v="Lestari Pradipta"/>
    <x v="28"/>
    <x v="18"/>
    <n v="11000"/>
    <n v="0.7"/>
    <n v="5"/>
    <n v="7699.9999999999991"/>
    <n v="385"/>
    <n v="7314.9999999999991"/>
    <n v="56000"/>
    <n v="63315"/>
    <x v="1"/>
    <x v="0"/>
    <x v="4"/>
    <n v="1"/>
    <x v="0"/>
    <x v="0"/>
    <s v="Completed"/>
  </r>
  <r>
    <s v="ORD00153"/>
    <x v="807"/>
    <s v="Fitri Setiawan"/>
    <x v="13"/>
    <x v="18"/>
    <n v="11000"/>
    <n v="0.7"/>
    <n v="5"/>
    <n v="7699.9999999999991"/>
    <n v="385"/>
    <n v="7314.9999999999991"/>
    <n v="49000"/>
    <n v="56315"/>
    <x v="1"/>
    <x v="0"/>
    <x v="2"/>
    <n v="1"/>
    <x v="0"/>
    <x v="0"/>
    <s v="Completed"/>
  </r>
  <r>
    <s v="ORD00420"/>
    <x v="808"/>
    <s v="Fitri Hidayat"/>
    <x v="17"/>
    <x v="9"/>
    <n v="46000"/>
    <n v="1"/>
    <n v="5"/>
    <n v="46000"/>
    <n v="2300"/>
    <n v="43700"/>
    <n v="72000"/>
    <n v="115700"/>
    <x v="2"/>
    <x v="1"/>
    <x v="0"/>
    <n v="3"/>
    <x v="0"/>
    <x v="0"/>
    <s v="Returned"/>
  </r>
  <r>
    <s v="ORD01147"/>
    <x v="809"/>
    <s v="Kartika Saputra"/>
    <x v="37"/>
    <x v="8"/>
    <n v="17500"/>
    <n v="2.1"/>
    <n v="5"/>
    <n v="36750"/>
    <n v="1837.5"/>
    <n v="34912.5"/>
    <n v="67000"/>
    <n v="101912.5"/>
    <x v="2"/>
    <x v="0"/>
    <x v="2"/>
    <n v="4"/>
    <x v="0"/>
    <x v="0"/>
    <s v="Completed"/>
  </r>
  <r>
    <s v="ORD00405"/>
    <x v="810"/>
    <s v="Lestari Puspita"/>
    <x v="19"/>
    <x v="10"/>
    <n v="45000"/>
    <n v="1.7"/>
    <n v="5"/>
    <n v="76500"/>
    <n v="3825"/>
    <n v="72675"/>
    <n v="78000"/>
    <n v="150675"/>
    <x v="0"/>
    <x v="0"/>
    <x v="0"/>
    <n v="5"/>
    <x v="0"/>
    <x v="0"/>
    <s v="Completed"/>
  </r>
  <r>
    <s v="ORD00474"/>
    <x v="811"/>
    <s v="Erna Setiawan"/>
    <x v="6"/>
    <x v="14"/>
    <n v="55000"/>
    <n v="0.5"/>
    <n v="5"/>
    <n v="27500"/>
    <n v="1375"/>
    <n v="26125"/>
    <n v="80000"/>
    <n v="106125"/>
    <x v="0"/>
    <x v="0"/>
    <x v="0"/>
    <n v="2"/>
    <x v="0"/>
    <x v="0"/>
    <s v="Completed"/>
  </r>
  <r>
    <s v="ORD01829"/>
    <x v="812"/>
    <s v="Eka Ramadhani"/>
    <x v="31"/>
    <x v="16"/>
    <n v="115000"/>
    <n v="0.2"/>
    <n v="5"/>
    <n v="23000"/>
    <n v="1150"/>
    <n v="21850"/>
    <n v="87000"/>
    <n v="108850"/>
    <x v="2"/>
    <x v="0"/>
    <x v="1"/>
    <n v="4"/>
    <x v="0"/>
    <x v="0"/>
    <s v="Completed"/>
  </r>
  <r>
    <s v="ORD00889"/>
    <x v="813"/>
    <s v="Yani Maulana"/>
    <x v="19"/>
    <x v="19"/>
    <n v="15500"/>
    <n v="0.6"/>
    <n v="5"/>
    <n v="9300"/>
    <n v="465"/>
    <n v="8835"/>
    <n v="78000"/>
    <n v="86835"/>
    <x v="0"/>
    <x v="0"/>
    <x v="0"/>
    <n v="5"/>
    <x v="0"/>
    <x v="0"/>
    <s v="Completed"/>
  </r>
  <r>
    <s v="ORD01696"/>
    <x v="814"/>
    <s v="Ani Budiman"/>
    <x v="17"/>
    <x v="15"/>
    <n v="10000"/>
    <n v="0.2"/>
    <n v="5"/>
    <n v="2000"/>
    <n v="100"/>
    <n v="1900"/>
    <n v="72000"/>
    <n v="73900"/>
    <x v="1"/>
    <x v="0"/>
    <x v="0"/>
    <n v="1"/>
    <x v="0"/>
    <x v="0"/>
    <s v="Completed"/>
  </r>
  <r>
    <s v="ORD00892"/>
    <x v="815"/>
    <s v="Erna Iskandar"/>
    <x v="17"/>
    <x v="0"/>
    <n v="10000"/>
    <n v="3.8"/>
    <n v="5"/>
    <n v="38000"/>
    <n v="1900"/>
    <n v="36100"/>
    <n v="72000"/>
    <n v="108100"/>
    <x v="3"/>
    <x v="2"/>
    <x v="0"/>
    <n v="4"/>
    <x v="0"/>
    <x v="0"/>
    <s v="Cancelled"/>
  </r>
  <r>
    <s v="ORD01073"/>
    <x v="816"/>
    <s v="Bella Rahmawati"/>
    <x v="8"/>
    <x v="17"/>
    <n v="12000"/>
    <n v="0.6"/>
    <n v="5"/>
    <n v="7200"/>
    <n v="360"/>
    <n v="6840"/>
    <n v="59000"/>
    <n v="65840"/>
    <x v="1"/>
    <x v="0"/>
    <x v="0"/>
    <n v="1"/>
    <x v="0"/>
    <x v="0"/>
    <s v="Completed"/>
  </r>
  <r>
    <s v="ORD01493"/>
    <x v="817"/>
    <s v="Putri Halim"/>
    <x v="24"/>
    <x v="10"/>
    <n v="45000"/>
    <n v="1"/>
    <n v="5"/>
    <n v="45000"/>
    <n v="2250"/>
    <n v="42750"/>
    <n v="68000"/>
    <n v="110750"/>
    <x v="0"/>
    <x v="0"/>
    <x v="2"/>
    <n v="1"/>
    <x v="0"/>
    <x v="0"/>
    <s v="Completed"/>
  </r>
  <r>
    <s v="ORD00524"/>
    <x v="818"/>
    <s v="Bella Ramadhani"/>
    <x v="14"/>
    <x v="8"/>
    <n v="17500"/>
    <n v="1"/>
    <n v="5"/>
    <n v="17500"/>
    <n v="875"/>
    <n v="16625"/>
    <n v="85000"/>
    <n v="101625"/>
    <x v="3"/>
    <x v="0"/>
    <x v="4"/>
    <n v="2"/>
    <x v="0"/>
    <x v="0"/>
    <s v="Completed"/>
  </r>
  <r>
    <s v="ORD00287"/>
    <x v="819"/>
    <s v="Sari Wijaya"/>
    <x v="4"/>
    <x v="5"/>
    <n v="10500"/>
    <n v="1.7"/>
    <n v="5"/>
    <n v="17850"/>
    <n v="892.5"/>
    <n v="16957.5"/>
    <n v="43000"/>
    <n v="59957.5"/>
    <x v="0"/>
    <x v="0"/>
    <x v="0"/>
    <n v="1"/>
    <x v="0"/>
    <x v="0"/>
    <s v="Completed"/>
  </r>
  <r>
    <s v="ORD01282"/>
    <x v="820"/>
    <s v="Arif Maulana"/>
    <x v="15"/>
    <x v="4"/>
    <n v="40000"/>
    <n v="0.3"/>
    <n v="5"/>
    <n v="12000"/>
    <n v="600"/>
    <n v="11400"/>
    <n v="97000"/>
    <n v="108400"/>
    <x v="2"/>
    <x v="0"/>
    <x v="0"/>
    <n v="4"/>
    <x v="1"/>
    <x v="0"/>
    <s v="Completed"/>
  </r>
  <r>
    <s v="ORD01055"/>
    <x v="821"/>
    <s v="Aulia Fauziah"/>
    <x v="24"/>
    <x v="14"/>
    <n v="55000"/>
    <n v="1.1000000000000001"/>
    <n v="0"/>
    <n v="60500.000000000007"/>
    <n v="0"/>
    <n v="60500.000000000007"/>
    <n v="68000"/>
    <n v="128500"/>
    <x v="0"/>
    <x v="0"/>
    <x v="1"/>
    <n v="2"/>
    <x v="0"/>
    <x v="1"/>
    <s v="Completed"/>
  </r>
  <r>
    <s v="ORD00313"/>
    <x v="822"/>
    <s v="Citra Santoso"/>
    <x v="14"/>
    <x v="8"/>
    <n v="17500"/>
    <n v="0.7"/>
    <n v="0"/>
    <n v="12250"/>
    <n v="0"/>
    <n v="12250"/>
    <n v="85000"/>
    <n v="97250"/>
    <x v="0"/>
    <x v="1"/>
    <x v="3"/>
    <n v="3"/>
    <x v="0"/>
    <x v="1"/>
    <s v="Returned"/>
  </r>
  <r>
    <s v="ORD01389"/>
    <x v="823"/>
    <s v="Eka Kurniawan"/>
    <x v="37"/>
    <x v="16"/>
    <n v="115000"/>
    <n v="0.7"/>
    <n v="0"/>
    <n v="80500"/>
    <n v="0"/>
    <n v="80500"/>
    <n v="67000"/>
    <n v="147500"/>
    <x v="0"/>
    <x v="0"/>
    <x v="0"/>
    <n v="3"/>
    <x v="0"/>
    <x v="1"/>
    <s v="Completed"/>
  </r>
  <r>
    <s v="ORD01427"/>
    <x v="824"/>
    <s v="Citra Rahmawati"/>
    <x v="25"/>
    <x v="11"/>
    <n v="15000"/>
    <n v="1.5"/>
    <n v="0"/>
    <n v="22500"/>
    <n v="0"/>
    <n v="22500"/>
    <n v="50000"/>
    <n v="72500"/>
    <x v="2"/>
    <x v="0"/>
    <x v="1"/>
    <n v="5"/>
    <x v="0"/>
    <x v="1"/>
    <s v="Completed"/>
  </r>
  <r>
    <s v="ORD00970"/>
    <x v="825"/>
    <s v="Indra Ananda"/>
    <x v="20"/>
    <x v="18"/>
    <n v="11000"/>
    <n v="1.9"/>
    <n v="0"/>
    <n v="20900"/>
    <n v="0"/>
    <n v="20900"/>
    <n v="84000"/>
    <n v="104900"/>
    <x v="0"/>
    <x v="0"/>
    <x v="0"/>
    <n v="4"/>
    <x v="1"/>
    <x v="1"/>
    <s v="Completed"/>
  </r>
  <r>
    <s v="ORD00982"/>
    <x v="826"/>
    <s v="Citra Hidayat"/>
    <x v="21"/>
    <x v="6"/>
    <n v="26000"/>
    <n v="0.8"/>
    <n v="0"/>
    <n v="20800"/>
    <n v="0"/>
    <n v="20800"/>
    <n v="59000"/>
    <n v="79800"/>
    <x v="2"/>
    <x v="0"/>
    <x v="2"/>
    <n v="4"/>
    <x v="0"/>
    <x v="1"/>
    <s v="Completed"/>
  </r>
  <r>
    <s v="ORD01220"/>
    <x v="827"/>
    <s v="Eka Iskandar"/>
    <x v="11"/>
    <x v="13"/>
    <n v="10000"/>
    <n v="0.4"/>
    <n v="0"/>
    <n v="4000"/>
    <n v="0"/>
    <n v="4000"/>
    <n v="74000"/>
    <n v="78000"/>
    <x v="3"/>
    <x v="0"/>
    <x v="0"/>
    <n v="2"/>
    <x v="0"/>
    <x v="1"/>
    <s v="Completed"/>
  </r>
  <r>
    <s v="ORD00011"/>
    <x v="828"/>
    <s v="Indra Ananda"/>
    <x v="20"/>
    <x v="14"/>
    <n v="55000"/>
    <n v="0.3"/>
    <n v="0"/>
    <n v="16500"/>
    <n v="0"/>
    <n v="16500"/>
    <n v="84000"/>
    <n v="100500"/>
    <x v="2"/>
    <x v="0"/>
    <x v="2"/>
    <n v="4"/>
    <x v="1"/>
    <x v="1"/>
    <s v="Completed"/>
  </r>
  <r>
    <s v="ORD01789"/>
    <x v="829"/>
    <s v="Citra Utami"/>
    <x v="29"/>
    <x v="10"/>
    <n v="45000"/>
    <n v="1.2"/>
    <n v="0"/>
    <n v="54000"/>
    <n v="0"/>
    <n v="54000"/>
    <n v="48000"/>
    <n v="102000"/>
    <x v="1"/>
    <x v="0"/>
    <x v="2"/>
    <n v="3"/>
    <x v="0"/>
    <x v="1"/>
    <s v="Completed"/>
  </r>
  <r>
    <s v="ORD00174"/>
    <x v="830"/>
    <s v="Dewi Budiman"/>
    <x v="36"/>
    <x v="7"/>
    <n v="14000"/>
    <n v="0.5"/>
    <n v="0"/>
    <n v="7000"/>
    <n v="0"/>
    <n v="7000"/>
    <n v="21000"/>
    <n v="28000"/>
    <x v="1"/>
    <x v="0"/>
    <x v="1"/>
    <n v="3"/>
    <x v="0"/>
    <x v="1"/>
    <s v="Completed"/>
  </r>
  <r>
    <s v="ORD01392"/>
    <x v="831"/>
    <s v="Clara Utami"/>
    <x v="34"/>
    <x v="12"/>
    <n v="9500"/>
    <n v="1.3"/>
    <n v="0"/>
    <n v="12350"/>
    <n v="0"/>
    <n v="12350"/>
    <n v="18000"/>
    <n v="30350"/>
    <x v="1"/>
    <x v="0"/>
    <x v="1"/>
    <n v="4"/>
    <x v="0"/>
    <x v="1"/>
    <s v="Completed"/>
  </r>
  <r>
    <s v="ORD01633"/>
    <x v="832"/>
    <s v="Gita Hidayat"/>
    <x v="12"/>
    <x v="18"/>
    <n v="11000"/>
    <n v="2"/>
    <n v="0"/>
    <n v="22000"/>
    <n v="0"/>
    <n v="22000"/>
    <n v="30000"/>
    <n v="52000"/>
    <x v="3"/>
    <x v="0"/>
    <x v="0"/>
    <n v="5"/>
    <x v="0"/>
    <x v="1"/>
    <s v="Completed"/>
  </r>
  <r>
    <s v="ORD01401"/>
    <x v="833"/>
    <s v="Aulia Puspita"/>
    <x v="29"/>
    <x v="4"/>
    <n v="40000"/>
    <n v="0.4"/>
    <n v="0"/>
    <n v="16000"/>
    <n v="0"/>
    <n v="16000"/>
    <n v="48000"/>
    <n v="64000"/>
    <x v="3"/>
    <x v="1"/>
    <x v="3"/>
    <n v="1"/>
    <x v="0"/>
    <x v="1"/>
    <s v="Returned"/>
  </r>
  <r>
    <s v="ORD00094"/>
    <x v="834"/>
    <s v="Galih Iskandar"/>
    <x v="27"/>
    <x v="0"/>
    <n v="10000"/>
    <n v="1.4"/>
    <n v="0"/>
    <n v="14000"/>
    <n v="0"/>
    <n v="14000"/>
    <n v="49000"/>
    <n v="63000"/>
    <x v="2"/>
    <x v="0"/>
    <x v="0"/>
    <n v="3"/>
    <x v="1"/>
    <x v="1"/>
    <s v="Completed"/>
  </r>
  <r>
    <s v="ORD00302"/>
    <x v="835"/>
    <s v="Fitri Maulana"/>
    <x v="22"/>
    <x v="1"/>
    <n v="15000"/>
    <n v="0.3"/>
    <n v="0"/>
    <n v="4500"/>
    <n v="0"/>
    <n v="4500"/>
    <n v="50000"/>
    <n v="54500"/>
    <x v="3"/>
    <x v="0"/>
    <x v="2"/>
    <n v="3"/>
    <x v="0"/>
    <x v="1"/>
    <s v="Completed"/>
  </r>
  <r>
    <s v="ORD01647"/>
    <x v="836"/>
    <s v="Erna Utami"/>
    <x v="10"/>
    <x v="7"/>
    <n v="14000"/>
    <n v="0.5"/>
    <n v="0"/>
    <n v="7000"/>
    <n v="0"/>
    <n v="7000"/>
    <n v="87000"/>
    <n v="94000"/>
    <x v="1"/>
    <x v="1"/>
    <x v="4"/>
    <n v="1"/>
    <x v="0"/>
    <x v="1"/>
    <s v="Returned"/>
  </r>
  <r>
    <s v="ORD00900"/>
    <x v="837"/>
    <s v="Ani Budiman"/>
    <x v="17"/>
    <x v="16"/>
    <n v="115000"/>
    <n v="1.2"/>
    <n v="0"/>
    <n v="138000"/>
    <n v="0"/>
    <n v="138000"/>
    <n v="72000"/>
    <n v="210000"/>
    <x v="1"/>
    <x v="0"/>
    <x v="0"/>
    <n v="4"/>
    <x v="0"/>
    <x v="1"/>
    <s v="Completed"/>
  </r>
  <r>
    <s v="ORD01154"/>
    <x v="838"/>
    <s v="Fajar Fauziah"/>
    <x v="24"/>
    <x v="0"/>
    <n v="10000"/>
    <n v="0.7"/>
    <n v="0"/>
    <n v="7000"/>
    <n v="0"/>
    <n v="7000"/>
    <n v="68000"/>
    <n v="75000"/>
    <x v="2"/>
    <x v="0"/>
    <x v="0"/>
    <n v="4"/>
    <x v="1"/>
    <x v="1"/>
    <s v="Completed"/>
  </r>
  <r>
    <s v="ORD01490"/>
    <x v="839"/>
    <s v="Ani Halim"/>
    <x v="25"/>
    <x v="9"/>
    <n v="46000"/>
    <n v="0.6"/>
    <n v="0"/>
    <n v="27600"/>
    <n v="0"/>
    <n v="27600"/>
    <n v="50000"/>
    <n v="77600"/>
    <x v="1"/>
    <x v="0"/>
    <x v="1"/>
    <n v="2"/>
    <x v="0"/>
    <x v="2"/>
    <s v="Completed"/>
  </r>
  <r>
    <s v="ORD01572"/>
    <x v="840"/>
    <s v="Zahra Ananda"/>
    <x v="18"/>
    <x v="3"/>
    <n v="13500"/>
    <n v="1.4"/>
    <n v="0"/>
    <n v="18900"/>
    <n v="0"/>
    <n v="18900"/>
    <n v="0"/>
    <n v="18900"/>
    <x v="3"/>
    <x v="0"/>
    <x v="4"/>
    <n v="1"/>
    <x v="0"/>
    <x v="2"/>
    <s v="Completed"/>
  </r>
  <r>
    <s v="ORD00260"/>
    <x v="841"/>
    <s v="Ani Hidayat"/>
    <x v="4"/>
    <x v="18"/>
    <n v="11000"/>
    <n v="1.9"/>
    <n v="0"/>
    <n v="20900"/>
    <n v="0"/>
    <n v="20900"/>
    <n v="43000"/>
    <n v="63900"/>
    <x v="2"/>
    <x v="0"/>
    <x v="3"/>
    <n v="5"/>
    <x v="0"/>
    <x v="2"/>
    <s v="Completed"/>
  </r>
  <r>
    <s v="ORD00260"/>
    <x v="841"/>
    <s v="Ani Hidayat"/>
    <x v="4"/>
    <x v="1"/>
    <n v="15000"/>
    <n v="0.6"/>
    <n v="0"/>
    <n v="9000"/>
    <n v="0"/>
    <n v="9000"/>
    <n v="0"/>
    <n v="9000"/>
    <x v="2"/>
    <x v="0"/>
    <x v="3"/>
    <n v="5"/>
    <x v="0"/>
    <x v="2"/>
    <s v="Completed"/>
  </r>
  <r>
    <s v="ORD00283"/>
    <x v="842"/>
    <s v="Qori Ananda"/>
    <x v="25"/>
    <x v="17"/>
    <n v="12000"/>
    <n v="0.9"/>
    <n v="0"/>
    <n v="10800"/>
    <n v="0"/>
    <n v="10800"/>
    <n v="50000"/>
    <n v="60800"/>
    <x v="1"/>
    <x v="0"/>
    <x v="4"/>
    <n v="4"/>
    <x v="0"/>
    <x v="2"/>
    <s v="Completed"/>
  </r>
  <r>
    <s v="ORD01237"/>
    <x v="843"/>
    <s v="Nanda Setiawan"/>
    <x v="31"/>
    <x v="5"/>
    <n v="10500"/>
    <n v="1.9"/>
    <n v="0"/>
    <n v="19950"/>
    <n v="0"/>
    <n v="19950"/>
    <n v="87000"/>
    <n v="106950"/>
    <x v="1"/>
    <x v="2"/>
    <x v="1"/>
    <n v="2"/>
    <x v="1"/>
    <x v="2"/>
    <s v="Cancelled"/>
  </r>
  <r>
    <s v="ORD01819"/>
    <x v="844"/>
    <s v="Zahra Budiman"/>
    <x v="27"/>
    <x v="18"/>
    <n v="11000"/>
    <n v="1"/>
    <n v="0"/>
    <n v="11000"/>
    <n v="0"/>
    <n v="11000"/>
    <n v="49000"/>
    <n v="60000"/>
    <x v="0"/>
    <x v="0"/>
    <x v="4"/>
    <n v="3"/>
    <x v="0"/>
    <x v="2"/>
    <s v="Completed"/>
  </r>
  <r>
    <s v="ORD01669"/>
    <x v="845"/>
    <s v="Bella Hidayat"/>
    <x v="35"/>
    <x v="8"/>
    <n v="17500"/>
    <n v="1.9"/>
    <n v="0"/>
    <n v="33250"/>
    <n v="0"/>
    <n v="33250"/>
    <n v="79000"/>
    <n v="112250"/>
    <x v="1"/>
    <x v="0"/>
    <x v="2"/>
    <n v="3"/>
    <x v="0"/>
    <x v="2"/>
    <s v="Completed"/>
  </r>
  <r>
    <s v="ORD00496"/>
    <x v="846"/>
    <s v="Dewi Wijaya"/>
    <x v="12"/>
    <x v="11"/>
    <n v="15000"/>
    <n v="0.9"/>
    <n v="0"/>
    <n v="13500"/>
    <n v="0"/>
    <n v="13500"/>
    <n v="30000"/>
    <n v="43500"/>
    <x v="2"/>
    <x v="0"/>
    <x v="1"/>
    <n v="1"/>
    <x v="0"/>
    <x v="2"/>
    <s v="Completed"/>
  </r>
  <r>
    <s v="ORD01583"/>
    <x v="847"/>
    <s v="Arif Fauziah"/>
    <x v="6"/>
    <x v="3"/>
    <n v="13500"/>
    <n v="1"/>
    <n v="0"/>
    <n v="13500"/>
    <n v="0"/>
    <n v="13500"/>
    <n v="80000"/>
    <n v="93500"/>
    <x v="2"/>
    <x v="0"/>
    <x v="2"/>
    <n v="1"/>
    <x v="1"/>
    <x v="2"/>
    <s v="Completed"/>
  </r>
  <r>
    <s v="ORD00798"/>
    <x v="848"/>
    <s v="Yani Kusuma"/>
    <x v="8"/>
    <x v="9"/>
    <n v="46000"/>
    <n v="1.1000000000000001"/>
    <n v="0"/>
    <n v="50600.000000000007"/>
    <n v="0"/>
    <n v="50600.000000000007"/>
    <n v="59000"/>
    <n v="109600"/>
    <x v="3"/>
    <x v="0"/>
    <x v="3"/>
    <n v="3"/>
    <x v="0"/>
    <x v="2"/>
    <s v="Completed"/>
  </r>
  <r>
    <s v="ORD01415"/>
    <x v="849"/>
    <s v="Bella Fauziah"/>
    <x v="3"/>
    <x v="10"/>
    <n v="45000"/>
    <n v="0.4"/>
    <n v="0"/>
    <n v="18000"/>
    <n v="0"/>
    <n v="18000"/>
    <n v="93000"/>
    <n v="111000"/>
    <x v="2"/>
    <x v="0"/>
    <x v="2"/>
    <n v="2"/>
    <x v="0"/>
    <x v="2"/>
    <s v="Completed"/>
  </r>
  <r>
    <s v="ORD00327"/>
    <x v="850"/>
    <s v="Qori Fauziah"/>
    <x v="11"/>
    <x v="10"/>
    <n v="45000"/>
    <n v="0.4"/>
    <n v="0"/>
    <n v="18000"/>
    <n v="0"/>
    <n v="18000"/>
    <n v="74000"/>
    <n v="92000"/>
    <x v="0"/>
    <x v="1"/>
    <x v="2"/>
    <n v="2"/>
    <x v="0"/>
    <x v="2"/>
    <s v="Returned"/>
  </r>
  <r>
    <s v="ORD00441"/>
    <x v="851"/>
    <s v="Sari Puspita"/>
    <x v="15"/>
    <x v="1"/>
    <n v="15000"/>
    <n v="0.8"/>
    <n v="0"/>
    <n v="12000"/>
    <n v="0"/>
    <n v="12000"/>
    <n v="97000"/>
    <n v="109000"/>
    <x v="2"/>
    <x v="2"/>
    <x v="0"/>
    <n v="5"/>
    <x v="0"/>
    <x v="2"/>
    <s v="Cancelled"/>
  </r>
  <r>
    <s v="ORD00441"/>
    <x v="851"/>
    <s v="Sari Puspita"/>
    <x v="15"/>
    <x v="10"/>
    <n v="45000"/>
    <n v="1.4"/>
    <n v="0"/>
    <n v="62999.999999999993"/>
    <n v="0"/>
    <n v="62999.999999999993"/>
    <n v="0"/>
    <n v="62999.999999999993"/>
    <x v="2"/>
    <x v="2"/>
    <x v="0"/>
    <n v="5"/>
    <x v="0"/>
    <x v="2"/>
    <s v="Cancelled"/>
  </r>
  <r>
    <s v="ORD01453"/>
    <x v="852"/>
    <s v="Clara Pradipta"/>
    <x v="15"/>
    <x v="17"/>
    <n v="12000"/>
    <n v="0.7"/>
    <n v="0"/>
    <n v="8400"/>
    <n v="0"/>
    <n v="8400"/>
    <n v="97000"/>
    <n v="105400"/>
    <x v="1"/>
    <x v="0"/>
    <x v="0"/>
    <n v="2"/>
    <x v="0"/>
    <x v="2"/>
    <s v="Completed"/>
  </r>
  <r>
    <s v="ORD00495"/>
    <x v="853"/>
    <s v="Sari Puspita"/>
    <x v="15"/>
    <x v="14"/>
    <n v="55000"/>
    <n v="1"/>
    <n v="0"/>
    <n v="55000"/>
    <n v="0"/>
    <n v="55000"/>
    <n v="97000"/>
    <n v="152000"/>
    <x v="0"/>
    <x v="1"/>
    <x v="0"/>
    <n v="2"/>
    <x v="0"/>
    <x v="3"/>
    <s v="Returned"/>
  </r>
  <r>
    <s v="ORD00495"/>
    <x v="853"/>
    <s v="Sari Puspita"/>
    <x v="15"/>
    <x v="1"/>
    <n v="15000"/>
    <n v="1.1000000000000001"/>
    <n v="0"/>
    <n v="16500"/>
    <n v="0"/>
    <n v="16500"/>
    <n v="0"/>
    <n v="16500"/>
    <x v="0"/>
    <x v="1"/>
    <x v="0"/>
    <n v="2"/>
    <x v="0"/>
    <x v="3"/>
    <s v="Returned"/>
  </r>
  <r>
    <s v="ORD00529"/>
    <x v="854"/>
    <s v="Rizky Fauziah"/>
    <x v="31"/>
    <x v="1"/>
    <n v="15000"/>
    <n v="0.4"/>
    <n v="0"/>
    <n v="6000"/>
    <n v="0"/>
    <n v="6000"/>
    <n v="87000"/>
    <n v="93000"/>
    <x v="0"/>
    <x v="2"/>
    <x v="4"/>
    <n v="3"/>
    <x v="1"/>
    <x v="3"/>
    <s v="Cancelled"/>
  </r>
  <r>
    <s v="ORD00139"/>
    <x v="855"/>
    <s v="Aulia Maulana"/>
    <x v="34"/>
    <x v="18"/>
    <n v="11000"/>
    <n v="0.7"/>
    <n v="0"/>
    <n v="7699.9999999999991"/>
    <n v="0"/>
    <n v="7699.9999999999991"/>
    <n v="18000"/>
    <n v="25700"/>
    <x v="3"/>
    <x v="0"/>
    <x v="1"/>
    <n v="3"/>
    <x v="0"/>
    <x v="3"/>
    <s v="Completed"/>
  </r>
  <r>
    <s v="ORD00231"/>
    <x v="856"/>
    <s v="Dina Halim"/>
    <x v="0"/>
    <x v="9"/>
    <n v="46000"/>
    <n v="0.6"/>
    <n v="0"/>
    <n v="27600"/>
    <n v="0"/>
    <n v="27600"/>
    <n v="15000"/>
    <n v="42600"/>
    <x v="0"/>
    <x v="0"/>
    <x v="4"/>
    <n v="1"/>
    <x v="0"/>
    <x v="3"/>
    <s v="Completed"/>
  </r>
  <r>
    <s v="ORD01437"/>
    <x v="857"/>
    <s v="Gita Ramadhani"/>
    <x v="22"/>
    <x v="14"/>
    <n v="55000"/>
    <n v="0.2"/>
    <n v="0"/>
    <n v="11000"/>
    <n v="0"/>
    <n v="11000"/>
    <n v="50000"/>
    <n v="61000"/>
    <x v="0"/>
    <x v="0"/>
    <x v="2"/>
    <n v="1"/>
    <x v="0"/>
    <x v="3"/>
    <s v="Completed"/>
  </r>
  <r>
    <s v="ORD00514"/>
    <x v="858"/>
    <s v="Sari Puspita"/>
    <x v="15"/>
    <x v="13"/>
    <n v="10000"/>
    <n v="1.2"/>
    <n v="0"/>
    <n v="12000"/>
    <n v="0"/>
    <n v="12000"/>
    <n v="97000"/>
    <n v="109000"/>
    <x v="0"/>
    <x v="0"/>
    <x v="4"/>
    <n v="5"/>
    <x v="0"/>
    <x v="3"/>
    <s v="Completed"/>
  </r>
  <r>
    <s v="ORD00777"/>
    <x v="859"/>
    <s v="Dimas Utami"/>
    <x v="18"/>
    <x v="15"/>
    <n v="10000"/>
    <n v="0.7"/>
    <n v="0"/>
    <n v="7000"/>
    <n v="0"/>
    <n v="7000"/>
    <n v="0"/>
    <n v="7000"/>
    <x v="0"/>
    <x v="0"/>
    <x v="0"/>
    <n v="2"/>
    <x v="1"/>
    <x v="3"/>
    <s v="Completed"/>
  </r>
  <r>
    <s v="ORD00799"/>
    <x v="860"/>
    <s v="Putri Halim"/>
    <x v="24"/>
    <x v="12"/>
    <n v="9500"/>
    <n v="1"/>
    <n v="0"/>
    <n v="9500"/>
    <n v="0"/>
    <n v="9500"/>
    <n v="68000"/>
    <n v="77500"/>
    <x v="3"/>
    <x v="0"/>
    <x v="1"/>
    <n v="2"/>
    <x v="0"/>
    <x v="3"/>
    <s v="Completed"/>
  </r>
  <r>
    <s v="ORD01135"/>
    <x v="861"/>
    <s v="Wahyu Fauziah"/>
    <x v="35"/>
    <x v="17"/>
    <n v="12000"/>
    <n v="1.1000000000000001"/>
    <n v="0"/>
    <n v="13200.000000000002"/>
    <n v="0"/>
    <n v="13200.000000000002"/>
    <n v="79000"/>
    <n v="92200"/>
    <x v="0"/>
    <x v="0"/>
    <x v="1"/>
    <n v="4"/>
    <x v="1"/>
    <x v="3"/>
    <s v="Completed"/>
  </r>
  <r>
    <s v="ORD01537"/>
    <x v="862"/>
    <s v="Dina Rahmawati"/>
    <x v="21"/>
    <x v="13"/>
    <n v="10000"/>
    <n v="0.8"/>
    <n v="0"/>
    <n v="8000"/>
    <n v="0"/>
    <n v="8000"/>
    <n v="59000"/>
    <n v="67000"/>
    <x v="0"/>
    <x v="0"/>
    <x v="4"/>
    <n v="2"/>
    <x v="0"/>
    <x v="3"/>
    <s v="Completed"/>
  </r>
  <r>
    <s v="ORD00964"/>
    <x v="863"/>
    <s v="Eka Syahputra"/>
    <x v="15"/>
    <x v="0"/>
    <n v="10000"/>
    <n v="1.5"/>
    <n v="0"/>
    <n v="15000"/>
    <n v="0"/>
    <n v="15000"/>
    <n v="97000"/>
    <n v="112000"/>
    <x v="1"/>
    <x v="0"/>
    <x v="3"/>
    <n v="2"/>
    <x v="0"/>
    <x v="3"/>
    <s v="Completed"/>
  </r>
  <r>
    <s v="ORD01028"/>
    <x v="864"/>
    <s v="Zahra Kurniawan"/>
    <x v="0"/>
    <x v="11"/>
    <n v="15000"/>
    <n v="1"/>
    <n v="0"/>
    <n v="15000"/>
    <n v="0"/>
    <n v="15000"/>
    <n v="15000"/>
    <n v="30000"/>
    <x v="3"/>
    <x v="0"/>
    <x v="3"/>
    <n v="5"/>
    <x v="0"/>
    <x v="3"/>
    <s v="Completed"/>
  </r>
  <r>
    <s v="ORD00788"/>
    <x v="865"/>
    <s v="Erna Halim"/>
    <x v="4"/>
    <x v="5"/>
    <n v="10500"/>
    <n v="2.8"/>
    <n v="0"/>
    <n v="29399.999999999996"/>
    <n v="0"/>
    <n v="29399.999999999996"/>
    <n v="43000"/>
    <n v="72400"/>
    <x v="2"/>
    <x v="0"/>
    <x v="1"/>
    <n v="2"/>
    <x v="0"/>
    <x v="3"/>
    <s v="Completed"/>
  </r>
  <r>
    <s v="ORD01738"/>
    <x v="866"/>
    <s v="Kartika Kusuma"/>
    <x v="14"/>
    <x v="5"/>
    <n v="10500"/>
    <n v="1.6"/>
    <n v="0"/>
    <n v="16800"/>
    <n v="0"/>
    <n v="16800"/>
    <n v="85000"/>
    <n v="101800"/>
    <x v="2"/>
    <x v="1"/>
    <x v="0"/>
    <n v="2"/>
    <x v="0"/>
    <x v="3"/>
    <s v="Returned"/>
  </r>
  <r>
    <s v="ORD01118"/>
    <x v="867"/>
    <s v="Aulia Saputra"/>
    <x v="8"/>
    <x v="10"/>
    <n v="45000"/>
    <n v="1.6"/>
    <n v="0"/>
    <n v="72000"/>
    <n v="0"/>
    <n v="72000"/>
    <n v="59000"/>
    <n v="131000"/>
    <x v="1"/>
    <x v="0"/>
    <x v="0"/>
    <n v="1"/>
    <x v="0"/>
    <x v="3"/>
    <s v="Completed"/>
  </r>
  <r>
    <s v="ORD01058"/>
    <x v="868"/>
    <s v="Aulia Santoso"/>
    <x v="32"/>
    <x v="6"/>
    <n v="26000"/>
    <n v="1.2"/>
    <n v="0"/>
    <n v="31200"/>
    <n v="0"/>
    <n v="31200"/>
    <n v="28000"/>
    <n v="59200"/>
    <x v="1"/>
    <x v="0"/>
    <x v="1"/>
    <n v="4"/>
    <x v="0"/>
    <x v="3"/>
    <s v="Completed"/>
  </r>
  <r>
    <s v="ORD00008"/>
    <x v="869"/>
    <s v="Indra Rahmawati"/>
    <x v="16"/>
    <x v="17"/>
    <n v="12000"/>
    <n v="0.6"/>
    <n v="0"/>
    <n v="7200"/>
    <n v="0"/>
    <n v="7200"/>
    <n v="18000"/>
    <n v="25200"/>
    <x v="2"/>
    <x v="1"/>
    <x v="4"/>
    <n v="2"/>
    <x v="1"/>
    <x v="3"/>
    <s v="Returned"/>
  </r>
  <r>
    <s v="ORD00713"/>
    <x v="870"/>
    <s v="Vina Hidayat"/>
    <x v="9"/>
    <x v="4"/>
    <n v="40000"/>
    <n v="0.6"/>
    <n v="0"/>
    <n v="24000"/>
    <n v="0"/>
    <n v="24000"/>
    <n v="89000"/>
    <n v="113000"/>
    <x v="2"/>
    <x v="0"/>
    <x v="1"/>
    <n v="1"/>
    <x v="0"/>
    <x v="3"/>
    <s v="Completed"/>
  </r>
  <r>
    <s v="ORD00500"/>
    <x v="871"/>
    <s v="Aulia Puspita"/>
    <x v="29"/>
    <x v="16"/>
    <n v="115000"/>
    <n v="1.2"/>
    <n v="0"/>
    <n v="138000"/>
    <n v="0"/>
    <n v="138000"/>
    <n v="48000"/>
    <n v="186000"/>
    <x v="1"/>
    <x v="0"/>
    <x v="4"/>
    <n v="1"/>
    <x v="0"/>
    <x v="3"/>
    <s v="Completed"/>
  </r>
  <r>
    <s v="ORD00500"/>
    <x v="871"/>
    <s v="Aulia Puspita"/>
    <x v="29"/>
    <x v="6"/>
    <n v="26000"/>
    <n v="0.9"/>
    <n v="0"/>
    <n v="23400"/>
    <n v="0"/>
    <n v="23400"/>
    <n v="0"/>
    <n v="23400"/>
    <x v="1"/>
    <x v="0"/>
    <x v="4"/>
    <n v="1"/>
    <x v="0"/>
    <x v="3"/>
    <s v="Completed"/>
  </r>
  <r>
    <s v="ORD01734"/>
    <x v="872"/>
    <s v="Citra Ananda"/>
    <x v="16"/>
    <x v="14"/>
    <n v="55000"/>
    <n v="0.2"/>
    <n v="0"/>
    <n v="11000"/>
    <n v="0"/>
    <n v="11000"/>
    <n v="18000"/>
    <n v="29000"/>
    <x v="3"/>
    <x v="0"/>
    <x v="3"/>
    <n v="4"/>
    <x v="0"/>
    <x v="3"/>
    <s v="Completed"/>
  </r>
  <r>
    <s v="ORD00208"/>
    <x v="873"/>
    <s v="Dewi Saputra"/>
    <x v="10"/>
    <x v="9"/>
    <n v="46000"/>
    <n v="1.2"/>
    <n v="0"/>
    <n v="55200"/>
    <n v="0"/>
    <n v="55200"/>
    <n v="87000"/>
    <n v="142200"/>
    <x v="2"/>
    <x v="0"/>
    <x v="0"/>
    <n v="5"/>
    <x v="0"/>
    <x v="4"/>
    <s v="Completed"/>
  </r>
  <r>
    <s v="ORD00068"/>
    <x v="874"/>
    <s v="Yoga Utami"/>
    <x v="23"/>
    <x v="5"/>
    <n v="10500"/>
    <n v="2.2000000000000002"/>
    <n v="0"/>
    <n v="23100.000000000004"/>
    <n v="0"/>
    <n v="23100.000000000004"/>
    <n v="55000"/>
    <n v="78100"/>
    <x v="0"/>
    <x v="0"/>
    <x v="2"/>
    <n v="2"/>
    <x v="1"/>
    <x v="4"/>
    <s v="Completed"/>
  </r>
  <r>
    <s v="ORD00866"/>
    <x v="875"/>
    <s v="Dewi Santoso"/>
    <x v="26"/>
    <x v="16"/>
    <n v="115000"/>
    <n v="0.9"/>
    <n v="0"/>
    <n v="103500"/>
    <n v="0"/>
    <n v="103500"/>
    <n v="46000"/>
    <n v="149500"/>
    <x v="0"/>
    <x v="0"/>
    <x v="0"/>
    <n v="5"/>
    <x v="0"/>
    <x v="4"/>
    <s v="Completed"/>
  </r>
  <r>
    <s v="ORD00222"/>
    <x v="876"/>
    <s v="Vina Ananda"/>
    <x v="12"/>
    <x v="11"/>
    <n v="15000"/>
    <n v="1"/>
    <n v="0"/>
    <n v="15000"/>
    <n v="0"/>
    <n v="15000"/>
    <n v="30000"/>
    <n v="45000"/>
    <x v="0"/>
    <x v="0"/>
    <x v="0"/>
    <n v="3"/>
    <x v="0"/>
    <x v="4"/>
    <s v="Completed"/>
  </r>
  <r>
    <s v="ORD01581"/>
    <x v="877"/>
    <s v="Eka Hidayat"/>
    <x v="4"/>
    <x v="3"/>
    <n v="13500"/>
    <n v="2.6"/>
    <n v="0"/>
    <n v="35100"/>
    <n v="0"/>
    <n v="35100"/>
    <n v="43000"/>
    <n v="78100"/>
    <x v="2"/>
    <x v="0"/>
    <x v="0"/>
    <n v="2"/>
    <x v="0"/>
    <x v="4"/>
    <s v="Completed"/>
  </r>
  <r>
    <s v="ORD00605"/>
    <x v="878"/>
    <s v="Yani Ananda"/>
    <x v="28"/>
    <x v="4"/>
    <n v="40000"/>
    <n v="0.7"/>
    <n v="0"/>
    <n v="28000"/>
    <n v="0"/>
    <n v="28000"/>
    <n v="56000"/>
    <n v="84000"/>
    <x v="3"/>
    <x v="0"/>
    <x v="1"/>
    <n v="1"/>
    <x v="0"/>
    <x v="4"/>
    <s v="Completed"/>
  </r>
  <r>
    <s v="ORD00211"/>
    <x v="879"/>
    <s v="Fitri Nugroho"/>
    <x v="27"/>
    <x v="3"/>
    <n v="13500"/>
    <n v="2.4"/>
    <n v="0"/>
    <n v="32400"/>
    <n v="0"/>
    <n v="32400"/>
    <n v="49000"/>
    <n v="81400"/>
    <x v="1"/>
    <x v="0"/>
    <x v="3"/>
    <n v="3"/>
    <x v="0"/>
    <x v="4"/>
    <s v="Completed"/>
  </r>
  <r>
    <s v="ORD01703"/>
    <x v="880"/>
    <s v="Putri Ananda"/>
    <x v="7"/>
    <x v="18"/>
    <n v="11000"/>
    <n v="1.9"/>
    <n v="0"/>
    <n v="20900"/>
    <n v="0"/>
    <n v="20900"/>
    <n v="26000"/>
    <n v="46900"/>
    <x v="1"/>
    <x v="2"/>
    <x v="0"/>
    <n v="4"/>
    <x v="0"/>
    <x v="4"/>
    <s v="Cancelled"/>
  </r>
  <r>
    <s v="ORD00957"/>
    <x v="881"/>
    <s v="Hana Nugroho"/>
    <x v="11"/>
    <x v="3"/>
    <n v="13500"/>
    <n v="2.5"/>
    <n v="0"/>
    <n v="33750"/>
    <n v="0"/>
    <n v="33750"/>
    <n v="74000"/>
    <n v="107750"/>
    <x v="0"/>
    <x v="0"/>
    <x v="4"/>
    <n v="4"/>
    <x v="0"/>
    <x v="4"/>
    <s v="Completed"/>
  </r>
  <r>
    <s v="ORD00171"/>
    <x v="882"/>
    <s v="Yani Budiman"/>
    <x v="25"/>
    <x v="9"/>
    <n v="46000"/>
    <n v="0.8"/>
    <n v="0"/>
    <n v="36800"/>
    <n v="0"/>
    <n v="36800"/>
    <n v="50000"/>
    <n v="86800"/>
    <x v="3"/>
    <x v="0"/>
    <x v="0"/>
    <n v="2"/>
    <x v="0"/>
    <x v="4"/>
    <s v="Completed"/>
  </r>
  <r>
    <s v="ORD00171"/>
    <x v="882"/>
    <s v="Yani Budiman"/>
    <x v="25"/>
    <x v="16"/>
    <n v="115000"/>
    <n v="0.3"/>
    <n v="0"/>
    <n v="34500"/>
    <n v="0"/>
    <n v="34500"/>
    <n v="0"/>
    <n v="34500"/>
    <x v="3"/>
    <x v="0"/>
    <x v="0"/>
    <n v="2"/>
    <x v="0"/>
    <x v="4"/>
    <s v="Completed"/>
  </r>
  <r>
    <s v="ORD00398"/>
    <x v="883"/>
    <s v="Sari Halim"/>
    <x v="23"/>
    <x v="13"/>
    <n v="10000"/>
    <n v="1"/>
    <n v="0"/>
    <n v="10000"/>
    <n v="0"/>
    <n v="10000"/>
    <n v="55000"/>
    <n v="65000"/>
    <x v="1"/>
    <x v="0"/>
    <x v="1"/>
    <n v="3"/>
    <x v="0"/>
    <x v="4"/>
    <s v="Completed"/>
  </r>
  <r>
    <s v="ORD01603"/>
    <x v="884"/>
    <s v="Ani Setiawan"/>
    <x v="26"/>
    <x v="11"/>
    <n v="15000"/>
    <n v="2"/>
    <n v="0"/>
    <n v="30000"/>
    <n v="0"/>
    <n v="30000"/>
    <n v="46000"/>
    <n v="76000"/>
    <x v="2"/>
    <x v="2"/>
    <x v="3"/>
    <n v="5"/>
    <x v="0"/>
    <x v="4"/>
    <s v="Cancelled"/>
  </r>
  <r>
    <s v="ORD00083"/>
    <x v="885"/>
    <s v="Nanda Halim"/>
    <x v="13"/>
    <x v="15"/>
    <n v="10000"/>
    <n v="1"/>
    <n v="0"/>
    <n v="10000"/>
    <n v="0"/>
    <n v="10000"/>
    <n v="49000"/>
    <n v="59000"/>
    <x v="3"/>
    <x v="0"/>
    <x v="4"/>
    <n v="2"/>
    <x v="1"/>
    <x v="4"/>
    <s v="Completed"/>
  </r>
  <r>
    <s v="ORD01483"/>
    <x v="886"/>
    <s v="Dina Ramadhani"/>
    <x v="25"/>
    <x v="10"/>
    <n v="45000"/>
    <n v="0.7"/>
    <n v="0"/>
    <n v="31499.999999999996"/>
    <n v="0"/>
    <n v="31499.999999999996"/>
    <n v="50000"/>
    <n v="81500"/>
    <x v="1"/>
    <x v="1"/>
    <x v="4"/>
    <n v="5"/>
    <x v="0"/>
    <x v="4"/>
    <s v="Returned"/>
  </r>
  <r>
    <s v="ORD00790"/>
    <x v="887"/>
    <s v="Aulia Wijaya"/>
    <x v="22"/>
    <x v="13"/>
    <n v="10000"/>
    <n v="0.8"/>
    <n v="0"/>
    <n v="8000"/>
    <n v="0"/>
    <n v="8000"/>
    <n v="50000"/>
    <n v="58000"/>
    <x v="0"/>
    <x v="0"/>
    <x v="4"/>
    <n v="5"/>
    <x v="0"/>
    <x v="4"/>
    <s v="Completed"/>
  </r>
  <r>
    <s v="ORD00994"/>
    <x v="888"/>
    <s v="Zahra Iskandar"/>
    <x v="16"/>
    <x v="13"/>
    <n v="10000"/>
    <n v="0.4"/>
    <n v="0"/>
    <n v="4000"/>
    <n v="0"/>
    <n v="4000"/>
    <n v="18000"/>
    <n v="22000"/>
    <x v="1"/>
    <x v="0"/>
    <x v="4"/>
    <n v="3"/>
    <x v="0"/>
    <x v="4"/>
    <s v="Completed"/>
  </r>
  <r>
    <s v="ORD00095"/>
    <x v="889"/>
    <s v="Galih Saputra"/>
    <x v="15"/>
    <x v="12"/>
    <n v="9500"/>
    <n v="1.5"/>
    <n v="0"/>
    <n v="14250"/>
    <n v="0"/>
    <n v="14250"/>
    <n v="97000"/>
    <n v="111250"/>
    <x v="1"/>
    <x v="2"/>
    <x v="0"/>
    <n v="5"/>
    <x v="1"/>
    <x v="4"/>
    <s v="Cancelled"/>
  </r>
  <r>
    <s v="ORD01536"/>
    <x v="890"/>
    <s v="Yoga Saputra"/>
    <x v="0"/>
    <x v="6"/>
    <n v="26000"/>
    <n v="1.5"/>
    <n v="0"/>
    <n v="39000"/>
    <n v="0"/>
    <n v="39000"/>
    <n v="15000"/>
    <n v="54000"/>
    <x v="0"/>
    <x v="0"/>
    <x v="2"/>
    <n v="3"/>
    <x v="1"/>
    <x v="4"/>
    <s v="Completed"/>
  </r>
  <r>
    <s v="ORD01271"/>
    <x v="891"/>
    <s v="Dewi Setiawan"/>
    <x v="15"/>
    <x v="16"/>
    <n v="115000"/>
    <n v="0.4"/>
    <n v="0"/>
    <n v="46000"/>
    <n v="0"/>
    <n v="46000"/>
    <n v="97000"/>
    <n v="143000"/>
    <x v="0"/>
    <x v="0"/>
    <x v="4"/>
    <n v="4"/>
    <x v="0"/>
    <x v="4"/>
    <s v="Completed"/>
  </r>
  <r>
    <s v="ORD00194"/>
    <x v="892"/>
    <s v="Dina Maulana"/>
    <x v="36"/>
    <x v="9"/>
    <n v="46000"/>
    <n v="0.8"/>
    <n v="0"/>
    <n v="36800"/>
    <n v="0"/>
    <n v="36800"/>
    <n v="21000"/>
    <n v="57800"/>
    <x v="0"/>
    <x v="0"/>
    <x v="4"/>
    <n v="2"/>
    <x v="0"/>
    <x v="4"/>
    <s v="Completed"/>
  </r>
  <r>
    <s v="ORD01795"/>
    <x v="893"/>
    <s v="Indra Setiawan"/>
    <x v="28"/>
    <x v="2"/>
    <n v="20000"/>
    <n v="1.9"/>
    <n v="0"/>
    <n v="38000"/>
    <n v="0"/>
    <n v="38000"/>
    <n v="56000"/>
    <n v="94000"/>
    <x v="0"/>
    <x v="0"/>
    <x v="3"/>
    <n v="4"/>
    <x v="1"/>
    <x v="4"/>
    <s v="Completed"/>
  </r>
  <r>
    <s v="ORD01578"/>
    <x v="894"/>
    <s v="Bella Rahmawati"/>
    <x v="8"/>
    <x v="16"/>
    <n v="115000"/>
    <n v="0.5"/>
    <n v="0"/>
    <n v="57500"/>
    <n v="0"/>
    <n v="57500"/>
    <n v="59000"/>
    <n v="116500"/>
    <x v="3"/>
    <x v="0"/>
    <x v="1"/>
    <n v="4"/>
    <x v="0"/>
    <x v="4"/>
    <s v="Completed"/>
  </r>
  <r>
    <s v="ORD00275"/>
    <x v="895"/>
    <s v="Sari Kusuma"/>
    <x v="35"/>
    <x v="16"/>
    <n v="115000"/>
    <n v="0.5"/>
    <n v="0"/>
    <n v="57500"/>
    <n v="0"/>
    <n v="57500"/>
    <n v="79000"/>
    <n v="136500"/>
    <x v="1"/>
    <x v="1"/>
    <x v="1"/>
    <n v="3"/>
    <x v="0"/>
    <x v="4"/>
    <s v="Returned"/>
  </r>
  <r>
    <s v="ORD00053"/>
    <x v="896"/>
    <s v="Andi Wijaya"/>
    <x v="36"/>
    <x v="2"/>
    <n v="20000"/>
    <n v="1.2"/>
    <n v="0"/>
    <n v="24000"/>
    <n v="0"/>
    <n v="24000"/>
    <n v="21000"/>
    <n v="45000"/>
    <x v="1"/>
    <x v="0"/>
    <x v="4"/>
    <n v="5"/>
    <x v="1"/>
    <x v="5"/>
    <s v="Completed"/>
  </r>
  <r>
    <s v="ORD01132"/>
    <x v="897"/>
    <s v="Sari Pradipta"/>
    <x v="5"/>
    <x v="8"/>
    <n v="17500"/>
    <n v="2.5"/>
    <n v="0"/>
    <n v="43750"/>
    <n v="0"/>
    <n v="43750"/>
    <n v="18000"/>
    <n v="61750"/>
    <x v="2"/>
    <x v="2"/>
    <x v="0"/>
    <n v="1"/>
    <x v="0"/>
    <x v="5"/>
    <s v="Cancelled"/>
  </r>
  <r>
    <s v="ORD00040"/>
    <x v="898"/>
    <s v="Tono Kurniawan"/>
    <x v="2"/>
    <x v="15"/>
    <n v="10000"/>
    <n v="0.5"/>
    <n v="0"/>
    <n v="5000"/>
    <n v="0"/>
    <n v="5000"/>
    <n v="76000"/>
    <n v="81000"/>
    <x v="1"/>
    <x v="0"/>
    <x v="1"/>
    <n v="2"/>
    <x v="1"/>
    <x v="5"/>
    <s v="Completed"/>
  </r>
  <r>
    <s v="ORD00893"/>
    <x v="899"/>
    <s v="Iwan Maulana"/>
    <x v="14"/>
    <x v="10"/>
    <n v="45000"/>
    <n v="0.9"/>
    <n v="0"/>
    <n v="40500"/>
    <n v="0"/>
    <n v="40500"/>
    <n v="85000"/>
    <n v="125500"/>
    <x v="1"/>
    <x v="0"/>
    <x v="4"/>
    <n v="1"/>
    <x v="1"/>
    <x v="5"/>
    <s v="Completed"/>
  </r>
  <r>
    <s v="ORD00232"/>
    <x v="900"/>
    <s v="Fitri Kusuma"/>
    <x v="20"/>
    <x v="1"/>
    <n v="15000"/>
    <n v="0.2"/>
    <n v="0"/>
    <n v="3000"/>
    <n v="0"/>
    <n v="3000"/>
    <n v="84000"/>
    <n v="87000"/>
    <x v="2"/>
    <x v="0"/>
    <x v="1"/>
    <n v="1"/>
    <x v="0"/>
    <x v="5"/>
    <s v="Completed"/>
  </r>
  <r>
    <s v="ORD01374"/>
    <x v="901"/>
    <s v="Arif Rahmawati"/>
    <x v="22"/>
    <x v="19"/>
    <n v="15500"/>
    <n v="0.5"/>
    <n v="0"/>
    <n v="7750"/>
    <n v="0"/>
    <n v="7750"/>
    <n v="50000"/>
    <n v="57750"/>
    <x v="0"/>
    <x v="0"/>
    <x v="4"/>
    <n v="5"/>
    <x v="1"/>
    <x v="5"/>
    <s v="Completed"/>
  </r>
  <r>
    <s v="ORD00240"/>
    <x v="902"/>
    <s v="Vina Ramadhani"/>
    <x v="10"/>
    <x v="6"/>
    <n v="26000"/>
    <n v="0.9"/>
    <n v="0"/>
    <n v="23400"/>
    <n v="0"/>
    <n v="23400"/>
    <n v="87000"/>
    <n v="110400"/>
    <x v="3"/>
    <x v="0"/>
    <x v="0"/>
    <n v="4"/>
    <x v="0"/>
    <x v="5"/>
    <s v="Completed"/>
  </r>
  <r>
    <s v="ORD01361"/>
    <x v="903"/>
    <s v="Zahra Budiman"/>
    <x v="27"/>
    <x v="15"/>
    <n v="10000"/>
    <n v="0.9"/>
    <n v="0"/>
    <n v="9000"/>
    <n v="0"/>
    <n v="9000"/>
    <n v="49000"/>
    <n v="58000"/>
    <x v="0"/>
    <x v="0"/>
    <x v="1"/>
    <n v="3"/>
    <x v="0"/>
    <x v="5"/>
    <s v="Completed"/>
  </r>
  <r>
    <s v="ORD01364"/>
    <x v="904"/>
    <s v="Bayu Nugroho"/>
    <x v="12"/>
    <x v="13"/>
    <n v="10000"/>
    <n v="0.6"/>
    <n v="0"/>
    <n v="6000"/>
    <n v="0"/>
    <n v="6000"/>
    <n v="30000"/>
    <n v="36000"/>
    <x v="0"/>
    <x v="0"/>
    <x v="3"/>
    <n v="5"/>
    <x v="1"/>
    <x v="5"/>
    <s v="Completed"/>
  </r>
  <r>
    <s v="ORD00182"/>
    <x v="905"/>
    <s v="Fitri Syahputra"/>
    <x v="36"/>
    <x v="3"/>
    <n v="13500"/>
    <n v="2.8"/>
    <n v="0"/>
    <n v="37800"/>
    <n v="0"/>
    <n v="37800"/>
    <n v="21000"/>
    <n v="58800"/>
    <x v="0"/>
    <x v="0"/>
    <x v="0"/>
    <n v="5"/>
    <x v="0"/>
    <x v="5"/>
    <s v="Completed"/>
  </r>
  <r>
    <s v="ORD01025"/>
    <x v="906"/>
    <s v="Yani Ananda"/>
    <x v="28"/>
    <x v="4"/>
    <n v="40000"/>
    <n v="0.4"/>
    <n v="0"/>
    <n v="16000"/>
    <n v="0"/>
    <n v="16000"/>
    <n v="56000"/>
    <n v="72000"/>
    <x v="1"/>
    <x v="0"/>
    <x v="3"/>
    <n v="5"/>
    <x v="0"/>
    <x v="5"/>
    <s v="Completed"/>
  </r>
  <r>
    <s v="ORD00620"/>
    <x v="907"/>
    <s v="Eka Rahmawati"/>
    <x v="4"/>
    <x v="18"/>
    <n v="11000"/>
    <n v="2.2000000000000002"/>
    <n v="0"/>
    <n v="24200.000000000004"/>
    <n v="0"/>
    <n v="24200.000000000004"/>
    <n v="43000"/>
    <n v="67200"/>
    <x v="0"/>
    <x v="0"/>
    <x v="3"/>
    <n v="3"/>
    <x v="0"/>
    <x v="5"/>
    <s v="Completed"/>
  </r>
  <r>
    <s v="ORD00412"/>
    <x v="908"/>
    <s v="Aulia Budiman"/>
    <x v="15"/>
    <x v="5"/>
    <n v="10500"/>
    <n v="2.6"/>
    <n v="0"/>
    <n v="27300"/>
    <n v="0"/>
    <n v="27300"/>
    <n v="97000"/>
    <n v="124300"/>
    <x v="2"/>
    <x v="0"/>
    <x v="0"/>
    <n v="3"/>
    <x v="0"/>
    <x v="5"/>
    <s v="Completed"/>
  </r>
  <r>
    <s v="ORD00077"/>
    <x v="909"/>
    <s v="Arif Fauziah"/>
    <x v="6"/>
    <x v="8"/>
    <n v="17500"/>
    <n v="3.6"/>
    <n v="0"/>
    <n v="63000"/>
    <n v="0"/>
    <n v="63000"/>
    <n v="80000"/>
    <n v="143000"/>
    <x v="1"/>
    <x v="2"/>
    <x v="0"/>
    <n v="3"/>
    <x v="1"/>
    <x v="5"/>
    <s v="Cancelled"/>
  </r>
  <r>
    <s v="ORD00805"/>
    <x v="910"/>
    <s v="Sari Saputra"/>
    <x v="33"/>
    <x v="7"/>
    <n v="14000"/>
    <n v="1.2"/>
    <n v="0"/>
    <n v="16800"/>
    <n v="0"/>
    <n v="16800"/>
    <n v="80000"/>
    <n v="96800"/>
    <x v="3"/>
    <x v="1"/>
    <x v="0"/>
    <n v="5"/>
    <x v="0"/>
    <x v="5"/>
    <s v="Returned"/>
  </r>
  <r>
    <s v="ORD00759"/>
    <x v="911"/>
    <s v="Clara Syahputra"/>
    <x v="20"/>
    <x v="6"/>
    <n v="26000"/>
    <n v="0.5"/>
    <n v="0"/>
    <n v="13000"/>
    <n v="0"/>
    <n v="13000"/>
    <n v="84000"/>
    <n v="97000"/>
    <x v="1"/>
    <x v="0"/>
    <x v="1"/>
    <n v="1"/>
    <x v="0"/>
    <x v="5"/>
    <s v="Completed"/>
  </r>
  <r>
    <s v="ORD01794"/>
    <x v="912"/>
    <s v="Dewi Utami"/>
    <x v="18"/>
    <x v="18"/>
    <n v="11000"/>
    <n v="0.9"/>
    <n v="0"/>
    <n v="9900"/>
    <n v="0"/>
    <n v="9900"/>
    <n v="0"/>
    <n v="9900"/>
    <x v="2"/>
    <x v="0"/>
    <x v="2"/>
    <n v="4"/>
    <x v="0"/>
    <x v="5"/>
    <s v="Completed"/>
  </r>
  <r>
    <s v="ORD00151"/>
    <x v="913"/>
    <s v="Bella Rahmawati"/>
    <x v="8"/>
    <x v="4"/>
    <n v="40000"/>
    <n v="0.5"/>
    <n v="0"/>
    <n v="20000"/>
    <n v="0"/>
    <n v="20000"/>
    <n v="59000"/>
    <n v="79000"/>
    <x v="0"/>
    <x v="0"/>
    <x v="1"/>
    <n v="2"/>
    <x v="0"/>
    <x v="5"/>
    <s v="Completed"/>
  </r>
  <r>
    <s v="ORD01226"/>
    <x v="914"/>
    <s v="Qori Budiman"/>
    <x v="29"/>
    <x v="0"/>
    <n v="10000"/>
    <n v="1.3"/>
    <n v="0"/>
    <n v="13000"/>
    <n v="0"/>
    <n v="13000"/>
    <n v="48000"/>
    <n v="61000"/>
    <x v="2"/>
    <x v="0"/>
    <x v="3"/>
    <n v="3"/>
    <x v="0"/>
    <x v="5"/>
    <s v="Completed"/>
  </r>
  <r>
    <s v="ORD00216"/>
    <x v="915"/>
    <s v="Aulia Ananda"/>
    <x v="14"/>
    <x v="5"/>
    <n v="10500"/>
    <n v="2.8"/>
    <n v="0"/>
    <n v="29399.999999999996"/>
    <n v="0"/>
    <n v="29399.999999999996"/>
    <n v="85000"/>
    <n v="114400"/>
    <x v="1"/>
    <x v="0"/>
    <x v="1"/>
    <n v="4"/>
    <x v="0"/>
    <x v="5"/>
    <s v="Completed"/>
  </r>
  <r>
    <s v="ORD01255"/>
    <x v="916"/>
    <s v="Dina Kusuma"/>
    <x v="29"/>
    <x v="4"/>
    <n v="40000"/>
    <n v="0.8"/>
    <n v="0"/>
    <n v="32000"/>
    <n v="0"/>
    <n v="32000"/>
    <n v="48000"/>
    <n v="80000"/>
    <x v="0"/>
    <x v="0"/>
    <x v="0"/>
    <n v="1"/>
    <x v="0"/>
    <x v="5"/>
    <s v="Completed"/>
  </r>
  <r>
    <s v="ORD00473"/>
    <x v="917"/>
    <s v="Lestari Fauziah"/>
    <x v="23"/>
    <x v="3"/>
    <n v="13500"/>
    <n v="1.7"/>
    <n v="0"/>
    <n v="22950"/>
    <n v="0"/>
    <n v="22950"/>
    <n v="55000"/>
    <n v="77950"/>
    <x v="0"/>
    <x v="0"/>
    <x v="4"/>
    <n v="2"/>
    <x v="0"/>
    <x v="5"/>
    <s v="Completed"/>
  </r>
  <r>
    <s v="ORD00473"/>
    <x v="917"/>
    <s v="Lestari Fauziah"/>
    <x v="23"/>
    <x v="10"/>
    <n v="45000"/>
    <n v="1.3"/>
    <n v="0"/>
    <n v="58500"/>
    <n v="0"/>
    <n v="58500"/>
    <n v="0"/>
    <n v="58500"/>
    <x v="0"/>
    <x v="0"/>
    <x v="4"/>
    <n v="2"/>
    <x v="0"/>
    <x v="5"/>
    <s v="Completed"/>
  </r>
  <r>
    <s v="ORD01178"/>
    <x v="918"/>
    <s v="Qori Saputra"/>
    <x v="1"/>
    <x v="10"/>
    <n v="45000"/>
    <n v="2.2999999999999998"/>
    <n v="0"/>
    <n v="103499.99999999999"/>
    <n v="0"/>
    <n v="103499.99999999999"/>
    <n v="17000"/>
    <n v="120499.99999999999"/>
    <x v="1"/>
    <x v="1"/>
    <x v="3"/>
    <n v="1"/>
    <x v="0"/>
    <x v="5"/>
    <s v="Returned"/>
  </r>
  <r>
    <s v="ORD01175"/>
    <x v="919"/>
    <s v="Dina Halim"/>
    <x v="0"/>
    <x v="10"/>
    <n v="45000"/>
    <n v="1.6"/>
    <n v="0"/>
    <n v="72000"/>
    <n v="0"/>
    <n v="72000"/>
    <n v="15000"/>
    <n v="87000"/>
    <x v="1"/>
    <x v="0"/>
    <x v="1"/>
    <n v="2"/>
    <x v="0"/>
    <x v="6"/>
    <s v="Completed"/>
  </r>
  <r>
    <s v="ORD00021"/>
    <x v="920"/>
    <s v="Dimas Utami"/>
    <x v="18"/>
    <x v="2"/>
    <n v="20000"/>
    <n v="1.7"/>
    <n v="0"/>
    <n v="34000"/>
    <n v="0"/>
    <n v="34000"/>
    <n v="0"/>
    <n v="34000"/>
    <x v="2"/>
    <x v="0"/>
    <x v="0"/>
    <n v="1"/>
    <x v="1"/>
    <x v="6"/>
    <s v="Completed"/>
  </r>
  <r>
    <s v="ORD00915"/>
    <x v="921"/>
    <s v="Dewi Rahmawati"/>
    <x v="7"/>
    <x v="7"/>
    <n v="14000"/>
    <n v="0.6"/>
    <n v="0"/>
    <n v="8400"/>
    <n v="0"/>
    <n v="8400"/>
    <n v="26000"/>
    <n v="34400"/>
    <x v="0"/>
    <x v="1"/>
    <x v="4"/>
    <n v="1"/>
    <x v="0"/>
    <x v="0"/>
    <s v="Returned"/>
  </r>
  <r>
    <s v="ORD01834"/>
    <x v="922"/>
    <s v="Joko Nugroho"/>
    <x v="32"/>
    <x v="14"/>
    <n v="55000"/>
    <n v="0.5"/>
    <n v="0"/>
    <n v="27500"/>
    <n v="0"/>
    <n v="27500"/>
    <n v="28000"/>
    <n v="55500"/>
    <x v="0"/>
    <x v="0"/>
    <x v="2"/>
    <n v="4"/>
    <x v="1"/>
    <x v="0"/>
    <s v="Completed"/>
  </r>
  <r>
    <s v="ORD01849"/>
    <x v="923"/>
    <s v="Gita Utami"/>
    <x v="34"/>
    <x v="1"/>
    <n v="15000"/>
    <n v="0.7"/>
    <n v="0"/>
    <n v="10500"/>
    <n v="0"/>
    <n v="10500"/>
    <n v="18000"/>
    <n v="28500"/>
    <x v="2"/>
    <x v="0"/>
    <x v="1"/>
    <n v="4"/>
    <x v="0"/>
    <x v="2"/>
    <s v="Completed"/>
  </r>
  <r>
    <s v="ORD01841"/>
    <x v="924"/>
    <s v="Nanda Utami"/>
    <x v="3"/>
    <x v="19"/>
    <n v="15500"/>
    <n v="0.3"/>
    <n v="0"/>
    <n v="4650"/>
    <n v="0"/>
    <n v="4650"/>
    <n v="93000"/>
    <n v="97650"/>
    <x v="2"/>
    <x v="0"/>
    <x v="3"/>
    <n v="3"/>
    <x v="1"/>
    <x v="2"/>
    <s v="Completed"/>
  </r>
  <r>
    <s v="ORD00608"/>
    <x v="925"/>
    <s v="Tono Hidayat"/>
    <x v="34"/>
    <x v="3"/>
    <n v="13500"/>
    <n v="1.1000000000000001"/>
    <n v="0"/>
    <n v="14850.000000000002"/>
    <n v="0"/>
    <n v="14850.000000000002"/>
    <n v="18000"/>
    <n v="32850"/>
    <x v="0"/>
    <x v="0"/>
    <x v="3"/>
    <n v="3"/>
    <x v="1"/>
    <x v="2"/>
    <s v="Completed"/>
  </r>
  <r>
    <s v="ORD01568"/>
    <x v="926"/>
    <s v="Gita Pradipta"/>
    <x v="10"/>
    <x v="16"/>
    <n v="115000"/>
    <n v="1.1000000000000001"/>
    <n v="0"/>
    <n v="126500.00000000001"/>
    <n v="0"/>
    <n v="126500.00000000001"/>
    <n v="87000"/>
    <n v="213500"/>
    <x v="1"/>
    <x v="0"/>
    <x v="1"/>
    <n v="1"/>
    <x v="0"/>
    <x v="3"/>
    <s v="Completed"/>
  </r>
  <r>
    <s v="ORD00141"/>
    <x v="927"/>
    <s v="Gita Saputra"/>
    <x v="17"/>
    <x v="11"/>
    <n v="15000"/>
    <n v="0.6"/>
    <n v="0"/>
    <n v="9000"/>
    <n v="0"/>
    <n v="9000"/>
    <n v="72000"/>
    <n v="81000"/>
    <x v="1"/>
    <x v="0"/>
    <x v="0"/>
    <n v="3"/>
    <x v="0"/>
    <x v="3"/>
    <s v="Completed"/>
  </r>
  <r>
    <s v="ORD00784"/>
    <x v="928"/>
    <s v="Yoga Utami"/>
    <x v="23"/>
    <x v="14"/>
    <n v="55000"/>
    <n v="0.7"/>
    <n v="0"/>
    <n v="38500"/>
    <n v="0"/>
    <n v="38500"/>
    <n v="55000"/>
    <n v="93500"/>
    <x v="0"/>
    <x v="2"/>
    <x v="0"/>
    <n v="1"/>
    <x v="1"/>
    <x v="4"/>
    <s v="Cancelled"/>
  </r>
  <r>
    <s v="ORD01656"/>
    <x v="929"/>
    <s v="Zahra Ananda"/>
    <x v="18"/>
    <x v="6"/>
    <n v="26000"/>
    <n v="2"/>
    <n v="5"/>
    <n v="52000"/>
    <n v="2600"/>
    <n v="49400"/>
    <n v="0"/>
    <n v="49400"/>
    <x v="2"/>
    <x v="0"/>
    <x v="2"/>
    <n v="4"/>
    <x v="0"/>
    <x v="5"/>
    <s v="Completed"/>
  </r>
  <r>
    <s v="ORD00565"/>
    <x v="930"/>
    <s v="Aulia Iskandar"/>
    <x v="11"/>
    <x v="0"/>
    <n v="10000"/>
    <n v="0.7"/>
    <n v="5"/>
    <n v="7000"/>
    <n v="350"/>
    <n v="6650"/>
    <n v="74000"/>
    <n v="80650"/>
    <x v="3"/>
    <x v="0"/>
    <x v="0"/>
    <n v="4"/>
    <x v="0"/>
    <x v="5"/>
    <s v="Completed"/>
  </r>
  <r>
    <s v="ORD01217"/>
    <x v="931"/>
    <s v="Aulia Ramadhani"/>
    <x v="2"/>
    <x v="9"/>
    <n v="46000"/>
    <n v="0.4"/>
    <n v="5"/>
    <n v="18400"/>
    <n v="920"/>
    <n v="17480"/>
    <n v="76000"/>
    <n v="93480"/>
    <x v="0"/>
    <x v="0"/>
    <x v="1"/>
    <n v="4"/>
    <x v="0"/>
    <x v="5"/>
    <s v="Completed"/>
  </r>
  <r>
    <s v="ORD00265"/>
    <x v="932"/>
    <s v="Citra Hidayat"/>
    <x v="21"/>
    <x v="11"/>
    <n v="15000"/>
    <n v="0.8"/>
    <n v="5"/>
    <n v="12000"/>
    <n v="600"/>
    <n v="11400"/>
    <n v="59000"/>
    <n v="70400"/>
    <x v="2"/>
    <x v="0"/>
    <x v="0"/>
    <n v="1"/>
    <x v="0"/>
    <x v="5"/>
    <s v="Completed"/>
  </r>
  <r>
    <s v="ORD00003"/>
    <x v="933"/>
    <s v="Bayu Ananda"/>
    <x v="3"/>
    <x v="11"/>
    <n v="15000"/>
    <n v="1.5"/>
    <n v="5"/>
    <n v="22500"/>
    <n v="1125"/>
    <n v="21375"/>
    <n v="93000"/>
    <n v="114375"/>
    <x v="3"/>
    <x v="1"/>
    <x v="2"/>
    <n v="4"/>
    <x v="1"/>
    <x v="5"/>
    <s v="Returned"/>
  </r>
  <r>
    <s v="ORD00651"/>
    <x v="934"/>
    <s v="Bella Iskandar"/>
    <x v="8"/>
    <x v="4"/>
    <n v="40000"/>
    <n v="1.2"/>
    <n v="5"/>
    <n v="48000"/>
    <n v="2400"/>
    <n v="45600"/>
    <n v="59000"/>
    <n v="104600"/>
    <x v="0"/>
    <x v="0"/>
    <x v="0"/>
    <n v="5"/>
    <x v="0"/>
    <x v="5"/>
    <s v="Completed"/>
  </r>
  <r>
    <s v="ORD00955"/>
    <x v="935"/>
    <s v="Lestari Puspita"/>
    <x v="19"/>
    <x v="18"/>
    <n v="11000"/>
    <n v="2.5"/>
    <n v="0"/>
    <n v="27500"/>
    <n v="0"/>
    <n v="27500"/>
    <n v="78000"/>
    <n v="105500"/>
    <x v="0"/>
    <x v="0"/>
    <x v="4"/>
    <n v="4"/>
    <x v="0"/>
    <x v="0"/>
    <s v="Completed"/>
  </r>
  <r>
    <s v="ORD00196"/>
    <x v="936"/>
    <s v="Hana Puspita"/>
    <x v="34"/>
    <x v="2"/>
    <n v="20000"/>
    <n v="3.5"/>
    <n v="0"/>
    <n v="70000"/>
    <n v="0"/>
    <n v="70000"/>
    <n v="18000"/>
    <n v="88000"/>
    <x v="1"/>
    <x v="0"/>
    <x v="3"/>
    <n v="5"/>
    <x v="0"/>
    <x v="1"/>
    <s v="Completed"/>
  </r>
  <r>
    <s v="ORD01459"/>
    <x v="937"/>
    <s v="Eka Iskandar"/>
    <x v="11"/>
    <x v="8"/>
    <n v="17500"/>
    <n v="2.1"/>
    <n v="0"/>
    <n v="36750"/>
    <n v="0"/>
    <n v="36750"/>
    <n v="74000"/>
    <n v="110750"/>
    <x v="3"/>
    <x v="1"/>
    <x v="3"/>
    <n v="5"/>
    <x v="0"/>
    <x v="2"/>
    <s v="Returned"/>
  </r>
  <r>
    <s v="ORD00414"/>
    <x v="938"/>
    <s v="Bella Hidayat"/>
    <x v="35"/>
    <x v="10"/>
    <n v="45000"/>
    <n v="0.6"/>
    <n v="0"/>
    <n v="27000"/>
    <n v="0"/>
    <n v="27000"/>
    <n v="79000"/>
    <n v="106000"/>
    <x v="0"/>
    <x v="1"/>
    <x v="4"/>
    <n v="4"/>
    <x v="0"/>
    <x v="3"/>
    <s v="Returned"/>
  </r>
  <r>
    <s v="ORD00414"/>
    <x v="938"/>
    <s v="Bella Hidayat"/>
    <x v="35"/>
    <x v="1"/>
    <n v="15000"/>
    <n v="1"/>
    <n v="0"/>
    <n v="15000"/>
    <n v="0"/>
    <n v="15000"/>
    <n v="0"/>
    <n v="15000"/>
    <x v="0"/>
    <x v="1"/>
    <x v="4"/>
    <n v="4"/>
    <x v="0"/>
    <x v="3"/>
    <s v="Returned"/>
  </r>
  <r>
    <s v="ORD01488"/>
    <x v="939"/>
    <s v="Ani Puspita"/>
    <x v="37"/>
    <x v="9"/>
    <n v="46000"/>
    <n v="1"/>
    <n v="0"/>
    <n v="46000"/>
    <n v="0"/>
    <n v="46000"/>
    <n v="67000"/>
    <n v="113000"/>
    <x v="1"/>
    <x v="0"/>
    <x v="4"/>
    <n v="1"/>
    <x v="0"/>
    <x v="5"/>
    <s v="Completed"/>
  </r>
  <r>
    <s v="ORD00172"/>
    <x v="940"/>
    <s v="Eka Kurniawan"/>
    <x v="37"/>
    <x v="17"/>
    <n v="12000"/>
    <n v="0.9"/>
    <n v="0"/>
    <n v="10800"/>
    <n v="0"/>
    <n v="10800"/>
    <n v="67000"/>
    <n v="77800"/>
    <x v="2"/>
    <x v="0"/>
    <x v="3"/>
    <n v="2"/>
    <x v="0"/>
    <x v="5"/>
    <s v="Completed"/>
  </r>
  <r>
    <s v="ORD01388"/>
    <x v="941"/>
    <s v="Clara Pradipta"/>
    <x v="15"/>
    <x v="14"/>
    <n v="55000"/>
    <n v="0.6"/>
    <n v="0"/>
    <n v="33000"/>
    <n v="0"/>
    <n v="33000"/>
    <n v="97000"/>
    <n v="130000"/>
    <x v="0"/>
    <x v="0"/>
    <x v="2"/>
    <n v="1"/>
    <x v="0"/>
    <x v="5"/>
    <s v="Completed"/>
  </r>
  <r>
    <s v="ORD00323"/>
    <x v="942"/>
    <s v="Ani Maulana"/>
    <x v="9"/>
    <x v="9"/>
    <n v="46000"/>
    <n v="1.2"/>
    <n v="0"/>
    <n v="55200"/>
    <n v="0"/>
    <n v="55200"/>
    <n v="89000"/>
    <n v="144200"/>
    <x v="2"/>
    <x v="0"/>
    <x v="1"/>
    <n v="1"/>
    <x v="0"/>
    <x v="6"/>
    <s v="Completed"/>
  </r>
  <r>
    <s v="ORD01016"/>
    <x v="943"/>
    <s v="Aulia Pradipta"/>
    <x v="19"/>
    <x v="15"/>
    <n v="10000"/>
    <n v="1"/>
    <n v="0"/>
    <n v="10000"/>
    <n v="0"/>
    <n v="10000"/>
    <n v="78000"/>
    <n v="88000"/>
    <x v="0"/>
    <x v="1"/>
    <x v="4"/>
    <n v="5"/>
    <x v="0"/>
    <x v="6"/>
    <s v="Returned"/>
  </r>
  <r>
    <s v="ORD01806"/>
    <x v="944"/>
    <s v="Vina Maulana"/>
    <x v="0"/>
    <x v="17"/>
    <n v="12000"/>
    <n v="1"/>
    <n v="0"/>
    <n v="12000"/>
    <n v="0"/>
    <n v="12000"/>
    <n v="15000"/>
    <n v="27000"/>
    <x v="0"/>
    <x v="0"/>
    <x v="1"/>
    <n v="5"/>
    <x v="0"/>
    <x v="0"/>
    <s v="Completed"/>
  </r>
  <r>
    <s v="ORD01776"/>
    <x v="945"/>
    <s v="Galih Puspita"/>
    <x v="3"/>
    <x v="5"/>
    <n v="10500"/>
    <n v="1.1000000000000001"/>
    <n v="0"/>
    <n v="11550.000000000002"/>
    <n v="0"/>
    <n v="11550.000000000002"/>
    <n v="93000"/>
    <n v="104550"/>
    <x v="3"/>
    <x v="0"/>
    <x v="0"/>
    <n v="1"/>
    <x v="1"/>
    <x v="1"/>
    <s v="Completed"/>
  </r>
  <r>
    <s v="ORD00306"/>
    <x v="946"/>
    <s v="Fitri Wijaya"/>
    <x v="30"/>
    <x v="15"/>
    <n v="10000"/>
    <n v="1.1000000000000001"/>
    <n v="0"/>
    <n v="11000"/>
    <n v="0"/>
    <n v="11000"/>
    <n v="57000"/>
    <n v="68000"/>
    <x v="1"/>
    <x v="0"/>
    <x v="1"/>
    <n v="3"/>
    <x v="0"/>
    <x v="1"/>
    <s v="Completed"/>
  </r>
  <r>
    <s v="ORD00306"/>
    <x v="946"/>
    <s v="Fitri Wijaya"/>
    <x v="30"/>
    <x v="9"/>
    <n v="46000"/>
    <n v="1"/>
    <n v="0"/>
    <n v="46000"/>
    <n v="0"/>
    <n v="46000"/>
    <n v="0"/>
    <n v="46000"/>
    <x v="1"/>
    <x v="0"/>
    <x v="1"/>
    <n v="3"/>
    <x v="0"/>
    <x v="1"/>
    <s v="Completed"/>
  </r>
  <r>
    <s v="ORD01211"/>
    <x v="947"/>
    <s v="Gita Utami"/>
    <x v="34"/>
    <x v="4"/>
    <n v="40000"/>
    <n v="1"/>
    <n v="0"/>
    <n v="40000"/>
    <n v="0"/>
    <n v="40000"/>
    <n v="18000"/>
    <n v="58000"/>
    <x v="2"/>
    <x v="0"/>
    <x v="3"/>
    <n v="5"/>
    <x v="0"/>
    <x v="3"/>
    <s v="Completed"/>
  </r>
  <r>
    <s v="ORD01254"/>
    <x v="948"/>
    <s v="Ani Budiman"/>
    <x v="17"/>
    <x v="4"/>
    <n v="40000"/>
    <n v="0.8"/>
    <n v="0"/>
    <n v="32000"/>
    <n v="0"/>
    <n v="32000"/>
    <n v="72000"/>
    <n v="104000"/>
    <x v="1"/>
    <x v="1"/>
    <x v="1"/>
    <n v="5"/>
    <x v="0"/>
    <x v="3"/>
    <s v="Returned"/>
  </r>
  <r>
    <s v="ORD00537"/>
    <x v="949"/>
    <s v="Vina Kurniawan"/>
    <x v="19"/>
    <x v="11"/>
    <n v="15000"/>
    <n v="0.7"/>
    <n v="0"/>
    <n v="10500"/>
    <n v="0"/>
    <n v="10500"/>
    <n v="78000"/>
    <n v="88500"/>
    <x v="0"/>
    <x v="1"/>
    <x v="1"/>
    <n v="5"/>
    <x v="0"/>
    <x v="4"/>
    <s v="Returned"/>
  </r>
  <r>
    <s v="ORD01009"/>
    <x v="950"/>
    <s v="Made Kusuma"/>
    <x v="20"/>
    <x v="11"/>
    <n v="15000"/>
    <n v="0.9"/>
    <n v="0"/>
    <n v="13500"/>
    <n v="0"/>
    <n v="13500"/>
    <n v="84000"/>
    <n v="97500"/>
    <x v="0"/>
    <x v="0"/>
    <x v="0"/>
    <n v="1"/>
    <x v="1"/>
    <x v="5"/>
    <s v="Completed"/>
  </r>
  <r>
    <s v="ORD01502"/>
    <x v="951"/>
    <s v="Kartika Saputra"/>
    <x v="37"/>
    <x v="16"/>
    <n v="115000"/>
    <n v="0.4"/>
    <n v="0"/>
    <n v="46000"/>
    <n v="0"/>
    <n v="46000"/>
    <n v="67000"/>
    <n v="113000"/>
    <x v="3"/>
    <x v="1"/>
    <x v="3"/>
    <n v="1"/>
    <x v="0"/>
    <x v="5"/>
    <s v="Returned"/>
  </r>
  <r>
    <s v="ORD00856"/>
    <x v="952"/>
    <s v="Made Santoso"/>
    <x v="35"/>
    <x v="3"/>
    <n v="13500"/>
    <n v="1.6"/>
    <n v="0"/>
    <n v="21600"/>
    <n v="0"/>
    <n v="21600"/>
    <n v="79000"/>
    <n v="100600"/>
    <x v="3"/>
    <x v="0"/>
    <x v="2"/>
    <n v="4"/>
    <x v="1"/>
    <x v="6"/>
    <s v="Completed"/>
  </r>
  <r>
    <s v="ORD01188"/>
    <x v="953"/>
    <s v="Dina Halim"/>
    <x v="0"/>
    <x v="18"/>
    <n v="11000"/>
    <n v="1.2"/>
    <n v="0"/>
    <n v="13200"/>
    <n v="0"/>
    <n v="13200"/>
    <n v="15000"/>
    <n v="28200"/>
    <x v="1"/>
    <x v="0"/>
    <x v="0"/>
    <n v="5"/>
    <x v="0"/>
    <x v="6"/>
    <s v="Completed"/>
  </r>
  <r>
    <s v="ORD01040"/>
    <x v="954"/>
    <s v="Lestari Budiman"/>
    <x v="14"/>
    <x v="10"/>
    <n v="45000"/>
    <n v="1.9"/>
    <n v="0"/>
    <n v="85500"/>
    <n v="0"/>
    <n v="85500"/>
    <n v="85000"/>
    <n v="170500"/>
    <x v="1"/>
    <x v="0"/>
    <x v="3"/>
    <n v="4"/>
    <x v="0"/>
    <x v="0"/>
    <s v="Completed"/>
  </r>
  <r>
    <s v="ORD01721"/>
    <x v="955"/>
    <s v="Sari Hidayat"/>
    <x v="2"/>
    <x v="18"/>
    <n v="11000"/>
    <n v="2"/>
    <n v="0"/>
    <n v="22000"/>
    <n v="0"/>
    <n v="22000"/>
    <n v="76000"/>
    <n v="98000"/>
    <x v="2"/>
    <x v="0"/>
    <x v="0"/>
    <n v="1"/>
    <x v="0"/>
    <x v="0"/>
    <s v="Completed"/>
  </r>
  <r>
    <s v="ORD00163"/>
    <x v="956"/>
    <s v="Gita Syahputra"/>
    <x v="21"/>
    <x v="10"/>
    <n v="45000"/>
    <n v="1.5"/>
    <n v="0"/>
    <n v="67500"/>
    <n v="0"/>
    <n v="67500"/>
    <n v="59000"/>
    <n v="126500"/>
    <x v="3"/>
    <x v="0"/>
    <x v="2"/>
    <n v="4"/>
    <x v="0"/>
    <x v="0"/>
    <s v="Completed"/>
  </r>
  <r>
    <s v="ORD00163"/>
    <x v="956"/>
    <s v="Gita Syahputra"/>
    <x v="21"/>
    <x v="8"/>
    <n v="17500"/>
    <n v="2.2999999999999998"/>
    <n v="0"/>
    <n v="40250"/>
    <n v="0"/>
    <n v="40250"/>
    <n v="0"/>
    <n v="40250"/>
    <x v="3"/>
    <x v="0"/>
    <x v="2"/>
    <n v="4"/>
    <x v="0"/>
    <x v="0"/>
    <s v="Completed"/>
  </r>
  <r>
    <s v="ORD01843"/>
    <x v="957"/>
    <s v="Bella Hidayat"/>
    <x v="35"/>
    <x v="7"/>
    <n v="14000"/>
    <n v="1"/>
    <n v="5"/>
    <n v="14000"/>
    <n v="700"/>
    <n v="13300"/>
    <n v="79000"/>
    <n v="92300"/>
    <x v="2"/>
    <x v="0"/>
    <x v="4"/>
    <n v="4"/>
    <x v="0"/>
    <x v="2"/>
    <s v="Completed"/>
  </r>
  <r>
    <s v="ORD00886"/>
    <x v="958"/>
    <s v="Galih Iskandar"/>
    <x v="27"/>
    <x v="3"/>
    <n v="13500"/>
    <n v="1.2"/>
    <n v="5"/>
    <n v="16200"/>
    <n v="810"/>
    <n v="15390"/>
    <n v="49000"/>
    <n v="64390"/>
    <x v="0"/>
    <x v="0"/>
    <x v="1"/>
    <n v="2"/>
    <x v="1"/>
    <x v="2"/>
    <s v="Completed"/>
  </r>
  <r>
    <s v="ORD01478"/>
    <x v="959"/>
    <s v="Dewi Syahputra"/>
    <x v="16"/>
    <x v="11"/>
    <n v="15000"/>
    <n v="0.9"/>
    <n v="5"/>
    <n v="13500"/>
    <n v="675"/>
    <n v="12825"/>
    <n v="18000"/>
    <n v="30825"/>
    <x v="3"/>
    <x v="0"/>
    <x v="0"/>
    <n v="3"/>
    <x v="0"/>
    <x v="2"/>
    <s v="Completed"/>
  </r>
  <r>
    <s v="ORD01150"/>
    <x v="960"/>
    <s v="Aulia Hidayat"/>
    <x v="34"/>
    <x v="18"/>
    <n v="11000"/>
    <n v="1.3"/>
    <n v="5"/>
    <n v="14300"/>
    <n v="715"/>
    <n v="13585"/>
    <n v="18000"/>
    <n v="31585"/>
    <x v="1"/>
    <x v="0"/>
    <x v="4"/>
    <n v="4"/>
    <x v="0"/>
    <x v="2"/>
    <s v="Completed"/>
  </r>
  <r>
    <s v="ORD00596"/>
    <x v="961"/>
    <s v="Clara Ramadhani"/>
    <x v="29"/>
    <x v="4"/>
    <n v="40000"/>
    <n v="0.3"/>
    <n v="5"/>
    <n v="12000"/>
    <n v="600"/>
    <n v="11400"/>
    <n v="48000"/>
    <n v="59400"/>
    <x v="3"/>
    <x v="0"/>
    <x v="2"/>
    <n v="2"/>
    <x v="0"/>
    <x v="2"/>
    <s v="Completed"/>
  </r>
  <r>
    <s v="ORD01276"/>
    <x v="962"/>
    <s v="Citra Rahmawati"/>
    <x v="25"/>
    <x v="11"/>
    <n v="15000"/>
    <n v="2.4"/>
    <n v="5"/>
    <n v="36000"/>
    <n v="1800"/>
    <n v="34200"/>
    <n v="50000"/>
    <n v="84200"/>
    <x v="0"/>
    <x v="0"/>
    <x v="2"/>
    <n v="3"/>
    <x v="0"/>
    <x v="2"/>
    <s v="Completed"/>
  </r>
  <r>
    <s v="ORD01632"/>
    <x v="963"/>
    <s v="Nanda Halim"/>
    <x v="13"/>
    <x v="0"/>
    <n v="10000"/>
    <n v="2.9"/>
    <n v="5"/>
    <n v="29000"/>
    <n v="1450"/>
    <n v="27550"/>
    <n v="49000"/>
    <n v="76550"/>
    <x v="2"/>
    <x v="1"/>
    <x v="3"/>
    <n v="4"/>
    <x v="1"/>
    <x v="2"/>
    <s v="Returned"/>
  </r>
  <r>
    <s v="ORD00813"/>
    <x v="964"/>
    <s v="Dina Kurniawan"/>
    <x v="31"/>
    <x v="0"/>
    <n v="10000"/>
    <n v="2.8"/>
    <n v="5"/>
    <n v="28000"/>
    <n v="1400"/>
    <n v="26600"/>
    <n v="87000"/>
    <n v="113600"/>
    <x v="3"/>
    <x v="0"/>
    <x v="2"/>
    <n v="4"/>
    <x v="0"/>
    <x v="2"/>
    <s v="Completed"/>
  </r>
  <r>
    <s v="ORD01301"/>
    <x v="965"/>
    <s v="Clara Puspita"/>
    <x v="35"/>
    <x v="3"/>
    <n v="13500"/>
    <n v="2.5"/>
    <n v="5"/>
    <n v="33750"/>
    <n v="1687.5"/>
    <n v="32062.5"/>
    <n v="79000"/>
    <n v="111062.5"/>
    <x v="1"/>
    <x v="0"/>
    <x v="3"/>
    <n v="3"/>
    <x v="0"/>
    <x v="2"/>
    <s v="Completed"/>
  </r>
  <r>
    <s v="ORD01402"/>
    <x v="966"/>
    <s v="Tono Hidayat"/>
    <x v="34"/>
    <x v="10"/>
    <n v="45000"/>
    <n v="1.5"/>
    <n v="5"/>
    <n v="67500"/>
    <n v="3375"/>
    <n v="64125"/>
    <n v="18000"/>
    <n v="82125"/>
    <x v="0"/>
    <x v="0"/>
    <x v="3"/>
    <n v="1"/>
    <x v="1"/>
    <x v="2"/>
    <s v="Completed"/>
  </r>
  <r>
    <s v="ORD00750"/>
    <x v="967"/>
    <s v="Erna Setiawan"/>
    <x v="6"/>
    <x v="8"/>
    <n v="17500"/>
    <n v="2.8"/>
    <n v="5"/>
    <n v="49000"/>
    <n v="2450"/>
    <n v="46550"/>
    <n v="80000"/>
    <n v="126550"/>
    <x v="1"/>
    <x v="0"/>
    <x v="4"/>
    <n v="1"/>
    <x v="0"/>
    <x v="2"/>
    <s v="Completed"/>
  </r>
  <r>
    <s v="ORD01317"/>
    <x v="968"/>
    <s v="Indra Rahmawati"/>
    <x v="16"/>
    <x v="0"/>
    <n v="10000"/>
    <n v="2.1"/>
    <n v="5"/>
    <n v="21000"/>
    <n v="1050"/>
    <n v="19950"/>
    <n v="18000"/>
    <n v="37950"/>
    <x v="3"/>
    <x v="0"/>
    <x v="4"/>
    <n v="3"/>
    <x v="1"/>
    <x v="2"/>
    <s v="Completed"/>
  </r>
  <r>
    <s v="ORD01279"/>
    <x v="969"/>
    <s v="Wahyu Budiman"/>
    <x v="29"/>
    <x v="8"/>
    <n v="17500"/>
    <n v="1.6"/>
    <n v="5"/>
    <n v="28000"/>
    <n v="1400"/>
    <n v="26600"/>
    <n v="48000"/>
    <n v="74600"/>
    <x v="2"/>
    <x v="0"/>
    <x v="2"/>
    <n v="2"/>
    <x v="1"/>
    <x v="2"/>
    <s v="Completed"/>
  </r>
  <r>
    <s v="ORD01083"/>
    <x v="970"/>
    <s v="Citra Rahmawati"/>
    <x v="25"/>
    <x v="17"/>
    <n v="12000"/>
    <n v="1.6"/>
    <n v="5"/>
    <n v="19200"/>
    <n v="960"/>
    <n v="18240"/>
    <n v="50000"/>
    <n v="68240"/>
    <x v="1"/>
    <x v="0"/>
    <x v="0"/>
    <n v="1"/>
    <x v="0"/>
    <x v="2"/>
    <s v="Completed"/>
  </r>
  <r>
    <s v="ORD00341"/>
    <x v="971"/>
    <s v="Citra Kurniawan"/>
    <x v="21"/>
    <x v="0"/>
    <n v="10000"/>
    <n v="1.5"/>
    <n v="5"/>
    <n v="15000"/>
    <n v="750"/>
    <n v="14250"/>
    <n v="59000"/>
    <n v="73250"/>
    <x v="3"/>
    <x v="0"/>
    <x v="1"/>
    <n v="1"/>
    <x v="0"/>
    <x v="2"/>
    <s v="Completed"/>
  </r>
  <r>
    <s v="ORD00363"/>
    <x v="972"/>
    <s v="Qori Halim"/>
    <x v="13"/>
    <x v="1"/>
    <n v="15000"/>
    <n v="1.3"/>
    <n v="5"/>
    <n v="19500"/>
    <n v="975"/>
    <n v="18525"/>
    <n v="49000"/>
    <n v="67525"/>
    <x v="2"/>
    <x v="0"/>
    <x v="1"/>
    <n v="1"/>
    <x v="0"/>
    <x v="2"/>
    <s v="Completed"/>
  </r>
  <r>
    <s v="ORD01348"/>
    <x v="973"/>
    <s v="Yani Maulana"/>
    <x v="19"/>
    <x v="7"/>
    <n v="14000"/>
    <n v="0.6"/>
    <n v="5"/>
    <n v="8400"/>
    <n v="420"/>
    <n v="7980"/>
    <n v="78000"/>
    <n v="85980"/>
    <x v="1"/>
    <x v="2"/>
    <x v="1"/>
    <n v="4"/>
    <x v="0"/>
    <x v="2"/>
    <s v="Cancelled"/>
  </r>
  <r>
    <s v="ORD00436"/>
    <x v="974"/>
    <s v="Dewi Maulana"/>
    <x v="28"/>
    <x v="1"/>
    <n v="15000"/>
    <n v="0.7"/>
    <n v="5"/>
    <n v="10500"/>
    <n v="525"/>
    <n v="9975"/>
    <n v="56000"/>
    <n v="65975"/>
    <x v="3"/>
    <x v="1"/>
    <x v="1"/>
    <n v="1"/>
    <x v="0"/>
    <x v="2"/>
    <s v="Returned"/>
  </r>
  <r>
    <s v="ORD01076"/>
    <x v="975"/>
    <s v="Tono Hidayat"/>
    <x v="34"/>
    <x v="10"/>
    <n v="45000"/>
    <n v="0.6"/>
    <n v="5"/>
    <n v="27000"/>
    <n v="1350"/>
    <n v="25650"/>
    <n v="18000"/>
    <n v="43650"/>
    <x v="3"/>
    <x v="0"/>
    <x v="2"/>
    <n v="1"/>
    <x v="1"/>
    <x v="2"/>
    <s v="Completed"/>
  </r>
  <r>
    <s v="ORD00160"/>
    <x v="976"/>
    <s v="Erna Pradipta"/>
    <x v="18"/>
    <x v="8"/>
    <n v="17500"/>
    <n v="1.2"/>
    <n v="5"/>
    <n v="21000"/>
    <n v="1050"/>
    <n v="19950"/>
    <n v="0"/>
    <n v="19950"/>
    <x v="3"/>
    <x v="0"/>
    <x v="4"/>
    <n v="2"/>
    <x v="0"/>
    <x v="2"/>
    <s v="Completed"/>
  </r>
  <r>
    <s v="ORD00806"/>
    <x v="977"/>
    <s v="Yani Setiawan"/>
    <x v="2"/>
    <x v="17"/>
    <n v="12000"/>
    <n v="1.5"/>
    <n v="5"/>
    <n v="18000"/>
    <n v="900"/>
    <n v="17100"/>
    <n v="76000"/>
    <n v="93100"/>
    <x v="3"/>
    <x v="0"/>
    <x v="1"/>
    <n v="1"/>
    <x v="0"/>
    <x v="2"/>
    <s v="Completed"/>
  </r>
  <r>
    <s v="ORD00470"/>
    <x v="978"/>
    <s v="Ani Maulana"/>
    <x v="9"/>
    <x v="19"/>
    <n v="15500"/>
    <n v="0.4"/>
    <n v="5"/>
    <n v="6200"/>
    <n v="310"/>
    <n v="5890"/>
    <n v="89000"/>
    <n v="94890"/>
    <x v="0"/>
    <x v="0"/>
    <x v="0"/>
    <n v="5"/>
    <x v="0"/>
    <x v="2"/>
    <s v="Completed"/>
  </r>
  <r>
    <s v="ORD01274"/>
    <x v="979"/>
    <s v="Fitri Saputra"/>
    <x v="15"/>
    <x v="0"/>
    <n v="10000"/>
    <n v="2.4"/>
    <n v="5"/>
    <n v="24000"/>
    <n v="1200"/>
    <n v="22800"/>
    <n v="97000"/>
    <n v="119800"/>
    <x v="1"/>
    <x v="2"/>
    <x v="2"/>
    <n v="1"/>
    <x v="0"/>
    <x v="2"/>
    <s v="Cancelled"/>
  </r>
  <r>
    <s v="ORD01527"/>
    <x v="980"/>
    <s v="Zahra Pradipta"/>
    <x v="9"/>
    <x v="0"/>
    <n v="10000"/>
    <n v="3"/>
    <n v="5"/>
    <n v="30000"/>
    <n v="1500"/>
    <n v="28500"/>
    <n v="89000"/>
    <n v="117500"/>
    <x v="0"/>
    <x v="0"/>
    <x v="3"/>
    <n v="4"/>
    <x v="0"/>
    <x v="2"/>
    <s v="Completed"/>
  </r>
  <r>
    <s v="ORD01219"/>
    <x v="981"/>
    <s v="Zahra Wijaya"/>
    <x v="12"/>
    <x v="10"/>
    <n v="45000"/>
    <n v="0.1"/>
    <n v="5"/>
    <n v="4500"/>
    <n v="225"/>
    <n v="4275"/>
    <n v="30000"/>
    <n v="34275"/>
    <x v="0"/>
    <x v="0"/>
    <x v="4"/>
    <n v="4"/>
    <x v="0"/>
    <x v="2"/>
    <s v="Completed"/>
  </r>
  <r>
    <s v="ORD01445"/>
    <x v="982"/>
    <s v="Yoga Nugroho"/>
    <x v="5"/>
    <x v="13"/>
    <n v="10000"/>
    <n v="0.3"/>
    <n v="0"/>
    <n v="3000"/>
    <n v="0"/>
    <n v="3000"/>
    <n v="18000"/>
    <n v="21000"/>
    <x v="1"/>
    <x v="0"/>
    <x v="3"/>
    <n v="3"/>
    <x v="1"/>
    <x v="3"/>
    <s v="Completed"/>
  </r>
  <r>
    <s v="ORD00349"/>
    <x v="983"/>
    <s v="Lestari Fauziah"/>
    <x v="23"/>
    <x v="11"/>
    <n v="15000"/>
    <n v="1.5"/>
    <n v="0"/>
    <n v="22500"/>
    <n v="0"/>
    <n v="22500"/>
    <n v="55000"/>
    <n v="77500"/>
    <x v="1"/>
    <x v="0"/>
    <x v="2"/>
    <n v="2"/>
    <x v="0"/>
    <x v="3"/>
    <s v="Completed"/>
  </r>
  <r>
    <s v="ORD00349"/>
    <x v="983"/>
    <s v="Lestari Fauziah"/>
    <x v="23"/>
    <x v="1"/>
    <n v="15000"/>
    <n v="0.2"/>
    <n v="0"/>
    <n v="3000"/>
    <n v="0"/>
    <n v="3000"/>
    <n v="0"/>
    <n v="3000"/>
    <x v="1"/>
    <x v="0"/>
    <x v="2"/>
    <n v="2"/>
    <x v="0"/>
    <x v="3"/>
    <s v="Completed"/>
  </r>
  <r>
    <s v="ORD01450"/>
    <x v="984"/>
    <s v="Rizky Puspita"/>
    <x v="35"/>
    <x v="3"/>
    <n v="13500"/>
    <n v="1.7"/>
    <n v="0"/>
    <n v="22950"/>
    <n v="0"/>
    <n v="22950"/>
    <n v="79000"/>
    <n v="101950"/>
    <x v="1"/>
    <x v="0"/>
    <x v="1"/>
    <n v="2"/>
    <x v="1"/>
    <x v="3"/>
    <s v="Completed"/>
  </r>
  <r>
    <s v="ORD01577"/>
    <x v="985"/>
    <s v="Dewi Budiman"/>
    <x v="36"/>
    <x v="11"/>
    <n v="15000"/>
    <n v="1.9"/>
    <n v="0"/>
    <n v="28500"/>
    <n v="0"/>
    <n v="28500"/>
    <n v="21000"/>
    <n v="49500"/>
    <x v="2"/>
    <x v="0"/>
    <x v="4"/>
    <n v="2"/>
    <x v="0"/>
    <x v="3"/>
    <s v="Completed"/>
  </r>
  <r>
    <s v="ORD01772"/>
    <x v="986"/>
    <s v="Yani Nugroho"/>
    <x v="1"/>
    <x v="9"/>
    <n v="46000"/>
    <n v="0.5"/>
    <n v="0"/>
    <n v="23000"/>
    <n v="0"/>
    <n v="23000"/>
    <n v="17000"/>
    <n v="40000"/>
    <x v="3"/>
    <x v="0"/>
    <x v="0"/>
    <n v="1"/>
    <x v="0"/>
    <x v="3"/>
    <s v="Completed"/>
  </r>
  <r>
    <s v="ORD01484"/>
    <x v="987"/>
    <s v="Ani Hidayat"/>
    <x v="4"/>
    <x v="10"/>
    <n v="45000"/>
    <n v="0.7"/>
    <n v="0"/>
    <n v="31499.999999999996"/>
    <n v="0"/>
    <n v="31499.999999999996"/>
    <n v="43000"/>
    <n v="74500"/>
    <x v="2"/>
    <x v="0"/>
    <x v="1"/>
    <n v="4"/>
    <x v="0"/>
    <x v="3"/>
    <s v="Completed"/>
  </r>
  <r>
    <s v="ORD01416"/>
    <x v="988"/>
    <s v="Zahra Kusuma"/>
    <x v="7"/>
    <x v="0"/>
    <n v="10000"/>
    <n v="1.9"/>
    <n v="0"/>
    <n v="19000"/>
    <n v="0"/>
    <n v="19000"/>
    <n v="26000"/>
    <n v="45000"/>
    <x v="0"/>
    <x v="1"/>
    <x v="2"/>
    <n v="3"/>
    <x v="0"/>
    <x v="3"/>
    <s v="Returned"/>
  </r>
  <r>
    <s v="ORD00949"/>
    <x v="989"/>
    <s v="Fitri Wijaya"/>
    <x v="30"/>
    <x v="10"/>
    <n v="45000"/>
    <n v="1.3"/>
    <n v="0"/>
    <n v="58500"/>
    <n v="0"/>
    <n v="58500"/>
    <n v="57000"/>
    <n v="115500"/>
    <x v="1"/>
    <x v="0"/>
    <x v="3"/>
    <n v="5"/>
    <x v="0"/>
    <x v="3"/>
    <s v="Completed"/>
  </r>
  <r>
    <s v="ORD01818"/>
    <x v="990"/>
    <s v="Aulia Iskandar"/>
    <x v="11"/>
    <x v="11"/>
    <n v="15000"/>
    <n v="0.6"/>
    <n v="0"/>
    <n v="9000"/>
    <n v="0"/>
    <n v="9000"/>
    <n v="74000"/>
    <n v="83000"/>
    <x v="2"/>
    <x v="0"/>
    <x v="0"/>
    <n v="5"/>
    <x v="0"/>
    <x v="3"/>
    <s v="Completed"/>
  </r>
  <r>
    <s v="ORD01021"/>
    <x v="991"/>
    <s v="Zahra Kurniawan"/>
    <x v="0"/>
    <x v="18"/>
    <n v="11000"/>
    <n v="0.8"/>
    <n v="0"/>
    <n v="8800"/>
    <n v="0"/>
    <n v="8800"/>
    <n v="15000"/>
    <n v="23800"/>
    <x v="0"/>
    <x v="0"/>
    <x v="3"/>
    <n v="1"/>
    <x v="0"/>
    <x v="3"/>
    <s v="Completed"/>
  </r>
  <r>
    <s v="ORD00606"/>
    <x v="992"/>
    <s v="Gita Ramadhani"/>
    <x v="22"/>
    <x v="9"/>
    <n v="46000"/>
    <n v="0.6"/>
    <n v="0"/>
    <n v="27600"/>
    <n v="0"/>
    <n v="27600"/>
    <n v="50000"/>
    <n v="77600"/>
    <x v="3"/>
    <x v="0"/>
    <x v="0"/>
    <n v="1"/>
    <x v="0"/>
    <x v="3"/>
    <s v="Completed"/>
  </r>
  <r>
    <s v="ORD01296"/>
    <x v="993"/>
    <s v="Clara Setiawan"/>
    <x v="16"/>
    <x v="1"/>
    <n v="15000"/>
    <n v="0.4"/>
    <n v="0"/>
    <n v="6000"/>
    <n v="0"/>
    <n v="6000"/>
    <n v="18000"/>
    <n v="24000"/>
    <x v="2"/>
    <x v="0"/>
    <x v="0"/>
    <n v="4"/>
    <x v="0"/>
    <x v="3"/>
    <s v="Completed"/>
  </r>
  <r>
    <s v="ORD00838"/>
    <x v="994"/>
    <s v="Budi Saputra"/>
    <x v="28"/>
    <x v="7"/>
    <n v="14000"/>
    <n v="1.9"/>
    <n v="0"/>
    <n v="26600"/>
    <n v="0"/>
    <n v="26600"/>
    <n v="56000"/>
    <n v="82600"/>
    <x v="1"/>
    <x v="0"/>
    <x v="4"/>
    <n v="3"/>
    <x v="1"/>
    <x v="3"/>
    <s v="Completed"/>
  </r>
  <r>
    <s v="ORD01194"/>
    <x v="995"/>
    <s v="Indra Ananda"/>
    <x v="20"/>
    <x v="19"/>
    <n v="15500"/>
    <n v="0.4"/>
    <n v="0"/>
    <n v="6200"/>
    <n v="0"/>
    <n v="6200"/>
    <n v="84000"/>
    <n v="90200"/>
    <x v="0"/>
    <x v="0"/>
    <x v="2"/>
    <n v="1"/>
    <x v="1"/>
    <x v="3"/>
    <s v="Completed"/>
  </r>
  <r>
    <s v="ORD00728"/>
    <x v="996"/>
    <s v="Qori Ananda"/>
    <x v="25"/>
    <x v="3"/>
    <n v="13500"/>
    <n v="0.9"/>
    <n v="0"/>
    <n v="12150"/>
    <n v="0"/>
    <n v="12150"/>
    <n v="50000"/>
    <n v="62150"/>
    <x v="3"/>
    <x v="0"/>
    <x v="3"/>
    <n v="4"/>
    <x v="0"/>
    <x v="3"/>
    <s v="Completed"/>
  </r>
  <r>
    <s v="ORD01608"/>
    <x v="997"/>
    <s v="Bella Nugroho"/>
    <x v="23"/>
    <x v="5"/>
    <n v="10500"/>
    <n v="1.6"/>
    <n v="0"/>
    <n v="16800"/>
    <n v="0"/>
    <n v="16800"/>
    <n v="55000"/>
    <n v="71800"/>
    <x v="1"/>
    <x v="0"/>
    <x v="2"/>
    <n v="4"/>
    <x v="0"/>
    <x v="3"/>
    <s v="Completed"/>
  </r>
  <r>
    <s v="ORD00603"/>
    <x v="998"/>
    <s v="Bella Budiman"/>
    <x v="1"/>
    <x v="19"/>
    <n v="15500"/>
    <n v="0.6"/>
    <n v="0"/>
    <n v="9300"/>
    <n v="0"/>
    <n v="9300"/>
    <n v="17000"/>
    <n v="26300"/>
    <x v="2"/>
    <x v="0"/>
    <x v="1"/>
    <n v="5"/>
    <x v="0"/>
    <x v="3"/>
    <s v="Completed"/>
  </r>
  <r>
    <s v="ORD00251"/>
    <x v="999"/>
    <s v="Putri Saputra"/>
    <x v="14"/>
    <x v="8"/>
    <n v="17500"/>
    <n v="1.6"/>
    <n v="0"/>
    <n v="28000"/>
    <n v="0"/>
    <n v="28000"/>
    <n v="85000"/>
    <n v="113000"/>
    <x v="0"/>
    <x v="0"/>
    <x v="0"/>
    <n v="1"/>
    <x v="0"/>
    <x v="3"/>
    <s v="Completed"/>
  </r>
  <r>
    <s v="ORD00787"/>
    <x v="1000"/>
    <s v="Yani Ananda"/>
    <x v="28"/>
    <x v="15"/>
    <n v="10000"/>
    <n v="0.9"/>
    <n v="0"/>
    <n v="9000"/>
    <n v="0"/>
    <n v="9000"/>
    <n v="56000"/>
    <n v="65000"/>
    <x v="0"/>
    <x v="1"/>
    <x v="2"/>
    <n v="1"/>
    <x v="0"/>
    <x v="3"/>
    <s v="Returned"/>
  </r>
  <r>
    <s v="ORD01107"/>
    <x v="1001"/>
    <s v="Tono Fauziah"/>
    <x v="30"/>
    <x v="4"/>
    <n v="40000"/>
    <n v="1"/>
    <n v="0"/>
    <n v="40000"/>
    <n v="0"/>
    <n v="40000"/>
    <n v="57000"/>
    <n v="97000"/>
    <x v="3"/>
    <x v="0"/>
    <x v="4"/>
    <n v="3"/>
    <x v="1"/>
    <x v="3"/>
    <s v="Completed"/>
  </r>
  <r>
    <s v="ORD00159"/>
    <x v="1002"/>
    <s v="Yani Ananda"/>
    <x v="28"/>
    <x v="3"/>
    <n v="13500"/>
    <n v="2.8"/>
    <n v="0"/>
    <n v="37800"/>
    <n v="0"/>
    <n v="37800"/>
    <n v="56000"/>
    <n v="93800"/>
    <x v="3"/>
    <x v="0"/>
    <x v="3"/>
    <n v="1"/>
    <x v="0"/>
    <x v="4"/>
    <s v="Completed"/>
  </r>
  <r>
    <s v="ORD00159"/>
    <x v="1002"/>
    <s v="Yani Ananda"/>
    <x v="28"/>
    <x v="4"/>
    <n v="40000"/>
    <n v="1.2"/>
    <n v="0"/>
    <n v="48000"/>
    <n v="0"/>
    <n v="48000"/>
    <n v="0"/>
    <n v="48000"/>
    <x v="3"/>
    <x v="0"/>
    <x v="3"/>
    <n v="1"/>
    <x v="0"/>
    <x v="4"/>
    <s v="Completed"/>
  </r>
  <r>
    <s v="ORD00296"/>
    <x v="1003"/>
    <s v="Erna Iskandar"/>
    <x v="17"/>
    <x v="3"/>
    <n v="13500"/>
    <n v="3.7"/>
    <n v="0"/>
    <n v="49950"/>
    <n v="0"/>
    <n v="49950"/>
    <n v="72000"/>
    <n v="121950"/>
    <x v="3"/>
    <x v="0"/>
    <x v="1"/>
    <n v="2"/>
    <x v="0"/>
    <x v="4"/>
    <s v="Completed"/>
  </r>
  <r>
    <s v="ORD00841"/>
    <x v="1004"/>
    <s v="Putri Setiawan"/>
    <x v="21"/>
    <x v="3"/>
    <n v="13500"/>
    <n v="1.3"/>
    <n v="0"/>
    <n v="17550"/>
    <n v="0"/>
    <n v="17550"/>
    <n v="59000"/>
    <n v="76550"/>
    <x v="0"/>
    <x v="0"/>
    <x v="3"/>
    <n v="3"/>
    <x v="0"/>
    <x v="4"/>
    <s v="Completed"/>
  </r>
  <r>
    <s v="ORD01258"/>
    <x v="1005"/>
    <s v="Zahra Puspita"/>
    <x v="19"/>
    <x v="18"/>
    <n v="11000"/>
    <n v="1.6"/>
    <n v="0"/>
    <n v="17600"/>
    <n v="0"/>
    <n v="17600"/>
    <n v="78000"/>
    <n v="95600"/>
    <x v="2"/>
    <x v="0"/>
    <x v="0"/>
    <n v="1"/>
    <x v="0"/>
    <x v="4"/>
    <s v="Completed"/>
  </r>
  <r>
    <s v="ORD00625"/>
    <x v="1006"/>
    <s v="Dewi Wijaya"/>
    <x v="12"/>
    <x v="15"/>
    <n v="10000"/>
    <n v="0.6"/>
    <n v="0"/>
    <n v="6000"/>
    <n v="0"/>
    <n v="6000"/>
    <n v="30000"/>
    <n v="36000"/>
    <x v="0"/>
    <x v="0"/>
    <x v="3"/>
    <n v="1"/>
    <x v="0"/>
    <x v="4"/>
    <s v="Completed"/>
  </r>
  <r>
    <s v="ORD01355"/>
    <x v="1007"/>
    <s v="Fitri Ananda"/>
    <x v="1"/>
    <x v="3"/>
    <n v="13500"/>
    <n v="2.6"/>
    <n v="0"/>
    <n v="35100"/>
    <n v="0"/>
    <n v="35100"/>
    <n v="17000"/>
    <n v="52100"/>
    <x v="3"/>
    <x v="0"/>
    <x v="0"/>
    <n v="2"/>
    <x v="0"/>
    <x v="4"/>
    <s v="Completed"/>
  </r>
  <r>
    <s v="ORD01759"/>
    <x v="1008"/>
    <s v="Vina Maulana"/>
    <x v="0"/>
    <x v="7"/>
    <n v="14000"/>
    <n v="0.6"/>
    <n v="0"/>
    <n v="8400"/>
    <n v="0"/>
    <n v="8400"/>
    <n v="15000"/>
    <n v="23400"/>
    <x v="1"/>
    <x v="0"/>
    <x v="3"/>
    <n v="4"/>
    <x v="0"/>
    <x v="4"/>
    <s v="Completed"/>
  </r>
  <r>
    <s v="ORD01686"/>
    <x v="1009"/>
    <s v="Wahyu Hidayat"/>
    <x v="0"/>
    <x v="17"/>
    <n v="12000"/>
    <n v="0.9"/>
    <n v="0"/>
    <n v="10800"/>
    <n v="0"/>
    <n v="10800"/>
    <n v="15000"/>
    <n v="25800"/>
    <x v="2"/>
    <x v="0"/>
    <x v="0"/>
    <n v="2"/>
    <x v="1"/>
    <x v="4"/>
    <s v="Completed"/>
  </r>
  <r>
    <s v="ORD00772"/>
    <x v="1010"/>
    <s v="Eka Ananda"/>
    <x v="20"/>
    <x v="18"/>
    <n v="11000"/>
    <n v="2.1"/>
    <n v="0"/>
    <n v="23100"/>
    <n v="0"/>
    <n v="23100"/>
    <n v="84000"/>
    <n v="107100"/>
    <x v="3"/>
    <x v="0"/>
    <x v="4"/>
    <n v="5"/>
    <x v="0"/>
    <x v="4"/>
    <s v="Completed"/>
  </r>
  <r>
    <s v="ORD01705"/>
    <x v="1011"/>
    <s v="Fitri Puspita"/>
    <x v="19"/>
    <x v="11"/>
    <n v="15000"/>
    <n v="1"/>
    <n v="0"/>
    <n v="15000"/>
    <n v="0"/>
    <n v="15000"/>
    <n v="78000"/>
    <n v="93000"/>
    <x v="3"/>
    <x v="0"/>
    <x v="3"/>
    <n v="2"/>
    <x v="0"/>
    <x v="5"/>
    <s v="Completed"/>
  </r>
  <r>
    <s v="ORD01024"/>
    <x v="1012"/>
    <s v="Gita Saputra"/>
    <x v="17"/>
    <x v="17"/>
    <n v="12000"/>
    <n v="1.7"/>
    <n v="0"/>
    <n v="20400"/>
    <n v="0"/>
    <n v="20400"/>
    <n v="72000"/>
    <n v="92400"/>
    <x v="0"/>
    <x v="0"/>
    <x v="1"/>
    <n v="3"/>
    <x v="0"/>
    <x v="5"/>
    <s v="Completed"/>
  </r>
  <r>
    <s v="ORD01563"/>
    <x v="1013"/>
    <s v="Putri Ramadhani"/>
    <x v="34"/>
    <x v="16"/>
    <n v="115000"/>
    <n v="0.4"/>
    <n v="0"/>
    <n v="46000"/>
    <n v="0"/>
    <n v="46000"/>
    <n v="18000"/>
    <n v="64000"/>
    <x v="2"/>
    <x v="1"/>
    <x v="3"/>
    <n v="3"/>
    <x v="0"/>
    <x v="5"/>
    <s v="Returned"/>
  </r>
  <r>
    <s v="ORD00085"/>
    <x v="1014"/>
    <s v="Rizky Puspita"/>
    <x v="35"/>
    <x v="2"/>
    <n v="20000"/>
    <n v="2.2000000000000002"/>
    <n v="0"/>
    <n v="44000"/>
    <n v="0"/>
    <n v="44000"/>
    <n v="79000"/>
    <n v="123000"/>
    <x v="1"/>
    <x v="0"/>
    <x v="2"/>
    <n v="2"/>
    <x v="1"/>
    <x v="5"/>
    <s v="Completed"/>
  </r>
  <r>
    <s v="ORD01526"/>
    <x v="1015"/>
    <s v="Bayu Maulana"/>
    <x v="9"/>
    <x v="1"/>
    <n v="15000"/>
    <n v="0.3"/>
    <n v="0"/>
    <n v="4500"/>
    <n v="0"/>
    <n v="4500"/>
    <n v="89000"/>
    <n v="93500"/>
    <x v="0"/>
    <x v="2"/>
    <x v="0"/>
    <n v="1"/>
    <x v="1"/>
    <x v="5"/>
    <s v="Cancelled"/>
  </r>
  <r>
    <s v="ORD01752"/>
    <x v="1016"/>
    <s v="Qori Halim"/>
    <x v="13"/>
    <x v="8"/>
    <n v="17500"/>
    <n v="4"/>
    <n v="0"/>
    <n v="70000"/>
    <n v="0"/>
    <n v="70000"/>
    <n v="49000"/>
    <n v="119000"/>
    <x v="3"/>
    <x v="0"/>
    <x v="0"/>
    <n v="1"/>
    <x v="0"/>
    <x v="5"/>
    <s v="Completed"/>
  </r>
  <r>
    <s v="ORD01269"/>
    <x v="1017"/>
    <s v="Aulia Fauziah"/>
    <x v="24"/>
    <x v="2"/>
    <n v="20000"/>
    <n v="1.8"/>
    <n v="0"/>
    <n v="36000"/>
    <n v="0"/>
    <n v="36000"/>
    <n v="68000"/>
    <n v="104000"/>
    <x v="3"/>
    <x v="0"/>
    <x v="1"/>
    <n v="3"/>
    <x v="0"/>
    <x v="5"/>
    <s v="Completed"/>
  </r>
  <r>
    <s v="ORD01336"/>
    <x v="1018"/>
    <s v="Qori Utami"/>
    <x v="30"/>
    <x v="4"/>
    <n v="40000"/>
    <n v="0.7"/>
    <n v="0"/>
    <n v="28000"/>
    <n v="0"/>
    <n v="28000"/>
    <n v="57000"/>
    <n v="85000"/>
    <x v="0"/>
    <x v="0"/>
    <x v="3"/>
    <n v="3"/>
    <x v="0"/>
    <x v="5"/>
    <s v="Completed"/>
  </r>
  <r>
    <s v="ORD01473"/>
    <x v="1019"/>
    <s v="Bella Pradipta"/>
    <x v="23"/>
    <x v="2"/>
    <n v="20000"/>
    <n v="2.9"/>
    <n v="0"/>
    <n v="58000"/>
    <n v="0"/>
    <n v="58000"/>
    <n v="55000"/>
    <n v="113000"/>
    <x v="0"/>
    <x v="0"/>
    <x v="3"/>
    <n v="2"/>
    <x v="0"/>
    <x v="5"/>
    <s v="Completed"/>
  </r>
  <r>
    <s v="ORD01792"/>
    <x v="1020"/>
    <s v="Bella Ananda"/>
    <x v="4"/>
    <x v="16"/>
    <n v="115000"/>
    <n v="1"/>
    <n v="0"/>
    <n v="115000"/>
    <n v="0"/>
    <n v="115000"/>
    <n v="43000"/>
    <n v="158000"/>
    <x v="0"/>
    <x v="1"/>
    <x v="0"/>
    <n v="2"/>
    <x v="0"/>
    <x v="5"/>
    <s v="Returned"/>
  </r>
  <r>
    <s v="ORD00549"/>
    <x v="1021"/>
    <s v="Eka Rahmawati"/>
    <x v="4"/>
    <x v="7"/>
    <n v="14000"/>
    <n v="0.4"/>
    <n v="0"/>
    <n v="5600"/>
    <n v="0"/>
    <n v="5600"/>
    <n v="43000"/>
    <n v="48600"/>
    <x v="0"/>
    <x v="0"/>
    <x v="2"/>
    <n v="3"/>
    <x v="0"/>
    <x v="5"/>
    <s v="Completed"/>
  </r>
  <r>
    <s v="ORD01499"/>
    <x v="1022"/>
    <s v="Citra Kurniawan"/>
    <x v="21"/>
    <x v="1"/>
    <n v="15000"/>
    <n v="0.9"/>
    <n v="0"/>
    <n v="13500"/>
    <n v="0"/>
    <n v="13500"/>
    <n v="59000"/>
    <n v="72500"/>
    <x v="0"/>
    <x v="1"/>
    <x v="4"/>
    <n v="5"/>
    <x v="0"/>
    <x v="5"/>
    <s v="Returned"/>
  </r>
  <r>
    <s v="ORD00530"/>
    <x v="1023"/>
    <s v="Fitri Setiawan"/>
    <x v="13"/>
    <x v="17"/>
    <n v="12000"/>
    <n v="0.4"/>
    <n v="0"/>
    <n v="4800"/>
    <n v="0"/>
    <n v="4800"/>
    <n v="49000"/>
    <n v="53800"/>
    <x v="0"/>
    <x v="0"/>
    <x v="2"/>
    <n v="3"/>
    <x v="0"/>
    <x v="5"/>
    <s v="Completed"/>
  </r>
  <r>
    <s v="ORD01221"/>
    <x v="1024"/>
    <s v="Citra Halim"/>
    <x v="21"/>
    <x v="13"/>
    <n v="10000"/>
    <n v="0.9"/>
    <n v="0"/>
    <n v="9000"/>
    <n v="0"/>
    <n v="9000"/>
    <n v="59000"/>
    <n v="68000"/>
    <x v="1"/>
    <x v="0"/>
    <x v="4"/>
    <n v="3"/>
    <x v="0"/>
    <x v="5"/>
    <s v="Completed"/>
  </r>
  <r>
    <s v="ORD00354"/>
    <x v="1025"/>
    <s v="Vina Syahputra"/>
    <x v="13"/>
    <x v="16"/>
    <n v="115000"/>
    <n v="0.6"/>
    <n v="0"/>
    <n v="69000"/>
    <n v="0"/>
    <n v="69000"/>
    <n v="49000"/>
    <n v="118000"/>
    <x v="0"/>
    <x v="2"/>
    <x v="2"/>
    <n v="4"/>
    <x v="0"/>
    <x v="5"/>
    <s v="Cancelled"/>
  </r>
  <r>
    <s v="ORD00354"/>
    <x v="1025"/>
    <s v="Vina Syahputra"/>
    <x v="13"/>
    <x v="15"/>
    <n v="10000"/>
    <n v="0.6"/>
    <n v="0"/>
    <n v="6000"/>
    <n v="0"/>
    <n v="6000"/>
    <n v="0"/>
    <n v="6000"/>
    <x v="0"/>
    <x v="2"/>
    <x v="2"/>
    <n v="4"/>
    <x v="0"/>
    <x v="5"/>
    <s v="Cancelled"/>
  </r>
  <r>
    <s v="ORD01074"/>
    <x v="1026"/>
    <s v="Nanda Iskandar"/>
    <x v="14"/>
    <x v="1"/>
    <n v="15000"/>
    <n v="0.6"/>
    <n v="0"/>
    <n v="9000"/>
    <n v="0"/>
    <n v="9000"/>
    <n v="85000"/>
    <n v="94000"/>
    <x v="1"/>
    <x v="0"/>
    <x v="3"/>
    <n v="4"/>
    <x v="1"/>
    <x v="5"/>
    <s v="Completed"/>
  </r>
  <r>
    <s v="ORD00852"/>
    <x v="1027"/>
    <s v="Vina Iskandar"/>
    <x v="16"/>
    <x v="8"/>
    <n v="17500"/>
    <n v="3"/>
    <n v="0"/>
    <n v="52500"/>
    <n v="0"/>
    <n v="52500"/>
    <n v="18000"/>
    <n v="70500"/>
    <x v="3"/>
    <x v="0"/>
    <x v="4"/>
    <n v="3"/>
    <x v="0"/>
    <x v="5"/>
    <s v="Completed"/>
  </r>
  <r>
    <s v="ORD01141"/>
    <x v="1028"/>
    <s v="Hana Pradipta"/>
    <x v="12"/>
    <x v="6"/>
    <n v="26000"/>
    <n v="2"/>
    <n v="0"/>
    <n v="52000"/>
    <n v="0"/>
    <n v="52000"/>
    <n v="30000"/>
    <n v="82000"/>
    <x v="3"/>
    <x v="1"/>
    <x v="3"/>
    <n v="5"/>
    <x v="0"/>
    <x v="5"/>
    <s v="Returned"/>
  </r>
  <r>
    <s v="ORD00971"/>
    <x v="1029"/>
    <s v="Tono Ananda"/>
    <x v="8"/>
    <x v="13"/>
    <n v="10000"/>
    <n v="0.9"/>
    <n v="0"/>
    <n v="9000"/>
    <n v="0"/>
    <n v="9000"/>
    <n v="59000"/>
    <n v="68000"/>
    <x v="0"/>
    <x v="0"/>
    <x v="4"/>
    <n v="1"/>
    <x v="1"/>
    <x v="5"/>
    <s v="Completed"/>
  </r>
  <r>
    <s v="ORD00834"/>
    <x v="1030"/>
    <s v="Clara Budiman"/>
    <x v="3"/>
    <x v="9"/>
    <n v="46000"/>
    <n v="1.6"/>
    <n v="0"/>
    <n v="73600"/>
    <n v="0"/>
    <n v="73600"/>
    <n v="93000"/>
    <n v="166600"/>
    <x v="2"/>
    <x v="0"/>
    <x v="0"/>
    <n v="3"/>
    <x v="0"/>
    <x v="6"/>
    <s v="Completed"/>
  </r>
  <r>
    <s v="ORD00257"/>
    <x v="1031"/>
    <s v="Kartika Saputra"/>
    <x v="37"/>
    <x v="14"/>
    <n v="55000"/>
    <n v="0.9"/>
    <n v="0"/>
    <n v="49500"/>
    <n v="0"/>
    <n v="49500"/>
    <n v="67000"/>
    <n v="116500"/>
    <x v="2"/>
    <x v="0"/>
    <x v="0"/>
    <n v="5"/>
    <x v="0"/>
    <x v="6"/>
    <s v="Completed"/>
  </r>
  <r>
    <s v="ORD00257"/>
    <x v="1031"/>
    <s v="Kartika Saputra"/>
    <x v="37"/>
    <x v="11"/>
    <n v="15000"/>
    <n v="1.9"/>
    <n v="0"/>
    <n v="28500"/>
    <n v="0"/>
    <n v="28500"/>
    <n v="0"/>
    <n v="28500"/>
    <x v="2"/>
    <x v="0"/>
    <x v="0"/>
    <n v="5"/>
    <x v="0"/>
    <x v="6"/>
    <s v="Completed"/>
  </r>
  <r>
    <s v="ORD01774"/>
    <x v="1032"/>
    <s v="Bella Ramadhani"/>
    <x v="14"/>
    <x v="0"/>
    <n v="10000"/>
    <n v="3.3"/>
    <n v="0"/>
    <n v="33000"/>
    <n v="0"/>
    <n v="33000"/>
    <n v="85000"/>
    <n v="118000"/>
    <x v="3"/>
    <x v="1"/>
    <x v="3"/>
    <n v="2"/>
    <x v="0"/>
    <x v="6"/>
    <s v="Returned"/>
  </r>
  <r>
    <s v="ORD00374"/>
    <x v="1033"/>
    <s v="Kartika Saputra"/>
    <x v="37"/>
    <x v="5"/>
    <n v="10500"/>
    <n v="2.5"/>
    <n v="0"/>
    <n v="26250"/>
    <n v="0"/>
    <n v="26250"/>
    <n v="67000"/>
    <n v="93250"/>
    <x v="2"/>
    <x v="0"/>
    <x v="3"/>
    <n v="3"/>
    <x v="0"/>
    <x v="6"/>
    <s v="Completed"/>
  </r>
  <r>
    <s v="ORD00374"/>
    <x v="1033"/>
    <s v="Kartika Saputra"/>
    <x v="37"/>
    <x v="11"/>
    <n v="15000"/>
    <n v="0.7"/>
    <n v="0"/>
    <n v="10500"/>
    <n v="0"/>
    <n v="10500"/>
    <n v="0"/>
    <n v="10500"/>
    <x v="2"/>
    <x v="0"/>
    <x v="3"/>
    <n v="3"/>
    <x v="0"/>
    <x v="6"/>
    <s v="Completed"/>
  </r>
  <r>
    <s v="ORD01692"/>
    <x v="1034"/>
    <s v="Vina Ramadhani"/>
    <x v="10"/>
    <x v="1"/>
    <n v="15000"/>
    <n v="0.9"/>
    <n v="0"/>
    <n v="13500"/>
    <n v="0"/>
    <n v="13500"/>
    <n v="87000"/>
    <n v="100500"/>
    <x v="2"/>
    <x v="0"/>
    <x v="4"/>
    <n v="2"/>
    <x v="0"/>
    <x v="6"/>
    <s v="Completed"/>
  </r>
  <r>
    <s v="ORD01313"/>
    <x v="1035"/>
    <s v="Rizky Fauziah"/>
    <x v="31"/>
    <x v="11"/>
    <n v="15000"/>
    <n v="0.8"/>
    <n v="0"/>
    <n v="12000"/>
    <n v="0"/>
    <n v="12000"/>
    <n v="87000"/>
    <n v="99000"/>
    <x v="1"/>
    <x v="0"/>
    <x v="2"/>
    <n v="1"/>
    <x v="1"/>
    <x v="6"/>
    <s v="Completed"/>
  </r>
  <r>
    <s v="ORD00771"/>
    <x v="1036"/>
    <s v="Qori Halim"/>
    <x v="13"/>
    <x v="3"/>
    <n v="13500"/>
    <n v="1.2"/>
    <n v="0"/>
    <n v="16200"/>
    <n v="0"/>
    <n v="16200"/>
    <n v="49000"/>
    <n v="65200"/>
    <x v="1"/>
    <x v="2"/>
    <x v="4"/>
    <n v="4"/>
    <x v="0"/>
    <x v="6"/>
    <s v="Cancelled"/>
  </r>
  <r>
    <s v="ORD01552"/>
    <x v="1037"/>
    <s v="Galih Iskandar"/>
    <x v="27"/>
    <x v="3"/>
    <n v="13500"/>
    <n v="3"/>
    <n v="0"/>
    <n v="40500"/>
    <n v="0"/>
    <n v="40500"/>
    <n v="49000"/>
    <n v="89500"/>
    <x v="1"/>
    <x v="0"/>
    <x v="1"/>
    <n v="2"/>
    <x v="1"/>
    <x v="6"/>
    <s v="Completed"/>
  </r>
  <r>
    <s v="ORD01383"/>
    <x v="1038"/>
    <s v="Lestari Santoso"/>
    <x v="34"/>
    <x v="14"/>
    <n v="55000"/>
    <n v="0.8"/>
    <n v="0"/>
    <n v="44000"/>
    <n v="0"/>
    <n v="44000"/>
    <n v="18000"/>
    <n v="62000"/>
    <x v="1"/>
    <x v="1"/>
    <x v="2"/>
    <n v="5"/>
    <x v="0"/>
    <x v="6"/>
    <s v="Returned"/>
  </r>
  <r>
    <s v="ORD01102"/>
    <x v="1039"/>
    <s v="Eka Pradipta"/>
    <x v="18"/>
    <x v="10"/>
    <n v="45000"/>
    <n v="0.6"/>
    <n v="0"/>
    <n v="27000"/>
    <n v="0"/>
    <n v="27000"/>
    <n v="0"/>
    <n v="27000"/>
    <x v="0"/>
    <x v="0"/>
    <x v="2"/>
    <n v="5"/>
    <x v="0"/>
    <x v="6"/>
    <s v="Completed"/>
  </r>
  <r>
    <s v="ORD01172"/>
    <x v="1040"/>
    <s v="Aulia Iskandar"/>
    <x v="11"/>
    <x v="13"/>
    <n v="10000"/>
    <n v="1.3"/>
    <n v="0"/>
    <n v="13000"/>
    <n v="0"/>
    <n v="13000"/>
    <n v="74000"/>
    <n v="87000"/>
    <x v="1"/>
    <x v="0"/>
    <x v="2"/>
    <n v="1"/>
    <x v="0"/>
    <x v="6"/>
    <s v="Completed"/>
  </r>
  <r>
    <s v="ORD00921"/>
    <x v="1041"/>
    <s v="Bella Hidayat"/>
    <x v="35"/>
    <x v="7"/>
    <n v="14000"/>
    <n v="0.9"/>
    <n v="0"/>
    <n v="12600"/>
    <n v="0"/>
    <n v="12600"/>
    <n v="79000"/>
    <n v="91600"/>
    <x v="1"/>
    <x v="0"/>
    <x v="4"/>
    <n v="3"/>
    <x v="0"/>
    <x v="6"/>
    <s v="Completed"/>
  </r>
  <r>
    <s v="ORD01294"/>
    <x v="1042"/>
    <s v="Dewi Rahmawati"/>
    <x v="7"/>
    <x v="16"/>
    <n v="115000"/>
    <n v="0.6"/>
    <n v="0"/>
    <n v="69000"/>
    <n v="0"/>
    <n v="69000"/>
    <n v="26000"/>
    <n v="95000"/>
    <x v="3"/>
    <x v="0"/>
    <x v="3"/>
    <n v="5"/>
    <x v="0"/>
    <x v="0"/>
    <s v="Completed"/>
  </r>
  <r>
    <s v="ORD01072"/>
    <x v="1043"/>
    <s v="Andi Wijaya"/>
    <x v="36"/>
    <x v="4"/>
    <n v="40000"/>
    <n v="0.9"/>
    <n v="0"/>
    <n v="36000"/>
    <n v="0"/>
    <n v="36000"/>
    <n v="21000"/>
    <n v="57000"/>
    <x v="3"/>
    <x v="0"/>
    <x v="1"/>
    <n v="5"/>
    <x v="1"/>
    <x v="0"/>
    <s v="Completed"/>
  </r>
  <r>
    <s v="ORD00744"/>
    <x v="1044"/>
    <s v="Eka Rahmawati"/>
    <x v="4"/>
    <x v="5"/>
    <n v="10500"/>
    <n v="2.4"/>
    <n v="0"/>
    <n v="25200"/>
    <n v="0"/>
    <n v="25200"/>
    <n v="43000"/>
    <n v="68200"/>
    <x v="0"/>
    <x v="1"/>
    <x v="0"/>
    <n v="2"/>
    <x v="0"/>
    <x v="0"/>
    <s v="Returned"/>
  </r>
  <r>
    <s v="ORD00202"/>
    <x v="1045"/>
    <s v="Putri Setiawan"/>
    <x v="21"/>
    <x v="14"/>
    <n v="55000"/>
    <n v="0.4"/>
    <n v="0"/>
    <n v="22000"/>
    <n v="0"/>
    <n v="22000"/>
    <n v="59000"/>
    <n v="81000"/>
    <x v="1"/>
    <x v="0"/>
    <x v="0"/>
    <n v="2"/>
    <x v="0"/>
    <x v="0"/>
    <s v="Completed"/>
  </r>
  <r>
    <s v="ORD01005"/>
    <x v="1046"/>
    <s v="Zahra Utami"/>
    <x v="25"/>
    <x v="6"/>
    <n v="26000"/>
    <n v="1.7"/>
    <n v="0"/>
    <n v="44200"/>
    <n v="0"/>
    <n v="44200"/>
    <n v="50000"/>
    <n v="94200"/>
    <x v="0"/>
    <x v="0"/>
    <x v="2"/>
    <n v="4"/>
    <x v="0"/>
    <x v="0"/>
    <s v="Completed"/>
  </r>
  <r>
    <s v="ORD00497"/>
    <x v="1047"/>
    <s v="Putri Santoso"/>
    <x v="19"/>
    <x v="12"/>
    <n v="9500"/>
    <n v="1.8"/>
    <n v="0"/>
    <n v="17100"/>
    <n v="0"/>
    <n v="17100"/>
    <n v="78000"/>
    <n v="95100"/>
    <x v="2"/>
    <x v="1"/>
    <x v="2"/>
    <n v="1"/>
    <x v="0"/>
    <x v="0"/>
    <s v="Returned"/>
  </r>
  <r>
    <s v="ORD00992"/>
    <x v="1048"/>
    <s v="Indra Syahputra"/>
    <x v="2"/>
    <x v="2"/>
    <n v="20000"/>
    <n v="0.8"/>
    <n v="0"/>
    <n v="16000"/>
    <n v="0"/>
    <n v="16000"/>
    <n v="76000"/>
    <n v="92000"/>
    <x v="3"/>
    <x v="0"/>
    <x v="1"/>
    <n v="1"/>
    <x v="1"/>
    <x v="0"/>
    <s v="Completed"/>
  </r>
  <r>
    <s v="ORD01847"/>
    <x v="1049"/>
    <s v="Citra Budiman"/>
    <x v="18"/>
    <x v="14"/>
    <n v="55000"/>
    <n v="0.7"/>
    <n v="0"/>
    <n v="38500"/>
    <n v="0"/>
    <n v="38500"/>
    <n v="0"/>
    <n v="38500"/>
    <x v="3"/>
    <x v="0"/>
    <x v="1"/>
    <n v="1"/>
    <x v="0"/>
    <x v="0"/>
    <s v="Completed"/>
  </r>
  <r>
    <s v="ORD00227"/>
    <x v="1050"/>
    <s v="Vina Kurniawan"/>
    <x v="19"/>
    <x v="3"/>
    <n v="13500"/>
    <n v="2.6"/>
    <n v="0"/>
    <n v="35100"/>
    <n v="0"/>
    <n v="35100"/>
    <n v="78000"/>
    <n v="113100"/>
    <x v="1"/>
    <x v="0"/>
    <x v="4"/>
    <n v="3"/>
    <x v="0"/>
    <x v="0"/>
    <s v="Completed"/>
  </r>
  <r>
    <s v="ORD01319"/>
    <x v="1051"/>
    <s v="Arif Rahmawati"/>
    <x v="22"/>
    <x v="18"/>
    <n v="11000"/>
    <n v="1"/>
    <n v="0"/>
    <n v="11000"/>
    <n v="0"/>
    <n v="11000"/>
    <n v="50000"/>
    <n v="61000"/>
    <x v="1"/>
    <x v="0"/>
    <x v="2"/>
    <n v="5"/>
    <x v="1"/>
    <x v="0"/>
    <s v="Completed"/>
  </r>
  <r>
    <s v="ORD01746"/>
    <x v="1052"/>
    <s v="Bella Halim"/>
    <x v="2"/>
    <x v="0"/>
    <n v="10000"/>
    <n v="1.3"/>
    <n v="0"/>
    <n v="13000"/>
    <n v="0"/>
    <n v="13000"/>
    <n v="76000"/>
    <n v="89000"/>
    <x v="2"/>
    <x v="0"/>
    <x v="2"/>
    <n v="5"/>
    <x v="0"/>
    <x v="1"/>
    <s v="Completed"/>
  </r>
  <r>
    <s v="ORD01286"/>
    <x v="1053"/>
    <s v="Dewi Rahmawati"/>
    <x v="7"/>
    <x v="2"/>
    <n v="20000"/>
    <n v="2.2000000000000002"/>
    <n v="0"/>
    <n v="44000"/>
    <n v="0"/>
    <n v="44000"/>
    <n v="26000"/>
    <n v="70000"/>
    <x v="0"/>
    <x v="0"/>
    <x v="3"/>
    <n v="2"/>
    <x v="0"/>
    <x v="1"/>
    <s v="Completed"/>
  </r>
  <r>
    <s v="ORD00973"/>
    <x v="1054"/>
    <s v="Tono Kurniawan"/>
    <x v="2"/>
    <x v="7"/>
    <n v="14000"/>
    <n v="0.8"/>
    <n v="0"/>
    <n v="11200"/>
    <n v="0"/>
    <n v="11200"/>
    <n v="76000"/>
    <n v="87200"/>
    <x v="2"/>
    <x v="0"/>
    <x v="2"/>
    <n v="5"/>
    <x v="1"/>
    <x v="1"/>
    <s v="Completed"/>
  </r>
  <r>
    <s v="ORD00280"/>
    <x v="1055"/>
    <s v="Lestari Ananda"/>
    <x v="2"/>
    <x v="11"/>
    <n v="15000"/>
    <n v="0.5"/>
    <n v="0"/>
    <n v="7500"/>
    <n v="0"/>
    <n v="7500"/>
    <n v="76000"/>
    <n v="83500"/>
    <x v="2"/>
    <x v="0"/>
    <x v="0"/>
    <n v="2"/>
    <x v="0"/>
    <x v="1"/>
    <s v="Completed"/>
  </r>
  <r>
    <s v="ORD01417"/>
    <x v="1056"/>
    <s v="Zahra Pradipta"/>
    <x v="9"/>
    <x v="3"/>
    <n v="13500"/>
    <n v="1.5"/>
    <n v="0"/>
    <n v="20250"/>
    <n v="0"/>
    <n v="20250"/>
    <n v="89000"/>
    <n v="109250"/>
    <x v="3"/>
    <x v="0"/>
    <x v="2"/>
    <n v="4"/>
    <x v="0"/>
    <x v="1"/>
    <s v="Completed"/>
  </r>
  <r>
    <s v="ORD00891"/>
    <x v="1057"/>
    <s v="Sari Budiman"/>
    <x v="31"/>
    <x v="7"/>
    <n v="14000"/>
    <n v="0.8"/>
    <n v="0"/>
    <n v="11200"/>
    <n v="0"/>
    <n v="11200"/>
    <n v="87000"/>
    <n v="98200"/>
    <x v="1"/>
    <x v="0"/>
    <x v="1"/>
    <n v="2"/>
    <x v="0"/>
    <x v="1"/>
    <s v="Completed"/>
  </r>
  <r>
    <s v="ORD01826"/>
    <x v="1058"/>
    <s v="Aulia Utami"/>
    <x v="19"/>
    <x v="11"/>
    <n v="15000"/>
    <n v="2.5"/>
    <n v="0"/>
    <n v="37500"/>
    <n v="0"/>
    <n v="37500"/>
    <n v="78000"/>
    <n v="115500"/>
    <x v="3"/>
    <x v="0"/>
    <x v="4"/>
    <n v="5"/>
    <x v="0"/>
    <x v="1"/>
    <s v="Completed"/>
  </r>
  <r>
    <s v="ORD01015"/>
    <x v="1059"/>
    <s v="Sari Pradipta"/>
    <x v="5"/>
    <x v="3"/>
    <n v="13500"/>
    <n v="2.9"/>
    <n v="0"/>
    <n v="39150"/>
    <n v="0"/>
    <n v="39150"/>
    <n v="18000"/>
    <n v="57150"/>
    <x v="3"/>
    <x v="0"/>
    <x v="1"/>
    <n v="4"/>
    <x v="0"/>
    <x v="1"/>
    <s v="Completed"/>
  </r>
  <r>
    <s v="ORD01512"/>
    <x v="1060"/>
    <s v="Aulia Setiawan"/>
    <x v="13"/>
    <x v="15"/>
    <n v="10000"/>
    <n v="0.9"/>
    <n v="0"/>
    <n v="9000"/>
    <n v="0"/>
    <n v="9000"/>
    <n v="49000"/>
    <n v="58000"/>
    <x v="3"/>
    <x v="0"/>
    <x v="1"/>
    <n v="4"/>
    <x v="0"/>
    <x v="1"/>
    <s v="Completed"/>
  </r>
  <r>
    <s v="ORD00969"/>
    <x v="1061"/>
    <s v="Eka Kurniawan"/>
    <x v="37"/>
    <x v="9"/>
    <n v="46000"/>
    <n v="0.8"/>
    <n v="0"/>
    <n v="36800"/>
    <n v="0"/>
    <n v="36800"/>
    <n v="67000"/>
    <n v="103800"/>
    <x v="2"/>
    <x v="0"/>
    <x v="1"/>
    <n v="2"/>
    <x v="0"/>
    <x v="1"/>
    <s v="Completed"/>
  </r>
  <r>
    <s v="ORD00407"/>
    <x v="1062"/>
    <s v="Aulia Utami"/>
    <x v="19"/>
    <x v="7"/>
    <n v="14000"/>
    <n v="1.2"/>
    <n v="0"/>
    <n v="16800"/>
    <n v="0"/>
    <n v="16800"/>
    <n v="78000"/>
    <n v="94800"/>
    <x v="0"/>
    <x v="0"/>
    <x v="0"/>
    <n v="1"/>
    <x v="0"/>
    <x v="1"/>
    <s v="Completed"/>
  </r>
  <r>
    <s v="ORD00831"/>
    <x v="1063"/>
    <s v="Qori Halim"/>
    <x v="13"/>
    <x v="5"/>
    <n v="10500"/>
    <n v="1.3"/>
    <n v="0"/>
    <n v="13650"/>
    <n v="0"/>
    <n v="13650"/>
    <n v="49000"/>
    <n v="62650"/>
    <x v="2"/>
    <x v="2"/>
    <x v="2"/>
    <n v="1"/>
    <x v="0"/>
    <x v="2"/>
    <s v="Cancelled"/>
  </r>
  <r>
    <s v="ORD01592"/>
    <x v="1064"/>
    <s v="Sari Utami"/>
    <x v="8"/>
    <x v="10"/>
    <n v="45000"/>
    <n v="2.2000000000000002"/>
    <n v="0"/>
    <n v="99000.000000000015"/>
    <n v="0"/>
    <n v="99000.000000000015"/>
    <n v="59000"/>
    <n v="158000"/>
    <x v="2"/>
    <x v="0"/>
    <x v="4"/>
    <n v="1"/>
    <x v="0"/>
    <x v="2"/>
    <s v="Completed"/>
  </r>
  <r>
    <s v="ORD00855"/>
    <x v="1065"/>
    <s v="Indra Halim"/>
    <x v="7"/>
    <x v="11"/>
    <n v="15000"/>
    <n v="1.1000000000000001"/>
    <n v="0"/>
    <n v="16500"/>
    <n v="0"/>
    <n v="16500"/>
    <n v="26000"/>
    <n v="42500"/>
    <x v="1"/>
    <x v="0"/>
    <x v="0"/>
    <n v="5"/>
    <x v="1"/>
    <x v="2"/>
    <s v="Completed"/>
  </r>
  <r>
    <s v="ORD01441"/>
    <x v="1066"/>
    <s v="Gita Kurniawan"/>
    <x v="19"/>
    <x v="3"/>
    <n v="13500"/>
    <n v="3.2"/>
    <n v="0"/>
    <n v="43200"/>
    <n v="0"/>
    <n v="43200"/>
    <n v="78000"/>
    <n v="121200"/>
    <x v="3"/>
    <x v="1"/>
    <x v="1"/>
    <n v="2"/>
    <x v="0"/>
    <x v="2"/>
    <s v="Returned"/>
  </r>
  <r>
    <s v="ORD00985"/>
    <x v="1067"/>
    <s v="Made Kusuma"/>
    <x v="20"/>
    <x v="2"/>
    <n v="20000"/>
    <n v="2.4"/>
    <n v="0"/>
    <n v="48000"/>
    <n v="0"/>
    <n v="48000"/>
    <n v="84000"/>
    <n v="132000"/>
    <x v="3"/>
    <x v="1"/>
    <x v="3"/>
    <n v="1"/>
    <x v="1"/>
    <x v="2"/>
    <s v="Returned"/>
  </r>
  <r>
    <s v="ORD01020"/>
    <x v="1068"/>
    <s v="Dewi Ramadhani"/>
    <x v="19"/>
    <x v="7"/>
    <n v="14000"/>
    <n v="0.8"/>
    <n v="0"/>
    <n v="11200"/>
    <n v="0"/>
    <n v="11200"/>
    <n v="78000"/>
    <n v="89200"/>
    <x v="1"/>
    <x v="0"/>
    <x v="0"/>
    <n v="3"/>
    <x v="0"/>
    <x v="5"/>
    <s v="Completed"/>
  </r>
  <r>
    <s v="ORD00157"/>
    <x v="1069"/>
    <s v="Eka Ananda"/>
    <x v="20"/>
    <x v="10"/>
    <n v="45000"/>
    <n v="0.9"/>
    <n v="0"/>
    <n v="40500"/>
    <n v="0"/>
    <n v="40500"/>
    <n v="84000"/>
    <n v="124500"/>
    <x v="3"/>
    <x v="0"/>
    <x v="2"/>
    <n v="5"/>
    <x v="0"/>
    <x v="5"/>
    <s v="Completed"/>
  </r>
  <r>
    <s v="ORD01534"/>
    <x v="1070"/>
    <s v="Bayu Fauziah"/>
    <x v="11"/>
    <x v="8"/>
    <n v="17500"/>
    <n v="1"/>
    <n v="0"/>
    <n v="17500"/>
    <n v="0"/>
    <n v="17500"/>
    <n v="74000"/>
    <n v="91500"/>
    <x v="2"/>
    <x v="2"/>
    <x v="3"/>
    <n v="2"/>
    <x v="1"/>
    <x v="6"/>
    <s v="Cancelled"/>
  </r>
  <r>
    <s v="ORD01448"/>
    <x v="1071"/>
    <s v="Erna Iskandar"/>
    <x v="17"/>
    <x v="11"/>
    <n v="15000"/>
    <n v="1"/>
    <n v="0"/>
    <n v="15000"/>
    <n v="0"/>
    <n v="15000"/>
    <n v="72000"/>
    <n v="87000"/>
    <x v="3"/>
    <x v="0"/>
    <x v="2"/>
    <n v="5"/>
    <x v="0"/>
    <x v="0"/>
    <s v="Completed"/>
  </r>
  <r>
    <s v="ORD00437"/>
    <x v="1072"/>
    <s v="Aulia Hidayat"/>
    <x v="34"/>
    <x v="9"/>
    <n v="46000"/>
    <n v="0.2"/>
    <n v="5"/>
    <n v="9200"/>
    <n v="460"/>
    <n v="8740"/>
    <n v="18000"/>
    <n v="26740"/>
    <x v="1"/>
    <x v="0"/>
    <x v="0"/>
    <n v="5"/>
    <x v="0"/>
    <x v="2"/>
    <s v="Completed"/>
  </r>
  <r>
    <s v="ORD01452"/>
    <x v="1073"/>
    <s v="Dewi Hidayat"/>
    <x v="16"/>
    <x v="19"/>
    <n v="15500"/>
    <n v="0.3"/>
    <n v="5"/>
    <n v="4650"/>
    <n v="232.5"/>
    <n v="4417.5"/>
    <n v="18000"/>
    <n v="22417.5"/>
    <x v="0"/>
    <x v="0"/>
    <x v="1"/>
    <n v="3"/>
    <x v="0"/>
    <x v="2"/>
    <s v="Completed"/>
  </r>
  <r>
    <s v="ORD00941"/>
    <x v="1074"/>
    <s v="Sari Kusuma"/>
    <x v="35"/>
    <x v="4"/>
    <n v="40000"/>
    <n v="0.7"/>
    <n v="5"/>
    <n v="28000"/>
    <n v="1400"/>
    <n v="26600"/>
    <n v="79000"/>
    <n v="105600"/>
    <x v="3"/>
    <x v="0"/>
    <x v="0"/>
    <n v="4"/>
    <x v="0"/>
    <x v="2"/>
    <s v="Completed"/>
  </r>
  <r>
    <s v="ORD00983"/>
    <x v="1075"/>
    <s v="Sari Halim"/>
    <x v="23"/>
    <x v="7"/>
    <n v="14000"/>
    <n v="1.2"/>
    <n v="5"/>
    <n v="16800"/>
    <n v="840"/>
    <n v="15960"/>
    <n v="55000"/>
    <n v="70960"/>
    <x v="1"/>
    <x v="0"/>
    <x v="2"/>
    <n v="2"/>
    <x v="0"/>
    <x v="2"/>
    <s v="Completed"/>
  </r>
  <r>
    <s v="ORD01372"/>
    <x v="1076"/>
    <s v="Budi Hidayat"/>
    <x v="0"/>
    <x v="14"/>
    <n v="55000"/>
    <n v="0.4"/>
    <n v="5"/>
    <n v="22000"/>
    <n v="1100"/>
    <n v="20900"/>
    <n v="15000"/>
    <n v="35900"/>
    <x v="0"/>
    <x v="0"/>
    <x v="4"/>
    <n v="2"/>
    <x v="1"/>
    <x v="2"/>
    <s v="Completed"/>
  </r>
  <r>
    <s v="ORD00840"/>
    <x v="1077"/>
    <s v="Vina Fauziah"/>
    <x v="21"/>
    <x v="10"/>
    <n v="45000"/>
    <n v="1"/>
    <n v="5"/>
    <n v="45000"/>
    <n v="2250"/>
    <n v="42750"/>
    <n v="59000"/>
    <n v="101750"/>
    <x v="0"/>
    <x v="1"/>
    <x v="3"/>
    <n v="5"/>
    <x v="0"/>
    <x v="2"/>
    <s v="Returned"/>
  </r>
  <r>
    <s v="ORD00714"/>
    <x v="1078"/>
    <s v="Arif Fauziah"/>
    <x v="6"/>
    <x v="10"/>
    <n v="45000"/>
    <n v="1.9"/>
    <n v="5"/>
    <n v="85500"/>
    <n v="4275"/>
    <n v="81225"/>
    <n v="80000"/>
    <n v="161225"/>
    <x v="3"/>
    <x v="0"/>
    <x v="2"/>
    <n v="5"/>
    <x v="1"/>
    <x v="2"/>
    <s v="Completed"/>
  </r>
  <r>
    <s v="ORD01679"/>
    <x v="1079"/>
    <s v="Hana Nugroho"/>
    <x v="11"/>
    <x v="10"/>
    <n v="45000"/>
    <n v="1.6"/>
    <n v="5"/>
    <n v="72000"/>
    <n v="3600"/>
    <n v="68400"/>
    <n v="74000"/>
    <n v="142400"/>
    <x v="3"/>
    <x v="2"/>
    <x v="4"/>
    <n v="1"/>
    <x v="0"/>
    <x v="2"/>
    <s v="Cancelled"/>
  </r>
  <r>
    <s v="ORD01509"/>
    <x v="1080"/>
    <s v="Dewi Setiawan"/>
    <x v="15"/>
    <x v="9"/>
    <n v="46000"/>
    <n v="0.6"/>
    <n v="5"/>
    <n v="27600"/>
    <n v="1380"/>
    <n v="26220"/>
    <n v="97000"/>
    <n v="123220"/>
    <x v="1"/>
    <x v="0"/>
    <x v="1"/>
    <n v="1"/>
    <x v="0"/>
    <x v="2"/>
    <s v="Completed"/>
  </r>
  <r>
    <s v="ORD00109"/>
    <x v="1081"/>
    <s v="Fitri Saputra"/>
    <x v="15"/>
    <x v="7"/>
    <n v="14000"/>
    <n v="1.1000000000000001"/>
    <n v="5"/>
    <n v="15400.000000000002"/>
    <n v="770.00000000000011"/>
    <n v="14630.000000000002"/>
    <n v="97000"/>
    <n v="111630"/>
    <x v="0"/>
    <x v="0"/>
    <x v="2"/>
    <n v="3"/>
    <x v="0"/>
    <x v="2"/>
    <s v="Completed"/>
  </r>
  <r>
    <s v="ORD00666"/>
    <x v="1082"/>
    <s v="Erna Hidayat"/>
    <x v="32"/>
    <x v="4"/>
    <n v="40000"/>
    <n v="0.9"/>
    <n v="0"/>
    <n v="36000"/>
    <n v="0"/>
    <n v="36000"/>
    <n v="28000"/>
    <n v="64000"/>
    <x v="0"/>
    <x v="0"/>
    <x v="0"/>
    <n v="4"/>
    <x v="0"/>
    <x v="3"/>
    <s v="Completed"/>
  </r>
  <r>
    <s v="ORD01069"/>
    <x v="1083"/>
    <s v="Gita Utami"/>
    <x v="34"/>
    <x v="16"/>
    <n v="115000"/>
    <n v="0.7"/>
    <n v="0"/>
    <n v="80500"/>
    <n v="0"/>
    <n v="80500"/>
    <n v="18000"/>
    <n v="98500"/>
    <x v="2"/>
    <x v="0"/>
    <x v="4"/>
    <n v="4"/>
    <x v="0"/>
    <x v="3"/>
    <s v="Completed"/>
  </r>
  <r>
    <s v="ORD01090"/>
    <x v="1084"/>
    <s v="Ani Hidayat"/>
    <x v="4"/>
    <x v="15"/>
    <n v="10000"/>
    <n v="0.2"/>
    <n v="0"/>
    <n v="2000"/>
    <n v="0"/>
    <n v="2000"/>
    <n v="43000"/>
    <n v="45000"/>
    <x v="0"/>
    <x v="1"/>
    <x v="1"/>
    <n v="3"/>
    <x v="0"/>
    <x v="4"/>
    <s v="Returned"/>
  </r>
  <r>
    <s v="ORD00729"/>
    <x v="1085"/>
    <s v="Dewi Utami"/>
    <x v="18"/>
    <x v="2"/>
    <n v="20000"/>
    <n v="0.8"/>
    <n v="0"/>
    <n v="16000"/>
    <n v="0"/>
    <n v="16000"/>
    <n v="0"/>
    <n v="16000"/>
    <x v="1"/>
    <x v="0"/>
    <x v="3"/>
    <n v="3"/>
    <x v="0"/>
    <x v="4"/>
    <s v="Completed"/>
  </r>
  <r>
    <s v="ORD01650"/>
    <x v="1086"/>
    <s v="Qori Saputra"/>
    <x v="1"/>
    <x v="10"/>
    <n v="45000"/>
    <n v="0.7"/>
    <n v="0"/>
    <n v="31499.999999999996"/>
    <n v="0"/>
    <n v="31499.999999999996"/>
    <n v="17000"/>
    <n v="48500"/>
    <x v="3"/>
    <x v="0"/>
    <x v="1"/>
    <n v="1"/>
    <x v="0"/>
    <x v="6"/>
    <s v="Completed"/>
  </r>
  <r>
    <s v="ORD00883"/>
    <x v="1087"/>
    <s v="Gita Pradipta"/>
    <x v="10"/>
    <x v="4"/>
    <n v="40000"/>
    <n v="1.8"/>
    <n v="0"/>
    <n v="72000"/>
    <n v="0"/>
    <n v="72000"/>
    <n v="87000"/>
    <n v="159000"/>
    <x v="1"/>
    <x v="0"/>
    <x v="2"/>
    <n v="3"/>
    <x v="0"/>
    <x v="6"/>
    <s v="Completed"/>
  </r>
  <r>
    <s v="ORD01562"/>
    <x v="1088"/>
    <s v="Putri Ramadhani"/>
    <x v="34"/>
    <x v="1"/>
    <n v="15000"/>
    <n v="0.9"/>
    <n v="0"/>
    <n v="13500"/>
    <n v="0"/>
    <n v="13500"/>
    <n v="18000"/>
    <n v="31500"/>
    <x v="0"/>
    <x v="1"/>
    <x v="2"/>
    <n v="4"/>
    <x v="0"/>
    <x v="1"/>
    <s v="Returned"/>
  </r>
  <r>
    <s v="ORD01370"/>
    <x v="1089"/>
    <s v="Wahyu Pradipta"/>
    <x v="15"/>
    <x v="1"/>
    <n v="15000"/>
    <n v="0.7"/>
    <n v="0"/>
    <n v="10500"/>
    <n v="0"/>
    <n v="10500"/>
    <n v="97000"/>
    <n v="107500"/>
    <x v="2"/>
    <x v="1"/>
    <x v="2"/>
    <n v="3"/>
    <x v="1"/>
    <x v="3"/>
    <s v="Returned"/>
  </r>
  <r>
    <s v="ORD00250"/>
    <x v="1090"/>
    <s v="Lestari Budiman"/>
    <x v="14"/>
    <x v="16"/>
    <n v="115000"/>
    <n v="0.6"/>
    <n v="0"/>
    <n v="69000"/>
    <n v="0"/>
    <n v="69000"/>
    <n v="85000"/>
    <n v="154000"/>
    <x v="0"/>
    <x v="1"/>
    <x v="1"/>
    <n v="5"/>
    <x v="0"/>
    <x v="4"/>
    <s v="Returned"/>
  </r>
  <r>
    <s v="ORD01492"/>
    <x v="1091"/>
    <s v="Budi Saputra"/>
    <x v="28"/>
    <x v="4"/>
    <n v="40000"/>
    <n v="0.3"/>
    <n v="0"/>
    <n v="12000"/>
    <n v="0"/>
    <n v="12000"/>
    <n v="56000"/>
    <n v="68000"/>
    <x v="2"/>
    <x v="0"/>
    <x v="2"/>
    <n v="3"/>
    <x v="1"/>
    <x v="4"/>
    <s v="Completed"/>
  </r>
  <r>
    <s v="ORD01312"/>
    <x v="1092"/>
    <s v="Dewi Fauziah"/>
    <x v="4"/>
    <x v="3"/>
    <n v="13500"/>
    <n v="1.5"/>
    <n v="0"/>
    <n v="20250"/>
    <n v="0"/>
    <n v="20250"/>
    <n v="43000"/>
    <n v="63250"/>
    <x v="2"/>
    <x v="0"/>
    <x v="3"/>
    <n v="3"/>
    <x v="0"/>
    <x v="4"/>
    <s v="Completed"/>
  </r>
  <r>
    <s v="ORD01165"/>
    <x v="1093"/>
    <s v="Erna Fauziah"/>
    <x v="28"/>
    <x v="13"/>
    <n v="10000"/>
    <n v="0.5"/>
    <n v="0"/>
    <n v="5000"/>
    <n v="0"/>
    <n v="5000"/>
    <n v="56000"/>
    <n v="61000"/>
    <x v="2"/>
    <x v="0"/>
    <x v="2"/>
    <n v="3"/>
    <x v="0"/>
    <x v="5"/>
    <s v="Completed"/>
  </r>
  <r>
    <s v="ORD01755"/>
    <x v="1094"/>
    <s v="Fitri Hidayat"/>
    <x v="17"/>
    <x v="16"/>
    <n v="115000"/>
    <n v="0.7"/>
    <n v="0"/>
    <n v="80500"/>
    <n v="0"/>
    <n v="80500"/>
    <n v="72000"/>
    <n v="152500"/>
    <x v="2"/>
    <x v="0"/>
    <x v="3"/>
    <n v="5"/>
    <x v="0"/>
    <x v="0"/>
    <s v="Completed"/>
  </r>
  <r>
    <s v="ORD01524"/>
    <x v="1095"/>
    <s v="Aulia Utami"/>
    <x v="19"/>
    <x v="10"/>
    <n v="45000"/>
    <n v="1.1000000000000001"/>
    <n v="0"/>
    <n v="49500.000000000007"/>
    <n v="0"/>
    <n v="49500.000000000007"/>
    <n v="78000"/>
    <n v="127500"/>
    <x v="3"/>
    <x v="0"/>
    <x v="2"/>
    <n v="2"/>
    <x v="0"/>
    <x v="1"/>
    <s v="Completed"/>
  </r>
  <r>
    <s v="ORD01793"/>
    <x v="1096"/>
    <s v="Gita Budiman"/>
    <x v="24"/>
    <x v="12"/>
    <n v="9500"/>
    <n v="1.7"/>
    <n v="0"/>
    <n v="16150"/>
    <n v="0"/>
    <n v="16150"/>
    <n v="68000"/>
    <n v="84150"/>
    <x v="3"/>
    <x v="0"/>
    <x v="1"/>
    <n v="4"/>
    <x v="0"/>
    <x v="1"/>
    <s v="Completed"/>
  </r>
  <r>
    <s v="ORD00364"/>
    <x v="1097"/>
    <s v="Putri Puspita"/>
    <x v="8"/>
    <x v="9"/>
    <n v="46000"/>
    <n v="0.9"/>
    <n v="0"/>
    <n v="41400"/>
    <n v="0"/>
    <n v="41400"/>
    <n v="59000"/>
    <n v="100400"/>
    <x v="2"/>
    <x v="0"/>
    <x v="3"/>
    <n v="4"/>
    <x v="0"/>
    <x v="2"/>
    <s v="Completed"/>
  </r>
  <r>
    <s v="ORD00364"/>
    <x v="1097"/>
    <s v="Putri Puspita"/>
    <x v="8"/>
    <x v="3"/>
    <n v="13500"/>
    <n v="3.1"/>
    <n v="0"/>
    <n v="41850"/>
    <n v="0"/>
    <n v="41850"/>
    <n v="0"/>
    <n v="41850"/>
    <x v="2"/>
    <x v="0"/>
    <x v="3"/>
    <n v="4"/>
    <x v="0"/>
    <x v="2"/>
    <s v="Completed"/>
  </r>
  <r>
    <s v="ORD00945"/>
    <x v="1098"/>
    <s v="Erna Maulana"/>
    <x v="31"/>
    <x v="17"/>
    <n v="12000"/>
    <n v="0.7"/>
    <n v="0"/>
    <n v="8400"/>
    <n v="0"/>
    <n v="8400"/>
    <n v="87000"/>
    <n v="95400"/>
    <x v="0"/>
    <x v="0"/>
    <x v="0"/>
    <n v="3"/>
    <x v="0"/>
    <x v="2"/>
    <s v="Completed"/>
  </r>
  <r>
    <s v="ORD00705"/>
    <x v="1099"/>
    <s v="Yani Rahmawati"/>
    <x v="27"/>
    <x v="11"/>
    <n v="15000"/>
    <n v="1.7"/>
    <n v="0"/>
    <n v="25500"/>
    <n v="0"/>
    <n v="25500"/>
    <n v="49000"/>
    <n v="74500"/>
    <x v="0"/>
    <x v="0"/>
    <x v="1"/>
    <n v="1"/>
    <x v="0"/>
    <x v="2"/>
    <s v="Completed"/>
  </r>
  <r>
    <s v="ORD00461"/>
    <x v="1100"/>
    <s v="Hana Wijaya"/>
    <x v="31"/>
    <x v="14"/>
    <n v="55000"/>
    <n v="0.4"/>
    <n v="0"/>
    <n v="22000"/>
    <n v="0"/>
    <n v="22000"/>
    <n v="87000"/>
    <n v="109000"/>
    <x v="0"/>
    <x v="0"/>
    <x v="4"/>
    <n v="5"/>
    <x v="0"/>
    <x v="3"/>
    <s v="Completed"/>
  </r>
  <r>
    <s v="ORD00388"/>
    <x v="1101"/>
    <s v="Lestari Setiawan"/>
    <x v="7"/>
    <x v="8"/>
    <n v="17500"/>
    <n v="2.7"/>
    <n v="0"/>
    <n v="47250"/>
    <n v="0"/>
    <n v="47250"/>
    <n v="26000"/>
    <n v="73250"/>
    <x v="1"/>
    <x v="0"/>
    <x v="3"/>
    <n v="1"/>
    <x v="0"/>
    <x v="3"/>
    <s v="Completed"/>
  </r>
  <r>
    <s v="ORD00388"/>
    <x v="1101"/>
    <s v="Lestari Setiawan"/>
    <x v="7"/>
    <x v="9"/>
    <n v="46000"/>
    <n v="0.5"/>
    <n v="0"/>
    <n v="23000"/>
    <n v="0"/>
    <n v="23000"/>
    <n v="0"/>
    <n v="23000"/>
    <x v="1"/>
    <x v="0"/>
    <x v="3"/>
    <n v="1"/>
    <x v="0"/>
    <x v="3"/>
    <s v="Completed"/>
  </r>
  <r>
    <s v="ORD00901"/>
    <x v="1102"/>
    <s v="Dewi Rahmawati"/>
    <x v="7"/>
    <x v="0"/>
    <n v="10000"/>
    <n v="1.4"/>
    <n v="5"/>
    <n v="14000"/>
    <n v="700"/>
    <n v="13300"/>
    <n v="26000"/>
    <n v="39300"/>
    <x v="3"/>
    <x v="0"/>
    <x v="3"/>
    <n v="5"/>
    <x v="0"/>
    <x v="5"/>
    <s v="Completed"/>
  </r>
  <r>
    <s v="ORD01800"/>
    <x v="1103"/>
    <s v="Wahyu Pradipta"/>
    <x v="15"/>
    <x v="4"/>
    <n v="40000"/>
    <n v="1.6"/>
    <n v="5"/>
    <n v="64000"/>
    <n v="3200"/>
    <n v="60800"/>
    <n v="97000"/>
    <n v="157800"/>
    <x v="3"/>
    <x v="0"/>
    <x v="2"/>
    <n v="3"/>
    <x v="1"/>
    <x v="5"/>
    <s v="Completed"/>
  </r>
  <r>
    <s v="ORD01611"/>
    <x v="1104"/>
    <s v="Citra Kurniawan"/>
    <x v="21"/>
    <x v="18"/>
    <n v="11000"/>
    <n v="1.8"/>
    <n v="5"/>
    <n v="19800"/>
    <n v="990"/>
    <n v="18810"/>
    <n v="59000"/>
    <n v="77810"/>
    <x v="2"/>
    <x v="2"/>
    <x v="2"/>
    <n v="3"/>
    <x v="0"/>
    <x v="5"/>
    <s v="Cancelled"/>
  </r>
  <r>
    <s v="ORD00732"/>
    <x v="1105"/>
    <s v="Clara Puspita"/>
    <x v="35"/>
    <x v="2"/>
    <n v="20000"/>
    <n v="2.4"/>
    <n v="5"/>
    <n v="48000"/>
    <n v="2400"/>
    <n v="45600"/>
    <n v="79000"/>
    <n v="124600"/>
    <x v="3"/>
    <x v="0"/>
    <x v="4"/>
    <n v="4"/>
    <x v="0"/>
    <x v="5"/>
    <s v="Completed"/>
  </r>
  <r>
    <s v="ORD00532"/>
    <x v="1106"/>
    <s v="Ani Hidayat"/>
    <x v="4"/>
    <x v="18"/>
    <n v="11000"/>
    <n v="2"/>
    <n v="5"/>
    <n v="22000"/>
    <n v="1100"/>
    <n v="20900"/>
    <n v="43000"/>
    <n v="63900"/>
    <x v="0"/>
    <x v="0"/>
    <x v="3"/>
    <n v="2"/>
    <x v="0"/>
    <x v="5"/>
    <s v="Completed"/>
  </r>
  <r>
    <s v="ORD01640"/>
    <x v="1107"/>
    <s v="Dewi Setiawan"/>
    <x v="15"/>
    <x v="16"/>
    <n v="115000"/>
    <n v="0.4"/>
    <n v="5"/>
    <n v="46000"/>
    <n v="2300"/>
    <n v="43700"/>
    <n v="97000"/>
    <n v="140700"/>
    <x v="0"/>
    <x v="0"/>
    <x v="0"/>
    <n v="4"/>
    <x v="0"/>
    <x v="5"/>
    <s v="Completed"/>
  </r>
  <r>
    <s v="ORD01157"/>
    <x v="1108"/>
    <s v="Dewi Kurniawan"/>
    <x v="2"/>
    <x v="9"/>
    <n v="46000"/>
    <n v="0.8"/>
    <n v="5"/>
    <n v="36800"/>
    <n v="1840"/>
    <n v="34960"/>
    <n v="76000"/>
    <n v="110960"/>
    <x v="2"/>
    <x v="0"/>
    <x v="2"/>
    <n v="3"/>
    <x v="0"/>
    <x v="5"/>
    <s v="Completed"/>
  </r>
  <r>
    <s v="ORD00210"/>
    <x v="1109"/>
    <s v="Lestari Setiawan"/>
    <x v="7"/>
    <x v="0"/>
    <n v="10000"/>
    <n v="2.2000000000000002"/>
    <n v="5"/>
    <n v="22000"/>
    <n v="1100"/>
    <n v="20900"/>
    <n v="26000"/>
    <n v="46900"/>
    <x v="2"/>
    <x v="0"/>
    <x v="3"/>
    <n v="3"/>
    <x v="0"/>
    <x v="5"/>
    <s v="Completed"/>
  </r>
  <r>
    <s v="ORD00210"/>
    <x v="1109"/>
    <s v="Lestari Setiawan"/>
    <x v="7"/>
    <x v="10"/>
    <n v="45000"/>
    <n v="0.9"/>
    <n v="5"/>
    <n v="40500"/>
    <n v="2025"/>
    <n v="38475"/>
    <n v="0"/>
    <n v="38475"/>
    <x v="2"/>
    <x v="0"/>
    <x v="3"/>
    <n v="3"/>
    <x v="0"/>
    <x v="5"/>
    <s v="Completed"/>
  </r>
  <r>
    <s v="ORD00979"/>
    <x v="1110"/>
    <s v="Gita Nugroho"/>
    <x v="2"/>
    <x v="9"/>
    <n v="46000"/>
    <n v="0.7"/>
    <n v="5"/>
    <n v="32199.999999999996"/>
    <n v="1610"/>
    <n v="30589.999999999996"/>
    <n v="76000"/>
    <n v="106590"/>
    <x v="1"/>
    <x v="0"/>
    <x v="0"/>
    <n v="2"/>
    <x v="0"/>
    <x v="5"/>
    <s v="Completed"/>
  </r>
  <r>
    <s v="ORD00099"/>
    <x v="1111"/>
    <s v="Wahyu Budiman"/>
    <x v="29"/>
    <x v="11"/>
    <n v="15000"/>
    <n v="2"/>
    <n v="5"/>
    <n v="30000"/>
    <n v="1500"/>
    <n v="28500"/>
    <n v="48000"/>
    <n v="76500"/>
    <x v="2"/>
    <x v="0"/>
    <x v="2"/>
    <n v="4"/>
    <x v="1"/>
    <x v="5"/>
    <s v="Completed"/>
  </r>
  <r>
    <s v="ORD00942"/>
    <x v="1112"/>
    <s v="Dewi Pradipta"/>
    <x v="14"/>
    <x v="10"/>
    <n v="45000"/>
    <n v="0.7"/>
    <n v="5"/>
    <n v="31499.999999999996"/>
    <n v="1575"/>
    <n v="29924.999999999996"/>
    <n v="85000"/>
    <n v="114925"/>
    <x v="3"/>
    <x v="0"/>
    <x v="1"/>
    <n v="4"/>
    <x v="0"/>
    <x v="5"/>
    <s v="Completed"/>
  </r>
  <r>
    <s v="ORD01170"/>
    <x v="1113"/>
    <s v="Yoga Wijaya"/>
    <x v="35"/>
    <x v="6"/>
    <n v="26000"/>
    <n v="1.2"/>
    <n v="5"/>
    <n v="31200"/>
    <n v="1560"/>
    <n v="29640"/>
    <n v="79000"/>
    <n v="108640"/>
    <x v="0"/>
    <x v="0"/>
    <x v="0"/>
    <n v="3"/>
    <x v="1"/>
    <x v="5"/>
    <s v="Completed"/>
  </r>
  <r>
    <s v="ORD00817"/>
    <x v="1114"/>
    <s v="Kartika Nugroho"/>
    <x v="4"/>
    <x v="10"/>
    <n v="45000"/>
    <n v="0.6"/>
    <n v="5"/>
    <n v="27000"/>
    <n v="1350"/>
    <n v="25650"/>
    <n v="43000"/>
    <n v="68650"/>
    <x v="0"/>
    <x v="0"/>
    <x v="4"/>
    <n v="2"/>
    <x v="0"/>
    <x v="5"/>
    <s v="Completed"/>
  </r>
  <r>
    <s v="ORD00764"/>
    <x v="1115"/>
    <s v="Dewi Kusuma"/>
    <x v="11"/>
    <x v="15"/>
    <n v="10000"/>
    <n v="0.9"/>
    <n v="5"/>
    <n v="9000"/>
    <n v="450"/>
    <n v="8550"/>
    <n v="74000"/>
    <n v="82550"/>
    <x v="3"/>
    <x v="2"/>
    <x v="2"/>
    <n v="5"/>
    <x v="0"/>
    <x v="5"/>
    <s v="Cancelled"/>
  </r>
  <r>
    <s v="ORD00751"/>
    <x v="1116"/>
    <s v="Eka Halim"/>
    <x v="3"/>
    <x v="11"/>
    <n v="15000"/>
    <n v="1.1000000000000001"/>
    <n v="5"/>
    <n v="16500"/>
    <n v="825"/>
    <n v="15675"/>
    <n v="93000"/>
    <n v="108675"/>
    <x v="1"/>
    <x v="0"/>
    <x v="0"/>
    <n v="5"/>
    <x v="0"/>
    <x v="5"/>
    <s v="Completed"/>
  </r>
  <r>
    <s v="ORD01859"/>
    <x v="1117"/>
    <s v="Citra Kurniawan"/>
    <x v="21"/>
    <x v="11"/>
    <n v="15000"/>
    <n v="1.2"/>
    <n v="5"/>
    <n v="18000"/>
    <n v="900"/>
    <n v="17100"/>
    <n v="59000"/>
    <n v="76100"/>
    <x v="2"/>
    <x v="0"/>
    <x v="4"/>
    <n v="1"/>
    <x v="0"/>
    <x v="5"/>
    <s v="Completed"/>
  </r>
  <r>
    <s v="ORD00137"/>
    <x v="1118"/>
    <s v="Vina Setiawan"/>
    <x v="18"/>
    <x v="0"/>
    <n v="10000"/>
    <n v="1.4"/>
    <n v="5"/>
    <n v="14000"/>
    <n v="700"/>
    <n v="13300"/>
    <n v="0"/>
    <n v="13300"/>
    <x v="2"/>
    <x v="0"/>
    <x v="4"/>
    <n v="4"/>
    <x v="0"/>
    <x v="5"/>
    <s v="Completed"/>
  </r>
  <r>
    <s v="ORD00137"/>
    <x v="1118"/>
    <s v="Vina Setiawan"/>
    <x v="18"/>
    <x v="17"/>
    <n v="12000"/>
    <n v="0.5"/>
    <n v="5"/>
    <n v="6000"/>
    <n v="300"/>
    <n v="5700"/>
    <n v="0"/>
    <n v="5700"/>
    <x v="2"/>
    <x v="0"/>
    <x v="4"/>
    <n v="4"/>
    <x v="0"/>
    <x v="5"/>
    <s v="Completed"/>
  </r>
  <r>
    <s v="ORD01757"/>
    <x v="1119"/>
    <s v="Putri Santoso"/>
    <x v="19"/>
    <x v="0"/>
    <n v="10000"/>
    <n v="1.4"/>
    <n v="5"/>
    <n v="14000"/>
    <n v="700"/>
    <n v="13300"/>
    <n v="78000"/>
    <n v="91300"/>
    <x v="3"/>
    <x v="0"/>
    <x v="3"/>
    <n v="5"/>
    <x v="0"/>
    <x v="5"/>
    <s v="Completed"/>
  </r>
  <r>
    <s v="ORD00325"/>
    <x v="1120"/>
    <s v="Vina Iskandar"/>
    <x v="16"/>
    <x v="2"/>
    <n v="20000"/>
    <n v="1.4"/>
    <n v="5"/>
    <n v="28000"/>
    <n v="1400"/>
    <n v="26600"/>
    <n v="18000"/>
    <n v="44600"/>
    <x v="2"/>
    <x v="0"/>
    <x v="1"/>
    <n v="2"/>
    <x v="0"/>
    <x v="5"/>
    <s v="Completed"/>
  </r>
  <r>
    <s v="ORD00325"/>
    <x v="1120"/>
    <s v="Vina Iskandar"/>
    <x v="16"/>
    <x v="16"/>
    <n v="115000"/>
    <n v="0.5"/>
    <n v="5"/>
    <n v="57500"/>
    <n v="2875"/>
    <n v="54625"/>
    <n v="0"/>
    <n v="54625"/>
    <x v="2"/>
    <x v="0"/>
    <x v="1"/>
    <n v="2"/>
    <x v="0"/>
    <x v="5"/>
    <s v="Completed"/>
  </r>
  <r>
    <s v="ORD01302"/>
    <x v="1121"/>
    <s v="Dina Setiawan"/>
    <x v="26"/>
    <x v="14"/>
    <n v="55000"/>
    <n v="0.6"/>
    <n v="5"/>
    <n v="33000"/>
    <n v="1650"/>
    <n v="31350"/>
    <n v="46000"/>
    <n v="77350"/>
    <x v="3"/>
    <x v="0"/>
    <x v="2"/>
    <n v="1"/>
    <x v="0"/>
    <x v="5"/>
    <s v="Completed"/>
  </r>
  <r>
    <s v="ORD01431"/>
    <x v="1122"/>
    <s v="Dina Maulana"/>
    <x v="36"/>
    <x v="6"/>
    <n v="26000"/>
    <n v="1"/>
    <n v="5"/>
    <n v="26000"/>
    <n v="1300"/>
    <n v="24700"/>
    <n v="21000"/>
    <n v="45700"/>
    <x v="0"/>
    <x v="0"/>
    <x v="1"/>
    <n v="3"/>
    <x v="0"/>
    <x v="5"/>
    <s v="Completed"/>
  </r>
  <r>
    <s v="ORD00897"/>
    <x v="1123"/>
    <s v="Kartika Saputra"/>
    <x v="37"/>
    <x v="11"/>
    <n v="15000"/>
    <n v="0.7"/>
    <n v="5"/>
    <n v="10500"/>
    <n v="525"/>
    <n v="9975"/>
    <n v="67000"/>
    <n v="76975"/>
    <x v="0"/>
    <x v="0"/>
    <x v="0"/>
    <n v="3"/>
    <x v="0"/>
    <x v="5"/>
    <s v="Completed"/>
  </r>
  <r>
    <s v="ORD01714"/>
    <x v="1124"/>
    <s v="Galih Iskandar"/>
    <x v="27"/>
    <x v="9"/>
    <n v="46000"/>
    <n v="1.4"/>
    <n v="5"/>
    <n v="64399.999999999993"/>
    <n v="3220"/>
    <n v="61179.999999999993"/>
    <n v="49000"/>
    <n v="110180"/>
    <x v="0"/>
    <x v="0"/>
    <x v="4"/>
    <n v="4"/>
    <x v="1"/>
    <x v="5"/>
    <s v="Completed"/>
  </r>
  <r>
    <s v="ORD00073"/>
    <x v="1125"/>
    <s v="Hendra Syahputra"/>
    <x v="0"/>
    <x v="9"/>
    <n v="46000"/>
    <n v="1"/>
    <n v="0"/>
    <n v="46000"/>
    <n v="0"/>
    <n v="46000"/>
    <n v="15000"/>
    <n v="61000"/>
    <x v="0"/>
    <x v="0"/>
    <x v="3"/>
    <n v="4"/>
    <x v="1"/>
    <x v="6"/>
    <s v="Completed"/>
  </r>
  <r>
    <s v="ORD00073"/>
    <x v="1125"/>
    <s v="Hendra Syahputra"/>
    <x v="0"/>
    <x v="15"/>
    <n v="10000"/>
    <n v="1.1000000000000001"/>
    <n v="0"/>
    <n v="11000"/>
    <n v="0"/>
    <n v="11000"/>
    <n v="0"/>
    <n v="11000"/>
    <x v="0"/>
    <x v="0"/>
    <x v="3"/>
    <n v="4"/>
    <x v="1"/>
    <x v="6"/>
    <s v="Completed"/>
  </r>
  <r>
    <s v="ORD00730"/>
    <x v="1126"/>
    <s v="Sari Kusuma"/>
    <x v="35"/>
    <x v="14"/>
    <n v="55000"/>
    <n v="0.3"/>
    <n v="0"/>
    <n v="16500"/>
    <n v="0"/>
    <n v="16500"/>
    <n v="79000"/>
    <n v="95500"/>
    <x v="0"/>
    <x v="0"/>
    <x v="1"/>
    <n v="4"/>
    <x v="0"/>
    <x v="6"/>
    <s v="Completed"/>
  </r>
  <r>
    <s v="ORD00743"/>
    <x v="1127"/>
    <s v="Dina Puspita"/>
    <x v="18"/>
    <x v="4"/>
    <n v="40000"/>
    <n v="1.5"/>
    <n v="0"/>
    <n v="60000"/>
    <n v="0"/>
    <n v="60000"/>
    <n v="0"/>
    <n v="60000"/>
    <x v="3"/>
    <x v="0"/>
    <x v="1"/>
    <n v="5"/>
    <x v="0"/>
    <x v="6"/>
    <s v="Completed"/>
  </r>
  <r>
    <s v="ORD01594"/>
    <x v="1128"/>
    <s v="Kartika Santoso"/>
    <x v="10"/>
    <x v="8"/>
    <n v="17500"/>
    <n v="3.2"/>
    <n v="0"/>
    <n v="56000"/>
    <n v="0"/>
    <n v="56000"/>
    <n v="87000"/>
    <n v="143000"/>
    <x v="3"/>
    <x v="1"/>
    <x v="0"/>
    <n v="3"/>
    <x v="0"/>
    <x v="6"/>
    <s v="Returned"/>
  </r>
  <r>
    <s v="ORD00132"/>
    <x v="1129"/>
    <s v="Dina Syahputra"/>
    <x v="28"/>
    <x v="7"/>
    <n v="14000"/>
    <n v="1"/>
    <n v="0"/>
    <n v="14000"/>
    <n v="0"/>
    <n v="14000"/>
    <n v="56000"/>
    <n v="70000"/>
    <x v="3"/>
    <x v="0"/>
    <x v="1"/>
    <n v="4"/>
    <x v="0"/>
    <x v="6"/>
    <s v="Completed"/>
  </r>
  <r>
    <s v="ORD01830"/>
    <x v="1130"/>
    <s v="Yani Utami"/>
    <x v="10"/>
    <x v="14"/>
    <n v="55000"/>
    <n v="0.3"/>
    <n v="0"/>
    <n v="16500"/>
    <n v="0"/>
    <n v="16500"/>
    <n v="87000"/>
    <n v="103500"/>
    <x v="2"/>
    <x v="0"/>
    <x v="1"/>
    <n v="2"/>
    <x v="0"/>
    <x v="6"/>
    <s v="Completed"/>
  </r>
  <r>
    <s v="ORD01303"/>
    <x v="1131"/>
    <s v="Galih Iskandar"/>
    <x v="27"/>
    <x v="1"/>
    <n v="15000"/>
    <n v="0.5"/>
    <n v="0"/>
    <n v="7500"/>
    <n v="0"/>
    <n v="7500"/>
    <n v="49000"/>
    <n v="56500"/>
    <x v="2"/>
    <x v="0"/>
    <x v="0"/>
    <n v="4"/>
    <x v="1"/>
    <x v="6"/>
    <s v="Completed"/>
  </r>
  <r>
    <s v="ORD00487"/>
    <x v="1132"/>
    <s v="Qori Hidayat"/>
    <x v="1"/>
    <x v="18"/>
    <n v="11000"/>
    <n v="1.3"/>
    <n v="0"/>
    <n v="14300"/>
    <n v="0"/>
    <n v="14300"/>
    <n v="17000"/>
    <n v="31300"/>
    <x v="2"/>
    <x v="0"/>
    <x v="0"/>
    <n v="3"/>
    <x v="0"/>
    <x v="6"/>
    <s v="Completed"/>
  </r>
  <r>
    <s v="ORD01295"/>
    <x v="1133"/>
    <s v="Hana Nugroho"/>
    <x v="11"/>
    <x v="8"/>
    <n v="17500"/>
    <n v="2.5"/>
    <n v="0"/>
    <n v="43750"/>
    <n v="0"/>
    <n v="43750"/>
    <n v="74000"/>
    <n v="117750"/>
    <x v="0"/>
    <x v="0"/>
    <x v="3"/>
    <n v="3"/>
    <x v="0"/>
    <x v="6"/>
    <s v="Completed"/>
  </r>
  <r>
    <s v="ORD00709"/>
    <x v="1134"/>
    <s v="Putri Wijaya"/>
    <x v="12"/>
    <x v="9"/>
    <n v="46000"/>
    <n v="0.9"/>
    <n v="0"/>
    <n v="41400"/>
    <n v="0"/>
    <n v="41400"/>
    <n v="30000"/>
    <n v="71400"/>
    <x v="2"/>
    <x v="0"/>
    <x v="0"/>
    <n v="1"/>
    <x v="0"/>
    <x v="6"/>
    <s v="Completed"/>
  </r>
  <r>
    <s v="ORD00698"/>
    <x v="1135"/>
    <s v="Budi Saputra"/>
    <x v="28"/>
    <x v="18"/>
    <n v="11000"/>
    <n v="2.7"/>
    <n v="0"/>
    <n v="29700.000000000004"/>
    <n v="0"/>
    <n v="29700.000000000004"/>
    <n v="56000"/>
    <n v="85700"/>
    <x v="1"/>
    <x v="0"/>
    <x v="1"/>
    <n v="4"/>
    <x v="1"/>
    <x v="6"/>
    <s v="Completed"/>
  </r>
  <r>
    <s v="ORD00177"/>
    <x v="1136"/>
    <s v="Putri Ramadhani"/>
    <x v="34"/>
    <x v="16"/>
    <n v="115000"/>
    <n v="0.9"/>
    <n v="0"/>
    <n v="103500"/>
    <n v="0"/>
    <n v="103500"/>
    <n v="18000"/>
    <n v="121500"/>
    <x v="1"/>
    <x v="0"/>
    <x v="3"/>
    <n v="3"/>
    <x v="0"/>
    <x v="6"/>
    <s v="Completed"/>
  </r>
  <r>
    <s v="ORD00863"/>
    <x v="1137"/>
    <s v="Lestari Pradipta"/>
    <x v="28"/>
    <x v="10"/>
    <n v="45000"/>
    <n v="1.5"/>
    <n v="0"/>
    <n v="67500"/>
    <n v="0"/>
    <n v="67500"/>
    <n v="56000"/>
    <n v="123500"/>
    <x v="0"/>
    <x v="0"/>
    <x v="2"/>
    <n v="2"/>
    <x v="0"/>
    <x v="6"/>
    <s v="Completed"/>
  </r>
  <r>
    <s v="ORD00127"/>
    <x v="1138"/>
    <s v="Dewi Utami"/>
    <x v="18"/>
    <x v="10"/>
    <n v="45000"/>
    <n v="1.9"/>
    <n v="0"/>
    <n v="85500"/>
    <n v="0"/>
    <n v="85500"/>
    <n v="0"/>
    <n v="85500"/>
    <x v="3"/>
    <x v="0"/>
    <x v="2"/>
    <n v="3"/>
    <x v="0"/>
    <x v="6"/>
    <s v="Completed"/>
  </r>
  <r>
    <s v="ORD00489"/>
    <x v="1139"/>
    <s v="Yani Saputra"/>
    <x v="12"/>
    <x v="2"/>
    <n v="20000"/>
    <n v="1.6"/>
    <n v="0"/>
    <n v="32000"/>
    <n v="0"/>
    <n v="32000"/>
    <n v="30000"/>
    <n v="62000"/>
    <x v="1"/>
    <x v="0"/>
    <x v="0"/>
    <n v="2"/>
    <x v="0"/>
    <x v="6"/>
    <s v="Completed"/>
  </r>
  <r>
    <s v="ORD00489"/>
    <x v="1139"/>
    <s v="Yani Saputra"/>
    <x v="12"/>
    <x v="8"/>
    <n v="17500"/>
    <n v="2.4"/>
    <n v="0"/>
    <n v="42000"/>
    <n v="0"/>
    <n v="42000"/>
    <n v="0"/>
    <n v="42000"/>
    <x v="1"/>
    <x v="0"/>
    <x v="0"/>
    <n v="2"/>
    <x v="0"/>
    <x v="6"/>
    <s v="Completed"/>
  </r>
  <r>
    <s v="ORD01161"/>
    <x v="1140"/>
    <s v="Zahra Iskandar"/>
    <x v="16"/>
    <x v="2"/>
    <n v="20000"/>
    <n v="1.3"/>
    <n v="0"/>
    <n v="26000"/>
    <n v="0"/>
    <n v="26000"/>
    <n v="18000"/>
    <n v="44000"/>
    <x v="2"/>
    <x v="0"/>
    <x v="3"/>
    <n v="4"/>
    <x v="0"/>
    <x v="6"/>
    <s v="Completed"/>
  </r>
  <r>
    <s v="ORD01379"/>
    <x v="1141"/>
    <s v="Fitri Budiman"/>
    <x v="16"/>
    <x v="18"/>
    <n v="11000"/>
    <n v="1.1000000000000001"/>
    <n v="0"/>
    <n v="12100.000000000002"/>
    <n v="0"/>
    <n v="12100.000000000002"/>
    <n v="18000"/>
    <n v="30100"/>
    <x v="2"/>
    <x v="0"/>
    <x v="1"/>
    <n v="1"/>
    <x v="0"/>
    <x v="6"/>
    <s v="Completed"/>
  </r>
  <r>
    <s v="ORD01111"/>
    <x v="1142"/>
    <s v="Aulia Rahmawati"/>
    <x v="10"/>
    <x v="4"/>
    <n v="40000"/>
    <n v="1.7"/>
    <n v="0"/>
    <n v="68000"/>
    <n v="0"/>
    <n v="68000"/>
    <n v="87000"/>
    <n v="155000"/>
    <x v="2"/>
    <x v="0"/>
    <x v="1"/>
    <n v="2"/>
    <x v="0"/>
    <x v="6"/>
    <s v="Completed"/>
  </r>
  <r>
    <s v="ORD01164"/>
    <x v="1143"/>
    <s v="Qori Syahputra"/>
    <x v="12"/>
    <x v="8"/>
    <n v="17500"/>
    <n v="2.1"/>
    <n v="0"/>
    <n v="36750"/>
    <n v="0"/>
    <n v="36750"/>
    <n v="30000"/>
    <n v="66750"/>
    <x v="1"/>
    <x v="0"/>
    <x v="2"/>
    <n v="5"/>
    <x v="0"/>
    <x v="6"/>
    <s v="Completed"/>
  </r>
  <r>
    <s v="ORD00396"/>
    <x v="1144"/>
    <s v="Erna Rahmawati"/>
    <x v="5"/>
    <x v="14"/>
    <n v="55000"/>
    <n v="0.5"/>
    <n v="0"/>
    <n v="27500"/>
    <n v="0"/>
    <n v="27500"/>
    <n v="18000"/>
    <n v="45500"/>
    <x v="2"/>
    <x v="0"/>
    <x v="3"/>
    <n v="1"/>
    <x v="0"/>
    <x v="6"/>
    <s v="Completed"/>
  </r>
  <r>
    <s v="ORD01629"/>
    <x v="1145"/>
    <s v="Bella Ramadhani"/>
    <x v="14"/>
    <x v="2"/>
    <n v="20000"/>
    <n v="1.6"/>
    <n v="0"/>
    <n v="32000"/>
    <n v="0"/>
    <n v="32000"/>
    <n v="85000"/>
    <n v="117000"/>
    <x v="3"/>
    <x v="1"/>
    <x v="3"/>
    <n v="3"/>
    <x v="0"/>
    <x v="0"/>
    <s v="Returned"/>
  </r>
  <r>
    <s v="ORD00079"/>
    <x v="1146"/>
    <s v="Made Santoso"/>
    <x v="35"/>
    <x v="16"/>
    <n v="115000"/>
    <n v="0.8"/>
    <n v="0"/>
    <n v="92000"/>
    <n v="0"/>
    <n v="92000"/>
    <n v="79000"/>
    <n v="171000"/>
    <x v="0"/>
    <x v="0"/>
    <x v="3"/>
    <n v="3"/>
    <x v="1"/>
    <x v="0"/>
    <s v="Completed"/>
  </r>
  <r>
    <s v="ORD00079"/>
    <x v="1146"/>
    <s v="Made Santoso"/>
    <x v="35"/>
    <x v="7"/>
    <n v="14000"/>
    <n v="0.7"/>
    <n v="0"/>
    <n v="9800"/>
    <n v="0"/>
    <n v="9800"/>
    <n v="0"/>
    <n v="9800"/>
    <x v="0"/>
    <x v="0"/>
    <x v="3"/>
    <n v="3"/>
    <x v="1"/>
    <x v="0"/>
    <s v="Completed"/>
  </r>
  <r>
    <s v="ORD00965"/>
    <x v="1147"/>
    <s v="Galih Puspita"/>
    <x v="3"/>
    <x v="2"/>
    <n v="20000"/>
    <n v="2.1"/>
    <n v="0"/>
    <n v="42000"/>
    <n v="0"/>
    <n v="42000"/>
    <n v="93000"/>
    <n v="135000"/>
    <x v="3"/>
    <x v="0"/>
    <x v="4"/>
    <n v="2"/>
    <x v="1"/>
    <x v="0"/>
    <s v="Completed"/>
  </r>
  <r>
    <s v="ORD00492"/>
    <x v="1148"/>
    <s v="Yani Santoso"/>
    <x v="14"/>
    <x v="0"/>
    <n v="10000"/>
    <n v="2.9"/>
    <n v="0"/>
    <n v="29000"/>
    <n v="0"/>
    <n v="29000"/>
    <n v="85000"/>
    <n v="114000"/>
    <x v="2"/>
    <x v="0"/>
    <x v="3"/>
    <n v="3"/>
    <x v="0"/>
    <x v="0"/>
    <s v="Completed"/>
  </r>
  <r>
    <s v="ORD01378"/>
    <x v="1149"/>
    <s v="Eka Maulana"/>
    <x v="2"/>
    <x v="3"/>
    <n v="13500"/>
    <n v="3.3"/>
    <n v="0"/>
    <n v="44550"/>
    <n v="0"/>
    <n v="44550"/>
    <n v="76000"/>
    <n v="120550"/>
    <x v="2"/>
    <x v="0"/>
    <x v="2"/>
    <n v="4"/>
    <x v="0"/>
    <x v="0"/>
    <s v="Completed"/>
  </r>
  <r>
    <s v="ORD00639"/>
    <x v="1150"/>
    <s v="Erna Syahputra"/>
    <x v="5"/>
    <x v="0"/>
    <n v="10000"/>
    <n v="3.4"/>
    <n v="0"/>
    <n v="34000"/>
    <n v="0"/>
    <n v="34000"/>
    <n v="18000"/>
    <n v="52000"/>
    <x v="0"/>
    <x v="1"/>
    <x v="1"/>
    <n v="4"/>
    <x v="0"/>
    <x v="0"/>
    <s v="Returned"/>
  </r>
  <r>
    <s v="ORD01339"/>
    <x v="1151"/>
    <s v="Dewi Rahmawati"/>
    <x v="7"/>
    <x v="4"/>
    <n v="40000"/>
    <n v="0.9"/>
    <n v="0"/>
    <n v="36000"/>
    <n v="0"/>
    <n v="36000"/>
    <n v="26000"/>
    <n v="62000"/>
    <x v="1"/>
    <x v="0"/>
    <x v="2"/>
    <n v="1"/>
    <x v="0"/>
    <x v="0"/>
    <s v="Completed"/>
  </r>
  <r>
    <s v="ORD00368"/>
    <x v="1152"/>
    <s v="Sari Setiawan"/>
    <x v="12"/>
    <x v="2"/>
    <n v="20000"/>
    <n v="2.9"/>
    <n v="0"/>
    <n v="58000"/>
    <n v="0"/>
    <n v="58000"/>
    <n v="30000"/>
    <n v="88000"/>
    <x v="0"/>
    <x v="0"/>
    <x v="0"/>
    <n v="1"/>
    <x v="0"/>
    <x v="0"/>
    <s v="Completed"/>
  </r>
  <r>
    <s v="ORD00351"/>
    <x v="1153"/>
    <s v="Zahra Puspita"/>
    <x v="19"/>
    <x v="17"/>
    <n v="12000"/>
    <n v="0.7"/>
    <n v="0"/>
    <n v="8400"/>
    <n v="0"/>
    <n v="8400"/>
    <n v="78000"/>
    <n v="86400"/>
    <x v="2"/>
    <x v="0"/>
    <x v="2"/>
    <n v="4"/>
    <x v="0"/>
    <x v="0"/>
    <s v="Completed"/>
  </r>
  <r>
    <s v="ORD00351"/>
    <x v="1153"/>
    <s v="Zahra Puspita"/>
    <x v="19"/>
    <x v="10"/>
    <n v="45000"/>
    <n v="1.8"/>
    <n v="0"/>
    <n v="81000"/>
    <n v="0"/>
    <n v="81000"/>
    <n v="0"/>
    <n v="81000"/>
    <x v="2"/>
    <x v="0"/>
    <x v="2"/>
    <n v="4"/>
    <x v="0"/>
    <x v="0"/>
    <s v="Completed"/>
  </r>
  <r>
    <s v="ORD01719"/>
    <x v="1154"/>
    <s v="Yani Ananda"/>
    <x v="28"/>
    <x v="18"/>
    <n v="11000"/>
    <n v="0.7"/>
    <n v="0"/>
    <n v="7699.9999999999991"/>
    <n v="0"/>
    <n v="7699.9999999999991"/>
    <n v="56000"/>
    <n v="63700"/>
    <x v="0"/>
    <x v="0"/>
    <x v="1"/>
    <n v="2"/>
    <x v="0"/>
    <x v="0"/>
    <s v="Completed"/>
  </r>
  <r>
    <s v="ORD00896"/>
    <x v="1155"/>
    <s v="Dina Ananda"/>
    <x v="2"/>
    <x v="7"/>
    <n v="14000"/>
    <n v="0.6"/>
    <n v="0"/>
    <n v="8400"/>
    <n v="0"/>
    <n v="8400"/>
    <n v="76000"/>
    <n v="84400"/>
    <x v="2"/>
    <x v="0"/>
    <x v="1"/>
    <n v="2"/>
    <x v="0"/>
    <x v="1"/>
    <s v="Completed"/>
  </r>
  <r>
    <s v="ORD01687"/>
    <x v="1156"/>
    <s v="Oka Santoso"/>
    <x v="16"/>
    <x v="8"/>
    <n v="17500"/>
    <n v="1.9"/>
    <n v="0"/>
    <n v="33250"/>
    <n v="0"/>
    <n v="33250"/>
    <n v="18000"/>
    <n v="51250"/>
    <x v="3"/>
    <x v="0"/>
    <x v="2"/>
    <n v="1"/>
    <x v="1"/>
    <x v="1"/>
    <s v="Completed"/>
  </r>
  <r>
    <s v="ORD00505"/>
    <x v="1157"/>
    <s v="Erna Hidayat"/>
    <x v="32"/>
    <x v="7"/>
    <n v="14000"/>
    <n v="1.5"/>
    <n v="0"/>
    <n v="21000"/>
    <n v="0"/>
    <n v="21000"/>
    <n v="28000"/>
    <n v="49000"/>
    <x v="0"/>
    <x v="1"/>
    <x v="4"/>
    <n v="5"/>
    <x v="0"/>
    <x v="1"/>
    <s v="Returned"/>
  </r>
  <r>
    <s v="ORD01204"/>
    <x v="1158"/>
    <s v="Galih Iskandar"/>
    <x v="27"/>
    <x v="4"/>
    <n v="40000"/>
    <n v="0.9"/>
    <n v="0"/>
    <n v="36000"/>
    <n v="0"/>
    <n v="36000"/>
    <n v="49000"/>
    <n v="85000"/>
    <x v="1"/>
    <x v="0"/>
    <x v="4"/>
    <n v="2"/>
    <x v="1"/>
    <x v="1"/>
    <s v="Completed"/>
  </r>
  <r>
    <s v="ORD00502"/>
    <x v="1159"/>
    <s v="Eka Maulana"/>
    <x v="2"/>
    <x v="8"/>
    <n v="17500"/>
    <n v="3"/>
    <n v="0"/>
    <n v="52500"/>
    <n v="0"/>
    <n v="52500"/>
    <n v="76000"/>
    <n v="128500"/>
    <x v="2"/>
    <x v="0"/>
    <x v="1"/>
    <n v="4"/>
    <x v="0"/>
    <x v="1"/>
    <s v="Completed"/>
  </r>
  <r>
    <s v="ORD00258"/>
    <x v="1160"/>
    <s v="Bella Pradipta"/>
    <x v="23"/>
    <x v="15"/>
    <n v="10000"/>
    <n v="0.2"/>
    <n v="0"/>
    <n v="2000"/>
    <n v="0"/>
    <n v="2000"/>
    <n v="55000"/>
    <n v="57000"/>
    <x v="3"/>
    <x v="0"/>
    <x v="0"/>
    <n v="4"/>
    <x v="0"/>
    <x v="1"/>
    <s v="Completed"/>
  </r>
  <r>
    <s v="ORD00881"/>
    <x v="1161"/>
    <s v="Hana Saputra"/>
    <x v="17"/>
    <x v="13"/>
    <n v="10000"/>
    <n v="0.5"/>
    <n v="0"/>
    <n v="5000"/>
    <n v="0"/>
    <n v="5000"/>
    <n v="72000"/>
    <n v="77000"/>
    <x v="0"/>
    <x v="0"/>
    <x v="1"/>
    <n v="4"/>
    <x v="0"/>
    <x v="1"/>
    <s v="Completed"/>
  </r>
  <r>
    <s v="ORD00899"/>
    <x v="1162"/>
    <s v="Ani Halim"/>
    <x v="25"/>
    <x v="15"/>
    <n v="10000"/>
    <n v="0.5"/>
    <n v="0"/>
    <n v="5000"/>
    <n v="0"/>
    <n v="5000"/>
    <n v="50000"/>
    <n v="55000"/>
    <x v="3"/>
    <x v="0"/>
    <x v="1"/>
    <n v="5"/>
    <x v="0"/>
    <x v="1"/>
    <s v="Completed"/>
  </r>
  <r>
    <s v="ORD00456"/>
    <x v="1163"/>
    <s v="Clara Pradipta"/>
    <x v="15"/>
    <x v="10"/>
    <n v="45000"/>
    <n v="1"/>
    <n v="0"/>
    <n v="45000"/>
    <n v="0"/>
    <n v="45000"/>
    <n v="97000"/>
    <n v="142000"/>
    <x v="3"/>
    <x v="0"/>
    <x v="2"/>
    <n v="4"/>
    <x v="0"/>
    <x v="1"/>
    <s v="Completed"/>
  </r>
  <r>
    <s v="ORD00456"/>
    <x v="1163"/>
    <s v="Clara Pradipta"/>
    <x v="15"/>
    <x v="4"/>
    <n v="40000"/>
    <n v="0.4"/>
    <n v="0"/>
    <n v="16000"/>
    <n v="0"/>
    <n v="16000"/>
    <n v="0"/>
    <n v="16000"/>
    <x v="3"/>
    <x v="0"/>
    <x v="2"/>
    <n v="4"/>
    <x v="0"/>
    <x v="1"/>
    <s v="Completed"/>
  </r>
  <r>
    <s v="ORD00688"/>
    <x v="1164"/>
    <s v="Dewi Puspita"/>
    <x v="12"/>
    <x v="2"/>
    <n v="20000"/>
    <n v="1.2"/>
    <n v="0"/>
    <n v="24000"/>
    <n v="0"/>
    <n v="24000"/>
    <n v="30000"/>
    <n v="54000"/>
    <x v="1"/>
    <x v="1"/>
    <x v="2"/>
    <n v="4"/>
    <x v="0"/>
    <x v="1"/>
    <s v="Returned"/>
  </r>
  <r>
    <s v="ORD00329"/>
    <x v="1165"/>
    <s v="Qori Halim"/>
    <x v="13"/>
    <x v="1"/>
    <n v="15000"/>
    <n v="0.5"/>
    <n v="0"/>
    <n v="7500"/>
    <n v="0"/>
    <n v="7500"/>
    <n v="49000"/>
    <n v="56500"/>
    <x v="3"/>
    <x v="1"/>
    <x v="2"/>
    <n v="3"/>
    <x v="0"/>
    <x v="1"/>
    <s v="Returned"/>
  </r>
  <r>
    <s v="ORD00797"/>
    <x v="1166"/>
    <s v="Yoga Nugroho"/>
    <x v="5"/>
    <x v="3"/>
    <n v="13500"/>
    <n v="0.6"/>
    <n v="0"/>
    <n v="8100"/>
    <n v="0"/>
    <n v="8100"/>
    <n v="18000"/>
    <n v="26100"/>
    <x v="1"/>
    <x v="1"/>
    <x v="1"/>
    <n v="3"/>
    <x v="1"/>
    <x v="2"/>
    <s v="Returned"/>
  </r>
  <r>
    <s v="ORD00032"/>
    <x v="1167"/>
    <s v="Andi Syahputra"/>
    <x v="5"/>
    <x v="9"/>
    <n v="46000"/>
    <n v="1.2"/>
    <n v="0"/>
    <n v="55200"/>
    <n v="0"/>
    <n v="55200"/>
    <n v="18000"/>
    <n v="73200"/>
    <x v="1"/>
    <x v="0"/>
    <x v="1"/>
    <n v="3"/>
    <x v="1"/>
    <x v="2"/>
    <s v="Completed"/>
  </r>
  <r>
    <s v="ORD00579"/>
    <x v="1168"/>
    <s v="Ani Puspita"/>
    <x v="37"/>
    <x v="14"/>
    <n v="55000"/>
    <n v="1.1000000000000001"/>
    <n v="0"/>
    <n v="60500.000000000007"/>
    <n v="0"/>
    <n v="60500.000000000007"/>
    <n v="67000"/>
    <n v="127500"/>
    <x v="1"/>
    <x v="0"/>
    <x v="4"/>
    <n v="3"/>
    <x v="0"/>
    <x v="2"/>
    <s v="Completed"/>
  </r>
  <r>
    <s v="ORD01862"/>
    <x v="1169"/>
    <s v="Erna Rahmawati"/>
    <x v="5"/>
    <x v="17"/>
    <n v="12000"/>
    <n v="0.6"/>
    <n v="0"/>
    <n v="7200"/>
    <n v="0"/>
    <n v="7200"/>
    <n v="18000"/>
    <n v="25200"/>
    <x v="1"/>
    <x v="0"/>
    <x v="0"/>
    <n v="3"/>
    <x v="0"/>
    <x v="2"/>
    <s v="Completed"/>
  </r>
  <r>
    <s v="ORD01812"/>
    <x v="1170"/>
    <s v="Citra Ananda"/>
    <x v="16"/>
    <x v="14"/>
    <n v="55000"/>
    <n v="0.6"/>
    <n v="0"/>
    <n v="33000"/>
    <n v="0"/>
    <n v="33000"/>
    <n v="18000"/>
    <n v="51000"/>
    <x v="3"/>
    <x v="0"/>
    <x v="3"/>
    <n v="1"/>
    <x v="0"/>
    <x v="2"/>
    <s v="Completed"/>
  </r>
  <r>
    <s v="ORD00385"/>
    <x v="1171"/>
    <s v="Citra Ananda"/>
    <x v="16"/>
    <x v="2"/>
    <n v="20000"/>
    <n v="1.1000000000000001"/>
    <n v="0"/>
    <n v="22000"/>
    <n v="0"/>
    <n v="22000"/>
    <n v="18000"/>
    <n v="40000"/>
    <x v="0"/>
    <x v="0"/>
    <x v="3"/>
    <n v="1"/>
    <x v="0"/>
    <x v="2"/>
    <s v="Completed"/>
  </r>
  <r>
    <s v="ORD01446"/>
    <x v="1172"/>
    <s v="Nanda Halim"/>
    <x v="13"/>
    <x v="14"/>
    <n v="55000"/>
    <n v="0.7"/>
    <n v="0"/>
    <n v="38500"/>
    <n v="0"/>
    <n v="38500"/>
    <n v="49000"/>
    <n v="87500"/>
    <x v="2"/>
    <x v="0"/>
    <x v="2"/>
    <n v="1"/>
    <x v="1"/>
    <x v="2"/>
    <s v="Completed"/>
  </r>
  <r>
    <s v="ORD00384"/>
    <x v="1173"/>
    <s v="Clara Utami"/>
    <x v="34"/>
    <x v="14"/>
    <n v="55000"/>
    <n v="1.3"/>
    <n v="0"/>
    <n v="71500"/>
    <n v="0"/>
    <n v="71500"/>
    <n v="18000"/>
    <n v="89500"/>
    <x v="2"/>
    <x v="1"/>
    <x v="0"/>
    <n v="5"/>
    <x v="0"/>
    <x v="2"/>
    <s v="Returned"/>
  </r>
  <r>
    <s v="ORD00384"/>
    <x v="1173"/>
    <s v="Clara Utami"/>
    <x v="34"/>
    <x v="3"/>
    <n v="13500"/>
    <n v="3.4"/>
    <n v="0"/>
    <n v="45900"/>
    <n v="0"/>
    <n v="45900"/>
    <n v="0"/>
    <n v="45900"/>
    <x v="2"/>
    <x v="1"/>
    <x v="0"/>
    <n v="5"/>
    <x v="0"/>
    <x v="2"/>
    <s v="Returned"/>
  </r>
  <r>
    <s v="ORD00630"/>
    <x v="1174"/>
    <s v="Rizky Ramadhani"/>
    <x v="34"/>
    <x v="18"/>
    <n v="11000"/>
    <n v="2"/>
    <n v="0"/>
    <n v="22000"/>
    <n v="0"/>
    <n v="22000"/>
    <n v="18000"/>
    <n v="40000"/>
    <x v="0"/>
    <x v="0"/>
    <x v="3"/>
    <n v="1"/>
    <x v="1"/>
    <x v="2"/>
    <s v="Completed"/>
  </r>
  <r>
    <s v="ORD00848"/>
    <x v="1175"/>
    <s v="Tono Fauziah"/>
    <x v="30"/>
    <x v="1"/>
    <n v="15000"/>
    <n v="0.2"/>
    <n v="0"/>
    <n v="3000"/>
    <n v="0"/>
    <n v="3000"/>
    <n v="57000"/>
    <n v="60000"/>
    <x v="0"/>
    <x v="0"/>
    <x v="1"/>
    <n v="4"/>
    <x v="1"/>
    <x v="2"/>
    <s v="Completed"/>
  </r>
  <r>
    <s v="ORD01663"/>
    <x v="1176"/>
    <s v="Lestari Pradipta"/>
    <x v="28"/>
    <x v="11"/>
    <n v="15000"/>
    <n v="0.6"/>
    <n v="0"/>
    <n v="9000"/>
    <n v="0"/>
    <n v="9000"/>
    <n v="56000"/>
    <n v="65000"/>
    <x v="0"/>
    <x v="0"/>
    <x v="2"/>
    <n v="4"/>
    <x v="0"/>
    <x v="2"/>
    <s v="Completed"/>
  </r>
  <r>
    <s v="ORD01486"/>
    <x v="1177"/>
    <s v="Qori Fauziah"/>
    <x v="11"/>
    <x v="5"/>
    <n v="10500"/>
    <n v="1.3"/>
    <n v="0"/>
    <n v="13650"/>
    <n v="0"/>
    <n v="13650"/>
    <n v="74000"/>
    <n v="87650"/>
    <x v="3"/>
    <x v="1"/>
    <x v="0"/>
    <n v="2"/>
    <x v="0"/>
    <x v="2"/>
    <s v="Returned"/>
  </r>
  <r>
    <s v="ORD00673"/>
    <x v="1178"/>
    <s v="Yoga Utami"/>
    <x v="23"/>
    <x v="9"/>
    <n v="46000"/>
    <n v="0.5"/>
    <n v="0"/>
    <n v="23000"/>
    <n v="0"/>
    <n v="23000"/>
    <n v="55000"/>
    <n v="78000"/>
    <x v="0"/>
    <x v="1"/>
    <x v="4"/>
    <n v="5"/>
    <x v="1"/>
    <x v="3"/>
    <s v="Returned"/>
  </r>
  <r>
    <s v="ORD00491"/>
    <x v="1179"/>
    <s v="Bella Ananda"/>
    <x v="4"/>
    <x v="1"/>
    <n v="15000"/>
    <n v="0.2"/>
    <n v="0"/>
    <n v="3000"/>
    <n v="0"/>
    <n v="3000"/>
    <n v="43000"/>
    <n v="46000"/>
    <x v="1"/>
    <x v="1"/>
    <x v="3"/>
    <n v="4"/>
    <x v="0"/>
    <x v="3"/>
    <s v="Returned"/>
  </r>
  <r>
    <s v="ORD00672"/>
    <x v="1180"/>
    <s v="Sari Halim"/>
    <x v="23"/>
    <x v="2"/>
    <n v="20000"/>
    <n v="2"/>
    <n v="0"/>
    <n v="40000"/>
    <n v="0"/>
    <n v="40000"/>
    <n v="55000"/>
    <n v="95000"/>
    <x v="1"/>
    <x v="1"/>
    <x v="3"/>
    <n v="3"/>
    <x v="0"/>
    <x v="3"/>
    <s v="Returned"/>
  </r>
  <r>
    <s v="ORD01779"/>
    <x v="1181"/>
    <s v="Hana Wijaya"/>
    <x v="31"/>
    <x v="1"/>
    <n v="15000"/>
    <n v="0.6"/>
    <n v="0"/>
    <n v="9000"/>
    <n v="0"/>
    <n v="9000"/>
    <n v="87000"/>
    <n v="96000"/>
    <x v="3"/>
    <x v="1"/>
    <x v="1"/>
    <n v="2"/>
    <x v="0"/>
    <x v="3"/>
    <s v="Returned"/>
  </r>
  <r>
    <s v="ORD00060"/>
    <x v="1182"/>
    <s v="Budi Wijaya"/>
    <x v="33"/>
    <x v="13"/>
    <n v="10000"/>
    <n v="0.2"/>
    <n v="0"/>
    <n v="2000"/>
    <n v="0"/>
    <n v="2000"/>
    <n v="80000"/>
    <n v="82000"/>
    <x v="3"/>
    <x v="0"/>
    <x v="2"/>
    <n v="3"/>
    <x v="1"/>
    <x v="3"/>
    <s v="Completed"/>
  </r>
  <r>
    <s v="ORD00990"/>
    <x v="1183"/>
    <s v="Fitri Ramadhani"/>
    <x v="11"/>
    <x v="12"/>
    <n v="9500"/>
    <n v="1.5"/>
    <n v="0"/>
    <n v="14250"/>
    <n v="0"/>
    <n v="14250"/>
    <n v="74000"/>
    <n v="88250"/>
    <x v="0"/>
    <x v="0"/>
    <x v="4"/>
    <n v="4"/>
    <x v="0"/>
    <x v="3"/>
    <s v="Completed"/>
  </r>
  <r>
    <s v="ORD00648"/>
    <x v="1184"/>
    <s v="Andi Iskandar"/>
    <x v="10"/>
    <x v="15"/>
    <n v="10000"/>
    <n v="0.7"/>
    <n v="0"/>
    <n v="7000"/>
    <n v="0"/>
    <n v="7000"/>
    <n v="87000"/>
    <n v="94000"/>
    <x v="2"/>
    <x v="1"/>
    <x v="4"/>
    <n v="5"/>
    <x v="1"/>
    <x v="3"/>
    <s v="Returned"/>
  </r>
  <r>
    <s v="ORD01140"/>
    <x v="1185"/>
    <s v="Budi Saputra"/>
    <x v="28"/>
    <x v="19"/>
    <n v="15500"/>
    <n v="0.3"/>
    <n v="0"/>
    <n v="4650"/>
    <n v="0"/>
    <n v="4650"/>
    <n v="56000"/>
    <n v="60650"/>
    <x v="3"/>
    <x v="0"/>
    <x v="0"/>
    <n v="5"/>
    <x v="1"/>
    <x v="3"/>
    <s v="Completed"/>
  </r>
  <r>
    <s v="ORD01333"/>
    <x v="1186"/>
    <s v="Aulia Utami"/>
    <x v="19"/>
    <x v="4"/>
    <n v="40000"/>
    <n v="1.3"/>
    <n v="0"/>
    <n v="52000"/>
    <n v="0"/>
    <n v="52000"/>
    <n v="78000"/>
    <n v="130000"/>
    <x v="0"/>
    <x v="2"/>
    <x v="2"/>
    <n v="5"/>
    <x v="0"/>
    <x v="3"/>
    <s v="Cancelled"/>
  </r>
  <r>
    <s v="ORD00582"/>
    <x v="1187"/>
    <s v="Nanda Iskandar"/>
    <x v="14"/>
    <x v="7"/>
    <n v="14000"/>
    <n v="0.8"/>
    <n v="0"/>
    <n v="11200"/>
    <n v="0"/>
    <n v="11200"/>
    <n v="85000"/>
    <n v="96200"/>
    <x v="2"/>
    <x v="0"/>
    <x v="4"/>
    <n v="2"/>
    <x v="1"/>
    <x v="3"/>
    <s v="Completed"/>
  </r>
  <r>
    <s v="ORD00209"/>
    <x v="1188"/>
    <s v="Dina Puspita"/>
    <x v="18"/>
    <x v="2"/>
    <n v="20000"/>
    <n v="1.3"/>
    <n v="0"/>
    <n v="26000"/>
    <n v="0"/>
    <n v="26000"/>
    <n v="0"/>
    <n v="26000"/>
    <x v="3"/>
    <x v="1"/>
    <x v="0"/>
    <n v="2"/>
    <x v="0"/>
    <x v="3"/>
    <s v="Returned"/>
  </r>
  <r>
    <s v="ORD00209"/>
    <x v="1188"/>
    <s v="Dina Puspita"/>
    <x v="18"/>
    <x v="14"/>
    <n v="55000"/>
    <n v="1.1000000000000001"/>
    <n v="0"/>
    <n v="60500.000000000007"/>
    <n v="0"/>
    <n v="60500.000000000007"/>
    <n v="0"/>
    <n v="60500.000000000007"/>
    <x v="3"/>
    <x v="1"/>
    <x v="0"/>
    <n v="2"/>
    <x v="0"/>
    <x v="3"/>
    <s v="Returned"/>
  </r>
  <r>
    <s v="ORD00802"/>
    <x v="1189"/>
    <s v="Zahra Nugroho"/>
    <x v="19"/>
    <x v="10"/>
    <n v="45000"/>
    <n v="1"/>
    <n v="0"/>
    <n v="45000"/>
    <n v="0"/>
    <n v="45000"/>
    <n v="78000"/>
    <n v="123000"/>
    <x v="3"/>
    <x v="0"/>
    <x v="4"/>
    <n v="1"/>
    <x v="0"/>
    <x v="3"/>
    <s v="Completed"/>
  </r>
  <r>
    <s v="ORD00350"/>
    <x v="1190"/>
    <s v="Bella Fauziah"/>
    <x v="3"/>
    <x v="0"/>
    <n v="10000"/>
    <n v="3.1"/>
    <n v="0"/>
    <n v="31000"/>
    <n v="0"/>
    <n v="31000"/>
    <n v="93000"/>
    <n v="124000"/>
    <x v="1"/>
    <x v="0"/>
    <x v="4"/>
    <n v="5"/>
    <x v="0"/>
    <x v="3"/>
    <s v="Completed"/>
  </r>
  <r>
    <s v="ORD01362"/>
    <x v="1191"/>
    <s v="Ani Maulana"/>
    <x v="9"/>
    <x v="3"/>
    <n v="13500"/>
    <n v="2.8"/>
    <n v="0"/>
    <n v="37800"/>
    <n v="0"/>
    <n v="37800"/>
    <n v="89000"/>
    <n v="126800"/>
    <x v="1"/>
    <x v="1"/>
    <x v="0"/>
    <n v="4"/>
    <x v="0"/>
    <x v="3"/>
    <s v="Returned"/>
  </r>
  <r>
    <s v="ORD01408"/>
    <x v="1192"/>
    <s v="Dina Maulana"/>
    <x v="36"/>
    <x v="1"/>
    <n v="15000"/>
    <n v="0.6"/>
    <n v="0"/>
    <n v="9000"/>
    <n v="0"/>
    <n v="9000"/>
    <n v="21000"/>
    <n v="30000"/>
    <x v="3"/>
    <x v="1"/>
    <x v="3"/>
    <n v="5"/>
    <x v="0"/>
    <x v="4"/>
    <s v="Returned"/>
  </r>
  <r>
    <s v="ORD01075"/>
    <x v="1193"/>
    <s v="Bayu Syahputra"/>
    <x v="15"/>
    <x v="3"/>
    <n v="13500"/>
    <n v="2.1"/>
    <n v="0"/>
    <n v="28350"/>
    <n v="0"/>
    <n v="28350"/>
    <n v="97000"/>
    <n v="125350"/>
    <x v="0"/>
    <x v="0"/>
    <x v="2"/>
    <n v="2"/>
    <x v="1"/>
    <x v="4"/>
    <s v="Completed"/>
  </r>
  <r>
    <s v="ORD00309"/>
    <x v="1194"/>
    <s v="Bella Hidayat"/>
    <x v="35"/>
    <x v="10"/>
    <n v="45000"/>
    <n v="0.8"/>
    <n v="0"/>
    <n v="36000"/>
    <n v="0"/>
    <n v="36000"/>
    <n v="79000"/>
    <n v="115000"/>
    <x v="3"/>
    <x v="0"/>
    <x v="2"/>
    <n v="4"/>
    <x v="0"/>
    <x v="4"/>
    <s v="Completed"/>
  </r>
  <r>
    <s v="ORD00309"/>
    <x v="1194"/>
    <s v="Bella Hidayat"/>
    <x v="35"/>
    <x v="4"/>
    <n v="40000"/>
    <n v="0.9"/>
    <n v="0"/>
    <n v="36000"/>
    <n v="0"/>
    <n v="36000"/>
    <n v="0"/>
    <n v="36000"/>
    <x v="3"/>
    <x v="0"/>
    <x v="2"/>
    <n v="4"/>
    <x v="0"/>
    <x v="4"/>
    <s v="Completed"/>
  </r>
  <r>
    <s v="ORD00742"/>
    <x v="1195"/>
    <s v="Indra Maulana"/>
    <x v="35"/>
    <x v="8"/>
    <n v="17500"/>
    <n v="2.5"/>
    <n v="0"/>
    <n v="43750"/>
    <n v="0"/>
    <n v="43750"/>
    <n v="79000"/>
    <n v="122750"/>
    <x v="3"/>
    <x v="0"/>
    <x v="4"/>
    <n v="2"/>
    <x v="1"/>
    <x v="4"/>
    <s v="Completed"/>
  </r>
  <r>
    <s v="ORD00195"/>
    <x v="1196"/>
    <s v="Clara Syahputra"/>
    <x v="20"/>
    <x v="11"/>
    <n v="15000"/>
    <n v="2.8"/>
    <n v="0"/>
    <n v="42000"/>
    <n v="0"/>
    <n v="42000"/>
    <n v="84000"/>
    <n v="126000"/>
    <x v="1"/>
    <x v="0"/>
    <x v="1"/>
    <n v="4"/>
    <x v="0"/>
    <x v="4"/>
    <s v="Completed"/>
  </r>
  <r>
    <s v="ORD01112"/>
    <x v="1197"/>
    <s v="Wahyu Fauziah"/>
    <x v="35"/>
    <x v="2"/>
    <n v="20000"/>
    <n v="1.8"/>
    <n v="0"/>
    <n v="36000"/>
    <n v="0"/>
    <n v="36000"/>
    <n v="79000"/>
    <n v="115000"/>
    <x v="1"/>
    <x v="0"/>
    <x v="1"/>
    <n v="3"/>
    <x v="1"/>
    <x v="4"/>
    <s v="Completed"/>
  </r>
  <r>
    <s v="ORD01354"/>
    <x v="1198"/>
    <s v="Fitri Setiawan"/>
    <x v="13"/>
    <x v="10"/>
    <n v="45000"/>
    <n v="0.5"/>
    <n v="0"/>
    <n v="22500"/>
    <n v="0"/>
    <n v="22500"/>
    <n v="49000"/>
    <n v="71500"/>
    <x v="0"/>
    <x v="0"/>
    <x v="0"/>
    <n v="4"/>
    <x v="0"/>
    <x v="4"/>
    <s v="Completed"/>
  </r>
  <r>
    <s v="ORD00048"/>
    <x v="1199"/>
    <s v="Eko Pradipta"/>
    <x v="4"/>
    <x v="18"/>
    <n v="11000"/>
    <n v="0.9"/>
    <n v="0"/>
    <n v="9900"/>
    <n v="0"/>
    <n v="9900"/>
    <n v="43000"/>
    <n v="52900"/>
    <x v="2"/>
    <x v="2"/>
    <x v="1"/>
    <n v="5"/>
    <x v="1"/>
    <x v="4"/>
    <s v="Cancelled"/>
  </r>
  <r>
    <s v="ORD00998"/>
    <x v="1200"/>
    <s v="Dewi Saputra"/>
    <x v="10"/>
    <x v="9"/>
    <n v="46000"/>
    <n v="1"/>
    <n v="0"/>
    <n v="46000"/>
    <n v="0"/>
    <n v="46000"/>
    <n v="87000"/>
    <n v="133000"/>
    <x v="0"/>
    <x v="0"/>
    <x v="4"/>
    <n v="3"/>
    <x v="0"/>
    <x v="4"/>
    <s v="Completed"/>
  </r>
  <r>
    <s v="ORD01203"/>
    <x v="1201"/>
    <s v="Arif Fauziah"/>
    <x v="6"/>
    <x v="4"/>
    <n v="40000"/>
    <n v="1"/>
    <n v="0"/>
    <n v="40000"/>
    <n v="0"/>
    <n v="40000"/>
    <n v="80000"/>
    <n v="120000"/>
    <x v="3"/>
    <x v="0"/>
    <x v="0"/>
    <n v="5"/>
    <x v="1"/>
    <x v="4"/>
    <s v="Completed"/>
  </r>
  <r>
    <s v="ORD01130"/>
    <x v="1202"/>
    <s v="Nanda Iskandar"/>
    <x v="14"/>
    <x v="6"/>
    <n v="26000"/>
    <n v="0.4"/>
    <n v="0"/>
    <n v="10400"/>
    <n v="0"/>
    <n v="10400"/>
    <n v="85000"/>
    <n v="95400"/>
    <x v="2"/>
    <x v="0"/>
    <x v="4"/>
    <n v="3"/>
    <x v="1"/>
    <x v="5"/>
    <s v="Completed"/>
  </r>
  <r>
    <s v="ORD01784"/>
    <x v="1203"/>
    <s v="Sari Puspita"/>
    <x v="15"/>
    <x v="6"/>
    <n v="26000"/>
    <n v="2.2000000000000002"/>
    <n v="0"/>
    <n v="57200.000000000007"/>
    <n v="0"/>
    <n v="57200.000000000007"/>
    <n v="97000"/>
    <n v="154200"/>
    <x v="3"/>
    <x v="0"/>
    <x v="0"/>
    <n v="3"/>
    <x v="0"/>
    <x v="5"/>
    <s v="Completed"/>
  </r>
  <r>
    <s v="ORD01080"/>
    <x v="1204"/>
    <s v="Wahyu Santoso"/>
    <x v="34"/>
    <x v="16"/>
    <n v="115000"/>
    <n v="1.4"/>
    <n v="0"/>
    <n v="161000"/>
    <n v="0"/>
    <n v="161000"/>
    <n v="18000"/>
    <n v="179000"/>
    <x v="0"/>
    <x v="0"/>
    <x v="2"/>
    <n v="3"/>
    <x v="1"/>
    <x v="6"/>
    <s v="Completed"/>
  </r>
  <r>
    <s v="ORD01717"/>
    <x v="1205"/>
    <s v="Tono Ananda"/>
    <x v="8"/>
    <x v="4"/>
    <n v="40000"/>
    <n v="0.8"/>
    <n v="0"/>
    <n v="32000"/>
    <n v="0"/>
    <n v="32000"/>
    <n v="59000"/>
    <n v="91000"/>
    <x v="1"/>
    <x v="0"/>
    <x v="4"/>
    <n v="4"/>
    <x v="1"/>
    <x v="6"/>
    <s v="Completed"/>
  </r>
  <r>
    <s v="ORD00417"/>
    <x v="1206"/>
    <s v="Zahra Kurniawan"/>
    <x v="0"/>
    <x v="9"/>
    <n v="46000"/>
    <n v="1.5"/>
    <n v="0"/>
    <n v="69000"/>
    <n v="0"/>
    <n v="69000"/>
    <n v="15000"/>
    <n v="84000"/>
    <x v="2"/>
    <x v="0"/>
    <x v="4"/>
    <n v="2"/>
    <x v="0"/>
    <x v="0"/>
    <s v="Completed"/>
  </r>
  <r>
    <s v="ORD00417"/>
    <x v="1206"/>
    <s v="Zahra Kurniawan"/>
    <x v="0"/>
    <x v="1"/>
    <n v="15000"/>
    <n v="0.7"/>
    <n v="0"/>
    <n v="10500"/>
    <n v="0"/>
    <n v="10500"/>
    <n v="0"/>
    <n v="10500"/>
    <x v="2"/>
    <x v="0"/>
    <x v="4"/>
    <n v="2"/>
    <x v="0"/>
    <x v="0"/>
    <s v="Completed"/>
  </r>
  <r>
    <s v="ORD00158"/>
    <x v="1207"/>
    <s v="Eka Rahmawati"/>
    <x v="4"/>
    <x v="14"/>
    <n v="55000"/>
    <n v="0.4"/>
    <n v="0"/>
    <n v="22000"/>
    <n v="0"/>
    <n v="22000"/>
    <n v="43000"/>
    <n v="65000"/>
    <x v="3"/>
    <x v="0"/>
    <x v="1"/>
    <n v="3"/>
    <x v="0"/>
    <x v="0"/>
    <s v="Completed"/>
  </r>
  <r>
    <s v="ORD00924"/>
    <x v="1208"/>
    <s v="Putri Ananda"/>
    <x v="7"/>
    <x v="14"/>
    <n v="55000"/>
    <n v="0.5"/>
    <n v="0"/>
    <n v="27500"/>
    <n v="0"/>
    <n v="27500"/>
    <n v="26000"/>
    <n v="53500"/>
    <x v="1"/>
    <x v="0"/>
    <x v="4"/>
    <n v="4"/>
    <x v="0"/>
    <x v="1"/>
    <s v="Completed"/>
  </r>
  <r>
    <s v="ORD00122"/>
    <x v="1209"/>
    <s v="Ani Wijaya"/>
    <x v="29"/>
    <x v="18"/>
    <n v="11000"/>
    <n v="0.7"/>
    <n v="0"/>
    <n v="7699.9999999999991"/>
    <n v="0"/>
    <n v="7699.9999999999991"/>
    <n v="48000"/>
    <n v="55700"/>
    <x v="2"/>
    <x v="0"/>
    <x v="3"/>
    <n v="3"/>
    <x v="0"/>
    <x v="1"/>
    <s v="Completed"/>
  </r>
  <r>
    <s v="ORD00122"/>
    <x v="1209"/>
    <s v="Ani Wijaya"/>
    <x v="29"/>
    <x v="11"/>
    <n v="15000"/>
    <n v="1.2"/>
    <n v="0"/>
    <n v="18000"/>
    <n v="0"/>
    <n v="18000"/>
    <n v="0"/>
    <n v="18000"/>
    <x v="2"/>
    <x v="0"/>
    <x v="3"/>
    <n v="3"/>
    <x v="0"/>
    <x v="1"/>
    <s v="Completed"/>
  </r>
  <r>
    <s v="ORD01393"/>
    <x v="1210"/>
    <s v="Dina Wijaya"/>
    <x v="37"/>
    <x v="8"/>
    <n v="17500"/>
    <n v="2.2999999999999998"/>
    <n v="0"/>
    <n v="40250"/>
    <n v="0"/>
    <n v="40250"/>
    <n v="67000"/>
    <n v="107250"/>
    <x v="1"/>
    <x v="0"/>
    <x v="0"/>
    <n v="2"/>
    <x v="0"/>
    <x v="1"/>
    <s v="Completed"/>
  </r>
  <r>
    <s v="ORD01469"/>
    <x v="1211"/>
    <s v="Zahra Santoso"/>
    <x v="9"/>
    <x v="14"/>
    <n v="55000"/>
    <n v="1"/>
    <n v="0"/>
    <n v="55000"/>
    <n v="0"/>
    <n v="55000"/>
    <n v="89000"/>
    <n v="144000"/>
    <x v="0"/>
    <x v="0"/>
    <x v="2"/>
    <n v="5"/>
    <x v="0"/>
    <x v="3"/>
    <s v="Completed"/>
  </r>
  <r>
    <s v="ORD01195"/>
    <x v="1212"/>
    <s v="Yani Saputra"/>
    <x v="12"/>
    <x v="1"/>
    <n v="15000"/>
    <n v="0.9"/>
    <n v="0"/>
    <n v="13500"/>
    <n v="0"/>
    <n v="13500"/>
    <n v="30000"/>
    <n v="43500"/>
    <x v="0"/>
    <x v="0"/>
    <x v="4"/>
    <n v="2"/>
    <x v="0"/>
    <x v="3"/>
    <s v="Completed"/>
  </r>
  <r>
    <s v="ORD01754"/>
    <x v="1213"/>
    <s v="Citra Kurniawan"/>
    <x v="21"/>
    <x v="10"/>
    <n v="45000"/>
    <n v="1.4"/>
    <n v="0"/>
    <n v="62999.999999999993"/>
    <n v="0"/>
    <n v="62999.999999999993"/>
    <n v="59000"/>
    <n v="122000"/>
    <x v="3"/>
    <x v="1"/>
    <x v="1"/>
    <n v="4"/>
    <x v="0"/>
    <x v="3"/>
    <s v="Returned"/>
  </r>
  <r>
    <s v="ORD01609"/>
    <x v="1214"/>
    <s v="Erna Hidayat"/>
    <x v="32"/>
    <x v="11"/>
    <n v="15000"/>
    <n v="0.8"/>
    <n v="0"/>
    <n v="12000"/>
    <n v="0"/>
    <n v="12000"/>
    <n v="28000"/>
    <n v="40000"/>
    <x v="0"/>
    <x v="0"/>
    <x v="0"/>
    <n v="4"/>
    <x v="0"/>
    <x v="4"/>
    <s v="Completed"/>
  </r>
  <r>
    <s v="ORD00877"/>
    <x v="1215"/>
    <s v="Vina Saputra"/>
    <x v="33"/>
    <x v="0"/>
    <n v="10000"/>
    <n v="2.6"/>
    <n v="0"/>
    <n v="26000"/>
    <n v="0"/>
    <n v="26000"/>
    <n v="80000"/>
    <n v="106000"/>
    <x v="2"/>
    <x v="0"/>
    <x v="4"/>
    <n v="2"/>
    <x v="0"/>
    <x v="4"/>
    <s v="Completed"/>
  </r>
  <r>
    <s v="ORD00707"/>
    <x v="1216"/>
    <s v="Bella Rahmawati"/>
    <x v="8"/>
    <x v="11"/>
    <n v="15000"/>
    <n v="1.3"/>
    <n v="0"/>
    <n v="19500"/>
    <n v="0"/>
    <n v="19500"/>
    <n v="59000"/>
    <n v="78500"/>
    <x v="3"/>
    <x v="0"/>
    <x v="3"/>
    <n v="2"/>
    <x v="0"/>
    <x v="5"/>
    <s v="Completed"/>
  </r>
  <r>
    <s v="ORD00554"/>
    <x v="1217"/>
    <s v="Zahra Ananda"/>
    <x v="18"/>
    <x v="18"/>
    <n v="11000"/>
    <n v="1.6"/>
    <n v="5"/>
    <n v="17600"/>
    <n v="880"/>
    <n v="16720"/>
    <n v="0"/>
    <n v="16720"/>
    <x v="0"/>
    <x v="1"/>
    <x v="1"/>
    <n v="1"/>
    <x v="0"/>
    <x v="6"/>
    <s v="Returned"/>
  </r>
  <r>
    <s v="ORD00484"/>
    <x v="1218"/>
    <s v="Dina Hidayat"/>
    <x v="13"/>
    <x v="12"/>
    <n v="9500"/>
    <n v="2"/>
    <n v="5"/>
    <n v="19000"/>
    <n v="950"/>
    <n v="18050"/>
    <n v="49000"/>
    <n v="67050"/>
    <x v="1"/>
    <x v="2"/>
    <x v="1"/>
    <n v="3"/>
    <x v="0"/>
    <x v="6"/>
    <s v="Cancelled"/>
  </r>
  <r>
    <s v="ORD00097"/>
    <x v="1219"/>
    <s v="Indra Maulana"/>
    <x v="35"/>
    <x v="2"/>
    <n v="20000"/>
    <n v="1.8"/>
    <n v="5"/>
    <n v="36000"/>
    <n v="1800"/>
    <n v="34200"/>
    <n v="79000"/>
    <n v="113200"/>
    <x v="2"/>
    <x v="1"/>
    <x v="3"/>
    <n v="4"/>
    <x v="1"/>
    <x v="6"/>
    <s v="Returned"/>
  </r>
  <r>
    <s v="ORD00804"/>
    <x v="1220"/>
    <s v="Clara Hidayat"/>
    <x v="26"/>
    <x v="2"/>
    <n v="20000"/>
    <n v="0.7"/>
    <n v="5"/>
    <n v="14000"/>
    <n v="700"/>
    <n v="13300"/>
    <n v="46000"/>
    <n v="59300"/>
    <x v="3"/>
    <x v="0"/>
    <x v="3"/>
    <n v="3"/>
    <x v="0"/>
    <x v="6"/>
    <s v="Completed"/>
  </r>
  <r>
    <s v="ORD01733"/>
    <x v="1221"/>
    <s v="Bella Ramadhani"/>
    <x v="14"/>
    <x v="15"/>
    <n v="10000"/>
    <n v="0.3"/>
    <n v="5"/>
    <n v="3000"/>
    <n v="150"/>
    <n v="2850"/>
    <n v="85000"/>
    <n v="87850"/>
    <x v="1"/>
    <x v="0"/>
    <x v="1"/>
    <n v="3"/>
    <x v="0"/>
    <x v="6"/>
    <s v="Completed"/>
  </r>
  <r>
    <s v="ORD01839"/>
    <x v="1222"/>
    <s v="Putri Saputra"/>
    <x v="14"/>
    <x v="3"/>
    <n v="13500"/>
    <n v="3"/>
    <n v="5"/>
    <n v="40500"/>
    <n v="2025"/>
    <n v="38475"/>
    <n v="85000"/>
    <n v="123475"/>
    <x v="1"/>
    <x v="0"/>
    <x v="1"/>
    <n v="5"/>
    <x v="0"/>
    <x v="6"/>
    <s v="Completed"/>
  </r>
  <r>
    <s v="ORD01425"/>
    <x v="1223"/>
    <s v="Yani Hidayat"/>
    <x v="33"/>
    <x v="19"/>
    <n v="15500"/>
    <n v="0.3"/>
    <n v="0"/>
    <n v="4650"/>
    <n v="0"/>
    <n v="4650"/>
    <n v="80000"/>
    <n v="84650"/>
    <x v="1"/>
    <x v="0"/>
    <x v="0"/>
    <n v="4"/>
    <x v="0"/>
    <x v="1"/>
    <s v="Completed"/>
  </r>
  <r>
    <s v="ORD01174"/>
    <x v="1224"/>
    <s v="Lestari Pradipta"/>
    <x v="28"/>
    <x v="4"/>
    <n v="40000"/>
    <n v="1.1000000000000001"/>
    <n v="0"/>
    <n v="44000"/>
    <n v="0"/>
    <n v="44000"/>
    <n v="56000"/>
    <n v="100000"/>
    <x v="0"/>
    <x v="0"/>
    <x v="3"/>
    <n v="2"/>
    <x v="0"/>
    <x v="2"/>
    <s v="Completed"/>
  </r>
  <r>
    <s v="ORD00778"/>
    <x v="1225"/>
    <s v="Yani Nugroho"/>
    <x v="1"/>
    <x v="6"/>
    <n v="26000"/>
    <n v="0.7"/>
    <n v="0"/>
    <n v="18200"/>
    <n v="0"/>
    <n v="18200"/>
    <n v="17000"/>
    <n v="35200"/>
    <x v="0"/>
    <x v="0"/>
    <x v="4"/>
    <n v="3"/>
    <x v="0"/>
    <x v="3"/>
    <s v="Completed"/>
  </r>
  <r>
    <s v="ORD00637"/>
    <x v="1226"/>
    <s v="Tono Hidayat"/>
    <x v="34"/>
    <x v="16"/>
    <n v="115000"/>
    <n v="1.2"/>
    <n v="0"/>
    <n v="138000"/>
    <n v="0"/>
    <n v="138000"/>
    <n v="18000"/>
    <n v="156000"/>
    <x v="3"/>
    <x v="1"/>
    <x v="4"/>
    <n v="5"/>
    <x v="1"/>
    <x v="3"/>
    <s v="Returned"/>
  </r>
  <r>
    <s v="ORD01411"/>
    <x v="1227"/>
    <s v="Gita Wijaya"/>
    <x v="31"/>
    <x v="3"/>
    <n v="13500"/>
    <n v="1.5"/>
    <n v="0"/>
    <n v="20250"/>
    <n v="0"/>
    <n v="20250"/>
    <n v="87000"/>
    <n v="107250"/>
    <x v="0"/>
    <x v="0"/>
    <x v="4"/>
    <n v="2"/>
    <x v="0"/>
    <x v="3"/>
    <s v="Completed"/>
  </r>
  <r>
    <s v="ORD00116"/>
    <x v="1228"/>
    <s v="Aulia Rahmawati"/>
    <x v="10"/>
    <x v="0"/>
    <n v="10000"/>
    <n v="2.7"/>
    <n v="0"/>
    <n v="27000"/>
    <n v="0"/>
    <n v="27000"/>
    <n v="87000"/>
    <n v="114000"/>
    <x v="1"/>
    <x v="1"/>
    <x v="3"/>
    <n v="5"/>
    <x v="0"/>
    <x v="4"/>
    <s v="Returned"/>
  </r>
  <r>
    <s v="ORD00459"/>
    <x v="1229"/>
    <s v="Dina Rahmawati"/>
    <x v="21"/>
    <x v="15"/>
    <n v="10000"/>
    <n v="1.3"/>
    <n v="0"/>
    <n v="13000"/>
    <n v="0"/>
    <n v="13000"/>
    <n v="59000"/>
    <n v="72000"/>
    <x v="2"/>
    <x v="0"/>
    <x v="3"/>
    <n v="3"/>
    <x v="0"/>
    <x v="4"/>
    <s v="Completed"/>
  </r>
  <r>
    <s v="ORD01326"/>
    <x v="1230"/>
    <s v="Lestari Wijaya"/>
    <x v="18"/>
    <x v="3"/>
    <n v="13500"/>
    <n v="1"/>
    <n v="0"/>
    <n v="13500"/>
    <n v="0"/>
    <n v="13500"/>
    <n v="0"/>
    <n v="13500"/>
    <x v="2"/>
    <x v="1"/>
    <x v="1"/>
    <n v="4"/>
    <x v="0"/>
    <x v="4"/>
    <s v="Returned"/>
  </r>
  <r>
    <s v="ORD00066"/>
    <x v="1231"/>
    <s v="Oka Kusuma"/>
    <x v="1"/>
    <x v="0"/>
    <n v="10000"/>
    <n v="1.4"/>
    <n v="0"/>
    <n v="14000"/>
    <n v="0"/>
    <n v="14000"/>
    <n v="17000"/>
    <n v="31000"/>
    <x v="3"/>
    <x v="0"/>
    <x v="1"/>
    <n v="4"/>
    <x v="1"/>
    <x v="4"/>
    <s v="Completed"/>
  </r>
  <r>
    <s v="ORD00501"/>
    <x v="1232"/>
    <s v="Sari Setiawan"/>
    <x v="12"/>
    <x v="9"/>
    <n v="46000"/>
    <n v="1.1000000000000001"/>
    <n v="0"/>
    <n v="50600.000000000007"/>
    <n v="0"/>
    <n v="50600.000000000007"/>
    <n v="30000"/>
    <n v="80600"/>
    <x v="2"/>
    <x v="0"/>
    <x v="0"/>
    <n v="1"/>
    <x v="0"/>
    <x v="4"/>
    <s v="Completed"/>
  </r>
  <r>
    <s v="ORD01421"/>
    <x v="1233"/>
    <s v="Citra Maulana"/>
    <x v="17"/>
    <x v="8"/>
    <n v="17500"/>
    <n v="3.2"/>
    <n v="0"/>
    <n v="56000"/>
    <n v="0"/>
    <n v="56000"/>
    <n v="72000"/>
    <n v="128000"/>
    <x v="1"/>
    <x v="1"/>
    <x v="1"/>
    <n v="1"/>
    <x v="0"/>
    <x v="4"/>
    <s v="Returned"/>
  </r>
  <r>
    <s v="ORD00317"/>
    <x v="1234"/>
    <s v="Citra Fauziah"/>
    <x v="27"/>
    <x v="4"/>
    <n v="40000"/>
    <n v="0.5"/>
    <n v="0"/>
    <n v="20000"/>
    <n v="0"/>
    <n v="20000"/>
    <n v="49000"/>
    <n v="69000"/>
    <x v="1"/>
    <x v="0"/>
    <x v="1"/>
    <n v="5"/>
    <x v="0"/>
    <x v="5"/>
    <s v="Completed"/>
  </r>
  <r>
    <s v="ORD01068"/>
    <x v="1235"/>
    <s v="Aulia Setiawan"/>
    <x v="13"/>
    <x v="13"/>
    <n v="10000"/>
    <n v="0.8"/>
    <n v="0"/>
    <n v="8000"/>
    <n v="0"/>
    <n v="8000"/>
    <n v="49000"/>
    <n v="57000"/>
    <x v="2"/>
    <x v="1"/>
    <x v="1"/>
    <n v="1"/>
    <x v="0"/>
    <x v="0"/>
    <s v="Returned"/>
  </r>
  <r>
    <s v="ORD01747"/>
    <x v="1236"/>
    <s v="Citra Syahputra"/>
    <x v="26"/>
    <x v="12"/>
    <n v="9500"/>
    <n v="1"/>
    <n v="0"/>
    <n v="9500"/>
    <n v="0"/>
    <n v="9500"/>
    <n v="46000"/>
    <n v="55500"/>
    <x v="2"/>
    <x v="0"/>
    <x v="0"/>
    <n v="2"/>
    <x v="0"/>
    <x v="0"/>
    <s v="Completed"/>
  </r>
  <r>
    <s v="ORD01641"/>
    <x v="1237"/>
    <s v="Zahra Kusuma"/>
    <x v="7"/>
    <x v="15"/>
    <n v="10000"/>
    <n v="1.3"/>
    <n v="0"/>
    <n v="13000"/>
    <n v="0"/>
    <n v="13000"/>
    <n v="26000"/>
    <n v="39000"/>
    <x v="2"/>
    <x v="2"/>
    <x v="3"/>
    <n v="4"/>
    <x v="0"/>
    <x v="0"/>
    <s v="Cancelled"/>
  </r>
  <r>
    <s v="ORD00130"/>
    <x v="1238"/>
    <s v="Aulia Wijaya"/>
    <x v="22"/>
    <x v="15"/>
    <n v="10000"/>
    <n v="0.5"/>
    <n v="0"/>
    <n v="5000"/>
    <n v="0"/>
    <n v="5000"/>
    <n v="50000"/>
    <n v="55000"/>
    <x v="1"/>
    <x v="0"/>
    <x v="2"/>
    <n v="1"/>
    <x v="0"/>
    <x v="1"/>
    <s v="Completed"/>
  </r>
  <r>
    <s v="ORD00423"/>
    <x v="1239"/>
    <s v="Clara Syahputra"/>
    <x v="20"/>
    <x v="13"/>
    <n v="10000"/>
    <n v="0.9"/>
    <n v="0"/>
    <n v="9000"/>
    <n v="0"/>
    <n v="9000"/>
    <n v="84000"/>
    <n v="93000"/>
    <x v="0"/>
    <x v="0"/>
    <x v="2"/>
    <n v="4"/>
    <x v="0"/>
    <x v="2"/>
    <s v="Completed"/>
  </r>
  <r>
    <s v="ORD00774"/>
    <x v="1240"/>
    <s v="Erna Santoso"/>
    <x v="4"/>
    <x v="19"/>
    <n v="15500"/>
    <n v="0.4"/>
    <n v="0"/>
    <n v="6200"/>
    <n v="0"/>
    <n v="6200"/>
    <n v="43000"/>
    <n v="49200"/>
    <x v="3"/>
    <x v="0"/>
    <x v="3"/>
    <n v="2"/>
    <x v="0"/>
    <x v="2"/>
    <s v="Completed"/>
  </r>
  <r>
    <s v="ORD01709"/>
    <x v="1241"/>
    <s v="Citra Halim"/>
    <x v="21"/>
    <x v="3"/>
    <n v="13500"/>
    <n v="1.3"/>
    <n v="0"/>
    <n v="17550"/>
    <n v="0"/>
    <n v="17550"/>
    <n v="59000"/>
    <n v="76550"/>
    <x v="1"/>
    <x v="0"/>
    <x v="3"/>
    <n v="3"/>
    <x v="0"/>
    <x v="3"/>
    <s v="Completed"/>
  </r>
  <r>
    <s v="ORD00636"/>
    <x v="1242"/>
    <s v="Citra Saputra"/>
    <x v="11"/>
    <x v="2"/>
    <n v="20000"/>
    <n v="0.7"/>
    <n v="0"/>
    <n v="14000"/>
    <n v="0"/>
    <n v="14000"/>
    <n v="74000"/>
    <n v="88000"/>
    <x v="3"/>
    <x v="0"/>
    <x v="2"/>
    <n v="5"/>
    <x v="0"/>
    <x v="3"/>
    <s v="Completed"/>
  </r>
  <r>
    <s v="ORD00259"/>
    <x v="1243"/>
    <s v="Hana Nugroho"/>
    <x v="11"/>
    <x v="14"/>
    <n v="55000"/>
    <n v="0.8"/>
    <n v="0"/>
    <n v="44000"/>
    <n v="0"/>
    <n v="44000"/>
    <n v="74000"/>
    <n v="118000"/>
    <x v="0"/>
    <x v="0"/>
    <x v="0"/>
    <n v="5"/>
    <x v="0"/>
    <x v="4"/>
    <s v="Completed"/>
  </r>
  <r>
    <s v="ORD00259"/>
    <x v="1243"/>
    <s v="Hana Nugroho"/>
    <x v="11"/>
    <x v="9"/>
    <n v="46000"/>
    <n v="1.3"/>
    <n v="0"/>
    <n v="59800"/>
    <n v="0"/>
    <n v="59800"/>
    <n v="0"/>
    <n v="59800"/>
    <x v="0"/>
    <x v="0"/>
    <x v="0"/>
    <n v="5"/>
    <x v="0"/>
    <x v="4"/>
    <s v="Completed"/>
  </r>
  <r>
    <s v="ORD01213"/>
    <x v="1244"/>
    <s v="Lestari Puspita"/>
    <x v="19"/>
    <x v="1"/>
    <n v="15000"/>
    <n v="0.3"/>
    <n v="0"/>
    <n v="4500"/>
    <n v="0"/>
    <n v="4500"/>
    <n v="78000"/>
    <n v="82500"/>
    <x v="0"/>
    <x v="0"/>
    <x v="4"/>
    <n v="5"/>
    <x v="0"/>
    <x v="5"/>
    <s v="Completed"/>
  </r>
  <r>
    <s v="ORD00319"/>
    <x v="1245"/>
    <s v="Clara Maulana"/>
    <x v="14"/>
    <x v="18"/>
    <n v="11000"/>
    <n v="2"/>
    <n v="0"/>
    <n v="22000"/>
    <n v="0"/>
    <n v="22000"/>
    <n v="85000"/>
    <n v="107000"/>
    <x v="0"/>
    <x v="1"/>
    <x v="4"/>
    <n v="1"/>
    <x v="0"/>
    <x v="5"/>
    <s v="Returned"/>
  </r>
  <r>
    <s v="ORD00319"/>
    <x v="1245"/>
    <s v="Clara Maulana"/>
    <x v="14"/>
    <x v="0"/>
    <n v="10000"/>
    <n v="1.9"/>
    <n v="0"/>
    <n v="19000"/>
    <n v="0"/>
    <n v="19000"/>
    <n v="0"/>
    <n v="19000"/>
    <x v="0"/>
    <x v="1"/>
    <x v="4"/>
    <n v="1"/>
    <x v="0"/>
    <x v="5"/>
    <s v="Returned"/>
  </r>
  <r>
    <s v="ORD01227"/>
    <x v="1246"/>
    <s v="Vina Maulana"/>
    <x v="0"/>
    <x v="17"/>
    <n v="12000"/>
    <n v="0.9"/>
    <n v="0"/>
    <n v="10800"/>
    <n v="0"/>
    <n v="10800"/>
    <n v="15000"/>
    <n v="25800"/>
    <x v="1"/>
    <x v="0"/>
    <x v="0"/>
    <n v="4"/>
    <x v="0"/>
    <x v="6"/>
    <s v="Completed"/>
  </r>
  <r>
    <s v="ORD01210"/>
    <x v="1247"/>
    <s v="Wahyu Pradipta"/>
    <x v="15"/>
    <x v="1"/>
    <n v="15000"/>
    <n v="0.9"/>
    <n v="0"/>
    <n v="13500"/>
    <n v="0"/>
    <n v="13500"/>
    <n v="97000"/>
    <n v="110500"/>
    <x v="2"/>
    <x v="0"/>
    <x v="4"/>
    <n v="2"/>
    <x v="1"/>
    <x v="0"/>
    <s v="Completed"/>
  </r>
  <r>
    <s v="ORD01167"/>
    <x v="1248"/>
    <s v="Vina Syahputra"/>
    <x v="13"/>
    <x v="4"/>
    <n v="40000"/>
    <n v="1.1000000000000001"/>
    <n v="5"/>
    <n v="44000"/>
    <n v="2200"/>
    <n v="41800"/>
    <n v="49000"/>
    <n v="90800"/>
    <x v="1"/>
    <x v="1"/>
    <x v="4"/>
    <n v="5"/>
    <x v="0"/>
    <x v="1"/>
    <s v="Returned"/>
  </r>
  <r>
    <s v="ORD01231"/>
    <x v="1249"/>
    <s v="Erna Pradipta"/>
    <x v="18"/>
    <x v="0"/>
    <n v="10000"/>
    <n v="1.8"/>
    <n v="5"/>
    <n v="18000"/>
    <n v="900"/>
    <n v="17100"/>
    <n v="0"/>
    <n v="17100"/>
    <x v="1"/>
    <x v="0"/>
    <x v="2"/>
    <n v="5"/>
    <x v="0"/>
    <x v="1"/>
    <s v="Completed"/>
  </r>
  <r>
    <s v="ORD01351"/>
    <x v="1250"/>
    <s v="Lestari Ramadhani"/>
    <x v="5"/>
    <x v="8"/>
    <n v="17500"/>
    <n v="1.9"/>
    <n v="5"/>
    <n v="33250"/>
    <n v="1662.5"/>
    <n v="31587.5"/>
    <n v="18000"/>
    <n v="49587.5"/>
    <x v="2"/>
    <x v="0"/>
    <x v="0"/>
    <n v="4"/>
    <x v="0"/>
    <x v="1"/>
    <s v="Completed"/>
  </r>
  <r>
    <s v="ORD00685"/>
    <x v="1251"/>
    <s v="Bella Maulana"/>
    <x v="13"/>
    <x v="15"/>
    <n v="10000"/>
    <n v="0.8"/>
    <n v="5"/>
    <n v="8000"/>
    <n v="400"/>
    <n v="7600"/>
    <n v="49000"/>
    <n v="56600"/>
    <x v="3"/>
    <x v="1"/>
    <x v="4"/>
    <n v="2"/>
    <x v="0"/>
    <x v="1"/>
    <s v="Returned"/>
  </r>
  <r>
    <s v="ORD00595"/>
    <x v="1252"/>
    <s v="Bella Utami"/>
    <x v="24"/>
    <x v="16"/>
    <n v="115000"/>
    <n v="0.4"/>
    <n v="5"/>
    <n v="46000"/>
    <n v="2300"/>
    <n v="43700"/>
    <n v="68000"/>
    <n v="111700"/>
    <x v="1"/>
    <x v="0"/>
    <x v="0"/>
    <n v="4"/>
    <x v="0"/>
    <x v="1"/>
    <s v="Completed"/>
  </r>
  <r>
    <s v="ORD00518"/>
    <x v="1253"/>
    <s v="Lestari Wijaya"/>
    <x v="18"/>
    <x v="3"/>
    <n v="13500"/>
    <n v="3.4"/>
    <n v="5"/>
    <n v="45900"/>
    <n v="2295"/>
    <n v="43605"/>
    <n v="0"/>
    <n v="43605"/>
    <x v="0"/>
    <x v="0"/>
    <x v="0"/>
    <n v="3"/>
    <x v="0"/>
    <x v="1"/>
    <s v="Completed"/>
  </r>
  <r>
    <s v="ORD00752"/>
    <x v="1254"/>
    <s v="Lestari Utami"/>
    <x v="3"/>
    <x v="13"/>
    <n v="10000"/>
    <n v="0.5"/>
    <n v="5"/>
    <n v="5000"/>
    <n v="250"/>
    <n v="4750"/>
    <n v="93000"/>
    <n v="97750"/>
    <x v="2"/>
    <x v="1"/>
    <x v="3"/>
    <n v="5"/>
    <x v="0"/>
    <x v="1"/>
    <s v="Returned"/>
  </r>
  <r>
    <s v="ORD01532"/>
    <x v="1255"/>
    <s v="Kartika Ananda"/>
    <x v="13"/>
    <x v="10"/>
    <n v="45000"/>
    <n v="0.2"/>
    <n v="5"/>
    <n v="9000"/>
    <n v="450"/>
    <n v="8550"/>
    <n v="49000"/>
    <n v="57550"/>
    <x v="1"/>
    <x v="1"/>
    <x v="2"/>
    <n v="4"/>
    <x v="0"/>
    <x v="1"/>
    <s v="Returned"/>
  </r>
  <r>
    <s v="ORD00343"/>
    <x v="1256"/>
    <s v="Aulia Budiman"/>
    <x v="15"/>
    <x v="8"/>
    <n v="17500"/>
    <n v="1.6"/>
    <n v="5"/>
    <n v="28000"/>
    <n v="1400"/>
    <n v="26600"/>
    <n v="97000"/>
    <n v="123600"/>
    <x v="0"/>
    <x v="0"/>
    <x v="3"/>
    <n v="1"/>
    <x v="0"/>
    <x v="1"/>
    <s v="Completed"/>
  </r>
  <r>
    <s v="ORD00682"/>
    <x v="1257"/>
    <s v="Eka Saputra"/>
    <x v="29"/>
    <x v="15"/>
    <n v="10000"/>
    <n v="0.5"/>
    <n v="5"/>
    <n v="5000"/>
    <n v="250"/>
    <n v="4750"/>
    <n v="48000"/>
    <n v="52750"/>
    <x v="3"/>
    <x v="0"/>
    <x v="4"/>
    <n v="2"/>
    <x v="0"/>
    <x v="1"/>
    <s v="Completed"/>
  </r>
  <r>
    <s v="ORD01064"/>
    <x v="1258"/>
    <s v="Bella Fauziah"/>
    <x v="3"/>
    <x v="3"/>
    <n v="13500"/>
    <n v="2.6"/>
    <n v="5"/>
    <n v="35100"/>
    <n v="1755"/>
    <n v="33345"/>
    <n v="93000"/>
    <n v="126345"/>
    <x v="3"/>
    <x v="0"/>
    <x v="4"/>
    <n v="1"/>
    <x v="0"/>
    <x v="1"/>
    <s v="Completed"/>
  </r>
  <r>
    <s v="ORD00057"/>
    <x v="1259"/>
    <s v="Rizky Budiman"/>
    <x v="33"/>
    <x v="14"/>
    <n v="55000"/>
    <n v="1"/>
    <n v="5"/>
    <n v="55000"/>
    <n v="2750"/>
    <n v="52250"/>
    <n v="80000"/>
    <n v="132250"/>
    <x v="0"/>
    <x v="2"/>
    <x v="2"/>
    <n v="1"/>
    <x v="1"/>
    <x v="1"/>
    <s v="Cancelled"/>
  </r>
  <r>
    <s v="ORD00057"/>
    <x v="1259"/>
    <s v="Rizky Budiman"/>
    <x v="33"/>
    <x v="10"/>
    <n v="45000"/>
    <n v="0.4"/>
    <n v="5"/>
    <n v="18000"/>
    <n v="900"/>
    <n v="17100"/>
    <n v="0"/>
    <n v="17100"/>
    <x v="0"/>
    <x v="2"/>
    <x v="2"/>
    <n v="1"/>
    <x v="1"/>
    <x v="1"/>
    <s v="Cancelled"/>
  </r>
  <r>
    <s v="ORD00135"/>
    <x v="1260"/>
    <s v="Gita Utami"/>
    <x v="34"/>
    <x v="9"/>
    <n v="46000"/>
    <n v="1.2"/>
    <n v="5"/>
    <n v="55200"/>
    <n v="2760"/>
    <n v="52440"/>
    <n v="18000"/>
    <n v="70440"/>
    <x v="3"/>
    <x v="0"/>
    <x v="1"/>
    <n v="5"/>
    <x v="0"/>
    <x v="1"/>
    <s v="Completed"/>
  </r>
  <r>
    <s v="ORD01267"/>
    <x v="1261"/>
    <s v="Dimas Utami"/>
    <x v="18"/>
    <x v="1"/>
    <n v="15000"/>
    <n v="0.6"/>
    <n v="5"/>
    <n v="9000"/>
    <n v="450"/>
    <n v="8550"/>
    <n v="0"/>
    <n v="8550"/>
    <x v="1"/>
    <x v="0"/>
    <x v="3"/>
    <n v="4"/>
    <x v="1"/>
    <x v="1"/>
    <s v="Completed"/>
  </r>
  <r>
    <s v="ORD00247"/>
    <x v="1262"/>
    <s v="Qori Utami"/>
    <x v="30"/>
    <x v="14"/>
    <n v="55000"/>
    <n v="1.3"/>
    <n v="5"/>
    <n v="71500"/>
    <n v="3575"/>
    <n v="67925"/>
    <n v="57000"/>
    <n v="124925"/>
    <x v="1"/>
    <x v="0"/>
    <x v="0"/>
    <n v="3"/>
    <x v="0"/>
    <x v="1"/>
    <s v="Completed"/>
  </r>
  <r>
    <s v="ORD01086"/>
    <x v="1263"/>
    <s v="Sari Ramadhani"/>
    <x v="26"/>
    <x v="11"/>
    <n v="15000"/>
    <n v="0.9"/>
    <n v="5"/>
    <n v="13500"/>
    <n v="675"/>
    <n v="12825"/>
    <n v="46000"/>
    <n v="58825"/>
    <x v="0"/>
    <x v="1"/>
    <x v="3"/>
    <n v="2"/>
    <x v="0"/>
    <x v="1"/>
    <s v="Returned"/>
  </r>
  <r>
    <s v="ORD01155"/>
    <x v="1264"/>
    <s v="Lestari Budiman"/>
    <x v="14"/>
    <x v="0"/>
    <n v="10000"/>
    <n v="2.2999999999999998"/>
    <n v="5"/>
    <n v="23000"/>
    <n v="1150"/>
    <n v="21850"/>
    <n v="85000"/>
    <n v="106850"/>
    <x v="1"/>
    <x v="0"/>
    <x v="2"/>
    <n v="4"/>
    <x v="0"/>
    <x v="1"/>
    <s v="Completed"/>
  </r>
  <r>
    <s v="ORD01595"/>
    <x v="1265"/>
    <s v="Bella Halim"/>
    <x v="2"/>
    <x v="8"/>
    <n v="17500"/>
    <n v="2.2999999999999998"/>
    <n v="5"/>
    <n v="40250"/>
    <n v="2012.5"/>
    <n v="38237.5"/>
    <n v="76000"/>
    <n v="114237.5"/>
    <x v="2"/>
    <x v="0"/>
    <x v="2"/>
    <n v="2"/>
    <x v="0"/>
    <x v="1"/>
    <s v="Completed"/>
  </r>
  <r>
    <s v="ORD00267"/>
    <x v="1266"/>
    <s v="Clara Setiawan"/>
    <x v="16"/>
    <x v="6"/>
    <n v="26000"/>
    <n v="0.7"/>
    <n v="5"/>
    <n v="18200"/>
    <n v="910"/>
    <n v="17290"/>
    <n v="18000"/>
    <n v="35290"/>
    <x v="0"/>
    <x v="0"/>
    <x v="1"/>
    <n v="1"/>
    <x v="0"/>
    <x v="1"/>
    <s v="Completed"/>
  </r>
  <r>
    <s v="ORD00570"/>
    <x v="1267"/>
    <s v="Dina Syahputra"/>
    <x v="28"/>
    <x v="8"/>
    <n v="17500"/>
    <n v="2.6"/>
    <n v="5"/>
    <n v="45500"/>
    <n v="2275"/>
    <n v="43225"/>
    <n v="56000"/>
    <n v="99225"/>
    <x v="2"/>
    <x v="0"/>
    <x v="4"/>
    <n v="5"/>
    <x v="0"/>
    <x v="1"/>
    <s v="Completed"/>
  </r>
  <r>
    <s v="ORD01682"/>
    <x v="1268"/>
    <s v="Bella Halim"/>
    <x v="2"/>
    <x v="13"/>
    <n v="10000"/>
    <n v="0.5"/>
    <n v="5"/>
    <n v="5000"/>
    <n v="250"/>
    <n v="4750"/>
    <n v="76000"/>
    <n v="80750"/>
    <x v="2"/>
    <x v="0"/>
    <x v="0"/>
    <n v="4"/>
    <x v="0"/>
    <x v="1"/>
    <s v="Completed"/>
  </r>
  <r>
    <s v="ORD01419"/>
    <x v="1269"/>
    <s v="Eka Budiman"/>
    <x v="3"/>
    <x v="11"/>
    <n v="15000"/>
    <n v="1.4"/>
    <n v="5"/>
    <n v="21000"/>
    <n v="1050"/>
    <n v="19950"/>
    <n v="93000"/>
    <n v="112950"/>
    <x v="3"/>
    <x v="1"/>
    <x v="2"/>
    <n v="5"/>
    <x v="0"/>
    <x v="1"/>
    <s v="Returned"/>
  </r>
  <r>
    <s v="ORD00864"/>
    <x v="1270"/>
    <s v="Citra Halim"/>
    <x v="21"/>
    <x v="4"/>
    <n v="40000"/>
    <n v="0.8"/>
    <n v="0"/>
    <n v="32000"/>
    <n v="0"/>
    <n v="32000"/>
    <n v="59000"/>
    <n v="91000"/>
    <x v="0"/>
    <x v="1"/>
    <x v="1"/>
    <n v="2"/>
    <x v="0"/>
    <x v="2"/>
    <s v="Returned"/>
  </r>
  <r>
    <s v="ORD01426"/>
    <x v="1271"/>
    <s v="Gita Kurniawan"/>
    <x v="19"/>
    <x v="10"/>
    <n v="45000"/>
    <n v="0.4"/>
    <n v="0"/>
    <n v="18000"/>
    <n v="0"/>
    <n v="18000"/>
    <n v="78000"/>
    <n v="96000"/>
    <x v="1"/>
    <x v="1"/>
    <x v="0"/>
    <n v="4"/>
    <x v="0"/>
    <x v="2"/>
    <s v="Returned"/>
  </r>
  <r>
    <s v="ORD01604"/>
    <x v="1272"/>
    <s v="Qori Fauziah"/>
    <x v="11"/>
    <x v="4"/>
    <n v="40000"/>
    <n v="1.3"/>
    <n v="0"/>
    <n v="52000"/>
    <n v="0"/>
    <n v="52000"/>
    <n v="74000"/>
    <n v="126000"/>
    <x v="2"/>
    <x v="0"/>
    <x v="3"/>
    <n v="1"/>
    <x v="0"/>
    <x v="2"/>
    <s v="Completed"/>
  </r>
  <r>
    <s v="ORD01152"/>
    <x v="1273"/>
    <s v="Fitri Maulana"/>
    <x v="22"/>
    <x v="8"/>
    <n v="17500"/>
    <n v="3.9"/>
    <n v="0"/>
    <n v="68250"/>
    <n v="0"/>
    <n v="68250"/>
    <n v="50000"/>
    <n v="118250"/>
    <x v="3"/>
    <x v="0"/>
    <x v="0"/>
    <n v="4"/>
    <x v="0"/>
    <x v="2"/>
    <s v="Completed"/>
  </r>
  <r>
    <s v="ORD00092"/>
    <x v="1274"/>
    <s v="Tono Saputra"/>
    <x v="30"/>
    <x v="1"/>
    <n v="15000"/>
    <n v="0.7"/>
    <n v="0"/>
    <n v="10500"/>
    <n v="0"/>
    <n v="10500"/>
    <n v="57000"/>
    <n v="67500"/>
    <x v="1"/>
    <x v="0"/>
    <x v="3"/>
    <n v="1"/>
    <x v="1"/>
    <x v="2"/>
    <s v="Completed"/>
  </r>
  <r>
    <s v="ORD01750"/>
    <x v="1275"/>
    <s v="Clara Kusuma"/>
    <x v="15"/>
    <x v="18"/>
    <n v="11000"/>
    <n v="1"/>
    <n v="0"/>
    <n v="11000"/>
    <n v="0"/>
    <n v="11000"/>
    <n v="97000"/>
    <n v="108000"/>
    <x v="3"/>
    <x v="1"/>
    <x v="1"/>
    <n v="2"/>
    <x v="0"/>
    <x v="2"/>
    <s v="Returned"/>
  </r>
  <r>
    <s v="ORD01665"/>
    <x v="1276"/>
    <s v="Dina Setiawan"/>
    <x v="26"/>
    <x v="10"/>
    <n v="45000"/>
    <n v="0.8"/>
    <n v="0"/>
    <n v="36000"/>
    <n v="0"/>
    <n v="36000"/>
    <n v="46000"/>
    <n v="82000"/>
    <x v="2"/>
    <x v="0"/>
    <x v="3"/>
    <n v="5"/>
    <x v="0"/>
    <x v="2"/>
    <s v="Completed"/>
  </r>
  <r>
    <s v="ORD01713"/>
    <x v="1277"/>
    <s v="Gita Saputra"/>
    <x v="17"/>
    <x v="0"/>
    <n v="10000"/>
    <n v="1.3"/>
    <n v="0"/>
    <n v="13000"/>
    <n v="0"/>
    <n v="13000"/>
    <n v="72000"/>
    <n v="85000"/>
    <x v="1"/>
    <x v="0"/>
    <x v="2"/>
    <n v="2"/>
    <x v="0"/>
    <x v="2"/>
    <s v="Completed"/>
  </r>
  <r>
    <s v="ORD00934"/>
    <x v="1278"/>
    <s v="Bella Ramadhani"/>
    <x v="14"/>
    <x v="14"/>
    <n v="55000"/>
    <n v="1.3"/>
    <n v="0"/>
    <n v="71500"/>
    <n v="0"/>
    <n v="71500"/>
    <n v="85000"/>
    <n v="156500"/>
    <x v="0"/>
    <x v="0"/>
    <x v="0"/>
    <n v="1"/>
    <x v="0"/>
    <x v="2"/>
    <s v="Completed"/>
  </r>
  <r>
    <s v="ORD00165"/>
    <x v="1279"/>
    <s v="Dewi Setiawan"/>
    <x v="15"/>
    <x v="17"/>
    <n v="12000"/>
    <n v="1.4"/>
    <n v="0"/>
    <n v="16800"/>
    <n v="0"/>
    <n v="16800"/>
    <n v="97000"/>
    <n v="113800"/>
    <x v="3"/>
    <x v="0"/>
    <x v="0"/>
    <n v="5"/>
    <x v="0"/>
    <x v="2"/>
    <s v="Completed"/>
  </r>
  <r>
    <s v="ORD00165"/>
    <x v="1279"/>
    <s v="Dewi Setiawan"/>
    <x v="15"/>
    <x v="5"/>
    <n v="10500"/>
    <n v="2.4"/>
    <n v="0"/>
    <n v="25200"/>
    <n v="0"/>
    <n v="25200"/>
    <n v="0"/>
    <n v="25200"/>
    <x v="3"/>
    <x v="0"/>
    <x v="0"/>
    <n v="5"/>
    <x v="0"/>
    <x v="2"/>
    <s v="Completed"/>
  </r>
  <r>
    <s v="ORD01272"/>
    <x v="1280"/>
    <s v="Bella Iskandar"/>
    <x v="8"/>
    <x v="12"/>
    <n v="9500"/>
    <n v="0.6"/>
    <n v="0"/>
    <n v="5700"/>
    <n v="0"/>
    <n v="5700"/>
    <n v="59000"/>
    <n v="64700"/>
    <x v="3"/>
    <x v="0"/>
    <x v="3"/>
    <n v="2"/>
    <x v="0"/>
    <x v="2"/>
    <s v="Completed"/>
  </r>
  <r>
    <s v="ORD01082"/>
    <x v="1281"/>
    <s v="Dewi Hidayat"/>
    <x v="16"/>
    <x v="7"/>
    <n v="14000"/>
    <n v="1.1000000000000001"/>
    <n v="0"/>
    <n v="15400.000000000002"/>
    <n v="0"/>
    <n v="15400.000000000002"/>
    <n v="18000"/>
    <n v="33400"/>
    <x v="0"/>
    <x v="0"/>
    <x v="1"/>
    <n v="1"/>
    <x v="0"/>
    <x v="2"/>
    <s v="Completed"/>
  </r>
  <r>
    <s v="ORD01457"/>
    <x v="1282"/>
    <s v="Vina Halim"/>
    <x v="10"/>
    <x v="12"/>
    <n v="9500"/>
    <n v="1.2"/>
    <n v="0"/>
    <n v="11400"/>
    <n v="0"/>
    <n v="11400"/>
    <n v="87000"/>
    <n v="98400"/>
    <x v="1"/>
    <x v="0"/>
    <x v="4"/>
    <n v="2"/>
    <x v="0"/>
    <x v="2"/>
    <s v="Completed"/>
  </r>
  <r>
    <s v="ORD01602"/>
    <x v="1283"/>
    <s v="Qori Hidayat"/>
    <x v="1"/>
    <x v="8"/>
    <n v="17500"/>
    <n v="2.2000000000000002"/>
    <n v="0"/>
    <n v="38500"/>
    <n v="0"/>
    <n v="38500"/>
    <n v="17000"/>
    <n v="55500"/>
    <x v="1"/>
    <x v="0"/>
    <x v="3"/>
    <n v="3"/>
    <x v="0"/>
    <x v="3"/>
    <s v="Completed"/>
  </r>
  <r>
    <s v="ORD01474"/>
    <x v="1284"/>
    <s v="Rizky Ananda"/>
    <x v="10"/>
    <x v="17"/>
    <n v="12000"/>
    <n v="1.2"/>
    <n v="0"/>
    <n v="14400"/>
    <n v="0"/>
    <n v="14400"/>
    <n v="87000"/>
    <n v="101400"/>
    <x v="0"/>
    <x v="0"/>
    <x v="1"/>
    <n v="3"/>
    <x v="1"/>
    <x v="3"/>
    <s v="Completed"/>
  </r>
  <r>
    <s v="ORD01807"/>
    <x v="1285"/>
    <s v="Bella Santoso"/>
    <x v="7"/>
    <x v="2"/>
    <n v="20000"/>
    <n v="1.5"/>
    <n v="0"/>
    <n v="30000"/>
    <n v="0"/>
    <n v="30000"/>
    <n v="26000"/>
    <n v="56000"/>
    <x v="3"/>
    <x v="1"/>
    <x v="4"/>
    <n v="3"/>
    <x v="0"/>
    <x v="3"/>
    <s v="Returned"/>
  </r>
  <r>
    <s v="ORD00065"/>
    <x v="1286"/>
    <s v="Umar Setiawan"/>
    <x v="17"/>
    <x v="1"/>
    <n v="15000"/>
    <n v="0.6"/>
    <n v="0"/>
    <n v="9000"/>
    <n v="0"/>
    <n v="9000"/>
    <n v="72000"/>
    <n v="81000"/>
    <x v="2"/>
    <x v="0"/>
    <x v="1"/>
    <n v="4"/>
    <x v="1"/>
    <x v="3"/>
    <s v="Completed"/>
  </r>
  <r>
    <s v="ORD00065"/>
    <x v="1286"/>
    <s v="Umar Setiawan"/>
    <x v="17"/>
    <x v="3"/>
    <n v="13500"/>
    <n v="1.6"/>
    <n v="0"/>
    <n v="21600"/>
    <n v="0"/>
    <n v="21600"/>
    <n v="0"/>
    <n v="21600"/>
    <x v="2"/>
    <x v="0"/>
    <x v="1"/>
    <n v="4"/>
    <x v="1"/>
    <x v="3"/>
    <s v="Completed"/>
  </r>
  <r>
    <s v="ORD01179"/>
    <x v="1287"/>
    <s v="Gita Nugroho"/>
    <x v="2"/>
    <x v="14"/>
    <n v="55000"/>
    <n v="0.1"/>
    <n v="0"/>
    <n v="5500"/>
    <n v="0"/>
    <n v="5500"/>
    <n v="76000"/>
    <n v="81500"/>
    <x v="1"/>
    <x v="0"/>
    <x v="1"/>
    <n v="3"/>
    <x v="0"/>
    <x v="3"/>
    <s v="Completed"/>
  </r>
  <r>
    <s v="ORD00715"/>
    <x v="1288"/>
    <s v="Dewi Kurniawan"/>
    <x v="2"/>
    <x v="11"/>
    <n v="15000"/>
    <n v="1.5"/>
    <n v="0"/>
    <n v="22500"/>
    <n v="0"/>
    <n v="22500"/>
    <n v="76000"/>
    <n v="98500"/>
    <x v="2"/>
    <x v="0"/>
    <x v="0"/>
    <n v="5"/>
    <x v="0"/>
    <x v="3"/>
    <s v="Completed"/>
  </r>
  <r>
    <s v="ORD00188"/>
    <x v="1289"/>
    <s v="Yani Saputra"/>
    <x v="12"/>
    <x v="0"/>
    <n v="10000"/>
    <n v="1.7"/>
    <n v="0"/>
    <n v="17000"/>
    <n v="0"/>
    <n v="17000"/>
    <n v="30000"/>
    <n v="47000"/>
    <x v="0"/>
    <x v="2"/>
    <x v="2"/>
    <n v="3"/>
    <x v="0"/>
    <x v="3"/>
    <s v="Cancelled"/>
  </r>
  <r>
    <s v="ORD00188"/>
    <x v="1289"/>
    <s v="Yani Saputra"/>
    <x v="12"/>
    <x v="1"/>
    <n v="15000"/>
    <n v="0.6"/>
    <n v="0"/>
    <n v="9000"/>
    <n v="0"/>
    <n v="9000"/>
    <n v="0"/>
    <n v="9000"/>
    <x v="0"/>
    <x v="2"/>
    <x v="2"/>
    <n v="3"/>
    <x v="0"/>
    <x v="3"/>
    <s v="Cancelled"/>
  </r>
  <r>
    <s v="ORD00766"/>
    <x v="1290"/>
    <s v="Clara Hidayat"/>
    <x v="26"/>
    <x v="15"/>
    <n v="10000"/>
    <n v="0.4"/>
    <n v="0"/>
    <n v="4000"/>
    <n v="0"/>
    <n v="4000"/>
    <n v="46000"/>
    <n v="50000"/>
    <x v="3"/>
    <x v="1"/>
    <x v="3"/>
    <n v="5"/>
    <x v="0"/>
    <x v="3"/>
    <s v="Returned"/>
  </r>
  <r>
    <s v="ORD01264"/>
    <x v="1291"/>
    <s v="Vina Hidayat"/>
    <x v="9"/>
    <x v="3"/>
    <n v="13500"/>
    <n v="2.2999999999999998"/>
    <n v="0"/>
    <n v="31049.999999999996"/>
    <n v="0"/>
    <n v="31049.999999999996"/>
    <n v="89000"/>
    <n v="120050"/>
    <x v="3"/>
    <x v="1"/>
    <x v="0"/>
    <n v="2"/>
    <x v="0"/>
    <x v="3"/>
    <s v="Returned"/>
  </r>
  <r>
    <s v="ORD01027"/>
    <x v="1292"/>
    <s v="Joko Ananda"/>
    <x v="20"/>
    <x v="12"/>
    <n v="9500"/>
    <n v="2"/>
    <n v="0"/>
    <n v="19000"/>
    <n v="0"/>
    <n v="19000"/>
    <n v="84000"/>
    <n v="103000"/>
    <x v="1"/>
    <x v="0"/>
    <x v="4"/>
    <n v="1"/>
    <x v="1"/>
    <x v="3"/>
    <s v="Completed"/>
  </r>
  <r>
    <s v="ORD01252"/>
    <x v="1293"/>
    <s v="Erna Maulana"/>
    <x v="31"/>
    <x v="12"/>
    <n v="9500"/>
    <n v="1.5"/>
    <n v="0"/>
    <n v="14250"/>
    <n v="0"/>
    <n v="14250"/>
    <n v="87000"/>
    <n v="101250"/>
    <x v="1"/>
    <x v="0"/>
    <x v="0"/>
    <n v="5"/>
    <x v="0"/>
    <x v="3"/>
    <s v="Completed"/>
  </r>
  <r>
    <s v="ORD01865"/>
    <x v="1294"/>
    <s v="Hana Saputra"/>
    <x v="17"/>
    <x v="0"/>
    <n v="10000"/>
    <n v="1.8"/>
    <n v="0"/>
    <n v="18000"/>
    <n v="0"/>
    <n v="18000"/>
    <n v="72000"/>
    <n v="90000"/>
    <x v="0"/>
    <x v="0"/>
    <x v="1"/>
    <n v="1"/>
    <x v="0"/>
    <x v="3"/>
    <s v="Completed"/>
  </r>
  <r>
    <s v="ORD00161"/>
    <x v="1295"/>
    <s v="Eka Maulana"/>
    <x v="2"/>
    <x v="14"/>
    <n v="55000"/>
    <n v="0.2"/>
    <n v="0"/>
    <n v="11000"/>
    <n v="0"/>
    <n v="11000"/>
    <n v="76000"/>
    <n v="87000"/>
    <x v="3"/>
    <x v="0"/>
    <x v="2"/>
    <n v="1"/>
    <x v="0"/>
    <x v="4"/>
    <s v="Completed"/>
  </r>
  <r>
    <s v="ORD00161"/>
    <x v="1295"/>
    <s v="Eka Maulana"/>
    <x v="2"/>
    <x v="1"/>
    <n v="15000"/>
    <n v="0.9"/>
    <n v="0"/>
    <n v="13500"/>
    <n v="0"/>
    <n v="13500"/>
    <n v="0"/>
    <n v="13500"/>
    <x v="3"/>
    <x v="0"/>
    <x v="2"/>
    <n v="1"/>
    <x v="0"/>
    <x v="4"/>
    <s v="Completed"/>
  </r>
  <r>
    <s v="ORD00571"/>
    <x v="1296"/>
    <s v="Yani Setiawan"/>
    <x v="2"/>
    <x v="3"/>
    <n v="13500"/>
    <n v="2.8"/>
    <n v="0"/>
    <n v="37800"/>
    <n v="0"/>
    <n v="37800"/>
    <n v="76000"/>
    <n v="113800"/>
    <x v="3"/>
    <x v="0"/>
    <x v="3"/>
    <n v="5"/>
    <x v="0"/>
    <x v="4"/>
    <s v="Completed"/>
  </r>
  <r>
    <s v="ORD01225"/>
    <x v="1297"/>
    <s v="Zahra Santoso"/>
    <x v="9"/>
    <x v="14"/>
    <n v="55000"/>
    <n v="0.6"/>
    <n v="0"/>
    <n v="33000"/>
    <n v="0"/>
    <n v="33000"/>
    <n v="89000"/>
    <n v="122000"/>
    <x v="3"/>
    <x v="0"/>
    <x v="2"/>
    <n v="1"/>
    <x v="0"/>
    <x v="4"/>
    <s v="Completed"/>
  </r>
  <r>
    <s v="ORD01134"/>
    <x v="1298"/>
    <s v="Wahyu Pradipta"/>
    <x v="15"/>
    <x v="9"/>
    <n v="46000"/>
    <n v="0.7"/>
    <n v="0"/>
    <n v="32199.999999999996"/>
    <n v="0"/>
    <n v="32199.999999999996"/>
    <n v="97000"/>
    <n v="129200"/>
    <x v="2"/>
    <x v="0"/>
    <x v="1"/>
    <n v="1"/>
    <x v="1"/>
    <x v="4"/>
    <s v="Completed"/>
  </r>
  <r>
    <s v="ORD00019"/>
    <x v="1299"/>
    <s v="Joko Nugroho"/>
    <x v="32"/>
    <x v="19"/>
    <n v="15500"/>
    <n v="0.2"/>
    <n v="0"/>
    <n v="3100"/>
    <n v="0"/>
    <n v="3100"/>
    <n v="28000"/>
    <n v="31100"/>
    <x v="2"/>
    <x v="0"/>
    <x v="1"/>
    <n v="3"/>
    <x v="1"/>
    <x v="4"/>
    <s v="Completed"/>
  </r>
  <r>
    <s v="ORD01777"/>
    <x v="1300"/>
    <s v="Made Setiawan"/>
    <x v="6"/>
    <x v="9"/>
    <n v="46000"/>
    <n v="0.5"/>
    <n v="0"/>
    <n v="23000"/>
    <n v="0"/>
    <n v="23000"/>
    <n v="80000"/>
    <n v="103000"/>
    <x v="0"/>
    <x v="0"/>
    <x v="3"/>
    <n v="4"/>
    <x v="1"/>
    <x v="4"/>
    <s v="Completed"/>
  </r>
  <r>
    <s v="ORD00348"/>
    <x v="1301"/>
    <s v="Clara Budiman"/>
    <x v="3"/>
    <x v="19"/>
    <n v="15500"/>
    <n v="0.4"/>
    <n v="0"/>
    <n v="6200"/>
    <n v="0"/>
    <n v="6200"/>
    <n v="93000"/>
    <n v="99200"/>
    <x v="0"/>
    <x v="2"/>
    <x v="4"/>
    <n v="4"/>
    <x v="0"/>
    <x v="4"/>
    <s v="Cancelled"/>
  </r>
  <r>
    <s v="ORD00348"/>
    <x v="1301"/>
    <s v="Clara Budiman"/>
    <x v="3"/>
    <x v="14"/>
    <n v="55000"/>
    <n v="1"/>
    <n v="0"/>
    <n v="55000"/>
    <n v="0"/>
    <n v="55000"/>
    <n v="0"/>
    <n v="55000"/>
    <x v="0"/>
    <x v="2"/>
    <x v="4"/>
    <n v="4"/>
    <x v="0"/>
    <x v="4"/>
    <s v="Cancelled"/>
  </r>
  <r>
    <s v="ORD01722"/>
    <x v="1302"/>
    <s v="Bella Pradipta"/>
    <x v="23"/>
    <x v="8"/>
    <n v="17500"/>
    <n v="1.2"/>
    <n v="0"/>
    <n v="21000"/>
    <n v="0"/>
    <n v="21000"/>
    <n v="55000"/>
    <n v="76000"/>
    <x v="3"/>
    <x v="0"/>
    <x v="4"/>
    <n v="1"/>
    <x v="0"/>
    <x v="4"/>
    <s v="Completed"/>
  </r>
  <r>
    <s v="ORD01780"/>
    <x v="1303"/>
    <s v="Dimas Halim"/>
    <x v="22"/>
    <x v="2"/>
    <n v="20000"/>
    <n v="0.8"/>
    <n v="0"/>
    <n v="16000"/>
    <n v="0"/>
    <n v="16000"/>
    <n v="50000"/>
    <n v="66000"/>
    <x v="1"/>
    <x v="0"/>
    <x v="1"/>
    <n v="5"/>
    <x v="1"/>
    <x v="4"/>
    <s v="Completed"/>
  </r>
  <r>
    <s v="ORD00819"/>
    <x v="1304"/>
    <s v="Putri Iskandar"/>
    <x v="29"/>
    <x v="8"/>
    <n v="17500"/>
    <n v="2.9"/>
    <n v="0"/>
    <n v="50750"/>
    <n v="0"/>
    <n v="50750"/>
    <n v="48000"/>
    <n v="98750"/>
    <x v="0"/>
    <x v="1"/>
    <x v="1"/>
    <n v="4"/>
    <x v="0"/>
    <x v="4"/>
    <s v="Returned"/>
  </r>
  <r>
    <s v="ORD01418"/>
    <x v="1305"/>
    <s v="Fitri Setiawan"/>
    <x v="13"/>
    <x v="16"/>
    <n v="115000"/>
    <n v="0.2"/>
    <n v="0"/>
    <n v="23000"/>
    <n v="0"/>
    <n v="23000"/>
    <n v="49000"/>
    <n v="72000"/>
    <x v="1"/>
    <x v="0"/>
    <x v="3"/>
    <n v="1"/>
    <x v="0"/>
    <x v="4"/>
    <s v="Completed"/>
  </r>
  <r>
    <s v="ORD01866"/>
    <x v="1306"/>
    <s v="Bella Ananda"/>
    <x v="4"/>
    <x v="7"/>
    <n v="14000"/>
    <n v="1.1000000000000001"/>
    <n v="0"/>
    <n v="15400.000000000002"/>
    <n v="0"/>
    <n v="15400.000000000002"/>
    <n v="43000"/>
    <n v="58400"/>
    <x v="1"/>
    <x v="0"/>
    <x v="0"/>
    <n v="3"/>
    <x v="0"/>
    <x v="4"/>
    <s v="Completed"/>
  </r>
  <r>
    <s v="ORD00758"/>
    <x v="1307"/>
    <s v="Dewi Setiawan"/>
    <x v="15"/>
    <x v="13"/>
    <n v="10000"/>
    <n v="0.4"/>
    <n v="0"/>
    <n v="4000"/>
    <n v="0"/>
    <n v="4000"/>
    <n v="97000"/>
    <n v="101000"/>
    <x v="1"/>
    <x v="0"/>
    <x v="3"/>
    <n v="4"/>
    <x v="0"/>
    <x v="4"/>
    <s v="Completed"/>
  </r>
  <r>
    <s v="ORD01224"/>
    <x v="1308"/>
    <s v="Erna Santoso"/>
    <x v="4"/>
    <x v="0"/>
    <n v="10000"/>
    <n v="2.2999999999999998"/>
    <n v="0"/>
    <n v="23000"/>
    <n v="0"/>
    <n v="23000"/>
    <n v="43000"/>
    <n v="66000"/>
    <x v="0"/>
    <x v="0"/>
    <x v="0"/>
    <n v="2"/>
    <x v="0"/>
    <x v="4"/>
    <s v="Completed"/>
  </r>
  <r>
    <s v="ORD01387"/>
    <x v="1309"/>
    <s v="Yani Santoso"/>
    <x v="14"/>
    <x v="4"/>
    <n v="40000"/>
    <n v="0.5"/>
    <n v="0"/>
    <n v="20000"/>
    <n v="0"/>
    <n v="20000"/>
    <n v="85000"/>
    <n v="105000"/>
    <x v="3"/>
    <x v="0"/>
    <x v="0"/>
    <n v="2"/>
    <x v="0"/>
    <x v="4"/>
    <s v="Completed"/>
  </r>
  <r>
    <s v="ORD01531"/>
    <x v="1310"/>
    <s v="Kartika Hidayat"/>
    <x v="20"/>
    <x v="17"/>
    <n v="12000"/>
    <n v="0.9"/>
    <n v="0"/>
    <n v="10800"/>
    <n v="0"/>
    <n v="10800"/>
    <n v="84000"/>
    <n v="94800"/>
    <x v="1"/>
    <x v="0"/>
    <x v="3"/>
    <n v="1"/>
    <x v="0"/>
    <x v="4"/>
    <s v="Completed"/>
  </r>
  <r>
    <s v="ORD01654"/>
    <x v="1311"/>
    <s v="Dewi Puspita"/>
    <x v="12"/>
    <x v="5"/>
    <n v="10500"/>
    <n v="1.7"/>
    <n v="0"/>
    <n v="17850"/>
    <n v="0"/>
    <n v="17850"/>
    <n v="30000"/>
    <n v="47850"/>
    <x v="1"/>
    <x v="0"/>
    <x v="0"/>
    <n v="1"/>
    <x v="0"/>
    <x v="4"/>
    <s v="Completed"/>
  </r>
  <r>
    <s v="ORD01026"/>
    <x v="1312"/>
    <s v="Erna Fauziah"/>
    <x v="28"/>
    <x v="18"/>
    <n v="11000"/>
    <n v="1.5"/>
    <n v="0"/>
    <n v="16500"/>
    <n v="0"/>
    <n v="16500"/>
    <n v="56000"/>
    <n v="72500"/>
    <x v="3"/>
    <x v="0"/>
    <x v="1"/>
    <n v="3"/>
    <x v="0"/>
    <x v="4"/>
    <s v="Completed"/>
  </r>
  <r>
    <s v="ORD00488"/>
    <x v="1313"/>
    <s v="Dewi Wijaya"/>
    <x v="12"/>
    <x v="4"/>
    <n v="40000"/>
    <n v="0.8"/>
    <n v="0"/>
    <n v="32000"/>
    <n v="0"/>
    <n v="32000"/>
    <n v="30000"/>
    <n v="62000"/>
    <x v="0"/>
    <x v="0"/>
    <x v="1"/>
    <n v="5"/>
    <x v="0"/>
    <x v="5"/>
    <s v="Completed"/>
  </r>
  <r>
    <s v="ORD01698"/>
    <x v="1314"/>
    <s v="Putri Ananda"/>
    <x v="7"/>
    <x v="8"/>
    <n v="17500"/>
    <n v="3.7"/>
    <n v="0"/>
    <n v="64750"/>
    <n v="0"/>
    <n v="64750"/>
    <n v="26000"/>
    <n v="90750"/>
    <x v="1"/>
    <x v="0"/>
    <x v="4"/>
    <n v="4"/>
    <x v="0"/>
    <x v="5"/>
    <s v="Completed"/>
  </r>
  <r>
    <s v="ORD01620"/>
    <x v="1315"/>
    <s v="Fitri Nugroho"/>
    <x v="27"/>
    <x v="7"/>
    <n v="14000"/>
    <n v="0.4"/>
    <n v="0"/>
    <n v="5600"/>
    <n v="0"/>
    <n v="5600"/>
    <n v="49000"/>
    <n v="54600"/>
    <x v="3"/>
    <x v="0"/>
    <x v="1"/>
    <n v="4"/>
    <x v="0"/>
    <x v="5"/>
    <s v="Completed"/>
  </r>
  <r>
    <s v="ORD01635"/>
    <x v="1316"/>
    <s v="Aulia Puspita"/>
    <x v="29"/>
    <x v="0"/>
    <n v="10000"/>
    <n v="1.7"/>
    <n v="0"/>
    <n v="17000"/>
    <n v="0"/>
    <n v="17000"/>
    <n v="48000"/>
    <n v="65000"/>
    <x v="2"/>
    <x v="0"/>
    <x v="2"/>
    <n v="1"/>
    <x v="0"/>
    <x v="5"/>
    <s v="Completed"/>
  </r>
  <r>
    <s v="ORD01861"/>
    <x v="1317"/>
    <s v="Qori Syahputra"/>
    <x v="12"/>
    <x v="8"/>
    <n v="17500"/>
    <n v="3.1"/>
    <n v="0"/>
    <n v="54250"/>
    <n v="0"/>
    <n v="54250"/>
    <n v="30000"/>
    <n v="84250"/>
    <x v="3"/>
    <x v="0"/>
    <x v="1"/>
    <n v="3"/>
    <x v="0"/>
    <x v="5"/>
    <s v="Completed"/>
  </r>
  <r>
    <s v="ORD00607"/>
    <x v="1318"/>
    <s v="Andi Budiman"/>
    <x v="4"/>
    <x v="10"/>
    <n v="45000"/>
    <n v="0.8"/>
    <n v="0"/>
    <n v="36000"/>
    <n v="0"/>
    <n v="36000"/>
    <n v="43000"/>
    <n v="79000"/>
    <x v="0"/>
    <x v="0"/>
    <x v="2"/>
    <n v="2"/>
    <x v="1"/>
    <x v="5"/>
    <s v="Completed"/>
  </r>
  <r>
    <s v="ORD00055"/>
    <x v="1319"/>
    <s v="Bayu Ramadhani"/>
    <x v="31"/>
    <x v="17"/>
    <n v="12000"/>
    <n v="0.9"/>
    <n v="0"/>
    <n v="10800"/>
    <n v="0"/>
    <n v="10800"/>
    <n v="87000"/>
    <n v="97800"/>
    <x v="2"/>
    <x v="0"/>
    <x v="0"/>
    <n v="5"/>
    <x v="1"/>
    <x v="5"/>
    <s v="Completed"/>
  </r>
  <r>
    <s v="ORD00055"/>
    <x v="1319"/>
    <s v="Bayu Ramadhani"/>
    <x v="31"/>
    <x v="8"/>
    <n v="17500"/>
    <n v="2.1"/>
    <n v="0"/>
    <n v="36750"/>
    <n v="0"/>
    <n v="36750"/>
    <n v="0"/>
    <n v="36750"/>
    <x v="2"/>
    <x v="0"/>
    <x v="0"/>
    <n v="5"/>
    <x v="1"/>
    <x v="5"/>
    <s v="Completed"/>
  </r>
  <r>
    <s v="ORD00635"/>
    <x v="1320"/>
    <s v="Galih Saputra"/>
    <x v="15"/>
    <x v="18"/>
    <n v="11000"/>
    <n v="2.6"/>
    <n v="0"/>
    <n v="28600"/>
    <n v="0"/>
    <n v="28600"/>
    <n v="97000"/>
    <n v="125600"/>
    <x v="0"/>
    <x v="2"/>
    <x v="0"/>
    <n v="2"/>
    <x v="1"/>
    <x v="5"/>
    <s v="Cancelled"/>
  </r>
  <r>
    <s v="ORD01396"/>
    <x v="1321"/>
    <s v="Ani Hidayat"/>
    <x v="4"/>
    <x v="8"/>
    <n v="17500"/>
    <n v="1.5"/>
    <n v="0"/>
    <n v="26250"/>
    <n v="0"/>
    <n v="26250"/>
    <n v="43000"/>
    <n v="69250"/>
    <x v="2"/>
    <x v="1"/>
    <x v="1"/>
    <n v="4"/>
    <x v="0"/>
    <x v="5"/>
    <s v="Returned"/>
  </r>
  <r>
    <s v="ORD01247"/>
    <x v="1322"/>
    <s v="Joko Maulana"/>
    <x v="27"/>
    <x v="10"/>
    <n v="45000"/>
    <n v="1.4"/>
    <n v="0"/>
    <n v="62999.999999999993"/>
    <n v="0"/>
    <n v="62999.999999999993"/>
    <n v="49000"/>
    <n v="112000"/>
    <x v="2"/>
    <x v="1"/>
    <x v="0"/>
    <n v="1"/>
    <x v="1"/>
    <x v="5"/>
    <s v="Returned"/>
  </r>
  <r>
    <s v="ORD00253"/>
    <x v="1323"/>
    <s v="Kartika Fauziah"/>
    <x v="28"/>
    <x v="12"/>
    <n v="9500"/>
    <n v="0.9"/>
    <n v="0"/>
    <n v="8550"/>
    <n v="0"/>
    <n v="8550"/>
    <n v="56000"/>
    <n v="64550"/>
    <x v="2"/>
    <x v="0"/>
    <x v="4"/>
    <n v="2"/>
    <x v="0"/>
    <x v="5"/>
    <s v="Completed"/>
  </r>
  <r>
    <s v="ORD01623"/>
    <x v="1324"/>
    <s v="Ani Puspita"/>
    <x v="37"/>
    <x v="11"/>
    <n v="15000"/>
    <n v="2.7"/>
    <n v="0"/>
    <n v="40500"/>
    <n v="0"/>
    <n v="40500"/>
    <n v="67000"/>
    <n v="107500"/>
    <x v="0"/>
    <x v="0"/>
    <x v="2"/>
    <n v="4"/>
    <x v="0"/>
    <x v="6"/>
    <s v="Completed"/>
  </r>
  <r>
    <s v="ORD00950"/>
    <x v="1325"/>
    <s v="Arif Fauziah"/>
    <x v="6"/>
    <x v="18"/>
    <n v="11000"/>
    <n v="1.5"/>
    <n v="0"/>
    <n v="16500"/>
    <n v="0"/>
    <n v="16500"/>
    <n v="80000"/>
    <n v="96500"/>
    <x v="1"/>
    <x v="0"/>
    <x v="0"/>
    <n v="1"/>
    <x v="1"/>
    <x v="6"/>
    <s v="Completed"/>
  </r>
  <r>
    <s v="ORD00415"/>
    <x v="1326"/>
    <s v="Zahra Ananda"/>
    <x v="18"/>
    <x v="9"/>
    <n v="46000"/>
    <n v="0.6"/>
    <n v="0"/>
    <n v="27600"/>
    <n v="0"/>
    <n v="27600"/>
    <n v="0"/>
    <n v="27600"/>
    <x v="0"/>
    <x v="0"/>
    <x v="4"/>
    <n v="3"/>
    <x v="0"/>
    <x v="6"/>
    <s v="Completed"/>
  </r>
  <r>
    <s v="ORD00314"/>
    <x v="1327"/>
    <s v="Zahra Pradipta"/>
    <x v="9"/>
    <x v="10"/>
    <n v="45000"/>
    <n v="1.2"/>
    <n v="0"/>
    <n v="54000"/>
    <n v="0"/>
    <n v="54000"/>
    <n v="89000"/>
    <n v="143000"/>
    <x v="2"/>
    <x v="0"/>
    <x v="3"/>
    <n v="5"/>
    <x v="0"/>
    <x v="6"/>
    <s v="Completed"/>
  </r>
  <r>
    <s v="ORD00056"/>
    <x v="1328"/>
    <s v="Andi Budiman"/>
    <x v="4"/>
    <x v="6"/>
    <n v="26000"/>
    <n v="0.6"/>
    <n v="0"/>
    <n v="15600"/>
    <n v="0"/>
    <n v="15600"/>
    <n v="43000"/>
    <n v="58600"/>
    <x v="1"/>
    <x v="0"/>
    <x v="0"/>
    <n v="3"/>
    <x v="1"/>
    <x v="6"/>
    <s v="Completed"/>
  </r>
  <r>
    <s v="ORD01110"/>
    <x v="1329"/>
    <s v="Yani Ananda"/>
    <x v="28"/>
    <x v="18"/>
    <n v="11000"/>
    <n v="1.7"/>
    <n v="0"/>
    <n v="18700"/>
    <n v="0"/>
    <n v="18700"/>
    <n v="56000"/>
    <n v="74700"/>
    <x v="1"/>
    <x v="0"/>
    <x v="2"/>
    <n v="2"/>
    <x v="0"/>
    <x v="6"/>
    <s v="Completed"/>
  </r>
  <r>
    <s v="ORD01838"/>
    <x v="1330"/>
    <s v="Gita Pradipta"/>
    <x v="10"/>
    <x v="16"/>
    <n v="115000"/>
    <n v="0.4"/>
    <n v="0"/>
    <n v="46000"/>
    <n v="0"/>
    <n v="46000"/>
    <n v="87000"/>
    <n v="133000"/>
    <x v="1"/>
    <x v="0"/>
    <x v="1"/>
    <n v="3"/>
    <x v="0"/>
    <x v="6"/>
    <s v="Completed"/>
  </r>
  <r>
    <s v="ORD00690"/>
    <x v="1331"/>
    <s v="Indra Rahmawati"/>
    <x v="16"/>
    <x v="3"/>
    <n v="13500"/>
    <n v="0.7"/>
    <n v="0"/>
    <n v="9450"/>
    <n v="0"/>
    <n v="9450"/>
    <n v="18000"/>
    <n v="27450"/>
    <x v="1"/>
    <x v="0"/>
    <x v="2"/>
    <n v="5"/>
    <x v="1"/>
    <x v="6"/>
    <s v="Completed"/>
  </r>
  <r>
    <s v="ORD00468"/>
    <x v="1332"/>
    <s v="Qori Iskandar"/>
    <x v="11"/>
    <x v="15"/>
    <n v="10000"/>
    <n v="0.8"/>
    <n v="0"/>
    <n v="8000"/>
    <n v="0"/>
    <n v="8000"/>
    <n v="74000"/>
    <n v="82000"/>
    <x v="0"/>
    <x v="0"/>
    <x v="0"/>
    <n v="3"/>
    <x v="0"/>
    <x v="6"/>
    <s v="Completed"/>
  </r>
  <r>
    <s v="ORD00468"/>
    <x v="1332"/>
    <s v="Qori Iskandar"/>
    <x v="11"/>
    <x v="3"/>
    <n v="13500"/>
    <n v="1.1000000000000001"/>
    <n v="0"/>
    <n v="14850.000000000002"/>
    <n v="0"/>
    <n v="14850.000000000002"/>
    <n v="0"/>
    <n v="14850.000000000002"/>
    <x v="0"/>
    <x v="0"/>
    <x v="0"/>
    <n v="3"/>
    <x v="0"/>
    <x v="6"/>
    <s v="Completed"/>
  </r>
  <r>
    <s v="ORD00252"/>
    <x v="1333"/>
    <s v="Ani Kusuma"/>
    <x v="29"/>
    <x v="0"/>
    <n v="10000"/>
    <n v="2.1"/>
    <n v="0"/>
    <n v="21000"/>
    <n v="0"/>
    <n v="21000"/>
    <n v="48000"/>
    <n v="69000"/>
    <x v="3"/>
    <x v="1"/>
    <x v="3"/>
    <n v="2"/>
    <x v="0"/>
    <x v="6"/>
    <s v="Returned"/>
  </r>
  <r>
    <s v="ORD01744"/>
    <x v="1334"/>
    <s v="Vina Kurniawan"/>
    <x v="19"/>
    <x v="11"/>
    <n v="15000"/>
    <n v="1.4"/>
    <n v="0"/>
    <n v="21000"/>
    <n v="0"/>
    <n v="21000"/>
    <n v="78000"/>
    <n v="99000"/>
    <x v="3"/>
    <x v="0"/>
    <x v="3"/>
    <n v="4"/>
    <x v="0"/>
    <x v="6"/>
    <s v="Completed"/>
  </r>
  <r>
    <s v="ORD00440"/>
    <x v="1335"/>
    <s v="Gita Kurniawan"/>
    <x v="19"/>
    <x v="10"/>
    <n v="45000"/>
    <n v="1.2"/>
    <n v="0"/>
    <n v="54000"/>
    <n v="0"/>
    <n v="54000"/>
    <n v="78000"/>
    <n v="132000"/>
    <x v="0"/>
    <x v="0"/>
    <x v="3"/>
    <n v="4"/>
    <x v="0"/>
    <x v="6"/>
    <s v="Completed"/>
  </r>
  <r>
    <s v="ORD01181"/>
    <x v="1336"/>
    <s v="Bella Ananda"/>
    <x v="4"/>
    <x v="10"/>
    <n v="45000"/>
    <n v="1"/>
    <n v="0"/>
    <n v="45000"/>
    <n v="0"/>
    <n v="45000"/>
    <n v="43000"/>
    <n v="88000"/>
    <x v="0"/>
    <x v="0"/>
    <x v="2"/>
    <n v="5"/>
    <x v="0"/>
    <x v="6"/>
    <s v="Completed"/>
  </r>
  <r>
    <s v="ORD01115"/>
    <x v="1337"/>
    <s v="Yani Santoso"/>
    <x v="14"/>
    <x v="17"/>
    <n v="12000"/>
    <n v="1"/>
    <n v="0"/>
    <n v="12000"/>
    <n v="0"/>
    <n v="12000"/>
    <n v="85000"/>
    <n v="97000"/>
    <x v="0"/>
    <x v="2"/>
    <x v="2"/>
    <n v="4"/>
    <x v="0"/>
    <x v="0"/>
    <s v="Cancelled"/>
  </r>
  <r>
    <s v="ORD00693"/>
    <x v="1338"/>
    <s v="Erna Santoso"/>
    <x v="4"/>
    <x v="11"/>
    <n v="15000"/>
    <n v="1.6"/>
    <n v="0"/>
    <n v="24000"/>
    <n v="0"/>
    <n v="24000"/>
    <n v="43000"/>
    <n v="67000"/>
    <x v="2"/>
    <x v="0"/>
    <x v="2"/>
    <n v="3"/>
    <x v="0"/>
    <x v="0"/>
    <s v="Completed"/>
  </r>
  <r>
    <s v="ORD01384"/>
    <x v="1339"/>
    <s v="Bella Saputra"/>
    <x v="5"/>
    <x v="16"/>
    <n v="115000"/>
    <n v="0.3"/>
    <n v="0"/>
    <n v="34500"/>
    <n v="0"/>
    <n v="34500"/>
    <n v="18000"/>
    <n v="52500"/>
    <x v="1"/>
    <x v="0"/>
    <x v="0"/>
    <n v="2"/>
    <x v="0"/>
    <x v="2"/>
    <s v="Completed"/>
  </r>
  <r>
    <s v="ORD00768"/>
    <x v="1340"/>
    <s v="Tono Ananda"/>
    <x v="8"/>
    <x v="12"/>
    <n v="9500"/>
    <n v="0.4"/>
    <n v="0"/>
    <n v="3800"/>
    <n v="0"/>
    <n v="3800"/>
    <n v="59000"/>
    <n v="62800"/>
    <x v="1"/>
    <x v="0"/>
    <x v="1"/>
    <n v="3"/>
    <x v="1"/>
    <x v="2"/>
    <s v="Completed"/>
  </r>
  <r>
    <s v="ORD00917"/>
    <x v="1341"/>
    <s v="Kartika Santoso"/>
    <x v="10"/>
    <x v="8"/>
    <n v="17500"/>
    <n v="1.7"/>
    <n v="0"/>
    <n v="29750"/>
    <n v="0"/>
    <n v="29750"/>
    <n v="87000"/>
    <n v="116750"/>
    <x v="1"/>
    <x v="0"/>
    <x v="0"/>
    <n v="5"/>
    <x v="0"/>
    <x v="3"/>
    <s v="Completed"/>
  </r>
  <r>
    <s v="ORD00683"/>
    <x v="1342"/>
    <s v="Dina Halim"/>
    <x v="0"/>
    <x v="9"/>
    <n v="46000"/>
    <n v="0.5"/>
    <n v="0"/>
    <n v="23000"/>
    <n v="0"/>
    <n v="23000"/>
    <n v="15000"/>
    <n v="38000"/>
    <x v="0"/>
    <x v="0"/>
    <x v="4"/>
    <n v="1"/>
    <x v="0"/>
    <x v="3"/>
    <s v="Completed"/>
  </r>
  <r>
    <s v="ORD01651"/>
    <x v="1343"/>
    <s v="Zahra Halim"/>
    <x v="12"/>
    <x v="12"/>
    <n v="9500"/>
    <n v="1.3"/>
    <n v="0"/>
    <n v="12350"/>
    <n v="0"/>
    <n v="12350"/>
    <n v="30000"/>
    <n v="42350"/>
    <x v="0"/>
    <x v="0"/>
    <x v="2"/>
    <n v="5"/>
    <x v="0"/>
    <x v="3"/>
    <s v="Completed"/>
  </r>
  <r>
    <s v="ORD01207"/>
    <x v="1344"/>
    <s v="Indra Rahmawati"/>
    <x v="16"/>
    <x v="9"/>
    <n v="46000"/>
    <n v="0.7"/>
    <n v="0"/>
    <n v="32199.999999999996"/>
    <n v="0"/>
    <n v="32199.999999999996"/>
    <n v="18000"/>
    <n v="50200"/>
    <x v="3"/>
    <x v="0"/>
    <x v="3"/>
    <n v="2"/>
    <x v="1"/>
    <x v="4"/>
    <s v="Completed"/>
  </r>
  <r>
    <s v="ORD00101"/>
    <x v="1345"/>
    <s v="Yani Maulana"/>
    <x v="19"/>
    <x v="8"/>
    <n v="17500"/>
    <n v="0.9"/>
    <n v="0"/>
    <n v="15750"/>
    <n v="0"/>
    <n v="15750"/>
    <n v="78000"/>
    <n v="93750"/>
    <x v="1"/>
    <x v="0"/>
    <x v="1"/>
    <n v="2"/>
    <x v="0"/>
    <x v="4"/>
    <s v="Completed"/>
  </r>
  <r>
    <s v="ORD00101"/>
    <x v="1345"/>
    <s v="Yani Maulana"/>
    <x v="19"/>
    <x v="19"/>
    <n v="15500"/>
    <n v="0.5"/>
    <n v="0"/>
    <n v="7750"/>
    <n v="0"/>
    <n v="7750"/>
    <n v="0"/>
    <n v="7750"/>
    <x v="1"/>
    <x v="0"/>
    <x v="1"/>
    <n v="2"/>
    <x v="0"/>
    <x v="4"/>
    <s v="Completed"/>
  </r>
  <r>
    <s v="ORD00290"/>
    <x v="1346"/>
    <s v="Zahra Wijaya"/>
    <x v="12"/>
    <x v="14"/>
    <n v="55000"/>
    <n v="0.8"/>
    <n v="0"/>
    <n v="44000"/>
    <n v="0"/>
    <n v="44000"/>
    <n v="30000"/>
    <n v="74000"/>
    <x v="0"/>
    <x v="1"/>
    <x v="4"/>
    <n v="2"/>
    <x v="0"/>
    <x v="5"/>
    <s v="Returned"/>
  </r>
  <r>
    <s v="ORD01100"/>
    <x v="1347"/>
    <s v="Gita Budiman"/>
    <x v="24"/>
    <x v="8"/>
    <n v="17500"/>
    <n v="3.3"/>
    <n v="0"/>
    <n v="57750"/>
    <n v="0"/>
    <n v="57750"/>
    <n v="68000"/>
    <n v="125750"/>
    <x v="2"/>
    <x v="0"/>
    <x v="4"/>
    <n v="1"/>
    <x v="0"/>
    <x v="5"/>
    <s v="Completed"/>
  </r>
  <r>
    <s v="ORD00318"/>
    <x v="1348"/>
    <s v="Gita Nugroho"/>
    <x v="2"/>
    <x v="5"/>
    <n v="10500"/>
    <n v="1.8"/>
    <n v="0"/>
    <n v="18900"/>
    <n v="0"/>
    <n v="18900"/>
    <n v="76000"/>
    <n v="94900"/>
    <x v="1"/>
    <x v="0"/>
    <x v="2"/>
    <n v="2"/>
    <x v="0"/>
    <x v="5"/>
    <s v="Completed"/>
  </r>
  <r>
    <s v="ORD00318"/>
    <x v="1348"/>
    <s v="Gita Nugroho"/>
    <x v="2"/>
    <x v="15"/>
    <n v="10000"/>
    <n v="0.7"/>
    <n v="0"/>
    <n v="7000"/>
    <n v="0"/>
    <n v="7000"/>
    <n v="0"/>
    <n v="7000"/>
    <x v="1"/>
    <x v="0"/>
    <x v="2"/>
    <n v="2"/>
    <x v="0"/>
    <x v="5"/>
    <s v="Completed"/>
  </r>
  <r>
    <s v="ORD00829"/>
    <x v="1349"/>
    <s v="Yoga Utami"/>
    <x v="23"/>
    <x v="4"/>
    <n v="40000"/>
    <n v="0.9"/>
    <n v="0"/>
    <n v="36000"/>
    <n v="0"/>
    <n v="36000"/>
    <n v="55000"/>
    <n v="91000"/>
    <x v="0"/>
    <x v="1"/>
    <x v="2"/>
    <n v="5"/>
    <x v="1"/>
    <x v="6"/>
    <s v="Returned"/>
  </r>
  <r>
    <s v="ORD01523"/>
    <x v="1350"/>
    <s v="Gita Ramadhani"/>
    <x v="22"/>
    <x v="10"/>
    <n v="45000"/>
    <n v="1"/>
    <n v="0"/>
    <n v="45000"/>
    <n v="0"/>
    <n v="45000"/>
    <n v="50000"/>
    <n v="95000"/>
    <x v="2"/>
    <x v="0"/>
    <x v="1"/>
    <n v="4"/>
    <x v="0"/>
    <x v="6"/>
    <s v="Completed"/>
  </r>
  <r>
    <s v="ORD00692"/>
    <x v="1351"/>
    <s v="Eko Pradipta"/>
    <x v="4"/>
    <x v="8"/>
    <n v="17500"/>
    <n v="1.8"/>
    <n v="0"/>
    <n v="31500"/>
    <n v="0"/>
    <n v="31500"/>
    <n v="43000"/>
    <n v="74500"/>
    <x v="0"/>
    <x v="0"/>
    <x v="0"/>
    <n v="2"/>
    <x v="1"/>
    <x v="0"/>
    <s v="Completed"/>
  </r>
  <r>
    <s v="ORD01176"/>
    <x v="1352"/>
    <s v="Yani Santoso"/>
    <x v="14"/>
    <x v="4"/>
    <n v="40000"/>
    <n v="0.4"/>
    <n v="0"/>
    <n v="16000"/>
    <n v="0"/>
    <n v="16000"/>
    <n v="85000"/>
    <n v="101000"/>
    <x v="2"/>
    <x v="0"/>
    <x v="3"/>
    <n v="1"/>
    <x v="0"/>
    <x v="0"/>
    <s v="Completed"/>
  </r>
  <r>
    <s v="ORD01570"/>
    <x v="1353"/>
    <s v="Putri Wijaya"/>
    <x v="12"/>
    <x v="14"/>
    <n v="55000"/>
    <n v="0.6"/>
    <n v="0"/>
    <n v="33000"/>
    <n v="0"/>
    <n v="33000"/>
    <n v="30000"/>
    <n v="63000"/>
    <x v="3"/>
    <x v="2"/>
    <x v="2"/>
    <n v="4"/>
    <x v="0"/>
    <x v="1"/>
    <s v="Cancelled"/>
  </r>
  <r>
    <s v="ORD00002"/>
    <x v="1354"/>
    <s v="Yoga Saputra"/>
    <x v="0"/>
    <x v="11"/>
    <n v="15000"/>
    <n v="1.5"/>
    <n v="0"/>
    <n v="22500"/>
    <n v="0"/>
    <n v="22500"/>
    <n v="15000"/>
    <n v="37500"/>
    <x v="1"/>
    <x v="0"/>
    <x v="1"/>
    <n v="4"/>
    <x v="1"/>
    <x v="1"/>
    <s v="Completed"/>
  </r>
  <r>
    <s v="ORD00002"/>
    <x v="1354"/>
    <s v="Yoga Saputra"/>
    <x v="0"/>
    <x v="0"/>
    <n v="10000"/>
    <n v="1"/>
    <n v="0"/>
    <n v="10000"/>
    <n v="0"/>
    <n v="10000"/>
    <n v="0"/>
    <n v="10000"/>
    <x v="1"/>
    <x v="0"/>
    <x v="1"/>
    <n v="4"/>
    <x v="1"/>
    <x v="1"/>
    <s v="Completed"/>
  </r>
  <r>
    <s v="ORD01038"/>
    <x v="1355"/>
    <s v="Citra Halim"/>
    <x v="21"/>
    <x v="16"/>
    <n v="115000"/>
    <n v="1.1000000000000001"/>
    <n v="0"/>
    <n v="126500.00000000001"/>
    <n v="0"/>
    <n v="126500.00000000001"/>
    <n v="59000"/>
    <n v="185500"/>
    <x v="3"/>
    <x v="1"/>
    <x v="2"/>
    <n v="5"/>
    <x v="0"/>
    <x v="1"/>
    <s v="Returned"/>
  </r>
  <r>
    <s v="ORD01517"/>
    <x v="1356"/>
    <s v="Hana Halim"/>
    <x v="31"/>
    <x v="4"/>
    <n v="40000"/>
    <n v="0.4"/>
    <n v="0"/>
    <n v="16000"/>
    <n v="0"/>
    <n v="16000"/>
    <n v="87000"/>
    <n v="103000"/>
    <x v="0"/>
    <x v="0"/>
    <x v="3"/>
    <n v="1"/>
    <x v="0"/>
    <x v="1"/>
    <s v="Completed"/>
  </r>
  <r>
    <s v="ORD00947"/>
    <x v="1357"/>
    <s v="Eka Saputra"/>
    <x v="29"/>
    <x v="4"/>
    <n v="40000"/>
    <n v="1.6"/>
    <n v="5"/>
    <n v="64000"/>
    <n v="3200"/>
    <n v="60800"/>
    <n v="48000"/>
    <n v="108800"/>
    <x v="0"/>
    <x v="0"/>
    <x v="1"/>
    <n v="4"/>
    <x v="0"/>
    <x v="2"/>
    <s v="Completed"/>
  </r>
  <r>
    <s v="ORD01740"/>
    <x v="1358"/>
    <s v="Wahyu Fauziah"/>
    <x v="35"/>
    <x v="5"/>
    <n v="10500"/>
    <n v="0.6"/>
    <n v="5"/>
    <n v="6300"/>
    <n v="315"/>
    <n v="5985"/>
    <n v="79000"/>
    <n v="84985"/>
    <x v="3"/>
    <x v="0"/>
    <x v="0"/>
    <n v="3"/>
    <x v="1"/>
    <x v="2"/>
    <s v="Completed"/>
  </r>
  <r>
    <s v="ORD01000"/>
    <x v="1359"/>
    <s v="Bella Setiawan"/>
    <x v="36"/>
    <x v="8"/>
    <n v="17500"/>
    <n v="2.6"/>
    <n v="5"/>
    <n v="45500"/>
    <n v="2275"/>
    <n v="43225"/>
    <n v="21000"/>
    <n v="64225"/>
    <x v="3"/>
    <x v="0"/>
    <x v="4"/>
    <n v="5"/>
    <x v="0"/>
    <x v="2"/>
    <s v="Completed"/>
  </r>
  <r>
    <s v="ORD01766"/>
    <x v="1360"/>
    <s v="Erna Halim"/>
    <x v="4"/>
    <x v="3"/>
    <n v="13500"/>
    <n v="1.2"/>
    <n v="5"/>
    <n v="16200"/>
    <n v="810"/>
    <n v="15390"/>
    <n v="43000"/>
    <n v="58390"/>
    <x v="2"/>
    <x v="0"/>
    <x v="4"/>
    <n v="4"/>
    <x v="0"/>
    <x v="2"/>
    <s v="Completed"/>
  </r>
  <r>
    <s v="ORD01382"/>
    <x v="1361"/>
    <s v="Tono Ananda"/>
    <x v="8"/>
    <x v="5"/>
    <n v="10500"/>
    <n v="1.5"/>
    <n v="5"/>
    <n v="15750"/>
    <n v="787.5"/>
    <n v="14962.5"/>
    <n v="59000"/>
    <n v="73962.5"/>
    <x v="3"/>
    <x v="2"/>
    <x v="3"/>
    <n v="4"/>
    <x v="1"/>
    <x v="2"/>
    <s v="Cancelled"/>
  </r>
  <r>
    <s v="ORD01423"/>
    <x v="1362"/>
    <s v="Ani Hidayat"/>
    <x v="4"/>
    <x v="4"/>
    <n v="40000"/>
    <n v="1.2"/>
    <n v="5"/>
    <n v="48000"/>
    <n v="2400"/>
    <n v="45600"/>
    <n v="43000"/>
    <n v="88600"/>
    <x v="2"/>
    <x v="1"/>
    <x v="3"/>
    <n v="4"/>
    <x v="0"/>
    <x v="2"/>
    <s v="Returned"/>
  </r>
  <r>
    <s v="ORD01148"/>
    <x v="1363"/>
    <s v="Yani Hidayat"/>
    <x v="33"/>
    <x v="15"/>
    <n v="10000"/>
    <n v="1.1000000000000001"/>
    <n v="5"/>
    <n v="11000"/>
    <n v="550"/>
    <n v="10450"/>
    <n v="80000"/>
    <n v="90450"/>
    <x v="3"/>
    <x v="0"/>
    <x v="0"/>
    <n v="1"/>
    <x v="0"/>
    <x v="2"/>
    <s v="Completed"/>
  </r>
  <r>
    <s v="ORD00694"/>
    <x v="1364"/>
    <s v="Vina Kurniawan"/>
    <x v="19"/>
    <x v="9"/>
    <n v="46000"/>
    <n v="0.7"/>
    <n v="0"/>
    <n v="32199.999999999996"/>
    <n v="0"/>
    <n v="32199.999999999996"/>
    <n v="78000"/>
    <n v="110200"/>
    <x v="1"/>
    <x v="0"/>
    <x v="2"/>
    <n v="1"/>
    <x v="0"/>
    <x v="3"/>
    <s v="Completed"/>
  </r>
  <r>
    <s v="ORD00890"/>
    <x v="1365"/>
    <s v="Lestari Ramadhani"/>
    <x v="5"/>
    <x v="8"/>
    <n v="17500"/>
    <n v="2.2000000000000002"/>
    <n v="0"/>
    <n v="38500"/>
    <n v="0"/>
    <n v="38500"/>
    <n v="18000"/>
    <n v="56500"/>
    <x v="0"/>
    <x v="0"/>
    <x v="0"/>
    <n v="1"/>
    <x v="0"/>
    <x v="3"/>
    <s v="Completed"/>
  </r>
  <r>
    <s v="ORD01590"/>
    <x v="1366"/>
    <s v="Citra Halim"/>
    <x v="21"/>
    <x v="13"/>
    <n v="10000"/>
    <n v="1.2"/>
    <n v="0"/>
    <n v="12000"/>
    <n v="0"/>
    <n v="12000"/>
    <n v="59000"/>
    <n v="71000"/>
    <x v="3"/>
    <x v="0"/>
    <x v="2"/>
    <n v="5"/>
    <x v="0"/>
    <x v="4"/>
    <s v="Completed"/>
  </r>
  <r>
    <s v="ORD01230"/>
    <x v="1367"/>
    <s v="Zahra Santoso"/>
    <x v="9"/>
    <x v="12"/>
    <n v="9500"/>
    <n v="1.1000000000000001"/>
    <n v="0"/>
    <n v="10450"/>
    <n v="0"/>
    <n v="10450"/>
    <n v="89000"/>
    <n v="99450"/>
    <x v="2"/>
    <x v="0"/>
    <x v="1"/>
    <n v="3"/>
    <x v="0"/>
    <x v="4"/>
    <s v="Completed"/>
  </r>
  <r>
    <s v="ORD01463"/>
    <x v="1368"/>
    <s v="Citra Ananda"/>
    <x v="16"/>
    <x v="17"/>
    <n v="12000"/>
    <n v="0.5"/>
    <n v="0"/>
    <n v="6000"/>
    <n v="0"/>
    <n v="6000"/>
    <n v="18000"/>
    <n v="24000"/>
    <x v="1"/>
    <x v="0"/>
    <x v="3"/>
    <n v="5"/>
    <x v="0"/>
    <x v="4"/>
    <s v="Completed"/>
  </r>
  <r>
    <s v="ORD00740"/>
    <x v="1369"/>
    <s v="Sari Halim"/>
    <x v="23"/>
    <x v="11"/>
    <n v="15000"/>
    <n v="1.1000000000000001"/>
    <n v="0"/>
    <n v="16500"/>
    <n v="0"/>
    <n v="16500"/>
    <n v="55000"/>
    <n v="71500"/>
    <x v="2"/>
    <x v="0"/>
    <x v="2"/>
    <n v="1"/>
    <x v="0"/>
    <x v="5"/>
    <s v="Completed"/>
  </r>
  <r>
    <s v="ORD01018"/>
    <x v="1370"/>
    <s v="Sari Syahputra"/>
    <x v="21"/>
    <x v="1"/>
    <n v="15000"/>
    <n v="0.5"/>
    <n v="0"/>
    <n v="7500"/>
    <n v="0"/>
    <n v="7500"/>
    <n v="59000"/>
    <n v="66500"/>
    <x v="3"/>
    <x v="1"/>
    <x v="2"/>
    <n v="4"/>
    <x v="0"/>
    <x v="0"/>
    <s v="Returned"/>
  </r>
  <r>
    <s v="ORD01621"/>
    <x v="1371"/>
    <s v="Qori Fauziah"/>
    <x v="11"/>
    <x v="6"/>
    <n v="26000"/>
    <n v="0.2"/>
    <n v="0"/>
    <n v="5200"/>
    <n v="0"/>
    <n v="5200"/>
    <n v="74000"/>
    <n v="79200"/>
    <x v="1"/>
    <x v="1"/>
    <x v="3"/>
    <n v="2"/>
    <x v="0"/>
    <x v="0"/>
    <s v="Returned"/>
  </r>
  <r>
    <s v="ORD00242"/>
    <x v="1372"/>
    <s v="Sari Fauziah"/>
    <x v="32"/>
    <x v="6"/>
    <n v="26000"/>
    <n v="1.8"/>
    <n v="0"/>
    <n v="46800"/>
    <n v="0"/>
    <n v="46800"/>
    <n v="28000"/>
    <n v="74800"/>
    <x v="3"/>
    <x v="0"/>
    <x v="1"/>
    <n v="5"/>
    <x v="0"/>
    <x v="1"/>
    <s v="Completed"/>
  </r>
  <r>
    <s v="ORD00426"/>
    <x v="1373"/>
    <s v="Bella Halim"/>
    <x v="2"/>
    <x v="4"/>
    <n v="40000"/>
    <n v="1.1000000000000001"/>
    <n v="0"/>
    <n v="44000"/>
    <n v="0"/>
    <n v="44000"/>
    <n v="76000"/>
    <n v="120000"/>
    <x v="0"/>
    <x v="0"/>
    <x v="4"/>
    <n v="5"/>
    <x v="0"/>
    <x v="1"/>
    <s v="Completed"/>
  </r>
  <r>
    <s v="ORD00426"/>
    <x v="1373"/>
    <s v="Bella Halim"/>
    <x v="2"/>
    <x v="10"/>
    <n v="45000"/>
    <n v="0.7"/>
    <n v="0"/>
    <n v="31499.999999999996"/>
    <n v="0"/>
    <n v="31499.999999999996"/>
    <n v="0"/>
    <n v="31499.999999999996"/>
    <x v="0"/>
    <x v="0"/>
    <x v="4"/>
    <n v="5"/>
    <x v="0"/>
    <x v="1"/>
    <s v="Completed"/>
  </r>
  <r>
    <s v="ORD01039"/>
    <x v="1374"/>
    <s v="Qori Santoso"/>
    <x v="0"/>
    <x v="11"/>
    <n v="15000"/>
    <n v="0.3"/>
    <n v="0"/>
    <n v="4500"/>
    <n v="0"/>
    <n v="4500"/>
    <n v="15000"/>
    <n v="19500"/>
    <x v="2"/>
    <x v="0"/>
    <x v="2"/>
    <n v="3"/>
    <x v="0"/>
    <x v="1"/>
    <s v="Completed"/>
  </r>
  <r>
    <s v="ORD00825"/>
    <x v="1375"/>
    <s v="Yani Setiawan"/>
    <x v="2"/>
    <x v="2"/>
    <n v="20000"/>
    <n v="1.6"/>
    <n v="0"/>
    <n v="32000"/>
    <n v="0"/>
    <n v="32000"/>
    <n v="76000"/>
    <n v="108000"/>
    <x v="1"/>
    <x v="0"/>
    <x v="0"/>
    <n v="5"/>
    <x v="0"/>
    <x v="1"/>
    <s v="Completed"/>
  </r>
  <r>
    <s v="ORD01041"/>
    <x v="1376"/>
    <s v="Yani Maulana"/>
    <x v="19"/>
    <x v="5"/>
    <n v="10500"/>
    <n v="0.7"/>
    <n v="0"/>
    <n v="7349.9999999999991"/>
    <n v="0"/>
    <n v="7349.9999999999991"/>
    <n v="78000"/>
    <n v="85350"/>
    <x v="3"/>
    <x v="0"/>
    <x v="3"/>
    <n v="3"/>
    <x v="0"/>
    <x v="2"/>
    <s v="Completed"/>
  </r>
  <r>
    <s v="ORD01513"/>
    <x v="1377"/>
    <s v="Dewi Halim"/>
    <x v="29"/>
    <x v="16"/>
    <n v="115000"/>
    <n v="1.2"/>
    <n v="0"/>
    <n v="138000"/>
    <n v="0"/>
    <n v="138000"/>
    <n v="48000"/>
    <n v="186000"/>
    <x v="3"/>
    <x v="0"/>
    <x v="0"/>
    <n v="4"/>
    <x v="0"/>
    <x v="2"/>
    <s v="Completed"/>
  </r>
  <r>
    <s v="ORD00115"/>
    <x v="1378"/>
    <s v="Qori Maulana"/>
    <x v="5"/>
    <x v="13"/>
    <n v="10000"/>
    <n v="0.4"/>
    <n v="0"/>
    <n v="4000"/>
    <n v="0"/>
    <n v="4000"/>
    <n v="18000"/>
    <n v="22000"/>
    <x v="2"/>
    <x v="0"/>
    <x v="3"/>
    <n v="3"/>
    <x v="0"/>
    <x v="2"/>
    <s v="Completed"/>
  </r>
  <r>
    <s v="ORD01466"/>
    <x v="1379"/>
    <s v="Zahra Utami"/>
    <x v="25"/>
    <x v="9"/>
    <n v="46000"/>
    <n v="0.2"/>
    <n v="0"/>
    <n v="9200"/>
    <n v="0"/>
    <n v="9200"/>
    <n v="50000"/>
    <n v="59200"/>
    <x v="0"/>
    <x v="0"/>
    <x v="1"/>
    <n v="4"/>
    <x v="0"/>
    <x v="4"/>
    <s v="Completed"/>
  </r>
  <r>
    <s v="ORD00613"/>
    <x v="1380"/>
    <s v="Nanda Iskandar"/>
    <x v="14"/>
    <x v="8"/>
    <n v="17500"/>
    <n v="2.9"/>
    <n v="0"/>
    <n v="50750"/>
    <n v="0"/>
    <n v="50750"/>
    <n v="85000"/>
    <n v="135750"/>
    <x v="1"/>
    <x v="1"/>
    <x v="0"/>
    <n v="5"/>
    <x v="1"/>
    <x v="5"/>
    <s v="Returned"/>
  </r>
  <r>
    <s v="ORD01689"/>
    <x v="1381"/>
    <s v="Tono Syahputra"/>
    <x v="0"/>
    <x v="15"/>
    <n v="10000"/>
    <n v="0.4"/>
    <n v="0"/>
    <n v="4000"/>
    <n v="0"/>
    <n v="4000"/>
    <n v="15000"/>
    <n v="19000"/>
    <x v="0"/>
    <x v="0"/>
    <x v="0"/>
    <n v="2"/>
    <x v="1"/>
    <x v="5"/>
    <s v="Completed"/>
  </r>
  <r>
    <s v="ORD01277"/>
    <x v="1382"/>
    <s v="Aulia Rahmawati"/>
    <x v="10"/>
    <x v="11"/>
    <n v="15000"/>
    <n v="1.1000000000000001"/>
    <n v="0"/>
    <n v="16500"/>
    <n v="0"/>
    <n v="16500"/>
    <n v="87000"/>
    <n v="103500"/>
    <x v="3"/>
    <x v="0"/>
    <x v="1"/>
    <n v="4"/>
    <x v="0"/>
    <x v="5"/>
    <s v="Completed"/>
  </r>
  <r>
    <s v="ORD00241"/>
    <x v="1383"/>
    <s v="Erna Halim"/>
    <x v="4"/>
    <x v="9"/>
    <n v="46000"/>
    <n v="0.5"/>
    <n v="0"/>
    <n v="23000"/>
    <n v="0"/>
    <n v="23000"/>
    <n v="43000"/>
    <n v="66000"/>
    <x v="1"/>
    <x v="0"/>
    <x v="0"/>
    <n v="3"/>
    <x v="0"/>
    <x v="6"/>
    <s v="Completed"/>
  </r>
  <r>
    <s v="ORD00091"/>
    <x v="1384"/>
    <s v="Budi Saputra"/>
    <x v="28"/>
    <x v="6"/>
    <n v="26000"/>
    <n v="1.4"/>
    <n v="0"/>
    <n v="36400"/>
    <n v="0"/>
    <n v="36400"/>
    <n v="56000"/>
    <n v="92400"/>
    <x v="0"/>
    <x v="0"/>
    <x v="2"/>
    <n v="3"/>
    <x v="1"/>
    <x v="6"/>
    <s v="Completed"/>
  </r>
  <r>
    <s v="ORD00847"/>
    <x v="1385"/>
    <s v="Joko Halim"/>
    <x v="8"/>
    <x v="9"/>
    <n v="46000"/>
    <n v="0.6"/>
    <n v="0"/>
    <n v="27600"/>
    <n v="0"/>
    <n v="27600"/>
    <n v="59000"/>
    <n v="86600"/>
    <x v="0"/>
    <x v="0"/>
    <x v="4"/>
    <n v="4"/>
    <x v="1"/>
    <x v="0"/>
    <s v="Completed"/>
  </r>
  <r>
    <s v="ORD01229"/>
    <x v="1386"/>
    <s v="Vina Syahputra"/>
    <x v="13"/>
    <x v="19"/>
    <n v="15500"/>
    <n v="0.5"/>
    <n v="0"/>
    <n v="7750"/>
    <n v="0"/>
    <n v="7750"/>
    <n v="49000"/>
    <n v="56750"/>
    <x v="3"/>
    <x v="0"/>
    <x v="2"/>
    <n v="1"/>
    <x v="0"/>
    <x v="1"/>
    <s v="Completed"/>
  </r>
  <r>
    <s v="ORD00650"/>
    <x v="1387"/>
    <s v="Aulia Saputra"/>
    <x v="8"/>
    <x v="3"/>
    <n v="13500"/>
    <n v="3.4"/>
    <n v="0"/>
    <n v="45900"/>
    <n v="0"/>
    <n v="45900"/>
    <n v="59000"/>
    <n v="104900"/>
    <x v="3"/>
    <x v="0"/>
    <x v="1"/>
    <n v="3"/>
    <x v="0"/>
    <x v="2"/>
    <s v="Completed"/>
  </r>
  <r>
    <s v="ORD01443"/>
    <x v="1388"/>
    <s v="Hana Ramadhani"/>
    <x v="13"/>
    <x v="3"/>
    <n v="13500"/>
    <n v="1.5"/>
    <n v="0"/>
    <n v="20250"/>
    <n v="0"/>
    <n v="20250"/>
    <n v="49000"/>
    <n v="69250"/>
    <x v="3"/>
    <x v="0"/>
    <x v="1"/>
    <n v="3"/>
    <x v="0"/>
    <x v="2"/>
    <s v="Completed"/>
  </r>
  <r>
    <s v="ORD01432"/>
    <x v="1389"/>
    <s v="Dewi Halim"/>
    <x v="29"/>
    <x v="6"/>
    <n v="26000"/>
    <n v="1.7"/>
    <n v="5"/>
    <n v="44200"/>
    <n v="2210"/>
    <n v="41990"/>
    <n v="48000"/>
    <n v="89990"/>
    <x v="2"/>
    <x v="0"/>
    <x v="2"/>
    <n v="4"/>
    <x v="0"/>
    <x v="3"/>
    <s v="Completed"/>
  </r>
  <r>
    <s v="ORD00146"/>
    <x v="1390"/>
    <s v="Vina Syahputra"/>
    <x v="13"/>
    <x v="7"/>
    <n v="14000"/>
    <n v="0.7"/>
    <n v="5"/>
    <n v="9800"/>
    <n v="490"/>
    <n v="9310"/>
    <n v="49000"/>
    <n v="58310"/>
    <x v="2"/>
    <x v="0"/>
    <x v="3"/>
    <n v="2"/>
    <x v="0"/>
    <x v="3"/>
    <s v="Completed"/>
  </r>
  <r>
    <s v="ORD00146"/>
    <x v="1390"/>
    <s v="Vina Syahputra"/>
    <x v="13"/>
    <x v="4"/>
    <n v="40000"/>
    <n v="0.7"/>
    <n v="5"/>
    <n v="28000"/>
    <n v="1400"/>
    <n v="26600"/>
    <n v="0"/>
    <n v="26600"/>
    <x v="2"/>
    <x v="0"/>
    <x v="3"/>
    <n v="2"/>
    <x v="0"/>
    <x v="3"/>
    <s v="Completed"/>
  </r>
  <r>
    <s v="ORD00719"/>
    <x v="1391"/>
    <s v="Erna Kusuma"/>
    <x v="18"/>
    <x v="8"/>
    <n v="17500"/>
    <n v="1.6"/>
    <n v="5"/>
    <n v="28000"/>
    <n v="1400"/>
    <n v="26600"/>
    <n v="0"/>
    <n v="26600"/>
    <x v="1"/>
    <x v="0"/>
    <x v="2"/>
    <n v="3"/>
    <x v="0"/>
    <x v="3"/>
    <s v="Completed"/>
  </r>
  <r>
    <s v="ORD01033"/>
    <x v="1392"/>
    <s v="Sari Puspita"/>
    <x v="15"/>
    <x v="12"/>
    <n v="9500"/>
    <n v="0.6"/>
    <n v="5"/>
    <n v="5700"/>
    <n v="285"/>
    <n v="5415"/>
    <n v="97000"/>
    <n v="102415"/>
    <x v="3"/>
    <x v="0"/>
    <x v="1"/>
    <n v="3"/>
    <x v="0"/>
    <x v="3"/>
    <s v="Completed"/>
  </r>
  <r>
    <s v="ORD00944"/>
    <x v="1393"/>
    <s v="Clara Utami"/>
    <x v="34"/>
    <x v="10"/>
    <n v="45000"/>
    <n v="0.3"/>
    <n v="5"/>
    <n v="13500"/>
    <n v="675"/>
    <n v="12825"/>
    <n v="18000"/>
    <n v="30825"/>
    <x v="1"/>
    <x v="0"/>
    <x v="1"/>
    <n v="4"/>
    <x v="0"/>
    <x v="3"/>
    <s v="Completed"/>
  </r>
  <r>
    <s v="ORD01801"/>
    <x v="1394"/>
    <s v="Vina Puspita"/>
    <x v="16"/>
    <x v="10"/>
    <n v="45000"/>
    <n v="1.3"/>
    <n v="5"/>
    <n v="58500"/>
    <n v="2925"/>
    <n v="55575"/>
    <n v="18000"/>
    <n v="73575"/>
    <x v="2"/>
    <x v="1"/>
    <x v="3"/>
    <n v="3"/>
    <x v="0"/>
    <x v="3"/>
    <s v="Returned"/>
  </r>
  <r>
    <s v="ORD00578"/>
    <x v="1395"/>
    <s v="Joko Maulana"/>
    <x v="27"/>
    <x v="11"/>
    <n v="15000"/>
    <n v="2"/>
    <n v="5"/>
    <n v="30000"/>
    <n v="1500"/>
    <n v="28500"/>
    <n v="49000"/>
    <n v="77500"/>
    <x v="1"/>
    <x v="0"/>
    <x v="0"/>
    <n v="4"/>
    <x v="1"/>
    <x v="3"/>
    <s v="Completed"/>
  </r>
  <r>
    <s v="ORD00769"/>
    <x v="1396"/>
    <s v="Budi Fauziah"/>
    <x v="3"/>
    <x v="5"/>
    <n v="10500"/>
    <n v="1.2"/>
    <n v="5"/>
    <n v="12600"/>
    <n v="630"/>
    <n v="11970"/>
    <n v="93000"/>
    <n v="104970"/>
    <x v="0"/>
    <x v="0"/>
    <x v="2"/>
    <n v="5"/>
    <x v="1"/>
    <x v="3"/>
    <s v="Completed"/>
  </r>
  <r>
    <s v="ORD00190"/>
    <x v="1397"/>
    <s v="Dina Budiman"/>
    <x v="21"/>
    <x v="13"/>
    <n v="10000"/>
    <n v="0.5"/>
    <n v="5"/>
    <n v="5000"/>
    <n v="250"/>
    <n v="4750"/>
    <n v="59000"/>
    <n v="63750"/>
    <x v="1"/>
    <x v="2"/>
    <x v="2"/>
    <n v="2"/>
    <x v="0"/>
    <x v="3"/>
    <s v="Cancelled"/>
  </r>
  <r>
    <s v="ORD01137"/>
    <x v="1398"/>
    <s v="Fitri Ramadhani"/>
    <x v="11"/>
    <x v="11"/>
    <n v="15000"/>
    <n v="1.5"/>
    <n v="5"/>
    <n v="22500"/>
    <n v="1125"/>
    <n v="21375"/>
    <n v="74000"/>
    <n v="95375"/>
    <x v="3"/>
    <x v="0"/>
    <x v="0"/>
    <n v="3"/>
    <x v="0"/>
    <x v="3"/>
    <s v="Completed"/>
  </r>
  <r>
    <s v="ORD00818"/>
    <x v="1399"/>
    <s v="Putri Ramadhani"/>
    <x v="34"/>
    <x v="5"/>
    <n v="10500"/>
    <n v="1.2"/>
    <n v="5"/>
    <n v="12600"/>
    <n v="630"/>
    <n v="11970"/>
    <n v="18000"/>
    <n v="29970"/>
    <x v="2"/>
    <x v="0"/>
    <x v="0"/>
    <n v="1"/>
    <x v="0"/>
    <x v="3"/>
    <s v="Completed"/>
  </r>
  <r>
    <s v="ORD00463"/>
    <x v="1400"/>
    <s v="Erna Budiman"/>
    <x v="31"/>
    <x v="8"/>
    <n v="17500"/>
    <n v="1.8"/>
    <n v="5"/>
    <n v="31500"/>
    <n v="1575"/>
    <n v="29925"/>
    <n v="87000"/>
    <n v="116925"/>
    <x v="0"/>
    <x v="0"/>
    <x v="1"/>
    <n v="2"/>
    <x v="0"/>
    <x v="3"/>
    <s v="Completed"/>
  </r>
  <r>
    <s v="ORD00310"/>
    <x v="1401"/>
    <s v="Erna Budiman"/>
    <x v="31"/>
    <x v="6"/>
    <n v="26000"/>
    <n v="1.4"/>
    <n v="5"/>
    <n v="36400"/>
    <n v="1820"/>
    <n v="34580"/>
    <n v="87000"/>
    <n v="121580"/>
    <x v="3"/>
    <x v="0"/>
    <x v="0"/>
    <n v="3"/>
    <x v="0"/>
    <x v="3"/>
    <s v="Completed"/>
  </r>
  <r>
    <s v="ORD00929"/>
    <x v="1402"/>
    <s v="Erna Pradipta"/>
    <x v="18"/>
    <x v="12"/>
    <n v="9500"/>
    <n v="1.7"/>
    <n v="5"/>
    <n v="16150"/>
    <n v="807.5"/>
    <n v="15342.5"/>
    <n v="0"/>
    <n v="15342.5"/>
    <x v="1"/>
    <x v="0"/>
    <x v="2"/>
    <n v="2"/>
    <x v="0"/>
    <x v="3"/>
    <s v="Completed"/>
  </r>
  <r>
    <s v="ORD00691"/>
    <x v="1403"/>
    <s v="Zahra Nugroho"/>
    <x v="19"/>
    <x v="5"/>
    <n v="10500"/>
    <n v="1.9"/>
    <n v="5"/>
    <n v="19950"/>
    <n v="997.5"/>
    <n v="18952.5"/>
    <n v="78000"/>
    <n v="96952.5"/>
    <x v="0"/>
    <x v="0"/>
    <x v="1"/>
    <n v="1"/>
    <x v="0"/>
    <x v="3"/>
    <s v="Completed"/>
  </r>
  <r>
    <s v="ORD01397"/>
    <x v="1404"/>
    <s v="Vina Ananda"/>
    <x v="12"/>
    <x v="4"/>
    <n v="40000"/>
    <n v="1"/>
    <n v="5"/>
    <n v="40000"/>
    <n v="2000"/>
    <n v="38000"/>
    <n v="30000"/>
    <n v="68000"/>
    <x v="1"/>
    <x v="0"/>
    <x v="2"/>
    <n v="1"/>
    <x v="0"/>
    <x v="3"/>
    <s v="Completed"/>
  </r>
  <r>
    <s v="ORD00382"/>
    <x v="1405"/>
    <s v="Zahra Budiman"/>
    <x v="27"/>
    <x v="11"/>
    <n v="15000"/>
    <n v="0.9"/>
    <n v="5"/>
    <n v="13500"/>
    <n v="675"/>
    <n v="12825"/>
    <n v="49000"/>
    <n v="61825"/>
    <x v="1"/>
    <x v="2"/>
    <x v="2"/>
    <n v="5"/>
    <x v="0"/>
    <x v="3"/>
    <s v="Cancelled"/>
  </r>
  <r>
    <s v="ORD00490"/>
    <x v="1406"/>
    <s v="Gita Kurniawan"/>
    <x v="19"/>
    <x v="4"/>
    <n v="40000"/>
    <n v="1.3"/>
    <n v="5"/>
    <n v="52000"/>
    <n v="2600"/>
    <n v="49400"/>
    <n v="78000"/>
    <n v="127400"/>
    <x v="0"/>
    <x v="2"/>
    <x v="4"/>
    <n v="3"/>
    <x v="0"/>
    <x v="3"/>
    <s v="Cancelled"/>
  </r>
  <r>
    <s v="ORD00671"/>
    <x v="1407"/>
    <s v="Eka Halim"/>
    <x v="3"/>
    <x v="18"/>
    <n v="11000"/>
    <n v="0.7"/>
    <n v="5"/>
    <n v="7699.9999999999991"/>
    <n v="385"/>
    <n v="7314.9999999999991"/>
    <n v="93000"/>
    <n v="100315"/>
    <x v="0"/>
    <x v="0"/>
    <x v="4"/>
    <n v="4"/>
    <x v="0"/>
    <x v="3"/>
    <s v="Completed"/>
  </r>
  <r>
    <s v="ORD01591"/>
    <x v="1408"/>
    <s v="Aulia Budiman"/>
    <x v="15"/>
    <x v="15"/>
    <n v="10000"/>
    <n v="0.5"/>
    <n v="5"/>
    <n v="5000"/>
    <n v="250"/>
    <n v="4750"/>
    <n v="97000"/>
    <n v="101750"/>
    <x v="0"/>
    <x v="1"/>
    <x v="1"/>
    <n v="3"/>
    <x v="0"/>
    <x v="3"/>
    <s v="Returned"/>
  </r>
  <r>
    <s v="ORD00136"/>
    <x v="1409"/>
    <s v="Kartika Utami"/>
    <x v="32"/>
    <x v="12"/>
    <n v="9500"/>
    <n v="1.4"/>
    <n v="5"/>
    <n v="13300"/>
    <n v="665"/>
    <n v="12635"/>
    <n v="28000"/>
    <n v="40635"/>
    <x v="3"/>
    <x v="0"/>
    <x v="2"/>
    <n v="2"/>
    <x v="0"/>
    <x v="3"/>
    <s v="Completed"/>
  </r>
  <r>
    <s v="ORD00136"/>
    <x v="1409"/>
    <s v="Kartika Utami"/>
    <x v="32"/>
    <x v="17"/>
    <n v="12000"/>
    <n v="1.5"/>
    <n v="5"/>
    <n v="18000"/>
    <n v="900"/>
    <n v="17100"/>
    <n v="0"/>
    <n v="17100"/>
    <x v="3"/>
    <x v="0"/>
    <x v="2"/>
    <n v="2"/>
    <x v="0"/>
    <x v="3"/>
    <s v="Completed"/>
  </r>
  <r>
    <s v="ORD01790"/>
    <x v="1410"/>
    <s v="Eka Hidayat"/>
    <x v="4"/>
    <x v="0"/>
    <n v="10000"/>
    <n v="1.3"/>
    <n v="5"/>
    <n v="13000"/>
    <n v="650"/>
    <n v="12350"/>
    <n v="43000"/>
    <n v="55350"/>
    <x v="3"/>
    <x v="0"/>
    <x v="4"/>
    <n v="1"/>
    <x v="0"/>
    <x v="3"/>
    <s v="Completed"/>
  </r>
  <r>
    <s v="ORD01727"/>
    <x v="1411"/>
    <s v="Erna Iskandar"/>
    <x v="17"/>
    <x v="3"/>
    <n v="13500"/>
    <n v="1.7"/>
    <n v="5"/>
    <n v="22950"/>
    <n v="1147.5"/>
    <n v="21802.5"/>
    <n v="72000"/>
    <n v="93802.5"/>
    <x v="1"/>
    <x v="0"/>
    <x v="1"/>
    <n v="1"/>
    <x v="0"/>
    <x v="3"/>
    <s v="Completed"/>
  </r>
  <r>
    <s v="ORD00076"/>
    <x v="1412"/>
    <s v="Bayu Maulana"/>
    <x v="9"/>
    <x v="15"/>
    <n v="10000"/>
    <n v="0.3"/>
    <n v="5"/>
    <n v="3000"/>
    <n v="150"/>
    <n v="2850"/>
    <n v="89000"/>
    <n v="91850"/>
    <x v="3"/>
    <x v="0"/>
    <x v="0"/>
    <n v="1"/>
    <x v="1"/>
    <x v="3"/>
    <s v="Completed"/>
  </r>
  <r>
    <s v="ORD01756"/>
    <x v="1413"/>
    <s v="Erna Hidayat"/>
    <x v="32"/>
    <x v="16"/>
    <n v="115000"/>
    <n v="0.3"/>
    <n v="0"/>
    <n v="34500"/>
    <n v="0"/>
    <n v="34500"/>
    <n v="28000"/>
    <n v="62500"/>
    <x v="0"/>
    <x v="0"/>
    <x v="4"/>
    <n v="2"/>
    <x v="0"/>
    <x v="4"/>
    <s v="Completed"/>
  </r>
  <r>
    <s v="ORD00894"/>
    <x v="1414"/>
    <s v="Gita Ananda"/>
    <x v="11"/>
    <x v="11"/>
    <n v="15000"/>
    <n v="2.1"/>
    <n v="0"/>
    <n v="31500"/>
    <n v="0"/>
    <n v="31500"/>
    <n v="74000"/>
    <n v="105500"/>
    <x v="0"/>
    <x v="1"/>
    <x v="3"/>
    <n v="2"/>
    <x v="0"/>
    <x v="4"/>
    <s v="Returned"/>
  </r>
  <r>
    <s v="ORD00288"/>
    <x v="1415"/>
    <s v="Gita Pradipta"/>
    <x v="10"/>
    <x v="5"/>
    <n v="10500"/>
    <n v="2.2999999999999998"/>
    <n v="0"/>
    <n v="24149.999999999996"/>
    <n v="0"/>
    <n v="24149.999999999996"/>
    <n v="87000"/>
    <n v="111150"/>
    <x v="3"/>
    <x v="0"/>
    <x v="3"/>
    <n v="3"/>
    <x v="0"/>
    <x v="4"/>
    <s v="Completed"/>
  </r>
  <r>
    <s v="ORD01358"/>
    <x v="1416"/>
    <s v="Hana Wijaya"/>
    <x v="31"/>
    <x v="13"/>
    <n v="10000"/>
    <n v="0.4"/>
    <n v="0"/>
    <n v="4000"/>
    <n v="0"/>
    <n v="4000"/>
    <n v="87000"/>
    <n v="91000"/>
    <x v="0"/>
    <x v="0"/>
    <x v="1"/>
    <n v="5"/>
    <x v="0"/>
    <x v="4"/>
    <s v="Completed"/>
  </r>
  <r>
    <s v="ORD00849"/>
    <x v="1417"/>
    <s v="Fitri Iskandar"/>
    <x v="8"/>
    <x v="11"/>
    <n v="15000"/>
    <n v="1.2"/>
    <n v="0"/>
    <n v="18000"/>
    <n v="0"/>
    <n v="18000"/>
    <n v="59000"/>
    <n v="77000"/>
    <x v="2"/>
    <x v="0"/>
    <x v="3"/>
    <n v="5"/>
    <x v="0"/>
    <x v="4"/>
    <s v="Completed"/>
  </r>
  <r>
    <s v="ORD01331"/>
    <x v="1418"/>
    <s v="Vina Ananda"/>
    <x v="12"/>
    <x v="15"/>
    <n v="10000"/>
    <n v="0.6"/>
    <n v="0"/>
    <n v="6000"/>
    <n v="0"/>
    <n v="6000"/>
    <n v="30000"/>
    <n v="36000"/>
    <x v="2"/>
    <x v="0"/>
    <x v="0"/>
    <n v="4"/>
    <x v="0"/>
    <x v="4"/>
    <s v="Completed"/>
  </r>
  <r>
    <s v="ORD01864"/>
    <x v="1419"/>
    <s v="Dewi Hidayat"/>
    <x v="16"/>
    <x v="10"/>
    <n v="45000"/>
    <n v="1.1000000000000001"/>
    <n v="0"/>
    <n v="49500.000000000007"/>
    <n v="0"/>
    <n v="49500.000000000007"/>
    <n v="18000"/>
    <n v="67500"/>
    <x v="3"/>
    <x v="0"/>
    <x v="0"/>
    <n v="2"/>
    <x v="0"/>
    <x v="4"/>
    <s v="Completed"/>
  </r>
  <r>
    <s v="ORD00594"/>
    <x v="1420"/>
    <s v="Rizky Ramadhani"/>
    <x v="34"/>
    <x v="8"/>
    <n v="17500"/>
    <n v="2.1"/>
    <n v="0"/>
    <n v="36750"/>
    <n v="0"/>
    <n v="36750"/>
    <n v="18000"/>
    <n v="54750"/>
    <x v="2"/>
    <x v="0"/>
    <x v="4"/>
    <n v="4"/>
    <x v="1"/>
    <x v="4"/>
    <s v="Completed"/>
  </r>
  <r>
    <s v="ORD01737"/>
    <x v="1421"/>
    <s v="Bella Ananda"/>
    <x v="4"/>
    <x v="2"/>
    <n v="20000"/>
    <n v="1.8"/>
    <n v="0"/>
    <n v="36000"/>
    <n v="0"/>
    <n v="36000"/>
    <n v="43000"/>
    <n v="79000"/>
    <x v="0"/>
    <x v="0"/>
    <x v="0"/>
    <n v="1"/>
    <x v="0"/>
    <x v="4"/>
    <s v="Completed"/>
  </r>
  <r>
    <s v="ORD00878"/>
    <x v="1422"/>
    <s v="Rizky Fauziah"/>
    <x v="31"/>
    <x v="11"/>
    <n v="15000"/>
    <n v="2.1"/>
    <n v="0"/>
    <n v="31500"/>
    <n v="0"/>
    <n v="31500"/>
    <n v="87000"/>
    <n v="118500"/>
    <x v="0"/>
    <x v="0"/>
    <x v="1"/>
    <n v="5"/>
    <x v="1"/>
    <x v="4"/>
    <s v="Completed"/>
  </r>
  <r>
    <s v="ORD01840"/>
    <x v="1423"/>
    <s v="Kartika Pradipta"/>
    <x v="36"/>
    <x v="8"/>
    <n v="17500"/>
    <n v="1.8"/>
    <n v="0"/>
    <n v="31500"/>
    <n v="0"/>
    <n v="31500"/>
    <n v="21000"/>
    <n v="52500"/>
    <x v="2"/>
    <x v="0"/>
    <x v="2"/>
    <n v="1"/>
    <x v="0"/>
    <x v="4"/>
    <s v="Completed"/>
  </r>
  <r>
    <s v="ORD01593"/>
    <x v="1424"/>
    <s v="Putri Hidayat"/>
    <x v="24"/>
    <x v="4"/>
    <n v="40000"/>
    <n v="0.8"/>
    <n v="0"/>
    <n v="32000"/>
    <n v="0"/>
    <n v="32000"/>
    <n v="68000"/>
    <n v="100000"/>
    <x v="0"/>
    <x v="0"/>
    <x v="4"/>
    <n v="3"/>
    <x v="0"/>
    <x v="5"/>
    <s v="Completed"/>
  </r>
  <r>
    <s v="ORD00737"/>
    <x v="1425"/>
    <s v="Gita Syahputra"/>
    <x v="21"/>
    <x v="11"/>
    <n v="15000"/>
    <n v="1.4"/>
    <n v="0"/>
    <n v="21000"/>
    <n v="0"/>
    <n v="21000"/>
    <n v="59000"/>
    <n v="80000"/>
    <x v="1"/>
    <x v="0"/>
    <x v="0"/>
    <n v="5"/>
    <x v="0"/>
    <x v="5"/>
    <s v="Completed"/>
  </r>
  <r>
    <s v="ORD00770"/>
    <x v="1426"/>
    <s v="Vina Fauziah"/>
    <x v="21"/>
    <x v="8"/>
    <n v="17500"/>
    <n v="2.2000000000000002"/>
    <n v="0"/>
    <n v="38500"/>
    <n v="0"/>
    <n v="38500"/>
    <n v="59000"/>
    <n v="97500"/>
    <x v="3"/>
    <x v="0"/>
    <x v="0"/>
    <n v="4"/>
    <x v="0"/>
    <x v="5"/>
    <s v="Completed"/>
  </r>
  <r>
    <s v="ORD01186"/>
    <x v="1427"/>
    <s v="Lestari Syahputra"/>
    <x v="5"/>
    <x v="13"/>
    <n v="10000"/>
    <n v="0.7"/>
    <n v="0"/>
    <n v="7000"/>
    <n v="0"/>
    <n v="7000"/>
    <n v="18000"/>
    <n v="25000"/>
    <x v="3"/>
    <x v="1"/>
    <x v="0"/>
    <n v="5"/>
    <x v="0"/>
    <x v="5"/>
    <s v="Returned"/>
  </r>
  <r>
    <s v="ORD00997"/>
    <x v="1428"/>
    <s v="Andi Iskandar"/>
    <x v="10"/>
    <x v="4"/>
    <n v="40000"/>
    <n v="1.4"/>
    <n v="0"/>
    <n v="56000"/>
    <n v="0"/>
    <n v="56000"/>
    <n v="87000"/>
    <n v="143000"/>
    <x v="2"/>
    <x v="0"/>
    <x v="2"/>
    <n v="2"/>
    <x v="1"/>
    <x v="5"/>
    <s v="Completed"/>
  </r>
  <r>
    <s v="ORD01824"/>
    <x v="1429"/>
    <s v="Eka Hidayat"/>
    <x v="4"/>
    <x v="1"/>
    <n v="15000"/>
    <n v="0.6"/>
    <n v="0"/>
    <n v="9000"/>
    <n v="0"/>
    <n v="9000"/>
    <n v="43000"/>
    <n v="52000"/>
    <x v="1"/>
    <x v="0"/>
    <x v="3"/>
    <n v="3"/>
    <x v="0"/>
    <x v="5"/>
    <s v="Completed"/>
  </r>
  <r>
    <s v="ORD01522"/>
    <x v="1430"/>
    <s v="Made Kusuma"/>
    <x v="20"/>
    <x v="9"/>
    <n v="46000"/>
    <n v="0.5"/>
    <n v="0"/>
    <n v="23000"/>
    <n v="0"/>
    <n v="23000"/>
    <n v="84000"/>
    <n v="107000"/>
    <x v="0"/>
    <x v="0"/>
    <x v="4"/>
    <n v="3"/>
    <x v="1"/>
    <x v="5"/>
    <s v="Completed"/>
  </r>
  <r>
    <s v="ORD00668"/>
    <x v="1431"/>
    <s v="Qori Pradipta"/>
    <x v="7"/>
    <x v="1"/>
    <n v="15000"/>
    <n v="1"/>
    <n v="0"/>
    <n v="15000"/>
    <n v="0"/>
    <n v="15000"/>
    <n v="26000"/>
    <n v="41000"/>
    <x v="3"/>
    <x v="0"/>
    <x v="3"/>
    <n v="2"/>
    <x v="0"/>
    <x v="5"/>
    <s v="Completed"/>
  </r>
  <r>
    <s v="ORD01788"/>
    <x v="1432"/>
    <s v="Lestari Wijaya"/>
    <x v="18"/>
    <x v="0"/>
    <n v="10000"/>
    <n v="1.4"/>
    <n v="0"/>
    <n v="14000"/>
    <n v="0"/>
    <n v="14000"/>
    <n v="0"/>
    <n v="14000"/>
    <x v="0"/>
    <x v="2"/>
    <x v="0"/>
    <n v="1"/>
    <x v="0"/>
    <x v="5"/>
    <s v="Cancelled"/>
  </r>
  <r>
    <s v="ORD01359"/>
    <x v="1433"/>
    <s v="Hana Budiman"/>
    <x v="15"/>
    <x v="14"/>
    <n v="55000"/>
    <n v="0.5"/>
    <n v="0"/>
    <n v="27500"/>
    <n v="0"/>
    <n v="27500"/>
    <n v="97000"/>
    <n v="124500"/>
    <x v="3"/>
    <x v="0"/>
    <x v="4"/>
    <n v="2"/>
    <x v="0"/>
    <x v="5"/>
    <s v="Completed"/>
  </r>
  <r>
    <s v="ORD01442"/>
    <x v="1434"/>
    <s v="Budi Wijaya"/>
    <x v="33"/>
    <x v="3"/>
    <n v="13500"/>
    <n v="1.4"/>
    <n v="0"/>
    <n v="18900"/>
    <n v="0"/>
    <n v="18900"/>
    <n v="80000"/>
    <n v="98900"/>
    <x v="0"/>
    <x v="1"/>
    <x v="4"/>
    <n v="4"/>
    <x v="1"/>
    <x v="5"/>
    <s v="Returned"/>
  </r>
  <r>
    <s v="ORD00560"/>
    <x v="1435"/>
    <s v="Clara Ramadhani"/>
    <x v="29"/>
    <x v="1"/>
    <n v="15000"/>
    <n v="1.3"/>
    <n v="0"/>
    <n v="19500"/>
    <n v="0"/>
    <n v="19500"/>
    <n v="48000"/>
    <n v="67500"/>
    <x v="3"/>
    <x v="0"/>
    <x v="3"/>
    <n v="1"/>
    <x v="0"/>
    <x v="5"/>
    <s v="Completed"/>
  </r>
  <r>
    <s v="ORD00342"/>
    <x v="1436"/>
    <s v="Lestari Santoso"/>
    <x v="34"/>
    <x v="4"/>
    <n v="40000"/>
    <n v="0.9"/>
    <n v="0"/>
    <n v="36000"/>
    <n v="0"/>
    <n v="36000"/>
    <n v="18000"/>
    <n v="54000"/>
    <x v="1"/>
    <x v="0"/>
    <x v="2"/>
    <n v="2"/>
    <x v="0"/>
    <x v="5"/>
    <s v="Completed"/>
  </r>
  <r>
    <s v="ORD00335"/>
    <x v="1437"/>
    <s v="Zahra Nugroho"/>
    <x v="19"/>
    <x v="6"/>
    <n v="26000"/>
    <n v="1.6"/>
    <n v="0"/>
    <n v="41600"/>
    <n v="0"/>
    <n v="41600"/>
    <n v="78000"/>
    <n v="119600"/>
    <x v="1"/>
    <x v="0"/>
    <x v="2"/>
    <n v="4"/>
    <x v="0"/>
    <x v="5"/>
    <s v="Completed"/>
  </r>
  <r>
    <s v="ORD01184"/>
    <x v="1438"/>
    <s v="Vina Puspita"/>
    <x v="16"/>
    <x v="10"/>
    <n v="45000"/>
    <n v="0.5"/>
    <n v="0"/>
    <n v="22500"/>
    <n v="0"/>
    <n v="22500"/>
    <n v="18000"/>
    <n v="40500"/>
    <x v="3"/>
    <x v="0"/>
    <x v="2"/>
    <n v="5"/>
    <x v="0"/>
    <x v="5"/>
    <s v="Completed"/>
  </r>
  <r>
    <s v="ORD00482"/>
    <x v="1439"/>
    <s v="Lestari Budiman"/>
    <x v="14"/>
    <x v="2"/>
    <n v="20000"/>
    <n v="3.3"/>
    <n v="0"/>
    <n v="66000"/>
    <n v="0"/>
    <n v="66000"/>
    <n v="85000"/>
    <n v="151000"/>
    <x v="0"/>
    <x v="1"/>
    <x v="3"/>
    <n v="2"/>
    <x v="0"/>
    <x v="5"/>
    <s v="Returned"/>
  </r>
  <r>
    <s v="ORD01852"/>
    <x v="1440"/>
    <s v="Yani Nugroho"/>
    <x v="1"/>
    <x v="13"/>
    <n v="10000"/>
    <n v="1"/>
    <n v="0"/>
    <n v="10000"/>
    <n v="0"/>
    <n v="10000"/>
    <n v="17000"/>
    <n v="27000"/>
    <x v="3"/>
    <x v="0"/>
    <x v="1"/>
    <n v="1"/>
    <x v="0"/>
    <x v="6"/>
    <s v="Completed"/>
  </r>
  <r>
    <s v="ORD01142"/>
    <x v="1441"/>
    <s v="Indra Rahmawati"/>
    <x v="16"/>
    <x v="10"/>
    <n v="45000"/>
    <n v="1.7"/>
    <n v="0"/>
    <n v="76500"/>
    <n v="0"/>
    <n v="76500"/>
    <n v="18000"/>
    <n v="94500"/>
    <x v="2"/>
    <x v="0"/>
    <x v="3"/>
    <n v="2"/>
    <x v="1"/>
    <x v="6"/>
    <s v="Completed"/>
  </r>
  <r>
    <s v="ORD01196"/>
    <x v="1442"/>
    <s v="Hendra Ramadhani"/>
    <x v="12"/>
    <x v="7"/>
    <n v="14000"/>
    <n v="1.6"/>
    <n v="0"/>
    <n v="22400"/>
    <n v="0"/>
    <n v="22400"/>
    <n v="30000"/>
    <n v="52400"/>
    <x v="2"/>
    <x v="0"/>
    <x v="4"/>
    <n v="1"/>
    <x v="1"/>
    <x v="6"/>
    <s v="Completed"/>
  </r>
  <r>
    <s v="ORD00121"/>
    <x v="1443"/>
    <s v="Dewi Iskandar"/>
    <x v="5"/>
    <x v="15"/>
    <n v="10000"/>
    <n v="0.6"/>
    <n v="0"/>
    <n v="6000"/>
    <n v="0"/>
    <n v="6000"/>
    <n v="18000"/>
    <n v="24000"/>
    <x v="2"/>
    <x v="0"/>
    <x v="3"/>
    <n v="2"/>
    <x v="0"/>
    <x v="6"/>
    <s v="Completed"/>
  </r>
  <r>
    <s v="ORD01749"/>
    <x v="1444"/>
    <s v="Indra Syahputra"/>
    <x v="2"/>
    <x v="13"/>
    <n v="10000"/>
    <n v="0.9"/>
    <n v="0"/>
    <n v="9000"/>
    <n v="0"/>
    <n v="9000"/>
    <n v="76000"/>
    <n v="85000"/>
    <x v="2"/>
    <x v="2"/>
    <x v="0"/>
    <n v="4"/>
    <x v="1"/>
    <x v="6"/>
    <s v="Cancelled"/>
  </r>
  <r>
    <s v="ORD00080"/>
    <x v="1445"/>
    <s v="Fajar Budiman"/>
    <x v="9"/>
    <x v="10"/>
    <n v="45000"/>
    <n v="1"/>
    <n v="0"/>
    <n v="45000"/>
    <n v="0"/>
    <n v="45000"/>
    <n v="89000"/>
    <n v="134000"/>
    <x v="3"/>
    <x v="0"/>
    <x v="4"/>
    <n v="4"/>
    <x v="1"/>
    <x v="6"/>
    <s v="Completed"/>
  </r>
  <r>
    <s v="ORD00292"/>
    <x v="1446"/>
    <s v="Aulia Santoso"/>
    <x v="32"/>
    <x v="0"/>
    <n v="10000"/>
    <n v="2.2000000000000002"/>
    <n v="0"/>
    <n v="22000"/>
    <n v="0"/>
    <n v="22000"/>
    <n v="28000"/>
    <n v="50000"/>
    <x v="2"/>
    <x v="0"/>
    <x v="3"/>
    <n v="3"/>
    <x v="0"/>
    <x v="6"/>
    <s v="Completed"/>
  </r>
  <r>
    <s v="ORD00425"/>
    <x v="1447"/>
    <s v="Dewi Hidayat"/>
    <x v="16"/>
    <x v="10"/>
    <n v="45000"/>
    <n v="1.6"/>
    <n v="0"/>
    <n v="72000"/>
    <n v="0"/>
    <n v="72000"/>
    <n v="18000"/>
    <n v="90000"/>
    <x v="2"/>
    <x v="1"/>
    <x v="3"/>
    <n v="3"/>
    <x v="0"/>
    <x v="6"/>
    <s v="Returned"/>
  </r>
  <r>
    <s v="ORD00425"/>
    <x v="1447"/>
    <s v="Dewi Hidayat"/>
    <x v="16"/>
    <x v="18"/>
    <n v="11000"/>
    <n v="1.5"/>
    <n v="0"/>
    <n v="16500"/>
    <n v="0"/>
    <n v="16500"/>
    <n v="0"/>
    <n v="16500"/>
    <x v="2"/>
    <x v="1"/>
    <x v="3"/>
    <n v="3"/>
    <x v="0"/>
    <x v="6"/>
    <s v="Returned"/>
  </r>
  <r>
    <s v="ORD01245"/>
    <x v="1448"/>
    <s v="Zahra Puspita"/>
    <x v="19"/>
    <x v="17"/>
    <n v="12000"/>
    <n v="0.4"/>
    <n v="0"/>
    <n v="4800"/>
    <n v="0"/>
    <n v="4800"/>
    <n v="78000"/>
    <n v="82800"/>
    <x v="0"/>
    <x v="0"/>
    <x v="4"/>
    <n v="1"/>
    <x v="0"/>
    <x v="6"/>
    <s v="Completed"/>
  </r>
  <r>
    <s v="ORD01458"/>
    <x v="1449"/>
    <s v="Nanda Setiawan"/>
    <x v="31"/>
    <x v="18"/>
    <n v="11000"/>
    <n v="1"/>
    <n v="0"/>
    <n v="11000"/>
    <n v="0"/>
    <n v="11000"/>
    <n v="87000"/>
    <n v="98000"/>
    <x v="1"/>
    <x v="0"/>
    <x v="2"/>
    <n v="2"/>
    <x v="1"/>
    <x v="6"/>
    <s v="Completed"/>
  </r>
  <r>
    <s v="ORD01470"/>
    <x v="1450"/>
    <s v="Bella Rahmawati"/>
    <x v="8"/>
    <x v="10"/>
    <n v="45000"/>
    <n v="0.9"/>
    <n v="0"/>
    <n v="40500"/>
    <n v="0"/>
    <n v="40500"/>
    <n v="59000"/>
    <n v="99500"/>
    <x v="2"/>
    <x v="0"/>
    <x v="3"/>
    <n v="3"/>
    <x v="0"/>
    <x v="6"/>
    <s v="Completed"/>
  </r>
  <r>
    <s v="ORD00301"/>
    <x v="1451"/>
    <s v="Eka Pradipta"/>
    <x v="18"/>
    <x v="13"/>
    <n v="10000"/>
    <n v="0.9"/>
    <n v="0"/>
    <n v="9000"/>
    <n v="0"/>
    <n v="9000"/>
    <n v="0"/>
    <n v="9000"/>
    <x v="1"/>
    <x v="0"/>
    <x v="4"/>
    <n v="2"/>
    <x v="0"/>
    <x v="6"/>
    <s v="Completed"/>
  </r>
  <r>
    <s v="ORD00301"/>
    <x v="1451"/>
    <s v="Eka Pradipta"/>
    <x v="18"/>
    <x v="10"/>
    <n v="45000"/>
    <n v="1.6"/>
    <n v="0"/>
    <n v="72000"/>
    <n v="0"/>
    <n v="72000"/>
    <n v="0"/>
    <n v="72000"/>
    <x v="1"/>
    <x v="0"/>
    <x v="4"/>
    <n v="2"/>
    <x v="0"/>
    <x v="6"/>
    <s v="Completed"/>
  </r>
  <r>
    <s v="ORD01845"/>
    <x v="1452"/>
    <s v="Aulia Iskandar"/>
    <x v="11"/>
    <x v="4"/>
    <n v="40000"/>
    <n v="0.4"/>
    <n v="0"/>
    <n v="16000"/>
    <n v="0"/>
    <n v="16000"/>
    <n v="74000"/>
    <n v="90000"/>
    <x v="2"/>
    <x v="1"/>
    <x v="4"/>
    <n v="4"/>
    <x v="0"/>
    <x v="6"/>
    <s v="Returned"/>
  </r>
  <r>
    <s v="ORD00962"/>
    <x v="1453"/>
    <s v="Zahra Pradipta"/>
    <x v="9"/>
    <x v="17"/>
    <n v="12000"/>
    <n v="0.6"/>
    <n v="0"/>
    <n v="7200"/>
    <n v="0"/>
    <n v="7200"/>
    <n v="89000"/>
    <n v="96200"/>
    <x v="0"/>
    <x v="2"/>
    <x v="3"/>
    <n v="1"/>
    <x v="0"/>
    <x v="6"/>
    <s v="Cancelled"/>
  </r>
  <r>
    <s v="ORD01533"/>
    <x v="1454"/>
    <s v="Ani Maulana"/>
    <x v="9"/>
    <x v="4"/>
    <n v="40000"/>
    <n v="1.1000000000000001"/>
    <n v="0"/>
    <n v="44000"/>
    <n v="0"/>
    <n v="44000"/>
    <n v="89000"/>
    <n v="133000"/>
    <x v="1"/>
    <x v="0"/>
    <x v="2"/>
    <n v="4"/>
    <x v="0"/>
    <x v="6"/>
    <s v="Completed"/>
  </r>
  <r>
    <s v="ORD01297"/>
    <x v="1455"/>
    <s v="Citra Ananda"/>
    <x v="16"/>
    <x v="19"/>
    <n v="15500"/>
    <n v="0.3"/>
    <n v="0"/>
    <n v="4650"/>
    <n v="0"/>
    <n v="4650"/>
    <n v="18000"/>
    <n v="22650"/>
    <x v="1"/>
    <x v="0"/>
    <x v="3"/>
    <n v="5"/>
    <x v="0"/>
    <x v="6"/>
    <s v="Completed"/>
  </r>
  <r>
    <s v="ORD00164"/>
    <x v="1456"/>
    <s v="Vina Budiman"/>
    <x v="4"/>
    <x v="7"/>
    <n v="14000"/>
    <n v="0.7"/>
    <n v="0"/>
    <n v="9800"/>
    <n v="0"/>
    <n v="9800"/>
    <n v="43000"/>
    <n v="52800"/>
    <x v="1"/>
    <x v="0"/>
    <x v="4"/>
    <n v="4"/>
    <x v="0"/>
    <x v="6"/>
    <s v="Completed"/>
  </r>
  <r>
    <s v="ORD00164"/>
    <x v="1456"/>
    <s v="Vina Budiman"/>
    <x v="4"/>
    <x v="1"/>
    <n v="15000"/>
    <n v="0.5"/>
    <n v="0"/>
    <n v="7500"/>
    <n v="0"/>
    <n v="7500"/>
    <n v="0"/>
    <n v="7500"/>
    <x v="1"/>
    <x v="0"/>
    <x v="4"/>
    <n v="4"/>
    <x v="0"/>
    <x v="6"/>
    <s v="Completed"/>
  </r>
  <r>
    <s v="ORD01684"/>
    <x v="1457"/>
    <s v="Hana Nugroho"/>
    <x v="11"/>
    <x v="16"/>
    <n v="115000"/>
    <n v="1"/>
    <n v="0"/>
    <n v="115000"/>
    <n v="0"/>
    <n v="115000"/>
    <n v="74000"/>
    <n v="189000"/>
    <x v="1"/>
    <x v="1"/>
    <x v="0"/>
    <n v="4"/>
    <x v="0"/>
    <x v="0"/>
    <s v="Returned"/>
  </r>
  <r>
    <s v="ORD01809"/>
    <x v="1458"/>
    <s v="Rizky Ananda"/>
    <x v="10"/>
    <x v="10"/>
    <n v="45000"/>
    <n v="1.6"/>
    <n v="0"/>
    <n v="72000"/>
    <n v="0"/>
    <n v="72000"/>
    <n v="87000"/>
    <n v="159000"/>
    <x v="2"/>
    <x v="0"/>
    <x v="4"/>
    <n v="2"/>
    <x v="1"/>
    <x v="0"/>
    <s v="Completed"/>
  </r>
  <r>
    <s v="ORD01360"/>
    <x v="1459"/>
    <s v="Made Setiawan"/>
    <x v="6"/>
    <x v="10"/>
    <n v="45000"/>
    <n v="1"/>
    <n v="0"/>
    <n v="45000"/>
    <n v="0"/>
    <n v="45000"/>
    <n v="80000"/>
    <n v="125000"/>
    <x v="2"/>
    <x v="1"/>
    <x v="3"/>
    <n v="5"/>
    <x v="1"/>
    <x v="0"/>
    <s v="Returned"/>
  </r>
  <r>
    <s v="ORD01315"/>
    <x v="1460"/>
    <s v="Vina Kurniawan"/>
    <x v="19"/>
    <x v="11"/>
    <n v="15000"/>
    <n v="1.6"/>
    <n v="0"/>
    <n v="24000"/>
    <n v="0"/>
    <n v="24000"/>
    <n v="78000"/>
    <n v="102000"/>
    <x v="2"/>
    <x v="0"/>
    <x v="2"/>
    <n v="1"/>
    <x v="0"/>
    <x v="0"/>
    <s v="Completed"/>
  </r>
  <r>
    <s v="ORD00387"/>
    <x v="1461"/>
    <s v="Vina Kurniawan"/>
    <x v="19"/>
    <x v="10"/>
    <n v="45000"/>
    <n v="1.7"/>
    <n v="0"/>
    <n v="76500"/>
    <n v="0"/>
    <n v="76500"/>
    <n v="78000"/>
    <n v="154500"/>
    <x v="2"/>
    <x v="0"/>
    <x v="3"/>
    <n v="2"/>
    <x v="0"/>
    <x v="0"/>
    <s v="Completed"/>
  </r>
  <r>
    <s v="ORD01786"/>
    <x v="1462"/>
    <s v="Qori Utami"/>
    <x v="30"/>
    <x v="18"/>
    <n v="11000"/>
    <n v="2.2000000000000002"/>
    <n v="0"/>
    <n v="24200.000000000004"/>
    <n v="0"/>
    <n v="24200.000000000004"/>
    <n v="57000"/>
    <n v="81200"/>
    <x v="0"/>
    <x v="0"/>
    <x v="4"/>
    <n v="2"/>
    <x v="0"/>
    <x v="0"/>
    <s v="Completed"/>
  </r>
  <r>
    <s v="ORD00446"/>
    <x v="1463"/>
    <s v="Yani Hidayat"/>
    <x v="33"/>
    <x v="9"/>
    <n v="46000"/>
    <n v="1"/>
    <n v="0"/>
    <n v="46000"/>
    <n v="0"/>
    <n v="46000"/>
    <n v="80000"/>
    <n v="126000"/>
    <x v="3"/>
    <x v="0"/>
    <x v="1"/>
    <n v="5"/>
    <x v="0"/>
    <x v="0"/>
    <s v="Completed"/>
  </r>
  <r>
    <s v="ORD01228"/>
    <x v="1464"/>
    <s v="Aulia Budiman"/>
    <x v="15"/>
    <x v="10"/>
    <n v="45000"/>
    <n v="1.4"/>
    <n v="0"/>
    <n v="62999.999999999993"/>
    <n v="0"/>
    <n v="62999.999999999993"/>
    <n v="97000"/>
    <n v="160000"/>
    <x v="2"/>
    <x v="1"/>
    <x v="2"/>
    <n v="4"/>
    <x v="0"/>
    <x v="0"/>
    <s v="Returned"/>
  </r>
  <r>
    <s v="ORD01648"/>
    <x v="1465"/>
    <s v="Putri Hidayat"/>
    <x v="24"/>
    <x v="13"/>
    <n v="10000"/>
    <n v="0.6"/>
    <n v="0"/>
    <n v="6000"/>
    <n v="0"/>
    <n v="6000"/>
    <n v="68000"/>
    <n v="74000"/>
    <x v="1"/>
    <x v="0"/>
    <x v="4"/>
    <n v="1"/>
    <x v="0"/>
    <x v="0"/>
    <s v="Completed"/>
  </r>
  <r>
    <s v="ORD00041"/>
    <x v="1466"/>
    <s v="Wahyu Santoso"/>
    <x v="34"/>
    <x v="15"/>
    <n v="10000"/>
    <n v="0.8"/>
    <n v="0"/>
    <n v="8000"/>
    <n v="0"/>
    <n v="8000"/>
    <n v="18000"/>
    <n v="26000"/>
    <x v="2"/>
    <x v="0"/>
    <x v="2"/>
    <n v="4"/>
    <x v="1"/>
    <x v="0"/>
    <s v="Completed"/>
  </r>
  <r>
    <s v="ORD00041"/>
    <x v="1466"/>
    <s v="Wahyu Santoso"/>
    <x v="34"/>
    <x v="5"/>
    <n v="10500"/>
    <n v="3.5"/>
    <n v="0"/>
    <n v="36750"/>
    <n v="0"/>
    <n v="36750"/>
    <n v="0"/>
    <n v="36750"/>
    <x v="2"/>
    <x v="0"/>
    <x v="2"/>
    <n v="4"/>
    <x v="1"/>
    <x v="0"/>
    <s v="Completed"/>
  </r>
  <r>
    <s v="ORD00923"/>
    <x v="1467"/>
    <s v="Yani Hidayat"/>
    <x v="33"/>
    <x v="14"/>
    <n v="55000"/>
    <n v="0.8"/>
    <n v="0"/>
    <n v="44000"/>
    <n v="0"/>
    <n v="44000"/>
    <n v="80000"/>
    <n v="124000"/>
    <x v="3"/>
    <x v="0"/>
    <x v="1"/>
    <n v="1"/>
    <x v="0"/>
    <x v="0"/>
    <s v="Completed"/>
  </r>
  <r>
    <s v="ORD01366"/>
    <x v="1468"/>
    <s v="Dewi Halim"/>
    <x v="29"/>
    <x v="7"/>
    <n v="14000"/>
    <n v="0.7"/>
    <n v="0"/>
    <n v="9800"/>
    <n v="0"/>
    <n v="9800"/>
    <n v="48000"/>
    <n v="57800"/>
    <x v="0"/>
    <x v="0"/>
    <x v="2"/>
    <n v="1"/>
    <x v="0"/>
    <x v="0"/>
    <s v="Completed"/>
  </r>
  <r>
    <s v="ORD00472"/>
    <x v="1469"/>
    <s v="Erna Hidayat"/>
    <x v="32"/>
    <x v="8"/>
    <n v="17500"/>
    <n v="1.6"/>
    <n v="0"/>
    <n v="28000"/>
    <n v="0"/>
    <n v="28000"/>
    <n v="28000"/>
    <n v="56000"/>
    <x v="0"/>
    <x v="0"/>
    <x v="2"/>
    <n v="5"/>
    <x v="0"/>
    <x v="0"/>
    <s v="Completed"/>
  </r>
  <r>
    <s v="ORD00736"/>
    <x v="1470"/>
    <s v="Nanda Utami"/>
    <x v="3"/>
    <x v="7"/>
    <n v="14000"/>
    <n v="1.5"/>
    <n v="0"/>
    <n v="21000"/>
    <n v="0"/>
    <n v="21000"/>
    <n v="93000"/>
    <n v="114000"/>
    <x v="0"/>
    <x v="0"/>
    <x v="1"/>
    <n v="2"/>
    <x v="1"/>
    <x v="0"/>
    <s v="Completed"/>
  </r>
  <r>
    <s v="ORD01103"/>
    <x v="1471"/>
    <s v="Erna Santoso"/>
    <x v="4"/>
    <x v="4"/>
    <n v="40000"/>
    <n v="0.4"/>
    <n v="0"/>
    <n v="16000"/>
    <n v="0"/>
    <n v="16000"/>
    <n v="43000"/>
    <n v="59000"/>
    <x v="3"/>
    <x v="1"/>
    <x v="1"/>
    <n v="1"/>
    <x v="0"/>
    <x v="1"/>
    <s v="Returned"/>
  </r>
  <r>
    <s v="ORD00344"/>
    <x v="1472"/>
    <s v="Dina Ananda"/>
    <x v="2"/>
    <x v="15"/>
    <n v="10000"/>
    <n v="1"/>
    <n v="0"/>
    <n v="10000"/>
    <n v="0"/>
    <n v="10000"/>
    <n v="76000"/>
    <n v="86000"/>
    <x v="2"/>
    <x v="1"/>
    <x v="2"/>
    <n v="2"/>
    <x v="0"/>
    <x v="1"/>
    <s v="Returned"/>
  </r>
  <r>
    <s v="ORD01013"/>
    <x v="1473"/>
    <s v="Joko Nugroho"/>
    <x v="32"/>
    <x v="18"/>
    <n v="11000"/>
    <n v="1.8"/>
    <n v="0"/>
    <n v="19800"/>
    <n v="0"/>
    <n v="19800"/>
    <n v="28000"/>
    <n v="47800"/>
    <x v="0"/>
    <x v="0"/>
    <x v="4"/>
    <n v="5"/>
    <x v="1"/>
    <x v="1"/>
    <s v="Completed"/>
  </r>
  <r>
    <s v="ORD00621"/>
    <x v="1474"/>
    <s v="Citra Hidayat"/>
    <x v="21"/>
    <x v="9"/>
    <n v="46000"/>
    <n v="0.5"/>
    <n v="0"/>
    <n v="23000"/>
    <n v="0"/>
    <n v="23000"/>
    <n v="59000"/>
    <n v="82000"/>
    <x v="3"/>
    <x v="0"/>
    <x v="0"/>
    <n v="4"/>
    <x v="0"/>
    <x v="1"/>
    <s v="Completed"/>
  </r>
  <r>
    <s v="ORD00118"/>
    <x v="1475"/>
    <s v="Erna Hidayat"/>
    <x v="32"/>
    <x v="4"/>
    <n v="40000"/>
    <n v="1.1000000000000001"/>
    <n v="0"/>
    <n v="44000"/>
    <n v="0"/>
    <n v="44000"/>
    <n v="28000"/>
    <n v="72000"/>
    <x v="0"/>
    <x v="0"/>
    <x v="1"/>
    <n v="5"/>
    <x v="0"/>
    <x v="1"/>
    <s v="Completed"/>
  </r>
  <r>
    <s v="ORD00134"/>
    <x v="1476"/>
    <s v="Lestari Kusuma"/>
    <x v="22"/>
    <x v="17"/>
    <n v="12000"/>
    <n v="1.2"/>
    <n v="0"/>
    <n v="14400"/>
    <n v="0"/>
    <n v="14400"/>
    <n v="50000"/>
    <n v="64400"/>
    <x v="2"/>
    <x v="0"/>
    <x v="4"/>
    <n v="5"/>
    <x v="0"/>
    <x v="1"/>
    <s v="Completed"/>
  </r>
  <r>
    <s v="ORD00126"/>
    <x v="1477"/>
    <s v="Clara Puspita"/>
    <x v="35"/>
    <x v="13"/>
    <n v="10000"/>
    <n v="0.6"/>
    <n v="0"/>
    <n v="6000"/>
    <n v="0"/>
    <n v="6000"/>
    <n v="79000"/>
    <n v="85000"/>
    <x v="0"/>
    <x v="0"/>
    <x v="1"/>
    <n v="1"/>
    <x v="0"/>
    <x v="1"/>
    <s v="Completed"/>
  </r>
  <r>
    <s v="ORD01061"/>
    <x v="1478"/>
    <s v="Vina Kurniawan"/>
    <x v="19"/>
    <x v="1"/>
    <n v="15000"/>
    <n v="1.2"/>
    <n v="0"/>
    <n v="18000"/>
    <n v="0"/>
    <n v="18000"/>
    <n v="78000"/>
    <n v="96000"/>
    <x v="1"/>
    <x v="0"/>
    <x v="4"/>
    <n v="1"/>
    <x v="0"/>
    <x v="1"/>
    <s v="Completed"/>
  </r>
  <r>
    <s v="ORD00308"/>
    <x v="1479"/>
    <s v="Vina Hidayat"/>
    <x v="9"/>
    <x v="3"/>
    <n v="13500"/>
    <n v="1.1000000000000001"/>
    <n v="0"/>
    <n v="14850.000000000002"/>
    <n v="0"/>
    <n v="14850.000000000002"/>
    <n v="89000"/>
    <n v="103850"/>
    <x v="2"/>
    <x v="1"/>
    <x v="4"/>
    <n v="2"/>
    <x v="0"/>
    <x v="1"/>
    <s v="Returned"/>
  </r>
  <r>
    <s v="ORD01645"/>
    <x v="1480"/>
    <s v="Andi Iskandar"/>
    <x v="10"/>
    <x v="11"/>
    <n v="15000"/>
    <n v="2.6"/>
    <n v="0"/>
    <n v="39000"/>
    <n v="0"/>
    <n v="39000"/>
    <n v="87000"/>
    <n v="126000"/>
    <x v="2"/>
    <x v="1"/>
    <x v="2"/>
    <n v="4"/>
    <x v="1"/>
    <x v="1"/>
    <s v="Returned"/>
  </r>
  <r>
    <s v="ORD00469"/>
    <x v="1481"/>
    <s v="Erna Utami"/>
    <x v="10"/>
    <x v="16"/>
    <n v="115000"/>
    <n v="1"/>
    <n v="0"/>
    <n v="115000"/>
    <n v="0"/>
    <n v="115000"/>
    <n v="87000"/>
    <n v="202000"/>
    <x v="2"/>
    <x v="1"/>
    <x v="2"/>
    <n v="4"/>
    <x v="0"/>
    <x v="1"/>
    <s v="Returned"/>
  </r>
  <r>
    <s v="ORD00516"/>
    <x v="1482"/>
    <s v="Clara Hidayat"/>
    <x v="26"/>
    <x v="11"/>
    <n v="15000"/>
    <n v="1.4"/>
    <n v="0"/>
    <n v="21000"/>
    <n v="0"/>
    <n v="21000"/>
    <n v="46000"/>
    <n v="67000"/>
    <x v="2"/>
    <x v="0"/>
    <x v="4"/>
    <n v="5"/>
    <x v="0"/>
    <x v="1"/>
    <s v="Completed"/>
  </r>
  <r>
    <s v="ORD01035"/>
    <x v="1483"/>
    <s v="Zahra Maulana"/>
    <x v="0"/>
    <x v="3"/>
    <n v="13500"/>
    <n v="1.4"/>
    <n v="0"/>
    <n v="18900"/>
    <n v="0"/>
    <n v="18900"/>
    <n v="15000"/>
    <n v="33900"/>
    <x v="3"/>
    <x v="0"/>
    <x v="2"/>
    <n v="1"/>
    <x v="0"/>
    <x v="1"/>
    <s v="Completed"/>
  </r>
  <r>
    <s v="ORD01012"/>
    <x v="1484"/>
    <s v="Ani Fauziah"/>
    <x v="15"/>
    <x v="18"/>
    <n v="11000"/>
    <n v="2.8"/>
    <n v="0"/>
    <n v="30799.999999999996"/>
    <n v="0"/>
    <n v="30799.999999999996"/>
    <n v="97000"/>
    <n v="127800"/>
    <x v="1"/>
    <x v="0"/>
    <x v="4"/>
    <n v="2"/>
    <x v="0"/>
    <x v="1"/>
    <s v="Completed"/>
  </r>
  <r>
    <s v="ORD01261"/>
    <x v="1485"/>
    <s v="Yani Saputra"/>
    <x v="12"/>
    <x v="12"/>
    <n v="9500"/>
    <n v="1.9"/>
    <n v="0"/>
    <n v="18050"/>
    <n v="0"/>
    <n v="18050"/>
    <n v="30000"/>
    <n v="48050"/>
    <x v="0"/>
    <x v="0"/>
    <x v="0"/>
    <n v="3"/>
    <x v="0"/>
    <x v="1"/>
    <s v="Completed"/>
  </r>
  <r>
    <s v="ORD00448"/>
    <x v="1486"/>
    <s v="Fitri Budiman"/>
    <x v="16"/>
    <x v="15"/>
    <n v="10000"/>
    <n v="0.8"/>
    <n v="0"/>
    <n v="8000"/>
    <n v="0"/>
    <n v="8000"/>
    <n v="18000"/>
    <n v="26000"/>
    <x v="2"/>
    <x v="0"/>
    <x v="0"/>
    <n v="5"/>
    <x v="0"/>
    <x v="2"/>
    <s v="Completed"/>
  </r>
  <r>
    <s v="ORD00448"/>
    <x v="1486"/>
    <s v="Fitri Budiman"/>
    <x v="16"/>
    <x v="8"/>
    <n v="17500"/>
    <n v="3.8"/>
    <n v="0"/>
    <n v="66500"/>
    <n v="0"/>
    <n v="66500"/>
    <n v="0"/>
    <n v="66500"/>
    <x v="2"/>
    <x v="0"/>
    <x v="0"/>
    <n v="5"/>
    <x v="0"/>
    <x v="2"/>
    <s v="Completed"/>
  </r>
  <r>
    <s v="ORD01216"/>
    <x v="1487"/>
    <s v="Erna Kurniawan"/>
    <x v="7"/>
    <x v="2"/>
    <n v="20000"/>
    <n v="2.1"/>
    <n v="0"/>
    <n v="42000"/>
    <n v="0"/>
    <n v="42000"/>
    <n v="26000"/>
    <n v="68000"/>
    <x v="0"/>
    <x v="0"/>
    <x v="4"/>
    <n v="4"/>
    <x v="0"/>
    <x v="2"/>
    <s v="Completed"/>
  </r>
  <r>
    <s v="ORD01222"/>
    <x v="1488"/>
    <s v="Clara Utami"/>
    <x v="34"/>
    <x v="2"/>
    <n v="20000"/>
    <n v="2.4"/>
    <n v="0"/>
    <n v="48000"/>
    <n v="0"/>
    <n v="48000"/>
    <n v="18000"/>
    <n v="66000"/>
    <x v="1"/>
    <x v="1"/>
    <x v="3"/>
    <n v="1"/>
    <x v="0"/>
    <x v="2"/>
    <s v="Returned"/>
  </r>
  <r>
    <s v="ORD01787"/>
    <x v="1489"/>
    <s v="Hendra Syahputra"/>
    <x v="0"/>
    <x v="15"/>
    <n v="10000"/>
    <n v="0.9"/>
    <n v="0"/>
    <n v="9000"/>
    <n v="0"/>
    <n v="9000"/>
    <n v="15000"/>
    <n v="24000"/>
    <x v="2"/>
    <x v="0"/>
    <x v="3"/>
    <n v="5"/>
    <x v="1"/>
    <x v="2"/>
    <s v="Completed"/>
  </r>
  <r>
    <s v="ORD01624"/>
    <x v="1490"/>
    <s v="Vina Budiman"/>
    <x v="4"/>
    <x v="19"/>
    <n v="15500"/>
    <n v="0.3"/>
    <n v="0"/>
    <n v="4650"/>
    <n v="0"/>
    <n v="4650"/>
    <n v="43000"/>
    <n v="47650"/>
    <x v="0"/>
    <x v="1"/>
    <x v="2"/>
    <n v="1"/>
    <x v="0"/>
    <x v="2"/>
    <s v="Returned"/>
  </r>
  <r>
    <s v="ORD00312"/>
    <x v="1491"/>
    <s v="Zahra Hidayat"/>
    <x v="9"/>
    <x v="19"/>
    <n v="15500"/>
    <n v="0.5"/>
    <n v="0"/>
    <n v="7750"/>
    <n v="0"/>
    <n v="7750"/>
    <n v="89000"/>
    <n v="96750"/>
    <x v="1"/>
    <x v="1"/>
    <x v="3"/>
    <n v="4"/>
    <x v="0"/>
    <x v="2"/>
    <s v="Returned"/>
  </r>
  <r>
    <s v="ORD00312"/>
    <x v="1491"/>
    <s v="Zahra Hidayat"/>
    <x v="9"/>
    <x v="4"/>
    <n v="40000"/>
    <n v="0.6"/>
    <n v="0"/>
    <n v="24000"/>
    <n v="0"/>
    <n v="24000"/>
    <n v="0"/>
    <n v="24000"/>
    <x v="1"/>
    <x v="1"/>
    <x v="3"/>
    <n v="4"/>
    <x v="0"/>
    <x v="2"/>
    <s v="Returned"/>
  </r>
  <r>
    <s v="ORD00978"/>
    <x v="1492"/>
    <s v="Sari Halim"/>
    <x v="23"/>
    <x v="0"/>
    <n v="10000"/>
    <n v="1.6"/>
    <n v="0"/>
    <n v="16000"/>
    <n v="0"/>
    <n v="16000"/>
    <n v="55000"/>
    <n v="71000"/>
    <x v="1"/>
    <x v="0"/>
    <x v="0"/>
    <n v="1"/>
    <x v="0"/>
    <x v="2"/>
    <s v="Completed"/>
  </r>
  <r>
    <s v="ORD01836"/>
    <x v="1493"/>
    <s v="Dewi Fauziah"/>
    <x v="4"/>
    <x v="19"/>
    <n v="15500"/>
    <n v="0.3"/>
    <n v="0"/>
    <n v="4650"/>
    <n v="0"/>
    <n v="4650"/>
    <n v="43000"/>
    <n v="47650"/>
    <x v="0"/>
    <x v="0"/>
    <x v="2"/>
    <n v="3"/>
    <x v="0"/>
    <x v="2"/>
    <s v="Completed"/>
  </r>
  <r>
    <s v="ORD01631"/>
    <x v="1494"/>
    <s v="Ani Utami"/>
    <x v="23"/>
    <x v="6"/>
    <n v="26000"/>
    <n v="0.6"/>
    <n v="0"/>
    <n v="15600"/>
    <n v="0"/>
    <n v="15600"/>
    <n v="55000"/>
    <n v="70600"/>
    <x v="2"/>
    <x v="1"/>
    <x v="1"/>
    <n v="3"/>
    <x v="0"/>
    <x v="2"/>
    <s v="Returned"/>
  </r>
  <r>
    <s v="ORD01031"/>
    <x v="1495"/>
    <s v="Dina Setiawan"/>
    <x v="26"/>
    <x v="7"/>
    <n v="14000"/>
    <n v="1.6"/>
    <n v="0"/>
    <n v="22400"/>
    <n v="0"/>
    <n v="22400"/>
    <n v="46000"/>
    <n v="68400"/>
    <x v="1"/>
    <x v="0"/>
    <x v="3"/>
    <n v="5"/>
    <x v="0"/>
    <x v="2"/>
    <s v="Completed"/>
  </r>
  <r>
    <s v="ORD01615"/>
    <x v="1496"/>
    <s v="Dewi Santoso"/>
    <x v="26"/>
    <x v="5"/>
    <n v="10500"/>
    <n v="3.3"/>
    <n v="0"/>
    <n v="34650"/>
    <n v="0"/>
    <n v="34650"/>
    <n v="46000"/>
    <n v="80650"/>
    <x v="3"/>
    <x v="0"/>
    <x v="0"/>
    <n v="4"/>
    <x v="0"/>
    <x v="2"/>
    <s v="Completed"/>
  </r>
  <r>
    <s v="ORD01365"/>
    <x v="1497"/>
    <s v="Clara Ramadhani"/>
    <x v="29"/>
    <x v="7"/>
    <n v="14000"/>
    <n v="1.4"/>
    <n v="0"/>
    <n v="19600"/>
    <n v="0"/>
    <n v="19600"/>
    <n v="48000"/>
    <n v="67600"/>
    <x v="2"/>
    <x v="0"/>
    <x v="3"/>
    <n v="3"/>
    <x v="0"/>
    <x v="2"/>
    <s v="Completed"/>
  </r>
  <r>
    <s v="ORD01129"/>
    <x v="1498"/>
    <s v="Wahyu Fauziah"/>
    <x v="35"/>
    <x v="0"/>
    <n v="10000"/>
    <n v="1.3"/>
    <n v="0"/>
    <n v="13000"/>
    <n v="0"/>
    <n v="13000"/>
    <n v="79000"/>
    <n v="92000"/>
    <x v="3"/>
    <x v="1"/>
    <x v="2"/>
    <n v="4"/>
    <x v="1"/>
    <x v="2"/>
    <s v="Returned"/>
  </r>
  <r>
    <s v="ORD00370"/>
    <x v="1499"/>
    <s v="Eka Kusuma"/>
    <x v="14"/>
    <x v="11"/>
    <n v="15000"/>
    <n v="1.5"/>
    <n v="0"/>
    <n v="22500"/>
    <n v="0"/>
    <n v="22500"/>
    <n v="85000"/>
    <n v="107500"/>
    <x v="3"/>
    <x v="1"/>
    <x v="2"/>
    <n v="5"/>
    <x v="0"/>
    <x v="2"/>
    <s v="Returned"/>
  </r>
  <r>
    <s v="ORD00587"/>
    <x v="1500"/>
    <s v="Gita Halim"/>
    <x v="5"/>
    <x v="16"/>
    <n v="115000"/>
    <n v="1.4"/>
    <n v="0"/>
    <n v="161000"/>
    <n v="0"/>
    <n v="161000"/>
    <n v="18000"/>
    <n v="179000"/>
    <x v="3"/>
    <x v="0"/>
    <x v="1"/>
    <n v="3"/>
    <x v="0"/>
    <x v="2"/>
    <s v="Completed"/>
  </r>
  <r>
    <s v="ORD01825"/>
    <x v="1501"/>
    <s v="Sari Kurniawan"/>
    <x v="35"/>
    <x v="19"/>
    <n v="15500"/>
    <n v="0.4"/>
    <n v="0"/>
    <n v="6200"/>
    <n v="0"/>
    <n v="6200"/>
    <n v="79000"/>
    <n v="85200"/>
    <x v="3"/>
    <x v="0"/>
    <x v="3"/>
    <n v="2"/>
    <x v="0"/>
    <x v="2"/>
    <s v="Completed"/>
  </r>
  <r>
    <s v="ORD00424"/>
    <x v="1502"/>
    <s v="Erna Santoso"/>
    <x v="4"/>
    <x v="18"/>
    <n v="11000"/>
    <n v="2.5"/>
    <n v="0"/>
    <n v="27500"/>
    <n v="0"/>
    <n v="27500"/>
    <n v="43000"/>
    <n v="70500"/>
    <x v="2"/>
    <x v="0"/>
    <x v="2"/>
    <n v="4"/>
    <x v="0"/>
    <x v="2"/>
    <s v="Completed"/>
  </r>
  <r>
    <s v="ORD01019"/>
    <x v="1503"/>
    <s v="Hana Santoso"/>
    <x v="0"/>
    <x v="7"/>
    <n v="14000"/>
    <n v="0.6"/>
    <n v="0"/>
    <n v="8400"/>
    <n v="0"/>
    <n v="8400"/>
    <n v="15000"/>
    <n v="23400"/>
    <x v="2"/>
    <x v="0"/>
    <x v="4"/>
    <n v="4"/>
    <x v="0"/>
    <x v="3"/>
    <s v="Completed"/>
  </r>
  <r>
    <s v="ORD01253"/>
    <x v="1504"/>
    <s v="Ani Maulana"/>
    <x v="9"/>
    <x v="3"/>
    <n v="13500"/>
    <n v="1.9"/>
    <n v="0"/>
    <n v="25650"/>
    <n v="0"/>
    <n v="25650"/>
    <n v="89000"/>
    <n v="114650"/>
    <x v="0"/>
    <x v="0"/>
    <x v="4"/>
    <n v="3"/>
    <x v="0"/>
    <x v="3"/>
    <s v="Completed"/>
  </r>
  <r>
    <s v="ORD00089"/>
    <x v="1505"/>
    <s v="Fajar Fauziah"/>
    <x v="24"/>
    <x v="18"/>
    <n v="11000"/>
    <n v="0.6"/>
    <n v="0"/>
    <n v="6600"/>
    <n v="0"/>
    <n v="6600"/>
    <n v="68000"/>
    <n v="74600"/>
    <x v="1"/>
    <x v="0"/>
    <x v="3"/>
    <n v="2"/>
    <x v="1"/>
    <x v="3"/>
    <s v="Completed"/>
  </r>
  <r>
    <s v="ORD00550"/>
    <x v="1506"/>
    <s v="Lestari Puspita"/>
    <x v="19"/>
    <x v="4"/>
    <n v="40000"/>
    <n v="0.6"/>
    <n v="0"/>
    <n v="24000"/>
    <n v="0"/>
    <n v="24000"/>
    <n v="78000"/>
    <n v="102000"/>
    <x v="0"/>
    <x v="0"/>
    <x v="0"/>
    <n v="3"/>
    <x v="0"/>
    <x v="4"/>
    <s v="Completed"/>
  </r>
  <r>
    <s v="ORD01143"/>
    <x v="1507"/>
    <s v="Kartika Saputra"/>
    <x v="37"/>
    <x v="19"/>
    <n v="15500"/>
    <n v="0.5"/>
    <n v="0"/>
    <n v="7750"/>
    <n v="0"/>
    <n v="7750"/>
    <n v="67000"/>
    <n v="74750"/>
    <x v="0"/>
    <x v="0"/>
    <x v="0"/>
    <n v="3"/>
    <x v="0"/>
    <x v="4"/>
    <s v="Completed"/>
  </r>
  <r>
    <s v="ORD00321"/>
    <x v="1508"/>
    <s v="Dewi Kusuma"/>
    <x v="11"/>
    <x v="13"/>
    <n v="10000"/>
    <n v="0.8"/>
    <n v="0"/>
    <n v="8000"/>
    <n v="0"/>
    <n v="8000"/>
    <n v="74000"/>
    <n v="82000"/>
    <x v="1"/>
    <x v="1"/>
    <x v="0"/>
    <n v="4"/>
    <x v="0"/>
    <x v="4"/>
    <s v="Returned"/>
  </r>
  <r>
    <s v="ORD00010"/>
    <x v="1509"/>
    <s v="Budi Hidayat"/>
    <x v="0"/>
    <x v="2"/>
    <n v="20000"/>
    <n v="2.7"/>
    <n v="0"/>
    <n v="54000"/>
    <n v="0"/>
    <n v="54000"/>
    <n v="15000"/>
    <n v="69000"/>
    <x v="2"/>
    <x v="0"/>
    <x v="2"/>
    <n v="2"/>
    <x v="1"/>
    <x v="4"/>
    <s v="Completed"/>
  </r>
  <r>
    <s v="ORD01564"/>
    <x v="1510"/>
    <s v="Gita Halim"/>
    <x v="5"/>
    <x v="9"/>
    <n v="46000"/>
    <n v="0.9"/>
    <n v="0"/>
    <n v="41400"/>
    <n v="0"/>
    <n v="41400"/>
    <n v="18000"/>
    <n v="59400"/>
    <x v="1"/>
    <x v="0"/>
    <x v="1"/>
    <n v="1"/>
    <x v="0"/>
    <x v="5"/>
    <s v="Completed"/>
  </r>
  <r>
    <s v="ORD01694"/>
    <x v="1511"/>
    <s v="Qori Utami"/>
    <x v="30"/>
    <x v="8"/>
    <n v="17500"/>
    <n v="1.4"/>
    <n v="0"/>
    <n v="24500"/>
    <n v="0"/>
    <n v="24500"/>
    <n v="57000"/>
    <n v="81500"/>
    <x v="3"/>
    <x v="0"/>
    <x v="2"/>
    <n v="4"/>
    <x v="0"/>
    <x v="5"/>
    <s v="Completed"/>
  </r>
  <r>
    <s v="ORD00340"/>
    <x v="1512"/>
    <s v="Sari Pradipta"/>
    <x v="5"/>
    <x v="19"/>
    <n v="15500"/>
    <n v="0.8"/>
    <n v="0"/>
    <n v="12400"/>
    <n v="0"/>
    <n v="12400"/>
    <n v="18000"/>
    <n v="30400"/>
    <x v="0"/>
    <x v="0"/>
    <x v="2"/>
    <n v="2"/>
    <x v="0"/>
    <x v="5"/>
    <s v="Completed"/>
  </r>
  <r>
    <s v="ORD00205"/>
    <x v="1513"/>
    <s v="Dewi Kurniawan"/>
    <x v="2"/>
    <x v="9"/>
    <n v="46000"/>
    <n v="0.5"/>
    <n v="0"/>
    <n v="23000"/>
    <n v="0"/>
    <n v="23000"/>
    <n v="76000"/>
    <n v="99000"/>
    <x v="3"/>
    <x v="1"/>
    <x v="2"/>
    <n v="4"/>
    <x v="0"/>
    <x v="5"/>
    <s v="Returned"/>
  </r>
  <r>
    <s v="ORD01257"/>
    <x v="1514"/>
    <s v="Sari Puspita"/>
    <x v="15"/>
    <x v="9"/>
    <n v="46000"/>
    <n v="0.6"/>
    <n v="0"/>
    <n v="27600"/>
    <n v="0"/>
    <n v="27600"/>
    <n v="97000"/>
    <n v="124600"/>
    <x v="1"/>
    <x v="0"/>
    <x v="4"/>
    <n v="1"/>
    <x v="0"/>
    <x v="6"/>
    <s v="Completed"/>
  </r>
  <r>
    <s v="ORD00268"/>
    <x v="1515"/>
    <s v="Kartika Ananda"/>
    <x v="13"/>
    <x v="8"/>
    <n v="17500"/>
    <n v="2.8"/>
    <n v="0"/>
    <n v="49000"/>
    <n v="0"/>
    <n v="49000"/>
    <n v="49000"/>
    <n v="98000"/>
    <x v="2"/>
    <x v="0"/>
    <x v="0"/>
    <n v="2"/>
    <x v="0"/>
    <x v="6"/>
    <s v="Completed"/>
  </r>
  <r>
    <s v="ORD00268"/>
    <x v="1515"/>
    <s v="Kartika Ananda"/>
    <x v="13"/>
    <x v="19"/>
    <n v="15500"/>
    <n v="0.5"/>
    <n v="0"/>
    <n v="7750"/>
    <n v="0"/>
    <n v="7750"/>
    <n v="0"/>
    <n v="7750"/>
    <x v="2"/>
    <x v="0"/>
    <x v="0"/>
    <n v="2"/>
    <x v="0"/>
    <x v="6"/>
    <s v="Completed"/>
  </r>
  <r>
    <s v="ORD00547"/>
    <x v="1516"/>
    <s v="Arif Maulana"/>
    <x v="15"/>
    <x v="11"/>
    <n v="15000"/>
    <n v="1.1000000000000001"/>
    <n v="0"/>
    <n v="16500"/>
    <n v="0"/>
    <n v="16500"/>
    <n v="97000"/>
    <n v="113500"/>
    <x v="1"/>
    <x v="1"/>
    <x v="1"/>
    <n v="2"/>
    <x v="1"/>
    <x v="6"/>
    <s v="Returned"/>
  </r>
  <r>
    <s v="ORD00203"/>
    <x v="1517"/>
    <s v="Erna Maulana"/>
    <x v="31"/>
    <x v="18"/>
    <n v="11000"/>
    <n v="3"/>
    <n v="0"/>
    <n v="33000"/>
    <n v="0"/>
    <n v="33000"/>
    <n v="87000"/>
    <n v="120000"/>
    <x v="0"/>
    <x v="0"/>
    <x v="1"/>
    <n v="1"/>
    <x v="0"/>
    <x v="6"/>
    <s v="Completed"/>
  </r>
  <r>
    <s v="ORD01136"/>
    <x v="1518"/>
    <s v="Dewi Wijaya"/>
    <x v="12"/>
    <x v="16"/>
    <n v="115000"/>
    <n v="0.4"/>
    <n v="0"/>
    <n v="46000"/>
    <n v="0"/>
    <n v="46000"/>
    <n v="30000"/>
    <n v="76000"/>
    <x v="2"/>
    <x v="0"/>
    <x v="4"/>
    <n v="4"/>
    <x v="0"/>
    <x v="6"/>
    <s v="Completed"/>
  </r>
  <r>
    <s v="ORD01863"/>
    <x v="1519"/>
    <s v="Erna Setiawan"/>
    <x v="6"/>
    <x v="14"/>
    <n v="55000"/>
    <n v="1"/>
    <n v="0"/>
    <n v="55000"/>
    <n v="0"/>
    <n v="55000"/>
    <n v="80000"/>
    <n v="135000"/>
    <x v="3"/>
    <x v="0"/>
    <x v="3"/>
    <n v="4"/>
    <x v="0"/>
    <x v="6"/>
    <s v="Completed"/>
  </r>
  <r>
    <s v="ORD01676"/>
    <x v="1520"/>
    <s v="Erna Wijaya"/>
    <x v="32"/>
    <x v="15"/>
    <n v="10000"/>
    <n v="0.6"/>
    <n v="0"/>
    <n v="6000"/>
    <n v="0"/>
    <n v="6000"/>
    <n v="28000"/>
    <n v="34000"/>
    <x v="2"/>
    <x v="0"/>
    <x v="3"/>
    <n v="2"/>
    <x v="0"/>
    <x v="6"/>
    <s v="Completed"/>
  </r>
  <r>
    <s v="ORD01399"/>
    <x v="1521"/>
    <s v="Clara Kusuma"/>
    <x v="15"/>
    <x v="11"/>
    <n v="15000"/>
    <n v="1.7"/>
    <n v="0"/>
    <n v="25500"/>
    <n v="0"/>
    <n v="25500"/>
    <n v="97000"/>
    <n v="122500"/>
    <x v="3"/>
    <x v="0"/>
    <x v="1"/>
    <n v="5"/>
    <x v="0"/>
    <x v="0"/>
    <s v="Completed"/>
  </r>
  <r>
    <s v="ORD01092"/>
    <x v="1522"/>
    <s v="Indra Puspita"/>
    <x v="27"/>
    <x v="12"/>
    <n v="9500"/>
    <n v="1.3"/>
    <n v="0"/>
    <n v="12350"/>
    <n v="0"/>
    <n v="12350"/>
    <n v="49000"/>
    <n v="61350"/>
    <x v="1"/>
    <x v="0"/>
    <x v="2"/>
    <n v="1"/>
    <x v="1"/>
    <x v="1"/>
    <s v="Completed"/>
  </r>
  <r>
    <s v="ORD01628"/>
    <x v="1523"/>
    <s v="Yoga Utami"/>
    <x v="23"/>
    <x v="0"/>
    <n v="10000"/>
    <n v="2.1"/>
    <n v="0"/>
    <n v="21000"/>
    <n v="0"/>
    <n v="21000"/>
    <n v="55000"/>
    <n v="76000"/>
    <x v="2"/>
    <x v="0"/>
    <x v="0"/>
    <n v="2"/>
    <x v="1"/>
    <x v="1"/>
    <s v="Completed"/>
  </r>
  <r>
    <s v="ORD00279"/>
    <x v="1524"/>
    <s v="Clara Kusuma"/>
    <x v="15"/>
    <x v="16"/>
    <n v="115000"/>
    <n v="1.2"/>
    <n v="0"/>
    <n v="138000"/>
    <n v="0"/>
    <n v="138000"/>
    <n v="97000"/>
    <n v="235000"/>
    <x v="1"/>
    <x v="0"/>
    <x v="3"/>
    <n v="2"/>
    <x v="0"/>
    <x v="4"/>
    <s v="Completed"/>
  </r>
  <r>
    <s v="ORD01612"/>
    <x v="1525"/>
    <s v="Iwan Maulana"/>
    <x v="14"/>
    <x v="2"/>
    <n v="20000"/>
    <n v="1.7"/>
    <n v="0"/>
    <n v="34000"/>
    <n v="0"/>
    <n v="34000"/>
    <n v="85000"/>
    <n v="119000"/>
    <x v="1"/>
    <x v="0"/>
    <x v="2"/>
    <n v="3"/>
    <x v="1"/>
    <x v="5"/>
    <s v="Completed"/>
  </r>
  <r>
    <s v="ORD00201"/>
    <x v="1526"/>
    <s v="Qori Wijaya"/>
    <x v="4"/>
    <x v="4"/>
    <n v="40000"/>
    <n v="0.7"/>
    <n v="5"/>
    <n v="28000"/>
    <n v="1400"/>
    <n v="26600"/>
    <n v="43000"/>
    <n v="69600"/>
    <x v="1"/>
    <x v="0"/>
    <x v="0"/>
    <n v="5"/>
    <x v="0"/>
    <x v="6"/>
    <s v="Completed"/>
  </r>
  <r>
    <s v="ORD01597"/>
    <x v="1527"/>
    <s v="Qori Syahputra"/>
    <x v="12"/>
    <x v="11"/>
    <n v="15000"/>
    <n v="0.7"/>
    <n v="5"/>
    <n v="10500"/>
    <n v="525"/>
    <n v="9975"/>
    <n v="30000"/>
    <n v="39975"/>
    <x v="0"/>
    <x v="0"/>
    <x v="3"/>
    <n v="5"/>
    <x v="0"/>
    <x v="6"/>
    <s v="Completed"/>
  </r>
  <r>
    <s v="ORD00284"/>
    <x v="1528"/>
    <s v="Putri Wijaya"/>
    <x v="12"/>
    <x v="6"/>
    <n v="26000"/>
    <n v="1.9"/>
    <n v="5"/>
    <n v="49400"/>
    <n v="2470"/>
    <n v="46930"/>
    <n v="30000"/>
    <n v="76930"/>
    <x v="0"/>
    <x v="1"/>
    <x v="1"/>
    <n v="5"/>
    <x v="0"/>
    <x v="6"/>
    <s v="Returned"/>
  </r>
  <r>
    <s v="ORD00298"/>
    <x v="1529"/>
    <s v="Citra Iskandar"/>
    <x v="22"/>
    <x v="9"/>
    <n v="46000"/>
    <n v="1.4"/>
    <n v="5"/>
    <n v="64399.999999999993"/>
    <n v="3220"/>
    <n v="61179.999999999993"/>
    <n v="50000"/>
    <n v="111180"/>
    <x v="1"/>
    <x v="0"/>
    <x v="3"/>
    <n v="3"/>
    <x v="0"/>
    <x v="6"/>
    <s v="Completed"/>
  </r>
  <r>
    <s v="ORD01096"/>
    <x v="1530"/>
    <s v="Yoga Utami"/>
    <x v="23"/>
    <x v="8"/>
    <n v="17500"/>
    <n v="3.8"/>
    <n v="5"/>
    <n v="66500"/>
    <n v="3325"/>
    <n v="63175"/>
    <n v="55000"/>
    <n v="118175"/>
    <x v="2"/>
    <x v="0"/>
    <x v="2"/>
    <n v="1"/>
    <x v="1"/>
    <x v="6"/>
    <s v="Completed"/>
  </r>
  <r>
    <s v="ORD00963"/>
    <x v="1531"/>
    <s v="Oka Kurniawan"/>
    <x v="31"/>
    <x v="4"/>
    <n v="40000"/>
    <n v="1.4"/>
    <n v="0"/>
    <n v="56000"/>
    <n v="0"/>
    <n v="56000"/>
    <n v="87000"/>
    <n v="143000"/>
    <x v="3"/>
    <x v="0"/>
    <x v="4"/>
    <n v="5"/>
    <x v="1"/>
    <x v="0"/>
    <s v="Completed"/>
  </r>
  <r>
    <s v="ORD01329"/>
    <x v="1532"/>
    <s v="Aulia Syahputra"/>
    <x v="35"/>
    <x v="3"/>
    <n v="13500"/>
    <n v="1.6"/>
    <n v="0"/>
    <n v="21600"/>
    <n v="0"/>
    <n v="21600"/>
    <n v="79000"/>
    <n v="100600"/>
    <x v="0"/>
    <x v="0"/>
    <x v="2"/>
    <n v="5"/>
    <x v="0"/>
    <x v="0"/>
    <s v="Completed"/>
  </r>
  <r>
    <s v="ORD01736"/>
    <x v="1533"/>
    <s v="Zahra Budiman"/>
    <x v="27"/>
    <x v="4"/>
    <n v="40000"/>
    <n v="1.2"/>
    <n v="0"/>
    <n v="48000"/>
    <n v="0"/>
    <n v="48000"/>
    <n v="49000"/>
    <n v="97000"/>
    <x v="2"/>
    <x v="0"/>
    <x v="3"/>
    <n v="5"/>
    <x v="0"/>
    <x v="1"/>
    <s v="Completed"/>
  </r>
  <r>
    <s v="ORD00481"/>
    <x v="1534"/>
    <s v="Citra Iskandar"/>
    <x v="22"/>
    <x v="8"/>
    <n v="17500"/>
    <n v="0.9"/>
    <n v="0"/>
    <n v="15750"/>
    <n v="0"/>
    <n v="15750"/>
    <n v="50000"/>
    <n v="65750"/>
    <x v="2"/>
    <x v="1"/>
    <x v="4"/>
    <n v="3"/>
    <x v="0"/>
    <x v="1"/>
    <s v="Returned"/>
  </r>
  <r>
    <s v="ORD01117"/>
    <x v="1535"/>
    <s v="Hana Saputra"/>
    <x v="17"/>
    <x v="1"/>
    <n v="15000"/>
    <n v="1"/>
    <n v="0"/>
    <n v="15000"/>
    <n v="0"/>
    <n v="15000"/>
    <n v="72000"/>
    <n v="87000"/>
    <x v="2"/>
    <x v="0"/>
    <x v="3"/>
    <n v="3"/>
    <x v="0"/>
    <x v="2"/>
    <s v="Completed"/>
  </r>
  <r>
    <s v="ORD00047"/>
    <x v="1536"/>
    <s v="Joko Maulana"/>
    <x v="27"/>
    <x v="19"/>
    <n v="15500"/>
    <n v="0.3"/>
    <n v="0"/>
    <n v="4650"/>
    <n v="0"/>
    <n v="4650"/>
    <n v="49000"/>
    <n v="53650"/>
    <x v="3"/>
    <x v="0"/>
    <x v="1"/>
    <n v="1"/>
    <x v="1"/>
    <x v="2"/>
    <s v="Completed"/>
  </r>
  <r>
    <s v="ORD00270"/>
    <x v="1537"/>
    <s v="Zahra Saputra"/>
    <x v="1"/>
    <x v="5"/>
    <n v="10500"/>
    <n v="2.2999999999999998"/>
    <n v="0"/>
    <n v="24149.999999999996"/>
    <n v="0"/>
    <n v="24149.999999999996"/>
    <n v="17000"/>
    <n v="41150"/>
    <x v="3"/>
    <x v="0"/>
    <x v="1"/>
    <n v="5"/>
    <x v="0"/>
    <x v="2"/>
    <s v="Completed"/>
  </r>
  <r>
    <s v="ORD00786"/>
    <x v="1538"/>
    <s v="Erna Budiman"/>
    <x v="31"/>
    <x v="14"/>
    <n v="55000"/>
    <n v="0.4"/>
    <n v="0"/>
    <n v="22000"/>
    <n v="0"/>
    <n v="22000"/>
    <n v="87000"/>
    <n v="109000"/>
    <x v="2"/>
    <x v="2"/>
    <x v="4"/>
    <n v="4"/>
    <x v="0"/>
    <x v="3"/>
    <s v="Cancelled"/>
  </r>
  <r>
    <s v="ORD00654"/>
    <x v="1539"/>
    <s v="Fajar Puspita"/>
    <x v="6"/>
    <x v="4"/>
    <n v="40000"/>
    <n v="0.6"/>
    <n v="0"/>
    <n v="24000"/>
    <n v="0"/>
    <n v="24000"/>
    <n v="80000"/>
    <n v="104000"/>
    <x v="0"/>
    <x v="0"/>
    <x v="1"/>
    <n v="3"/>
    <x v="1"/>
    <x v="3"/>
    <s v="Completed"/>
  </r>
  <r>
    <s v="ORD00263"/>
    <x v="1540"/>
    <s v="Citra Utami"/>
    <x v="29"/>
    <x v="9"/>
    <n v="46000"/>
    <n v="1.4"/>
    <n v="0"/>
    <n v="64399.999999999993"/>
    <n v="0"/>
    <n v="64399.999999999993"/>
    <n v="48000"/>
    <n v="112400"/>
    <x v="3"/>
    <x v="1"/>
    <x v="0"/>
    <n v="1"/>
    <x v="0"/>
    <x v="6"/>
    <s v="Returned"/>
  </r>
  <r>
    <s v="ORD00263"/>
    <x v="1540"/>
    <s v="Citra Utami"/>
    <x v="29"/>
    <x v="12"/>
    <n v="9500"/>
    <n v="0.7"/>
    <n v="0"/>
    <n v="6650"/>
    <n v="0"/>
    <n v="6650"/>
    <n v="0"/>
    <n v="6650"/>
    <x v="3"/>
    <x v="1"/>
    <x v="0"/>
    <n v="1"/>
    <x v="0"/>
    <x v="6"/>
    <s v="Returned"/>
  </r>
  <r>
    <s v="ORD01724"/>
    <x v="1541"/>
    <s v="Sari Kurniawan"/>
    <x v="35"/>
    <x v="8"/>
    <n v="17500"/>
    <n v="1.7"/>
    <n v="0"/>
    <n v="29750"/>
    <n v="0"/>
    <n v="29750"/>
    <n v="79000"/>
    <n v="108750"/>
    <x v="0"/>
    <x v="0"/>
    <x v="4"/>
    <n v="1"/>
    <x v="0"/>
    <x v="6"/>
    <s v="Completed"/>
  </r>
  <r>
    <s v="ORD00604"/>
    <x v="1542"/>
    <s v="Lestari Fauziah"/>
    <x v="23"/>
    <x v="3"/>
    <n v="13500"/>
    <n v="3.6"/>
    <n v="0"/>
    <n v="48600"/>
    <n v="0"/>
    <n v="48600"/>
    <n v="55000"/>
    <n v="103600"/>
    <x v="1"/>
    <x v="0"/>
    <x v="1"/>
    <n v="3"/>
    <x v="0"/>
    <x v="0"/>
    <s v="Completed"/>
  </r>
  <r>
    <s v="ORD00282"/>
    <x v="1543"/>
    <s v="Eka Ramadhani"/>
    <x v="31"/>
    <x v="10"/>
    <n v="45000"/>
    <n v="1.8"/>
    <n v="0"/>
    <n v="81000"/>
    <n v="0"/>
    <n v="81000"/>
    <n v="87000"/>
    <n v="168000"/>
    <x v="3"/>
    <x v="0"/>
    <x v="0"/>
    <n v="2"/>
    <x v="0"/>
    <x v="1"/>
    <s v="Completed"/>
  </r>
  <r>
    <s v="ORD00018"/>
    <x v="1544"/>
    <s v="Tono Puspita"/>
    <x v="19"/>
    <x v="4"/>
    <n v="40000"/>
    <n v="0.7"/>
    <n v="0"/>
    <n v="28000"/>
    <n v="0"/>
    <n v="28000"/>
    <n v="78000"/>
    <n v="106000"/>
    <x v="0"/>
    <x v="0"/>
    <x v="3"/>
    <n v="4"/>
    <x v="1"/>
    <x v="2"/>
    <s v="Completed"/>
  </r>
  <r>
    <s v="ORD01367"/>
    <x v="1545"/>
    <s v="Nanda Setiawan"/>
    <x v="31"/>
    <x v="13"/>
    <n v="10000"/>
    <n v="0.7"/>
    <n v="0"/>
    <n v="7000"/>
    <n v="0"/>
    <n v="7000"/>
    <n v="87000"/>
    <n v="94000"/>
    <x v="1"/>
    <x v="0"/>
    <x v="0"/>
    <n v="4"/>
    <x v="1"/>
    <x v="2"/>
    <s v="Completed"/>
  </r>
  <r>
    <s v="ORD01007"/>
    <x v="1546"/>
    <s v="Yani Kusuma"/>
    <x v="8"/>
    <x v="18"/>
    <n v="11000"/>
    <n v="1.6"/>
    <n v="0"/>
    <n v="17600"/>
    <n v="0"/>
    <n v="17600"/>
    <n v="59000"/>
    <n v="76600"/>
    <x v="2"/>
    <x v="0"/>
    <x v="3"/>
    <n v="2"/>
    <x v="0"/>
    <x v="4"/>
    <s v="Completed"/>
  </r>
  <r>
    <s v="ORD00986"/>
    <x v="1547"/>
    <s v="Clara Halim"/>
    <x v="31"/>
    <x v="5"/>
    <n v="10500"/>
    <n v="2.4"/>
    <n v="0"/>
    <n v="25200"/>
    <n v="0"/>
    <n v="25200"/>
    <n v="87000"/>
    <n v="112200"/>
    <x v="1"/>
    <x v="2"/>
    <x v="2"/>
    <n v="2"/>
    <x v="0"/>
    <x v="4"/>
    <s v="Cancelled"/>
  </r>
  <r>
    <s v="ORD01856"/>
    <x v="1548"/>
    <s v="Kartika Santoso"/>
    <x v="10"/>
    <x v="9"/>
    <n v="46000"/>
    <n v="0.8"/>
    <n v="0"/>
    <n v="36800"/>
    <n v="0"/>
    <n v="36800"/>
    <n v="87000"/>
    <n v="123800"/>
    <x v="1"/>
    <x v="0"/>
    <x v="0"/>
    <n v="3"/>
    <x v="0"/>
    <x v="4"/>
    <s v="Completed"/>
  </r>
  <r>
    <s v="ORD00476"/>
    <x v="1549"/>
    <s v="Yani Budiman"/>
    <x v="25"/>
    <x v="4"/>
    <n v="40000"/>
    <n v="1.3"/>
    <n v="0"/>
    <n v="52000"/>
    <n v="0"/>
    <n v="52000"/>
    <n v="50000"/>
    <n v="102000"/>
    <x v="0"/>
    <x v="0"/>
    <x v="4"/>
    <n v="2"/>
    <x v="0"/>
    <x v="4"/>
    <s v="Completed"/>
  </r>
  <r>
    <s v="ORD00476"/>
    <x v="1549"/>
    <s v="Yani Budiman"/>
    <x v="25"/>
    <x v="2"/>
    <n v="20000"/>
    <n v="1.5"/>
    <n v="0"/>
    <n v="30000"/>
    <n v="0"/>
    <n v="30000"/>
    <n v="0"/>
    <n v="30000"/>
    <x v="0"/>
    <x v="0"/>
    <x v="4"/>
    <n v="2"/>
    <x v="0"/>
    <x v="4"/>
    <s v="Completed"/>
  </r>
  <r>
    <s v="ORD01467"/>
    <x v="1550"/>
    <s v="Andi Wijaya"/>
    <x v="36"/>
    <x v="17"/>
    <n v="12000"/>
    <n v="0.7"/>
    <n v="0"/>
    <n v="8400"/>
    <n v="0"/>
    <n v="8400"/>
    <n v="21000"/>
    <n v="29400"/>
    <x v="3"/>
    <x v="0"/>
    <x v="1"/>
    <n v="3"/>
    <x v="1"/>
    <x v="5"/>
    <s v="Completed"/>
  </r>
  <r>
    <s v="ORD00064"/>
    <x v="1551"/>
    <s v="Indra Setiawan"/>
    <x v="28"/>
    <x v="11"/>
    <n v="15000"/>
    <n v="1.2"/>
    <n v="0"/>
    <n v="18000"/>
    <n v="0"/>
    <n v="18000"/>
    <n v="56000"/>
    <n v="74000"/>
    <x v="3"/>
    <x v="0"/>
    <x v="1"/>
    <n v="3"/>
    <x v="1"/>
    <x v="5"/>
    <s v="Completed"/>
  </r>
  <r>
    <s v="ORD00416"/>
    <x v="1552"/>
    <s v="Gita Halim"/>
    <x v="5"/>
    <x v="17"/>
    <n v="12000"/>
    <n v="0.9"/>
    <n v="0"/>
    <n v="10800"/>
    <n v="0"/>
    <n v="10800"/>
    <n v="18000"/>
    <n v="28800"/>
    <x v="1"/>
    <x v="0"/>
    <x v="0"/>
    <n v="3"/>
    <x v="0"/>
    <x v="5"/>
    <s v="Completed"/>
  </r>
  <r>
    <s v="ORD00416"/>
    <x v="1552"/>
    <s v="Gita Halim"/>
    <x v="5"/>
    <x v="14"/>
    <n v="55000"/>
    <n v="0.1"/>
    <n v="0"/>
    <n v="5500"/>
    <n v="0"/>
    <n v="5500"/>
    <n v="0"/>
    <n v="5500"/>
    <x v="1"/>
    <x v="0"/>
    <x v="0"/>
    <n v="3"/>
    <x v="0"/>
    <x v="5"/>
    <s v="Completed"/>
  </r>
  <r>
    <s v="ORD00703"/>
    <x v="1553"/>
    <s v="Lestari Fauziah"/>
    <x v="23"/>
    <x v="8"/>
    <n v="17500"/>
    <n v="2.4"/>
    <n v="0"/>
    <n v="42000"/>
    <n v="0"/>
    <n v="42000"/>
    <n v="55000"/>
    <n v="97000"/>
    <x v="0"/>
    <x v="0"/>
    <x v="3"/>
    <n v="2"/>
    <x v="0"/>
    <x v="5"/>
    <s v="Completed"/>
  </r>
  <r>
    <s v="ORD00914"/>
    <x v="1554"/>
    <s v="Putri Puspita"/>
    <x v="8"/>
    <x v="11"/>
    <n v="15000"/>
    <n v="0.7"/>
    <n v="0"/>
    <n v="10500"/>
    <n v="0"/>
    <n v="10500"/>
    <n v="59000"/>
    <n v="69500"/>
    <x v="2"/>
    <x v="0"/>
    <x v="3"/>
    <n v="4"/>
    <x v="0"/>
    <x v="5"/>
    <s v="Completed"/>
  </r>
  <r>
    <s v="ORD01368"/>
    <x v="1555"/>
    <s v="Bella Maulana"/>
    <x v="13"/>
    <x v="11"/>
    <n v="15000"/>
    <n v="0.9"/>
    <n v="5"/>
    <n v="13500"/>
    <n v="675"/>
    <n v="12825"/>
    <n v="49000"/>
    <n v="61825"/>
    <x v="2"/>
    <x v="1"/>
    <x v="2"/>
    <n v="4"/>
    <x v="0"/>
    <x v="6"/>
    <s v="Returned"/>
  </r>
  <r>
    <s v="ORD01250"/>
    <x v="1556"/>
    <s v="Arif Santoso"/>
    <x v="16"/>
    <x v="3"/>
    <n v="13500"/>
    <n v="1.3"/>
    <n v="5"/>
    <n v="17550"/>
    <n v="877.5"/>
    <n v="16672.5"/>
    <n v="18000"/>
    <n v="34672.5"/>
    <x v="0"/>
    <x v="0"/>
    <x v="0"/>
    <n v="1"/>
    <x v="1"/>
    <x v="6"/>
    <s v="Completed"/>
  </r>
  <r>
    <s v="ORD01344"/>
    <x v="1557"/>
    <s v="Erna Budiman"/>
    <x v="31"/>
    <x v="8"/>
    <n v="17500"/>
    <n v="1.5"/>
    <n v="5"/>
    <n v="26250"/>
    <n v="1312.5"/>
    <n v="24937.5"/>
    <n v="87000"/>
    <n v="111937.5"/>
    <x v="0"/>
    <x v="0"/>
    <x v="2"/>
    <n v="3"/>
    <x v="0"/>
    <x v="6"/>
    <s v="Completed"/>
  </r>
  <r>
    <s v="ORD00087"/>
    <x v="1558"/>
    <s v="Wahyu Santoso"/>
    <x v="34"/>
    <x v="19"/>
    <n v="15500"/>
    <n v="0.2"/>
    <n v="5"/>
    <n v="3100"/>
    <n v="155"/>
    <n v="2945"/>
    <n v="18000"/>
    <n v="20945"/>
    <x v="1"/>
    <x v="0"/>
    <x v="2"/>
    <n v="2"/>
    <x v="1"/>
    <x v="6"/>
    <s v="Completed"/>
  </r>
  <r>
    <s v="ORD00087"/>
    <x v="1558"/>
    <s v="Wahyu Santoso"/>
    <x v="34"/>
    <x v="2"/>
    <n v="20000"/>
    <n v="3"/>
    <n v="5"/>
    <n v="60000"/>
    <n v="3000"/>
    <n v="57000"/>
    <n v="0"/>
    <n v="57000"/>
    <x v="1"/>
    <x v="0"/>
    <x v="2"/>
    <n v="2"/>
    <x v="1"/>
    <x v="6"/>
    <s v="Completed"/>
  </r>
  <r>
    <s v="ORD00429"/>
    <x v="1559"/>
    <s v="Ani Budiman"/>
    <x v="17"/>
    <x v="4"/>
    <n v="40000"/>
    <n v="0.7"/>
    <n v="5"/>
    <n v="28000"/>
    <n v="1400"/>
    <n v="26600"/>
    <n v="72000"/>
    <n v="98600"/>
    <x v="3"/>
    <x v="0"/>
    <x v="3"/>
    <n v="4"/>
    <x v="0"/>
    <x v="6"/>
    <s v="Completed"/>
  </r>
  <r>
    <s v="ORD00033"/>
    <x v="1560"/>
    <s v="Arif Maulana"/>
    <x v="15"/>
    <x v="10"/>
    <n v="45000"/>
    <n v="1.6"/>
    <n v="5"/>
    <n v="72000"/>
    <n v="3600"/>
    <n v="68400"/>
    <n v="97000"/>
    <n v="165400"/>
    <x v="0"/>
    <x v="0"/>
    <x v="0"/>
    <n v="2"/>
    <x v="1"/>
    <x v="6"/>
    <s v="Completed"/>
  </r>
  <r>
    <s v="ORD00033"/>
    <x v="1560"/>
    <s v="Arif Maulana"/>
    <x v="15"/>
    <x v="6"/>
    <n v="26000"/>
    <n v="1.1000000000000001"/>
    <n v="5"/>
    <n v="28600.000000000004"/>
    <n v="1430.0000000000002"/>
    <n v="27170.000000000004"/>
    <n v="0"/>
    <n v="27170.000000000004"/>
    <x v="0"/>
    <x v="0"/>
    <x v="0"/>
    <n v="2"/>
    <x v="1"/>
    <x v="6"/>
    <s v="Completed"/>
  </r>
  <r>
    <s v="ORD00485"/>
    <x v="1561"/>
    <s v="Gita Utami"/>
    <x v="34"/>
    <x v="0"/>
    <n v="10000"/>
    <n v="1.6"/>
    <n v="5"/>
    <n v="16000"/>
    <n v="800"/>
    <n v="15200"/>
    <n v="18000"/>
    <n v="33200"/>
    <x v="2"/>
    <x v="0"/>
    <x v="2"/>
    <n v="2"/>
    <x v="0"/>
    <x v="6"/>
    <s v="Completed"/>
  </r>
  <r>
    <s v="ORD00103"/>
    <x v="1562"/>
    <s v="Gita Budiman"/>
    <x v="24"/>
    <x v="11"/>
    <n v="15000"/>
    <n v="1.7"/>
    <n v="5"/>
    <n v="25500"/>
    <n v="1275"/>
    <n v="24225"/>
    <n v="68000"/>
    <n v="92225"/>
    <x v="3"/>
    <x v="1"/>
    <x v="0"/>
    <n v="5"/>
    <x v="0"/>
    <x v="6"/>
    <s v="Returned"/>
  </r>
  <r>
    <s v="ORD01262"/>
    <x v="1563"/>
    <s v="Lestari Wijaya"/>
    <x v="18"/>
    <x v="16"/>
    <n v="115000"/>
    <n v="0.9"/>
    <n v="5"/>
    <n v="103500"/>
    <n v="5175"/>
    <n v="98325"/>
    <n v="0"/>
    <n v="98325"/>
    <x v="1"/>
    <x v="0"/>
    <x v="2"/>
    <n v="4"/>
    <x v="0"/>
    <x v="6"/>
    <s v="Completed"/>
  </r>
  <r>
    <s v="ORD00858"/>
    <x v="1564"/>
    <s v="Aulia Pradipta"/>
    <x v="19"/>
    <x v="4"/>
    <n v="40000"/>
    <n v="1.3"/>
    <n v="5"/>
    <n v="52000"/>
    <n v="2600"/>
    <n v="49400"/>
    <n v="78000"/>
    <n v="127400"/>
    <x v="2"/>
    <x v="0"/>
    <x v="4"/>
    <n v="1"/>
    <x v="0"/>
    <x v="6"/>
    <s v="Completed"/>
  </r>
  <r>
    <s v="ORD01284"/>
    <x v="1565"/>
    <s v="Galih Budiman"/>
    <x v="1"/>
    <x v="2"/>
    <n v="20000"/>
    <n v="1.7"/>
    <n v="5"/>
    <n v="34000"/>
    <n v="1700"/>
    <n v="32300"/>
    <n v="17000"/>
    <n v="49300"/>
    <x v="3"/>
    <x v="0"/>
    <x v="4"/>
    <n v="2"/>
    <x v="1"/>
    <x v="6"/>
    <s v="Completed"/>
  </r>
  <r>
    <s v="ORD01056"/>
    <x v="1566"/>
    <s v="Qori Fauziah"/>
    <x v="11"/>
    <x v="9"/>
    <n v="46000"/>
    <n v="1.4"/>
    <n v="5"/>
    <n v="64399.999999999993"/>
    <n v="3220"/>
    <n v="61179.999999999993"/>
    <n v="74000"/>
    <n v="135180"/>
    <x v="2"/>
    <x v="0"/>
    <x v="4"/>
    <n v="4"/>
    <x v="0"/>
    <x v="6"/>
    <s v="Completed"/>
  </r>
  <r>
    <s v="ORD01528"/>
    <x v="1567"/>
    <s v="Hana Kusuma"/>
    <x v="6"/>
    <x v="12"/>
    <n v="9500"/>
    <n v="1.7"/>
    <n v="5"/>
    <n v="16150"/>
    <n v="807.5"/>
    <n v="15342.5"/>
    <n v="80000"/>
    <n v="95342.5"/>
    <x v="0"/>
    <x v="0"/>
    <x v="3"/>
    <n v="4"/>
    <x v="0"/>
    <x v="6"/>
    <s v="Completed"/>
  </r>
  <r>
    <s v="ORD00324"/>
    <x v="1568"/>
    <s v="Zahra Budiman"/>
    <x v="27"/>
    <x v="8"/>
    <n v="17500"/>
    <n v="3.3"/>
    <n v="5"/>
    <n v="57750"/>
    <n v="2887.5"/>
    <n v="54862.5"/>
    <n v="49000"/>
    <n v="103862.5"/>
    <x v="0"/>
    <x v="0"/>
    <x v="1"/>
    <n v="4"/>
    <x v="0"/>
    <x v="6"/>
    <s v="Completed"/>
  </r>
  <r>
    <s v="ORD00067"/>
    <x v="1569"/>
    <s v="Nanda Iskandar"/>
    <x v="14"/>
    <x v="16"/>
    <n v="115000"/>
    <n v="0.8"/>
    <n v="5"/>
    <n v="92000"/>
    <n v="4600"/>
    <n v="87400"/>
    <n v="85000"/>
    <n v="172400"/>
    <x v="1"/>
    <x v="0"/>
    <x v="3"/>
    <n v="3"/>
    <x v="1"/>
    <x v="6"/>
    <s v="Completed"/>
  </r>
  <r>
    <s v="ORD00067"/>
    <x v="1569"/>
    <s v="Nanda Iskandar"/>
    <x v="14"/>
    <x v="2"/>
    <n v="20000"/>
    <n v="1.3"/>
    <n v="5"/>
    <n v="26000"/>
    <n v="1300"/>
    <n v="24700"/>
    <n v="0"/>
    <n v="24700"/>
    <x v="1"/>
    <x v="0"/>
    <x v="3"/>
    <n v="3"/>
    <x v="1"/>
    <x v="6"/>
    <s v="Completed"/>
  </r>
  <r>
    <s v="ORD01765"/>
    <x v="1570"/>
    <s v="Ani Budiman"/>
    <x v="17"/>
    <x v="11"/>
    <n v="15000"/>
    <n v="0.9"/>
    <n v="5"/>
    <n v="13500"/>
    <n v="675"/>
    <n v="12825"/>
    <n v="72000"/>
    <n v="84825"/>
    <x v="0"/>
    <x v="0"/>
    <x v="2"/>
    <n v="1"/>
    <x v="0"/>
    <x v="6"/>
    <s v="Completed"/>
  </r>
  <r>
    <s v="ORD00765"/>
    <x v="1571"/>
    <s v="Citra Maulana"/>
    <x v="17"/>
    <x v="9"/>
    <n v="46000"/>
    <n v="0.5"/>
    <n v="5"/>
    <n v="23000"/>
    <n v="1150"/>
    <n v="21850"/>
    <n v="72000"/>
    <n v="93850"/>
    <x v="0"/>
    <x v="1"/>
    <x v="3"/>
    <n v="4"/>
    <x v="0"/>
    <x v="6"/>
    <s v="Returned"/>
  </r>
  <r>
    <s v="ORD00568"/>
    <x v="1572"/>
    <s v="Putri Ananda"/>
    <x v="7"/>
    <x v="9"/>
    <n v="46000"/>
    <n v="1"/>
    <n v="5"/>
    <n v="46000"/>
    <n v="2300"/>
    <n v="43700"/>
    <n v="26000"/>
    <n v="69700"/>
    <x v="3"/>
    <x v="0"/>
    <x v="4"/>
    <n v="5"/>
    <x v="0"/>
    <x v="6"/>
    <s v="Completed"/>
  </r>
  <r>
    <s v="ORD01642"/>
    <x v="1573"/>
    <s v="Qori Ramadhani"/>
    <x v="21"/>
    <x v="15"/>
    <n v="10000"/>
    <n v="1.2"/>
    <n v="5"/>
    <n v="12000"/>
    <n v="600"/>
    <n v="11400"/>
    <n v="59000"/>
    <n v="70400"/>
    <x v="3"/>
    <x v="0"/>
    <x v="2"/>
    <n v="3"/>
    <x v="0"/>
    <x v="6"/>
    <s v="Completed"/>
  </r>
  <r>
    <s v="ORD00776"/>
    <x v="1574"/>
    <s v="Dina Budiman"/>
    <x v="21"/>
    <x v="4"/>
    <n v="40000"/>
    <n v="0.7"/>
    <n v="5"/>
    <n v="28000"/>
    <n v="1400"/>
    <n v="26600"/>
    <n v="59000"/>
    <n v="85600"/>
    <x v="2"/>
    <x v="2"/>
    <x v="0"/>
    <n v="1"/>
    <x v="0"/>
    <x v="6"/>
    <s v="Cancelled"/>
  </r>
  <r>
    <s v="ORD01508"/>
    <x v="1575"/>
    <s v="Clara Utami"/>
    <x v="34"/>
    <x v="12"/>
    <n v="9500"/>
    <n v="2.1"/>
    <n v="5"/>
    <n v="19950"/>
    <n v="997.5"/>
    <n v="18952.5"/>
    <n v="18000"/>
    <n v="36952.5"/>
    <x v="3"/>
    <x v="0"/>
    <x v="1"/>
    <n v="5"/>
    <x v="0"/>
    <x v="6"/>
    <s v="Completed"/>
  </r>
  <r>
    <s v="ORD01381"/>
    <x v="1576"/>
    <s v="Tono Syahputra"/>
    <x v="0"/>
    <x v="10"/>
    <n v="45000"/>
    <n v="0.2"/>
    <n v="5"/>
    <n v="9000"/>
    <n v="450"/>
    <n v="8550"/>
    <n v="15000"/>
    <n v="23550"/>
    <x v="1"/>
    <x v="0"/>
    <x v="4"/>
    <n v="5"/>
    <x v="1"/>
    <x v="6"/>
    <s v="Completed"/>
  </r>
  <r>
    <s v="ORD00884"/>
    <x v="1577"/>
    <s v="Sari Ramadhani"/>
    <x v="26"/>
    <x v="2"/>
    <n v="20000"/>
    <n v="2.2000000000000002"/>
    <n v="5"/>
    <n v="44000"/>
    <n v="2200"/>
    <n v="41800"/>
    <n v="46000"/>
    <n v="87800"/>
    <x v="3"/>
    <x v="0"/>
    <x v="3"/>
    <n v="5"/>
    <x v="0"/>
    <x v="6"/>
    <s v="Completed"/>
  </r>
  <r>
    <s v="ORD00792"/>
    <x v="1578"/>
    <s v="Dewi Iskandar"/>
    <x v="5"/>
    <x v="8"/>
    <n v="17500"/>
    <n v="0.7"/>
    <n v="5"/>
    <n v="12250"/>
    <n v="612.5"/>
    <n v="11637.5"/>
    <n v="18000"/>
    <n v="29637.5"/>
    <x v="1"/>
    <x v="0"/>
    <x v="2"/>
    <n v="5"/>
    <x v="0"/>
    <x v="6"/>
    <s v="Completed"/>
  </r>
  <r>
    <s v="ORD01390"/>
    <x v="1579"/>
    <s v="Kartika Ananda"/>
    <x v="13"/>
    <x v="10"/>
    <n v="45000"/>
    <n v="1.2"/>
    <n v="5"/>
    <n v="54000"/>
    <n v="2700"/>
    <n v="51300"/>
    <n v="49000"/>
    <n v="100300"/>
    <x v="2"/>
    <x v="0"/>
    <x v="0"/>
    <n v="3"/>
    <x v="0"/>
    <x v="6"/>
    <s v="Completed"/>
  </r>
  <r>
    <s v="ORD01093"/>
    <x v="1580"/>
    <s v="Joko Halim"/>
    <x v="8"/>
    <x v="17"/>
    <n v="12000"/>
    <n v="1.1000000000000001"/>
    <n v="5"/>
    <n v="13200.000000000002"/>
    <n v="660.00000000000011"/>
    <n v="12540.000000000002"/>
    <n v="59000"/>
    <n v="71540"/>
    <x v="3"/>
    <x v="0"/>
    <x v="0"/>
    <n v="2"/>
    <x v="1"/>
    <x v="6"/>
    <s v="Completed"/>
  </r>
  <r>
    <s v="ORD01860"/>
    <x v="1581"/>
    <s v="Dina Rahmawati"/>
    <x v="21"/>
    <x v="0"/>
    <n v="10000"/>
    <n v="1.7"/>
    <n v="5"/>
    <n v="17000"/>
    <n v="850"/>
    <n v="16150"/>
    <n v="59000"/>
    <n v="75150"/>
    <x v="0"/>
    <x v="0"/>
    <x v="3"/>
    <n v="4"/>
    <x v="0"/>
    <x v="6"/>
    <s v="Completed"/>
  </r>
  <r>
    <s v="ORD00721"/>
    <x v="1582"/>
    <s v="Citra Rahmawati"/>
    <x v="25"/>
    <x v="17"/>
    <n v="12000"/>
    <n v="0.5"/>
    <n v="5"/>
    <n v="6000"/>
    <n v="300"/>
    <n v="5700"/>
    <n v="50000"/>
    <n v="55700"/>
    <x v="2"/>
    <x v="0"/>
    <x v="1"/>
    <n v="2"/>
    <x v="0"/>
    <x v="6"/>
    <s v="Completed"/>
  </r>
  <r>
    <s v="ORD01637"/>
    <x v="1583"/>
    <s v="Fitri Budiman"/>
    <x v="16"/>
    <x v="2"/>
    <n v="20000"/>
    <n v="2.2000000000000002"/>
    <n v="5"/>
    <n v="44000"/>
    <n v="2200"/>
    <n v="41800"/>
    <n v="18000"/>
    <n v="59800"/>
    <x v="2"/>
    <x v="0"/>
    <x v="2"/>
    <n v="2"/>
    <x v="0"/>
    <x v="6"/>
    <s v="Completed"/>
  </r>
  <r>
    <s v="ORD00577"/>
    <x v="1584"/>
    <s v="Dewi Pradipta"/>
    <x v="14"/>
    <x v="4"/>
    <n v="40000"/>
    <n v="0.9"/>
    <n v="5"/>
    <n v="36000"/>
    <n v="1800"/>
    <n v="34200"/>
    <n v="85000"/>
    <n v="119200"/>
    <x v="0"/>
    <x v="0"/>
    <x v="4"/>
    <n v="3"/>
    <x v="0"/>
    <x v="6"/>
    <s v="Completed"/>
  </r>
  <r>
    <s v="ORD01305"/>
    <x v="1585"/>
    <s v="Yani Ananda"/>
    <x v="28"/>
    <x v="17"/>
    <n v="12000"/>
    <n v="0.8"/>
    <n v="5"/>
    <n v="9600"/>
    <n v="480"/>
    <n v="9120"/>
    <n v="56000"/>
    <n v="65120"/>
    <x v="1"/>
    <x v="0"/>
    <x v="3"/>
    <n v="4"/>
    <x v="0"/>
    <x v="6"/>
    <s v="Completed"/>
  </r>
  <r>
    <s v="ORD00054"/>
    <x v="1586"/>
    <s v="Wahyu Hidayat"/>
    <x v="0"/>
    <x v="10"/>
    <n v="45000"/>
    <n v="1.3"/>
    <n v="5"/>
    <n v="58500"/>
    <n v="2925"/>
    <n v="55575"/>
    <n v="15000"/>
    <n v="70575"/>
    <x v="3"/>
    <x v="0"/>
    <x v="3"/>
    <n v="2"/>
    <x v="1"/>
    <x v="6"/>
    <s v="Completed"/>
  </r>
  <r>
    <s v="ORD00054"/>
    <x v="1586"/>
    <s v="Wahyu Hidayat"/>
    <x v="0"/>
    <x v="18"/>
    <n v="11000"/>
    <n v="1.5"/>
    <n v="5"/>
    <n v="16500"/>
    <n v="825"/>
    <n v="15675"/>
    <n v="0"/>
    <n v="15675"/>
    <x v="3"/>
    <x v="0"/>
    <x v="3"/>
    <n v="2"/>
    <x v="1"/>
    <x v="6"/>
    <s v="Completed"/>
  </r>
  <r>
    <s v="ORD00052"/>
    <x v="1587"/>
    <s v="Made Budiman"/>
    <x v="12"/>
    <x v="0"/>
    <n v="10000"/>
    <n v="1.2"/>
    <n v="5"/>
    <n v="12000"/>
    <n v="600"/>
    <n v="11400"/>
    <n v="30000"/>
    <n v="41400"/>
    <x v="3"/>
    <x v="1"/>
    <x v="2"/>
    <n v="1"/>
    <x v="1"/>
    <x v="6"/>
    <s v="Returned"/>
  </r>
  <r>
    <s v="ORD01070"/>
    <x v="1588"/>
    <s v="Eka Pradipta"/>
    <x v="18"/>
    <x v="14"/>
    <n v="55000"/>
    <n v="0.8"/>
    <n v="0"/>
    <n v="44000"/>
    <n v="0"/>
    <n v="44000"/>
    <n v="0"/>
    <n v="44000"/>
    <x v="0"/>
    <x v="1"/>
    <x v="3"/>
    <n v="4"/>
    <x v="0"/>
    <x v="0"/>
    <s v="Returned"/>
  </r>
  <r>
    <s v="ORD00665"/>
    <x v="1589"/>
    <s v="Clara Santoso"/>
    <x v="37"/>
    <x v="17"/>
    <n v="12000"/>
    <n v="0.8"/>
    <n v="0"/>
    <n v="9600"/>
    <n v="0"/>
    <n v="9600"/>
    <n v="67000"/>
    <n v="76600"/>
    <x v="0"/>
    <x v="0"/>
    <x v="2"/>
    <n v="5"/>
    <x v="0"/>
    <x v="0"/>
    <s v="Completed"/>
  </r>
  <r>
    <s v="ORD00722"/>
    <x v="1590"/>
    <s v="Wahyu Santoso"/>
    <x v="34"/>
    <x v="3"/>
    <n v="13500"/>
    <n v="2.4"/>
    <n v="0"/>
    <n v="32400"/>
    <n v="0"/>
    <n v="32400"/>
    <n v="18000"/>
    <n v="50400"/>
    <x v="3"/>
    <x v="0"/>
    <x v="0"/>
    <n v="2"/>
    <x v="1"/>
    <x v="0"/>
    <s v="Completed"/>
  </r>
  <r>
    <s v="ORD00418"/>
    <x v="1591"/>
    <s v="Sari Ramadhani"/>
    <x v="26"/>
    <x v="9"/>
    <n v="46000"/>
    <n v="0.4"/>
    <n v="0"/>
    <n v="18400"/>
    <n v="0"/>
    <n v="18400"/>
    <n v="46000"/>
    <n v="64400"/>
    <x v="0"/>
    <x v="0"/>
    <x v="2"/>
    <n v="3"/>
    <x v="0"/>
    <x v="0"/>
    <s v="Completed"/>
  </r>
  <r>
    <s v="ORD01785"/>
    <x v="1592"/>
    <s v="Lestari Santoso"/>
    <x v="34"/>
    <x v="11"/>
    <n v="15000"/>
    <n v="2.1"/>
    <n v="0"/>
    <n v="31500"/>
    <n v="0"/>
    <n v="31500"/>
    <n v="18000"/>
    <n v="49500"/>
    <x v="3"/>
    <x v="0"/>
    <x v="2"/>
    <n v="5"/>
    <x v="0"/>
    <x v="0"/>
    <s v="Completed"/>
  </r>
  <r>
    <s v="ORD01837"/>
    <x v="1593"/>
    <s v="Hana Wijaya"/>
    <x v="31"/>
    <x v="9"/>
    <n v="46000"/>
    <n v="1.2"/>
    <n v="0"/>
    <n v="55200"/>
    <n v="0"/>
    <n v="55200"/>
    <n v="87000"/>
    <n v="142200"/>
    <x v="2"/>
    <x v="2"/>
    <x v="2"/>
    <n v="2"/>
    <x v="0"/>
    <x v="0"/>
    <s v="Cancelled"/>
  </r>
  <r>
    <s v="ORD00293"/>
    <x v="1594"/>
    <s v="Sari Ananda"/>
    <x v="34"/>
    <x v="6"/>
    <n v="26000"/>
    <n v="2.2999999999999998"/>
    <n v="0"/>
    <n v="59799.999999999993"/>
    <n v="0"/>
    <n v="59799.999999999993"/>
    <n v="18000"/>
    <n v="77800"/>
    <x v="0"/>
    <x v="0"/>
    <x v="3"/>
    <n v="2"/>
    <x v="0"/>
    <x v="0"/>
    <s v="Completed"/>
  </r>
  <r>
    <s v="ORD00293"/>
    <x v="1594"/>
    <s v="Sari Ananda"/>
    <x v="34"/>
    <x v="16"/>
    <n v="115000"/>
    <n v="0.9"/>
    <n v="0"/>
    <n v="103500"/>
    <n v="0"/>
    <n v="103500"/>
    <n v="0"/>
    <n v="103500"/>
    <x v="0"/>
    <x v="0"/>
    <x v="3"/>
    <n v="2"/>
    <x v="0"/>
    <x v="0"/>
    <s v="Completed"/>
  </r>
  <r>
    <s v="ORD01436"/>
    <x v="1595"/>
    <s v="Made Fauziah"/>
    <x v="8"/>
    <x v="10"/>
    <n v="45000"/>
    <n v="0.7"/>
    <n v="0"/>
    <n v="31499.999999999996"/>
    <n v="0"/>
    <n v="31499.999999999996"/>
    <n v="59000"/>
    <n v="90500"/>
    <x v="3"/>
    <x v="0"/>
    <x v="3"/>
    <n v="3"/>
    <x v="1"/>
    <x v="0"/>
    <s v="Completed"/>
  </r>
  <r>
    <s v="ORD01094"/>
    <x v="1596"/>
    <s v="Qori Santoso"/>
    <x v="0"/>
    <x v="3"/>
    <n v="13500"/>
    <n v="1.6"/>
    <n v="0"/>
    <n v="21600"/>
    <n v="0"/>
    <n v="21600"/>
    <n v="15000"/>
    <n v="36600"/>
    <x v="3"/>
    <x v="0"/>
    <x v="3"/>
    <n v="3"/>
    <x v="0"/>
    <x v="0"/>
    <s v="Completed"/>
  </r>
  <r>
    <s v="ORD01162"/>
    <x v="1597"/>
    <s v="Galih Iskandar"/>
    <x v="27"/>
    <x v="12"/>
    <n v="9500"/>
    <n v="1.1000000000000001"/>
    <n v="0"/>
    <n v="10450"/>
    <n v="0"/>
    <n v="10450"/>
    <n v="49000"/>
    <n v="59450"/>
    <x v="1"/>
    <x v="0"/>
    <x v="2"/>
    <n v="1"/>
    <x v="1"/>
    <x v="0"/>
    <s v="Completed"/>
  </r>
  <r>
    <s v="ORD01745"/>
    <x v="1598"/>
    <s v="Aulia Ramadhani"/>
    <x v="2"/>
    <x v="11"/>
    <n v="15000"/>
    <n v="2.8"/>
    <n v="0"/>
    <n v="42000"/>
    <n v="0"/>
    <n v="42000"/>
    <n v="76000"/>
    <n v="118000"/>
    <x v="0"/>
    <x v="0"/>
    <x v="2"/>
    <n v="4"/>
    <x v="0"/>
    <x v="0"/>
    <s v="Completed"/>
  </r>
  <r>
    <s v="ORD00506"/>
    <x v="1599"/>
    <s v="Clara Ramadhani"/>
    <x v="29"/>
    <x v="0"/>
    <n v="10000"/>
    <n v="1.4"/>
    <n v="0"/>
    <n v="14000"/>
    <n v="0"/>
    <n v="14000"/>
    <n v="48000"/>
    <n v="62000"/>
    <x v="2"/>
    <x v="0"/>
    <x v="2"/>
    <n v="5"/>
    <x v="0"/>
    <x v="0"/>
    <s v="Completed"/>
  </r>
  <r>
    <s v="ORD00597"/>
    <x v="1600"/>
    <s v="Ani Budiman"/>
    <x v="17"/>
    <x v="8"/>
    <n v="17500"/>
    <n v="2.2999999999999998"/>
    <n v="0"/>
    <n v="40250"/>
    <n v="0"/>
    <n v="40250"/>
    <n v="72000"/>
    <n v="112250"/>
    <x v="0"/>
    <x v="0"/>
    <x v="4"/>
    <n v="3"/>
    <x v="0"/>
    <x v="0"/>
    <s v="Completed"/>
  </r>
  <r>
    <s v="ORD00617"/>
    <x v="1601"/>
    <s v="Indra Halim"/>
    <x v="7"/>
    <x v="13"/>
    <n v="10000"/>
    <n v="0.5"/>
    <n v="0"/>
    <n v="5000"/>
    <n v="0"/>
    <n v="5000"/>
    <n v="26000"/>
    <n v="31000"/>
    <x v="3"/>
    <x v="0"/>
    <x v="0"/>
    <n v="2"/>
    <x v="1"/>
    <x v="1"/>
    <s v="Completed"/>
  </r>
  <r>
    <s v="ORD01510"/>
    <x v="1602"/>
    <s v="Citra Iskandar"/>
    <x v="22"/>
    <x v="7"/>
    <n v="14000"/>
    <n v="0.9"/>
    <n v="0"/>
    <n v="12600"/>
    <n v="0"/>
    <n v="12600"/>
    <n v="50000"/>
    <n v="62600"/>
    <x v="0"/>
    <x v="0"/>
    <x v="3"/>
    <n v="2"/>
    <x v="0"/>
    <x v="1"/>
    <s v="Completed"/>
  </r>
  <r>
    <s v="ORD00113"/>
    <x v="1603"/>
    <s v="Lestari Hidayat"/>
    <x v="11"/>
    <x v="9"/>
    <n v="46000"/>
    <n v="0.7"/>
    <n v="0"/>
    <n v="32199.999999999996"/>
    <n v="0"/>
    <n v="32199.999999999996"/>
    <n v="74000"/>
    <n v="106200"/>
    <x v="3"/>
    <x v="0"/>
    <x v="4"/>
    <n v="1"/>
    <x v="0"/>
    <x v="1"/>
    <s v="Completed"/>
  </r>
  <r>
    <s v="ORD00113"/>
    <x v="1603"/>
    <s v="Lestari Hidayat"/>
    <x v="11"/>
    <x v="8"/>
    <n v="17500"/>
    <n v="2.9"/>
    <n v="0"/>
    <n v="50750"/>
    <n v="0"/>
    <n v="50750"/>
    <n v="0"/>
    <n v="50750"/>
    <x v="3"/>
    <x v="0"/>
    <x v="4"/>
    <n v="1"/>
    <x v="0"/>
    <x v="1"/>
    <s v="Completed"/>
  </r>
  <r>
    <s v="ORD01098"/>
    <x v="1604"/>
    <s v="Made Budiman"/>
    <x v="12"/>
    <x v="3"/>
    <n v="13500"/>
    <n v="2.2000000000000002"/>
    <n v="0"/>
    <n v="29700.000000000004"/>
    <n v="0"/>
    <n v="29700.000000000004"/>
    <n v="30000"/>
    <n v="59700"/>
    <x v="2"/>
    <x v="0"/>
    <x v="1"/>
    <n v="4"/>
    <x v="1"/>
    <x v="1"/>
    <s v="Completed"/>
  </r>
  <r>
    <s v="ORD00767"/>
    <x v="1605"/>
    <s v="Eka Maulana"/>
    <x v="2"/>
    <x v="3"/>
    <n v="13500"/>
    <n v="1.9"/>
    <n v="0"/>
    <n v="25650"/>
    <n v="0"/>
    <n v="25650"/>
    <n v="76000"/>
    <n v="101650"/>
    <x v="2"/>
    <x v="1"/>
    <x v="1"/>
    <n v="1"/>
    <x v="0"/>
    <x v="1"/>
    <s v="Returned"/>
  </r>
  <r>
    <s v="ORD01808"/>
    <x v="1606"/>
    <s v="Clara Puspita"/>
    <x v="35"/>
    <x v="15"/>
    <n v="10000"/>
    <n v="0.7"/>
    <n v="0"/>
    <n v="7000"/>
    <n v="0"/>
    <n v="7000"/>
    <n v="79000"/>
    <n v="86000"/>
    <x v="2"/>
    <x v="0"/>
    <x v="4"/>
    <n v="2"/>
    <x v="0"/>
    <x v="1"/>
    <s v="Completed"/>
  </r>
  <r>
    <s v="ORD00745"/>
    <x v="1607"/>
    <s v="Kartika Nugroho"/>
    <x v="4"/>
    <x v="5"/>
    <n v="10500"/>
    <n v="3.2"/>
    <n v="0"/>
    <n v="33600"/>
    <n v="0"/>
    <n v="33600"/>
    <n v="43000"/>
    <n v="76600"/>
    <x v="1"/>
    <x v="2"/>
    <x v="0"/>
    <n v="4"/>
    <x v="0"/>
    <x v="1"/>
    <s v="Cancelled"/>
  </r>
  <r>
    <s v="ORD01783"/>
    <x v="1608"/>
    <s v="Yani Rahmawati"/>
    <x v="27"/>
    <x v="7"/>
    <n v="14000"/>
    <n v="0.9"/>
    <n v="0"/>
    <n v="12600"/>
    <n v="0"/>
    <n v="12600"/>
    <n v="49000"/>
    <n v="61600"/>
    <x v="3"/>
    <x v="0"/>
    <x v="4"/>
    <n v="2"/>
    <x v="0"/>
    <x v="1"/>
    <s v="Completed"/>
  </r>
  <r>
    <s v="ORD00046"/>
    <x v="1609"/>
    <s v="Rizky Ramadhani"/>
    <x v="34"/>
    <x v="18"/>
    <n v="11000"/>
    <n v="1.3"/>
    <n v="0"/>
    <n v="14300"/>
    <n v="0"/>
    <n v="14300"/>
    <n v="18000"/>
    <n v="32300"/>
    <x v="1"/>
    <x v="0"/>
    <x v="4"/>
    <n v="3"/>
    <x v="1"/>
    <x v="1"/>
    <s v="Completed"/>
  </r>
  <r>
    <s v="ORD00183"/>
    <x v="1610"/>
    <s v="Aulia Nugroho"/>
    <x v="5"/>
    <x v="8"/>
    <n v="17500"/>
    <n v="2.7"/>
    <n v="0"/>
    <n v="47250"/>
    <n v="0"/>
    <n v="47250"/>
    <n v="18000"/>
    <n v="65250"/>
    <x v="1"/>
    <x v="0"/>
    <x v="1"/>
    <n v="4"/>
    <x v="0"/>
    <x v="1"/>
    <s v="Completed"/>
  </r>
  <r>
    <s v="ORD00842"/>
    <x v="1611"/>
    <s v="Zahra Budiman"/>
    <x v="27"/>
    <x v="4"/>
    <n v="40000"/>
    <n v="0.6"/>
    <n v="0"/>
    <n v="24000"/>
    <n v="0"/>
    <n v="24000"/>
    <n v="49000"/>
    <n v="73000"/>
    <x v="2"/>
    <x v="0"/>
    <x v="2"/>
    <n v="4"/>
    <x v="0"/>
    <x v="1"/>
    <s v="Completed"/>
  </r>
  <r>
    <s v="ORD00399"/>
    <x v="1612"/>
    <s v="Vina Hidayat"/>
    <x v="9"/>
    <x v="12"/>
    <n v="9500"/>
    <n v="1.2"/>
    <n v="0"/>
    <n v="11400"/>
    <n v="0"/>
    <n v="11400"/>
    <n v="89000"/>
    <n v="100400"/>
    <x v="2"/>
    <x v="0"/>
    <x v="1"/>
    <n v="3"/>
    <x v="0"/>
    <x v="1"/>
    <s v="Completed"/>
  </r>
  <r>
    <s v="ORD00561"/>
    <x v="1613"/>
    <s v="Erna Rahmawati"/>
    <x v="5"/>
    <x v="0"/>
    <n v="10000"/>
    <n v="2"/>
    <n v="0"/>
    <n v="20000"/>
    <n v="0"/>
    <n v="20000"/>
    <n v="18000"/>
    <n v="38000"/>
    <x v="3"/>
    <x v="0"/>
    <x v="0"/>
    <n v="4"/>
    <x v="0"/>
    <x v="1"/>
    <s v="Completed"/>
  </r>
  <r>
    <s v="ORD00360"/>
    <x v="1614"/>
    <s v="Dina Halim"/>
    <x v="0"/>
    <x v="4"/>
    <n v="40000"/>
    <n v="1.2"/>
    <n v="0"/>
    <n v="48000"/>
    <n v="0"/>
    <n v="48000"/>
    <n v="15000"/>
    <n v="63000"/>
    <x v="2"/>
    <x v="0"/>
    <x v="2"/>
    <n v="3"/>
    <x v="0"/>
    <x v="1"/>
    <s v="Completed"/>
  </r>
  <r>
    <s v="ORD01412"/>
    <x v="1615"/>
    <s v="Putri Wijaya"/>
    <x v="12"/>
    <x v="5"/>
    <n v="10500"/>
    <n v="1.3"/>
    <n v="0"/>
    <n v="13650"/>
    <n v="0"/>
    <n v="13650"/>
    <n v="30000"/>
    <n v="43650"/>
    <x v="2"/>
    <x v="0"/>
    <x v="4"/>
    <n v="2"/>
    <x v="0"/>
    <x v="1"/>
    <s v="Completed"/>
  </r>
  <r>
    <s v="ORD00123"/>
    <x v="1616"/>
    <s v="Kartika Kusuma"/>
    <x v="14"/>
    <x v="4"/>
    <n v="40000"/>
    <n v="0.8"/>
    <n v="0"/>
    <n v="32000"/>
    <n v="0"/>
    <n v="32000"/>
    <n v="85000"/>
    <n v="117000"/>
    <x v="0"/>
    <x v="0"/>
    <x v="1"/>
    <n v="1"/>
    <x v="0"/>
    <x v="1"/>
    <s v="Completed"/>
  </r>
  <r>
    <s v="ORD01400"/>
    <x v="1617"/>
    <s v="Tono Saputra"/>
    <x v="30"/>
    <x v="18"/>
    <n v="11000"/>
    <n v="1.4"/>
    <n v="0"/>
    <n v="15399.999999999998"/>
    <n v="0"/>
    <n v="15399.999999999998"/>
    <n v="57000"/>
    <n v="72400"/>
    <x v="3"/>
    <x v="1"/>
    <x v="1"/>
    <n v="4"/>
    <x v="1"/>
    <x v="1"/>
    <s v="Returned"/>
  </r>
  <r>
    <s v="ORD00938"/>
    <x v="1618"/>
    <s v="Sari Fauziah"/>
    <x v="32"/>
    <x v="4"/>
    <n v="40000"/>
    <n v="0.5"/>
    <n v="0"/>
    <n v="20000"/>
    <n v="0"/>
    <n v="20000"/>
    <n v="28000"/>
    <n v="48000"/>
    <x v="1"/>
    <x v="0"/>
    <x v="1"/>
    <n v="1"/>
    <x v="0"/>
    <x v="1"/>
    <s v="Completed"/>
  </r>
  <r>
    <s v="ORD01268"/>
    <x v="1619"/>
    <s v="Dina Kusuma"/>
    <x v="29"/>
    <x v="3"/>
    <n v="13500"/>
    <n v="1.6"/>
    <n v="0"/>
    <n v="21600"/>
    <n v="0"/>
    <n v="21600"/>
    <n v="48000"/>
    <n v="69600"/>
    <x v="0"/>
    <x v="1"/>
    <x v="3"/>
    <n v="5"/>
    <x v="0"/>
    <x v="2"/>
    <s v="Returned"/>
  </r>
  <r>
    <s v="ORD01405"/>
    <x v="1620"/>
    <s v="Sari Puspita"/>
    <x v="15"/>
    <x v="3"/>
    <n v="13500"/>
    <n v="2.2999999999999998"/>
    <n v="0"/>
    <n v="31049.999999999996"/>
    <n v="0"/>
    <n v="31049.999999999996"/>
    <n v="97000"/>
    <n v="128050"/>
    <x v="2"/>
    <x v="0"/>
    <x v="3"/>
    <n v="1"/>
    <x v="0"/>
    <x v="2"/>
    <s v="Completed"/>
  </r>
  <r>
    <s v="ORD01771"/>
    <x v="1621"/>
    <s v="Indra Ananda"/>
    <x v="20"/>
    <x v="4"/>
    <n v="40000"/>
    <n v="0.6"/>
    <n v="0"/>
    <n v="24000"/>
    <n v="0"/>
    <n v="24000"/>
    <n v="84000"/>
    <n v="108000"/>
    <x v="2"/>
    <x v="1"/>
    <x v="0"/>
    <n v="5"/>
    <x v="1"/>
    <x v="2"/>
    <s v="Returned"/>
  </r>
  <r>
    <s v="ORD00381"/>
    <x v="1622"/>
    <s v="Zahra Nugroho"/>
    <x v="19"/>
    <x v="11"/>
    <n v="15000"/>
    <n v="1.1000000000000001"/>
    <n v="0"/>
    <n v="16500"/>
    <n v="0"/>
    <n v="16500"/>
    <n v="78000"/>
    <n v="94500"/>
    <x v="2"/>
    <x v="1"/>
    <x v="4"/>
    <n v="5"/>
    <x v="0"/>
    <x v="2"/>
    <s v="Returned"/>
  </r>
  <r>
    <s v="ORD00920"/>
    <x v="1623"/>
    <s v="Eka Maulana"/>
    <x v="2"/>
    <x v="4"/>
    <n v="40000"/>
    <n v="1.5"/>
    <n v="0"/>
    <n v="60000"/>
    <n v="0"/>
    <n v="60000"/>
    <n v="76000"/>
    <n v="136000"/>
    <x v="3"/>
    <x v="1"/>
    <x v="4"/>
    <n v="3"/>
    <x v="0"/>
    <x v="2"/>
    <s v="Returned"/>
  </r>
  <r>
    <s v="ORD01037"/>
    <x v="1624"/>
    <s v="Zahra Kurniawan"/>
    <x v="0"/>
    <x v="17"/>
    <n v="12000"/>
    <n v="0.8"/>
    <n v="0"/>
    <n v="9600"/>
    <n v="0"/>
    <n v="9600"/>
    <n v="15000"/>
    <n v="24600"/>
    <x v="1"/>
    <x v="0"/>
    <x v="1"/>
    <n v="2"/>
    <x v="0"/>
    <x v="2"/>
    <s v="Completed"/>
  </r>
  <r>
    <s v="ORD00717"/>
    <x v="1625"/>
    <s v="Ani Wijaya"/>
    <x v="29"/>
    <x v="11"/>
    <n v="15000"/>
    <n v="1.1000000000000001"/>
    <n v="0"/>
    <n v="16500"/>
    <n v="0"/>
    <n v="16500"/>
    <n v="48000"/>
    <n v="64500"/>
    <x v="0"/>
    <x v="0"/>
    <x v="4"/>
    <n v="2"/>
    <x v="0"/>
    <x v="2"/>
    <s v="Completed"/>
  </r>
  <r>
    <s v="ORD00295"/>
    <x v="1626"/>
    <s v="Dewi Rahmawati"/>
    <x v="7"/>
    <x v="15"/>
    <n v="10000"/>
    <n v="1"/>
    <n v="0"/>
    <n v="10000"/>
    <n v="0"/>
    <n v="10000"/>
    <n v="26000"/>
    <n v="36000"/>
    <x v="3"/>
    <x v="0"/>
    <x v="4"/>
    <n v="5"/>
    <x v="0"/>
    <x v="2"/>
    <s v="Completed"/>
  </r>
  <r>
    <s v="ORD00913"/>
    <x v="1627"/>
    <s v="Oka Kurniawan"/>
    <x v="31"/>
    <x v="10"/>
    <n v="45000"/>
    <n v="1.8"/>
    <n v="0"/>
    <n v="81000"/>
    <n v="0"/>
    <n v="81000"/>
    <n v="87000"/>
    <n v="168000"/>
    <x v="3"/>
    <x v="0"/>
    <x v="0"/>
    <n v="4"/>
    <x v="1"/>
    <x v="2"/>
    <s v="Completed"/>
  </r>
  <r>
    <s v="ORD00333"/>
    <x v="1628"/>
    <s v="Hana Santoso"/>
    <x v="0"/>
    <x v="17"/>
    <n v="12000"/>
    <n v="1.1000000000000001"/>
    <n v="0"/>
    <n v="13200.000000000002"/>
    <n v="0"/>
    <n v="13200.000000000002"/>
    <n v="15000"/>
    <n v="28200"/>
    <x v="2"/>
    <x v="0"/>
    <x v="4"/>
    <n v="2"/>
    <x v="0"/>
    <x v="2"/>
    <s v="Completed"/>
  </r>
  <r>
    <s v="ORD01546"/>
    <x v="1629"/>
    <s v="Qori Maulana"/>
    <x v="5"/>
    <x v="19"/>
    <n v="15500"/>
    <n v="0.3"/>
    <n v="0"/>
    <n v="4650"/>
    <n v="0"/>
    <n v="4650"/>
    <n v="18000"/>
    <n v="22650"/>
    <x v="0"/>
    <x v="3"/>
    <x v="1"/>
    <n v="3"/>
    <x v="0"/>
    <x v="2"/>
    <s v="Shipped"/>
  </r>
  <r>
    <s v="ORD00004"/>
    <x v="1630"/>
    <s v="Oka Santoso"/>
    <x v="16"/>
    <x v="3"/>
    <n v="13500"/>
    <n v="1"/>
    <n v="0"/>
    <n v="13500"/>
    <n v="0"/>
    <n v="13500"/>
    <n v="18000"/>
    <n v="31500"/>
    <x v="0"/>
    <x v="3"/>
    <x v="1"/>
    <n v="5"/>
    <x v="1"/>
    <x v="2"/>
    <s v="Shipped"/>
  </r>
  <r>
    <s v="ORD01858"/>
    <x v="1631"/>
    <s v="Galih Budiman"/>
    <x v="1"/>
    <x v="10"/>
    <n v="45000"/>
    <n v="0.9"/>
    <n v="0"/>
    <n v="40500"/>
    <n v="0"/>
    <n v="40500"/>
    <n v="17000"/>
    <n v="57500"/>
    <x v="2"/>
    <x v="4"/>
    <x v="2"/>
    <n v="4"/>
    <x v="1"/>
    <x v="2"/>
    <s v="Pending"/>
  </r>
  <r>
    <s v="ORD00669"/>
    <x v="1632"/>
    <s v="Yani Hidayat"/>
    <x v="33"/>
    <x v="8"/>
    <n v="17500"/>
    <n v="2.1"/>
    <n v="0"/>
    <n v="36750"/>
    <n v="0"/>
    <n v="36750"/>
    <n v="80000"/>
    <n v="116750"/>
    <x v="3"/>
    <x v="4"/>
    <x v="1"/>
    <n v="5"/>
    <x v="0"/>
    <x v="2"/>
    <s v="Pending"/>
  </r>
  <r>
    <s v="ORD00720"/>
    <x v="1633"/>
    <s v="Dina Syahputra"/>
    <x v="28"/>
    <x v="10"/>
    <n v="45000"/>
    <n v="1.1000000000000001"/>
    <n v="0"/>
    <n v="49500.000000000007"/>
    <n v="0"/>
    <n v="49500.000000000007"/>
    <n v="56000"/>
    <n v="105500"/>
    <x v="2"/>
    <x v="4"/>
    <x v="3"/>
    <n v="5"/>
    <x v="0"/>
    <x v="2"/>
    <s v="Pending"/>
  </r>
  <r>
    <s v="ORD01625"/>
    <x v="1634"/>
    <s v="Citra Maulana"/>
    <x v="17"/>
    <x v="7"/>
    <n v="14000"/>
    <n v="1.2"/>
    <n v="0"/>
    <n v="16800"/>
    <n v="0"/>
    <n v="16800"/>
    <n v="72000"/>
    <n v="88800"/>
    <x v="1"/>
    <x v="1"/>
    <x v="1"/>
    <n v="3"/>
    <x v="0"/>
    <x v="2"/>
    <s v="Returned"/>
  </r>
  <r>
    <s v="ORD00583"/>
    <x v="1635"/>
    <s v="Lestari Wijaya"/>
    <x v="18"/>
    <x v="10"/>
    <n v="45000"/>
    <n v="0.5"/>
    <n v="0"/>
    <n v="22500"/>
    <n v="0"/>
    <n v="22500"/>
    <n v="0"/>
    <n v="22500"/>
    <x v="1"/>
    <x v="0"/>
    <x v="3"/>
    <n v="3"/>
    <x v="0"/>
    <x v="2"/>
    <s v="Completed"/>
  </r>
  <r>
    <s v="ORD00020"/>
    <x v="1636"/>
    <s v="Rizky Saputra"/>
    <x v="23"/>
    <x v="17"/>
    <n v="12000"/>
    <n v="0.5"/>
    <n v="0"/>
    <n v="6000"/>
    <n v="0"/>
    <n v="6000"/>
    <n v="55000"/>
    <n v="61000"/>
    <x v="2"/>
    <x v="0"/>
    <x v="3"/>
    <n v="1"/>
    <x v="1"/>
    <x v="3"/>
    <s v="Completed"/>
  </r>
  <r>
    <s v="ORD01114"/>
    <x v="1637"/>
    <s v="Budi Fauziah"/>
    <x v="3"/>
    <x v="7"/>
    <n v="14000"/>
    <n v="1.2"/>
    <n v="0"/>
    <n v="16800"/>
    <n v="0"/>
    <n v="16800"/>
    <n v="93000"/>
    <n v="109800"/>
    <x v="0"/>
    <x v="1"/>
    <x v="2"/>
    <n v="2"/>
    <x v="1"/>
    <x v="3"/>
    <s v="Returned"/>
  </r>
  <r>
    <s v="ORD00499"/>
    <x v="1638"/>
    <s v="Hana Nugroho"/>
    <x v="11"/>
    <x v="15"/>
    <n v="10000"/>
    <n v="0.9"/>
    <n v="0"/>
    <n v="9000"/>
    <n v="0"/>
    <n v="9000"/>
    <n v="74000"/>
    <n v="83000"/>
    <x v="3"/>
    <x v="3"/>
    <x v="1"/>
    <n v="5"/>
    <x v="0"/>
    <x v="3"/>
    <s v="Shipped"/>
  </r>
  <r>
    <s v="ORD00499"/>
    <x v="1638"/>
    <s v="Hana Nugroho"/>
    <x v="11"/>
    <x v="2"/>
    <n v="20000"/>
    <n v="2.5"/>
    <n v="0"/>
    <n v="50000"/>
    <n v="0"/>
    <n v="50000"/>
    <n v="0"/>
    <n v="50000"/>
    <x v="3"/>
    <x v="3"/>
    <x v="1"/>
    <n v="5"/>
    <x v="0"/>
    <x v="3"/>
    <s v="Shipped"/>
  </r>
  <r>
    <s v="ORD00572"/>
    <x v="1639"/>
    <s v="Eka Kurniawan"/>
    <x v="37"/>
    <x v="4"/>
    <n v="40000"/>
    <n v="0.5"/>
    <n v="0"/>
    <n v="20000"/>
    <n v="0"/>
    <n v="20000"/>
    <n v="67000"/>
    <n v="87000"/>
    <x v="3"/>
    <x v="0"/>
    <x v="0"/>
    <n v="1"/>
    <x v="0"/>
    <x v="3"/>
    <s v="Completed"/>
  </r>
  <r>
    <s v="ORD00558"/>
    <x v="1640"/>
    <s v="Bella Iskandar"/>
    <x v="8"/>
    <x v="18"/>
    <n v="11000"/>
    <n v="1.7"/>
    <n v="0"/>
    <n v="18700"/>
    <n v="0"/>
    <n v="18700"/>
    <n v="59000"/>
    <n v="77700"/>
    <x v="0"/>
    <x v="0"/>
    <x v="3"/>
    <n v="2"/>
    <x v="0"/>
    <x v="3"/>
    <s v="Completed"/>
  </r>
  <r>
    <s v="ORD01690"/>
    <x v="1641"/>
    <s v="Sari Hidayat"/>
    <x v="2"/>
    <x v="3"/>
    <n v="13500"/>
    <n v="1.4"/>
    <n v="0"/>
    <n v="18900"/>
    <n v="0"/>
    <n v="18900"/>
    <n v="76000"/>
    <n v="94900"/>
    <x v="0"/>
    <x v="4"/>
    <x v="4"/>
    <n v="4"/>
    <x v="0"/>
    <x v="3"/>
    <s v="Pending"/>
  </r>
  <r>
    <s v="ORD00898"/>
    <x v="1642"/>
    <s v="Dewi Setiawan"/>
    <x v="15"/>
    <x v="15"/>
    <n v="10000"/>
    <n v="1.2"/>
    <n v="0"/>
    <n v="12000"/>
    <n v="0"/>
    <n v="12000"/>
    <n v="97000"/>
    <n v="109000"/>
    <x v="1"/>
    <x v="0"/>
    <x v="1"/>
    <n v="2"/>
    <x v="0"/>
    <x v="3"/>
    <s v="Completed"/>
  </r>
  <r>
    <s v="ORD00338"/>
    <x v="1643"/>
    <s v="Vina Maulana"/>
    <x v="0"/>
    <x v="9"/>
    <n v="46000"/>
    <n v="1"/>
    <n v="0"/>
    <n v="46000"/>
    <n v="0"/>
    <n v="46000"/>
    <n v="15000"/>
    <n v="61000"/>
    <x v="0"/>
    <x v="0"/>
    <x v="4"/>
    <n v="1"/>
    <x v="0"/>
    <x v="3"/>
    <s v="Completed"/>
  </r>
  <r>
    <s v="ORD00285"/>
    <x v="1644"/>
    <s v="Bella Saputra"/>
    <x v="5"/>
    <x v="16"/>
    <n v="115000"/>
    <n v="1"/>
    <n v="0"/>
    <n v="115000"/>
    <n v="0"/>
    <n v="115000"/>
    <n v="18000"/>
    <n v="133000"/>
    <x v="1"/>
    <x v="0"/>
    <x v="2"/>
    <n v="5"/>
    <x v="0"/>
    <x v="3"/>
    <s v="Completed"/>
  </r>
  <r>
    <s v="ORD00631"/>
    <x v="1645"/>
    <s v="Eka Saputra"/>
    <x v="29"/>
    <x v="13"/>
    <n v="10000"/>
    <n v="1.2"/>
    <n v="0"/>
    <n v="12000"/>
    <n v="0"/>
    <n v="12000"/>
    <n v="48000"/>
    <n v="60000"/>
    <x v="1"/>
    <x v="0"/>
    <x v="4"/>
    <n v="5"/>
    <x v="0"/>
    <x v="3"/>
    <s v="Completed"/>
  </r>
  <r>
    <s v="ORD01440"/>
    <x v="1646"/>
    <s v="Bella Halim"/>
    <x v="2"/>
    <x v="10"/>
    <n v="45000"/>
    <n v="0.4"/>
    <n v="0"/>
    <n v="18000"/>
    <n v="0"/>
    <n v="18000"/>
    <n v="76000"/>
    <n v="94000"/>
    <x v="1"/>
    <x v="3"/>
    <x v="2"/>
    <n v="5"/>
    <x v="0"/>
    <x v="3"/>
    <s v="Shipped"/>
  </r>
  <r>
    <s v="ORD00454"/>
    <x v="1647"/>
    <s v="Ani Fauziah"/>
    <x v="15"/>
    <x v="8"/>
    <n v="17500"/>
    <n v="2.5"/>
    <n v="0"/>
    <n v="43750"/>
    <n v="0"/>
    <n v="43750"/>
    <n v="97000"/>
    <n v="140750"/>
    <x v="2"/>
    <x v="0"/>
    <x v="4"/>
    <n v="5"/>
    <x v="0"/>
    <x v="3"/>
    <s v="Completed"/>
  </r>
  <r>
    <s v="ORD00454"/>
    <x v="1647"/>
    <s v="Ani Fauziah"/>
    <x v="15"/>
    <x v="5"/>
    <n v="10500"/>
    <n v="0.7"/>
    <n v="0"/>
    <n v="7349.9999999999991"/>
    <n v="0"/>
    <n v="7349.9999999999991"/>
    <n v="0"/>
    <n v="7349.9999999999991"/>
    <x v="2"/>
    <x v="0"/>
    <x v="4"/>
    <n v="5"/>
    <x v="0"/>
    <x v="3"/>
    <s v="Completed"/>
  </r>
  <r>
    <s v="ORD00711"/>
    <x v="1648"/>
    <s v="Arif Maulana"/>
    <x v="15"/>
    <x v="4"/>
    <n v="40000"/>
    <n v="0.5"/>
    <n v="0"/>
    <n v="20000"/>
    <n v="0"/>
    <n v="20000"/>
    <n v="97000"/>
    <n v="117000"/>
    <x v="0"/>
    <x v="4"/>
    <x v="1"/>
    <n v="5"/>
    <x v="1"/>
    <x v="4"/>
    <s v="Pending"/>
  </r>
  <r>
    <s v="ORD00984"/>
    <x v="1649"/>
    <s v="Galih Iskandar"/>
    <x v="27"/>
    <x v="13"/>
    <n v="10000"/>
    <n v="0.7"/>
    <n v="0"/>
    <n v="7000"/>
    <n v="0"/>
    <n v="7000"/>
    <n v="49000"/>
    <n v="56000"/>
    <x v="2"/>
    <x v="4"/>
    <x v="3"/>
    <n v="3"/>
    <x v="1"/>
    <x v="4"/>
    <s v="Pending"/>
  </r>
  <r>
    <s v="ORD01718"/>
    <x v="1650"/>
    <s v="Eka Maulana"/>
    <x v="2"/>
    <x v="8"/>
    <n v="17500"/>
    <n v="3.4"/>
    <n v="0"/>
    <n v="59500"/>
    <n v="0"/>
    <n v="59500"/>
    <n v="76000"/>
    <n v="135500"/>
    <x v="1"/>
    <x v="4"/>
    <x v="3"/>
    <n v="3"/>
    <x v="0"/>
    <x v="4"/>
    <s v="Pending"/>
  </r>
  <r>
    <s v="ORD00738"/>
    <x v="1651"/>
    <s v="Gita Iskandar"/>
    <x v="23"/>
    <x v="8"/>
    <n v="17500"/>
    <n v="1.5"/>
    <n v="0"/>
    <n v="26250"/>
    <n v="0"/>
    <n v="26250"/>
    <n v="55000"/>
    <n v="81250"/>
    <x v="3"/>
    <x v="3"/>
    <x v="3"/>
    <n v="2"/>
    <x v="0"/>
    <x v="4"/>
    <s v="Shipped"/>
  </r>
  <r>
    <s v="ORD00602"/>
    <x v="1652"/>
    <s v="Eka Iskandar"/>
    <x v="11"/>
    <x v="15"/>
    <n v="10000"/>
    <n v="0.5"/>
    <n v="0"/>
    <n v="5000"/>
    <n v="0"/>
    <n v="5000"/>
    <n v="74000"/>
    <n v="79000"/>
    <x v="2"/>
    <x v="0"/>
    <x v="2"/>
    <n v="2"/>
    <x v="0"/>
    <x v="4"/>
    <s v="Completed"/>
  </r>
  <r>
    <s v="ORD01501"/>
    <x v="1653"/>
    <s v="Sari Hidayat"/>
    <x v="2"/>
    <x v="8"/>
    <n v="17500"/>
    <n v="4.3"/>
    <n v="0"/>
    <n v="75250"/>
    <n v="0"/>
    <n v="75250"/>
    <n v="76000"/>
    <n v="151250"/>
    <x v="3"/>
    <x v="4"/>
    <x v="3"/>
    <n v="1"/>
    <x v="0"/>
    <x v="4"/>
    <s v="Pending"/>
  </r>
  <r>
    <s v="ORD00839"/>
    <x v="1654"/>
    <s v="Citra Ananda"/>
    <x v="16"/>
    <x v="10"/>
    <n v="45000"/>
    <n v="1.4"/>
    <n v="0"/>
    <n v="62999.999999999993"/>
    <n v="0"/>
    <n v="62999.999999999993"/>
    <n v="18000"/>
    <n v="81000"/>
    <x v="2"/>
    <x v="3"/>
    <x v="2"/>
    <n v="5"/>
    <x v="0"/>
    <x v="4"/>
    <s v="Shipped"/>
  </r>
  <r>
    <s v="ORD00125"/>
    <x v="1655"/>
    <s v="Bella Setiawan"/>
    <x v="36"/>
    <x v="9"/>
    <n v="46000"/>
    <n v="1.5"/>
    <n v="0"/>
    <n v="69000"/>
    <n v="0"/>
    <n v="69000"/>
    <n v="21000"/>
    <n v="90000"/>
    <x v="3"/>
    <x v="3"/>
    <x v="4"/>
    <n v="2"/>
    <x v="0"/>
    <x v="4"/>
    <s v="Shipped"/>
  </r>
  <r>
    <s v="ORD00756"/>
    <x v="1656"/>
    <s v="Erna Halim"/>
    <x v="4"/>
    <x v="16"/>
    <n v="115000"/>
    <n v="1.4"/>
    <n v="0"/>
    <n v="161000"/>
    <n v="0"/>
    <n v="161000"/>
    <n v="43000"/>
    <n v="204000"/>
    <x v="1"/>
    <x v="3"/>
    <x v="0"/>
    <n v="5"/>
    <x v="0"/>
    <x v="4"/>
    <s v="Shipped"/>
  </r>
  <r>
    <s v="ORD00359"/>
    <x v="1657"/>
    <s v="Yani Kusuma"/>
    <x v="8"/>
    <x v="1"/>
    <n v="15000"/>
    <n v="0.3"/>
    <n v="0"/>
    <n v="4500"/>
    <n v="0"/>
    <n v="4500"/>
    <n v="59000"/>
    <n v="63500"/>
    <x v="3"/>
    <x v="3"/>
    <x v="4"/>
    <n v="4"/>
    <x v="0"/>
    <x v="4"/>
    <s v="Shipped"/>
  </r>
  <r>
    <s v="ORD00557"/>
    <x v="1658"/>
    <s v="Eko Pradipta"/>
    <x v="4"/>
    <x v="8"/>
    <n v="17500"/>
    <n v="4.2"/>
    <n v="0"/>
    <n v="73500"/>
    <n v="0"/>
    <n v="73500"/>
    <n v="43000"/>
    <n v="116500"/>
    <x v="1"/>
    <x v="3"/>
    <x v="2"/>
    <n v="1"/>
    <x v="1"/>
    <x v="4"/>
    <s v="Shipped"/>
  </r>
  <r>
    <s v="ORD00652"/>
    <x v="1659"/>
    <s v="Andi Utami"/>
    <x v="32"/>
    <x v="4"/>
    <n v="40000"/>
    <n v="0.9"/>
    <n v="0"/>
    <n v="36000"/>
    <n v="0"/>
    <n v="36000"/>
    <n v="28000"/>
    <n v="64000"/>
    <x v="2"/>
    <x v="0"/>
    <x v="1"/>
    <n v="5"/>
    <x v="1"/>
    <x v="4"/>
    <s v="Completed"/>
  </r>
  <r>
    <s v="ORD01343"/>
    <x v="1660"/>
    <s v="Dimas Utami"/>
    <x v="18"/>
    <x v="4"/>
    <n v="40000"/>
    <n v="1.3"/>
    <n v="0"/>
    <n v="52000"/>
    <n v="0"/>
    <n v="52000"/>
    <n v="0"/>
    <n v="52000"/>
    <x v="3"/>
    <x v="0"/>
    <x v="0"/>
    <n v="1"/>
    <x v="1"/>
    <x v="4"/>
    <s v="Completed"/>
  </r>
  <r>
    <s v="ORD00460"/>
    <x v="1661"/>
    <s v="Aulia Setiawan"/>
    <x v="13"/>
    <x v="7"/>
    <n v="14000"/>
    <n v="1.9"/>
    <n v="0"/>
    <n v="26600"/>
    <n v="0"/>
    <n v="26600"/>
    <n v="49000"/>
    <n v="75600"/>
    <x v="0"/>
    <x v="0"/>
    <x v="3"/>
    <n v="1"/>
    <x v="0"/>
    <x v="4"/>
    <s v="Completed"/>
  </r>
  <r>
    <s v="ORD00460"/>
    <x v="1661"/>
    <s v="Aulia Setiawan"/>
    <x v="13"/>
    <x v="6"/>
    <n v="26000"/>
    <n v="1.3"/>
    <n v="0"/>
    <n v="33800"/>
    <n v="0"/>
    <n v="33800"/>
    <n v="0"/>
    <n v="33800"/>
    <x v="0"/>
    <x v="0"/>
    <x v="3"/>
    <n v="1"/>
    <x v="0"/>
    <x v="4"/>
    <s v="Completed"/>
  </r>
  <r>
    <s v="ORD01215"/>
    <x v="1662"/>
    <s v="Ani Kusuma"/>
    <x v="29"/>
    <x v="9"/>
    <n v="46000"/>
    <n v="1.3"/>
    <n v="0"/>
    <n v="59800"/>
    <n v="0"/>
    <n v="59800"/>
    <n v="48000"/>
    <n v="107800"/>
    <x v="2"/>
    <x v="0"/>
    <x v="3"/>
    <n v="4"/>
    <x v="0"/>
    <x v="5"/>
    <s v="Completed"/>
  </r>
  <r>
    <s v="ORD01627"/>
    <x v="1663"/>
    <s v="Yani Nugroho"/>
    <x v="1"/>
    <x v="13"/>
    <n v="10000"/>
    <n v="1.1000000000000001"/>
    <n v="0"/>
    <n v="11000"/>
    <n v="0"/>
    <n v="11000"/>
    <n v="17000"/>
    <n v="28000"/>
    <x v="3"/>
    <x v="0"/>
    <x v="4"/>
    <n v="3"/>
    <x v="0"/>
    <x v="6"/>
    <s v="Completed"/>
  </r>
  <r>
    <s v="ORD00833"/>
    <x v="1664"/>
    <s v="Eka Puspita"/>
    <x v="27"/>
    <x v="4"/>
    <n v="40000"/>
    <n v="0.9"/>
    <n v="0"/>
    <n v="36000"/>
    <n v="0"/>
    <n v="36000"/>
    <n v="49000"/>
    <n v="85000"/>
    <x v="2"/>
    <x v="4"/>
    <x v="2"/>
    <n v="1"/>
    <x v="0"/>
    <x v="6"/>
    <s v="Pending"/>
  </r>
  <r>
    <s v="ORD01683"/>
    <x v="1665"/>
    <s v="Citra Maulana"/>
    <x v="17"/>
    <x v="11"/>
    <n v="15000"/>
    <n v="2.2999999999999998"/>
    <n v="0"/>
    <n v="34500"/>
    <n v="0"/>
    <n v="34500"/>
    <n v="72000"/>
    <n v="106500"/>
    <x v="2"/>
    <x v="3"/>
    <x v="4"/>
    <n v="5"/>
    <x v="0"/>
    <x v="6"/>
    <s v="Shipped"/>
  </r>
  <r>
    <s v="ORD00880"/>
    <x v="1666"/>
    <s v="Made Setiawan"/>
    <x v="6"/>
    <x v="9"/>
    <n v="46000"/>
    <n v="0.8"/>
    <n v="0"/>
    <n v="36800"/>
    <n v="0"/>
    <n v="36800"/>
    <n v="80000"/>
    <n v="116800"/>
    <x v="1"/>
    <x v="4"/>
    <x v="1"/>
    <n v="5"/>
    <x v="1"/>
    <x v="0"/>
    <s v="Pending"/>
  </r>
  <r>
    <s v="ORD00274"/>
    <x v="1667"/>
    <s v="Clara Hidayat"/>
    <x v="26"/>
    <x v="4"/>
    <n v="40000"/>
    <n v="1.3"/>
    <n v="0"/>
    <n v="52000"/>
    <n v="0"/>
    <n v="52000"/>
    <n v="46000"/>
    <n v="98000"/>
    <x v="2"/>
    <x v="4"/>
    <x v="4"/>
    <n v="5"/>
    <x v="0"/>
    <x v="1"/>
    <s v="Pending"/>
  </r>
  <r>
    <s v="ORD01811"/>
    <x v="1668"/>
    <s v="Gita Saputra"/>
    <x v="17"/>
    <x v="18"/>
    <n v="11000"/>
    <n v="2.2999999999999998"/>
    <n v="0"/>
    <n v="25299.999999999996"/>
    <n v="0"/>
    <n v="25299.999999999996"/>
    <n v="72000"/>
    <n v="97300"/>
    <x v="0"/>
    <x v="4"/>
    <x v="2"/>
    <n v="5"/>
    <x v="0"/>
    <x v="1"/>
    <s v="Pending"/>
  </r>
  <r>
    <s v="ORD01613"/>
    <x v="1669"/>
    <s v="Vina Saputra"/>
    <x v="33"/>
    <x v="6"/>
    <n v="26000"/>
    <n v="1"/>
    <n v="0"/>
    <n v="26000"/>
    <n v="0"/>
    <n v="26000"/>
    <n v="80000"/>
    <n v="106000"/>
    <x v="1"/>
    <x v="0"/>
    <x v="4"/>
    <n v="1"/>
    <x v="0"/>
    <x v="1"/>
    <s v="Completed"/>
  </r>
  <r>
    <s v="ORD01742"/>
    <x v="1670"/>
    <s v="Yani Rahmawati"/>
    <x v="27"/>
    <x v="8"/>
    <n v="17500"/>
    <n v="2.2999999999999998"/>
    <n v="0"/>
    <n v="40250"/>
    <n v="0"/>
    <n v="40250"/>
    <n v="49000"/>
    <n v="89250"/>
    <x v="3"/>
    <x v="4"/>
    <x v="1"/>
    <n v="5"/>
    <x v="0"/>
    <x v="1"/>
    <s v="Pending"/>
  </r>
  <r>
    <s v="ORD01273"/>
    <x v="1671"/>
    <s v="Hana Nugroho"/>
    <x v="11"/>
    <x v="3"/>
    <n v="13500"/>
    <n v="0.6"/>
    <n v="0"/>
    <n v="8100"/>
    <n v="0"/>
    <n v="8100"/>
    <n v="74000"/>
    <n v="82100"/>
    <x v="2"/>
    <x v="4"/>
    <x v="4"/>
    <n v="1"/>
    <x v="0"/>
    <x v="1"/>
    <s v="Pending"/>
  </r>
  <r>
    <s v="ORD01321"/>
    <x v="1672"/>
    <s v="Gita Kurniawan"/>
    <x v="19"/>
    <x v="6"/>
    <n v="26000"/>
    <n v="1.6"/>
    <n v="0"/>
    <n v="41600"/>
    <n v="0"/>
    <n v="41600"/>
    <n v="78000"/>
    <n v="119600"/>
    <x v="1"/>
    <x v="0"/>
    <x v="0"/>
    <n v="4"/>
    <x v="0"/>
    <x v="1"/>
    <s v="Completed"/>
  </r>
  <r>
    <s v="ORD00408"/>
    <x v="1673"/>
    <s v="Fitri Iskandar"/>
    <x v="8"/>
    <x v="11"/>
    <n v="15000"/>
    <n v="2.4"/>
    <n v="0"/>
    <n v="36000"/>
    <n v="0"/>
    <n v="36000"/>
    <n v="59000"/>
    <n v="95000"/>
    <x v="0"/>
    <x v="4"/>
    <x v="3"/>
    <n v="5"/>
    <x v="0"/>
    <x v="2"/>
    <s v="Pending"/>
  </r>
  <r>
    <s v="ORD00408"/>
    <x v="1673"/>
    <s v="Fitri Iskandar"/>
    <x v="8"/>
    <x v="8"/>
    <n v="17500"/>
    <n v="0.6"/>
    <n v="0"/>
    <n v="10500"/>
    <n v="0"/>
    <n v="10500"/>
    <n v="0"/>
    <n v="10500"/>
    <x v="0"/>
    <x v="4"/>
    <x v="3"/>
    <n v="5"/>
    <x v="0"/>
    <x v="2"/>
    <s v="Pending"/>
  </r>
  <r>
    <s v="ORD00626"/>
    <x v="1674"/>
    <s v="Vina Setiawan"/>
    <x v="18"/>
    <x v="18"/>
    <n v="11000"/>
    <n v="1"/>
    <n v="0"/>
    <n v="11000"/>
    <n v="0"/>
    <n v="11000"/>
    <n v="0"/>
    <n v="11000"/>
    <x v="1"/>
    <x v="0"/>
    <x v="2"/>
    <n v="4"/>
    <x v="0"/>
    <x v="2"/>
    <s v="Completed"/>
  </r>
  <r>
    <s v="ORD01386"/>
    <x v="1675"/>
    <s v="Erna Hidayat"/>
    <x v="32"/>
    <x v="3"/>
    <n v="13500"/>
    <n v="2.7"/>
    <n v="0"/>
    <n v="36450"/>
    <n v="0"/>
    <n v="36450"/>
    <n v="28000"/>
    <n v="64450"/>
    <x v="3"/>
    <x v="0"/>
    <x v="3"/>
    <n v="4"/>
    <x v="0"/>
    <x v="4"/>
    <s v="Completed"/>
  </r>
  <r>
    <s v="ORD01256"/>
    <x v="1676"/>
    <s v="Erna Wijaya"/>
    <x v="32"/>
    <x v="4"/>
    <n v="40000"/>
    <n v="0.3"/>
    <n v="0"/>
    <n v="12000"/>
    <n v="0"/>
    <n v="12000"/>
    <n v="28000"/>
    <n v="40000"/>
    <x v="1"/>
    <x v="3"/>
    <x v="4"/>
    <n v="2"/>
    <x v="0"/>
    <x v="4"/>
    <s v="Shipped"/>
  </r>
  <r>
    <s v="ORD00373"/>
    <x v="1677"/>
    <s v="Hana Saputra"/>
    <x v="17"/>
    <x v="2"/>
    <n v="20000"/>
    <n v="0.4"/>
    <n v="0"/>
    <n v="8000"/>
    <n v="0"/>
    <n v="8000"/>
    <n v="72000"/>
    <n v="80000"/>
    <x v="2"/>
    <x v="4"/>
    <x v="0"/>
    <n v="4"/>
    <x v="0"/>
    <x v="4"/>
    <s v="Pending"/>
  </r>
  <r>
    <s v="ORD00615"/>
    <x v="1678"/>
    <s v="Yani Nugroho"/>
    <x v="1"/>
    <x v="10"/>
    <n v="45000"/>
    <n v="1.6"/>
    <n v="0"/>
    <n v="72000"/>
    <n v="0"/>
    <n v="72000"/>
    <n v="17000"/>
    <n v="89000"/>
    <x v="1"/>
    <x v="4"/>
    <x v="1"/>
    <n v="5"/>
    <x v="0"/>
    <x v="6"/>
    <s v="Pending"/>
  </r>
  <r>
    <s v="ORD01159"/>
    <x v="1679"/>
    <s v="Hana Saputra"/>
    <x v="17"/>
    <x v="6"/>
    <n v="26000"/>
    <n v="1.7"/>
    <n v="0"/>
    <n v="44200"/>
    <n v="0"/>
    <n v="44200"/>
    <n v="72000"/>
    <n v="116200"/>
    <x v="0"/>
    <x v="0"/>
    <x v="2"/>
    <n v="4"/>
    <x v="0"/>
    <x v="6"/>
    <s v="Completed"/>
  </r>
  <r>
    <s v="ORD01338"/>
    <x v="1680"/>
    <s v="Erna Fauziah"/>
    <x v="28"/>
    <x v="17"/>
    <n v="12000"/>
    <n v="1.3"/>
    <n v="0"/>
    <n v="15600"/>
    <n v="0"/>
    <n v="15600"/>
    <n v="56000"/>
    <n v="71600"/>
    <x v="1"/>
    <x v="0"/>
    <x v="0"/>
    <n v="3"/>
    <x v="0"/>
    <x v="6"/>
    <s v="Completed"/>
  </r>
  <r>
    <s v="ORD01166"/>
    <x v="1681"/>
    <s v="Vina Kurniawan"/>
    <x v="19"/>
    <x v="12"/>
    <n v="9500"/>
    <n v="1.5"/>
    <n v="0"/>
    <n v="14250"/>
    <n v="0"/>
    <n v="14250"/>
    <n v="78000"/>
    <n v="92250"/>
    <x v="2"/>
    <x v="3"/>
    <x v="2"/>
    <n v="2"/>
    <x v="0"/>
    <x v="0"/>
    <s v="Shipped"/>
  </r>
  <r>
    <s v="ORD01185"/>
    <x v="1682"/>
    <s v="Dina Halim"/>
    <x v="0"/>
    <x v="0"/>
    <n v="10000"/>
    <n v="2.1"/>
    <n v="0"/>
    <n v="21000"/>
    <n v="0"/>
    <n v="21000"/>
    <n v="15000"/>
    <n v="36000"/>
    <x v="0"/>
    <x v="0"/>
    <x v="2"/>
    <n v="4"/>
    <x v="0"/>
    <x v="0"/>
    <s v="Completed"/>
  </r>
  <r>
    <s v="ORD01285"/>
    <x v="1683"/>
    <s v="Zahra Budiman"/>
    <x v="27"/>
    <x v="0"/>
    <n v="10000"/>
    <n v="2.2999999999999998"/>
    <n v="0"/>
    <n v="23000"/>
    <n v="0"/>
    <n v="23000"/>
    <n v="49000"/>
    <n v="72000"/>
    <x v="1"/>
    <x v="4"/>
    <x v="2"/>
    <n v="2"/>
    <x v="0"/>
    <x v="0"/>
    <s v="Pending"/>
  </r>
  <r>
    <s v="ORD01542"/>
    <x v="1684"/>
    <s v="Budi Saputra"/>
    <x v="28"/>
    <x v="13"/>
    <n v="10000"/>
    <n v="0.3"/>
    <n v="0"/>
    <n v="3000"/>
    <n v="0"/>
    <n v="3000"/>
    <n v="56000"/>
    <n v="59000"/>
    <x v="2"/>
    <x v="4"/>
    <x v="1"/>
    <n v="5"/>
    <x v="1"/>
    <x v="0"/>
    <s v="Pending"/>
  </r>
  <r>
    <s v="ORD01666"/>
    <x v="1685"/>
    <s v="Dewi Iskandar"/>
    <x v="5"/>
    <x v="12"/>
    <n v="9500"/>
    <n v="0.9"/>
    <n v="0"/>
    <n v="8550"/>
    <n v="0"/>
    <n v="8550"/>
    <n v="18000"/>
    <n v="26550"/>
    <x v="0"/>
    <x v="3"/>
    <x v="3"/>
    <n v="4"/>
    <x v="0"/>
    <x v="0"/>
    <s v="Shipped"/>
  </r>
  <r>
    <s v="ORD00757"/>
    <x v="1686"/>
    <s v="Zahra Budiman"/>
    <x v="27"/>
    <x v="12"/>
    <n v="9500"/>
    <n v="1.8"/>
    <n v="0"/>
    <n v="17100"/>
    <n v="0"/>
    <n v="17100"/>
    <n v="49000"/>
    <n v="66100"/>
    <x v="2"/>
    <x v="3"/>
    <x v="1"/>
    <n v="2"/>
    <x v="0"/>
    <x v="0"/>
    <s v="Shipped"/>
  </r>
  <r>
    <s v="ORD01236"/>
    <x v="1687"/>
    <s v="Lestari Nugroho"/>
    <x v="4"/>
    <x v="12"/>
    <n v="9500"/>
    <n v="2.5"/>
    <n v="0"/>
    <n v="23750"/>
    <n v="0"/>
    <n v="23750"/>
    <n v="43000"/>
    <n v="66750"/>
    <x v="2"/>
    <x v="0"/>
    <x v="4"/>
    <n v="4"/>
    <x v="0"/>
    <x v="1"/>
    <s v="Completed"/>
  </r>
  <r>
    <s v="ORD01153"/>
    <x v="1688"/>
    <s v="Citra Kusuma"/>
    <x v="3"/>
    <x v="8"/>
    <n v="17500"/>
    <n v="3.6"/>
    <n v="0"/>
    <n v="63000"/>
    <n v="0"/>
    <n v="63000"/>
    <n v="93000"/>
    <n v="156000"/>
    <x v="1"/>
    <x v="0"/>
    <x v="2"/>
    <n v="1"/>
    <x v="0"/>
    <x v="1"/>
    <s v="Completed"/>
  </r>
  <r>
    <s v="ORD01429"/>
    <x v="1689"/>
    <s v="Aulia Kusuma"/>
    <x v="11"/>
    <x v="10"/>
    <n v="45000"/>
    <n v="1"/>
    <n v="5"/>
    <n v="45000"/>
    <n v="2250"/>
    <n v="42750"/>
    <n v="74000"/>
    <n v="116750"/>
    <x v="1"/>
    <x v="2"/>
    <x v="3"/>
    <n v="5"/>
    <x v="0"/>
    <x v="2"/>
    <s v="Cancelled"/>
  </r>
  <r>
    <s v="ORD00356"/>
    <x v="1690"/>
    <s v="Eka Budiman"/>
    <x v="3"/>
    <x v="14"/>
    <n v="55000"/>
    <n v="0.5"/>
    <n v="5"/>
    <n v="27500"/>
    <n v="1375"/>
    <n v="26125"/>
    <n v="93000"/>
    <n v="119125"/>
    <x v="3"/>
    <x v="3"/>
    <x v="4"/>
    <n v="2"/>
    <x v="0"/>
    <x v="2"/>
    <s v="Shipped"/>
  </r>
  <r>
    <s v="ORD00611"/>
    <x v="1691"/>
    <s v="Yani Maulana"/>
    <x v="19"/>
    <x v="4"/>
    <n v="40000"/>
    <n v="0.6"/>
    <n v="5"/>
    <n v="24000"/>
    <n v="1200"/>
    <n v="22800"/>
    <n v="78000"/>
    <n v="100800"/>
    <x v="0"/>
    <x v="3"/>
    <x v="0"/>
    <n v="2"/>
    <x v="0"/>
    <x v="2"/>
    <s v="Shipped"/>
  </r>
  <r>
    <s v="ORD01680"/>
    <x v="1692"/>
    <s v="Citra Utami"/>
    <x v="29"/>
    <x v="4"/>
    <n v="40000"/>
    <n v="0.4"/>
    <n v="5"/>
    <n v="16000"/>
    <n v="800"/>
    <n v="15200"/>
    <n v="48000"/>
    <n v="63200"/>
    <x v="3"/>
    <x v="4"/>
    <x v="4"/>
    <n v="5"/>
    <x v="0"/>
    <x v="2"/>
    <s v="Pending"/>
  </r>
  <r>
    <s v="ORD00117"/>
    <x v="1693"/>
    <s v="Dina Pradipta"/>
    <x v="29"/>
    <x v="2"/>
    <n v="20000"/>
    <n v="2.8"/>
    <n v="5"/>
    <n v="56000"/>
    <n v="2800"/>
    <n v="53200"/>
    <n v="48000"/>
    <n v="101200"/>
    <x v="3"/>
    <x v="4"/>
    <x v="3"/>
    <n v="3"/>
    <x v="0"/>
    <x v="2"/>
    <s v="Pending"/>
  </r>
  <r>
    <s v="ORD00339"/>
    <x v="1694"/>
    <s v="Dina Rahmawati"/>
    <x v="21"/>
    <x v="4"/>
    <n v="40000"/>
    <n v="0.6"/>
    <n v="5"/>
    <n v="24000"/>
    <n v="1200"/>
    <n v="22800"/>
    <n v="59000"/>
    <n v="81800"/>
    <x v="2"/>
    <x v="0"/>
    <x v="1"/>
    <n v="1"/>
    <x v="0"/>
    <x v="2"/>
    <s v="Completed"/>
  </r>
  <r>
    <s v="ORD01324"/>
    <x v="1695"/>
    <s v="Aulia Wijaya"/>
    <x v="22"/>
    <x v="18"/>
    <n v="11000"/>
    <n v="2"/>
    <n v="5"/>
    <n v="22000"/>
    <n v="1100"/>
    <n v="20900"/>
    <n v="50000"/>
    <n v="70900"/>
    <x v="2"/>
    <x v="0"/>
    <x v="1"/>
    <n v="5"/>
    <x v="0"/>
    <x v="2"/>
    <s v="Completed"/>
  </r>
  <r>
    <s v="ORD00726"/>
    <x v="1696"/>
    <s v="Arif Santoso"/>
    <x v="16"/>
    <x v="5"/>
    <n v="10500"/>
    <n v="0.8"/>
    <n v="5"/>
    <n v="8400"/>
    <n v="420"/>
    <n v="7980"/>
    <n v="18000"/>
    <n v="25980"/>
    <x v="3"/>
    <x v="4"/>
    <x v="1"/>
    <n v="3"/>
    <x v="1"/>
    <x v="2"/>
    <s v="Pending"/>
  </r>
  <r>
    <s v="ORD01614"/>
    <x v="1697"/>
    <s v="Sari Ananda"/>
    <x v="34"/>
    <x v="5"/>
    <n v="10500"/>
    <n v="2"/>
    <n v="5"/>
    <n v="21000"/>
    <n v="1050"/>
    <n v="19950"/>
    <n v="18000"/>
    <n v="37950"/>
    <x v="0"/>
    <x v="2"/>
    <x v="3"/>
    <n v="1"/>
    <x v="0"/>
    <x v="2"/>
    <s v="Cancelled"/>
  </r>
  <r>
    <s v="ORD00377"/>
    <x v="1698"/>
    <s v="Sari Pradipta"/>
    <x v="5"/>
    <x v="8"/>
    <n v="17500"/>
    <n v="1.2"/>
    <n v="5"/>
    <n v="21000"/>
    <n v="1050"/>
    <n v="19950"/>
    <n v="18000"/>
    <n v="37950"/>
    <x v="1"/>
    <x v="3"/>
    <x v="1"/>
    <n v="1"/>
    <x v="0"/>
    <x v="2"/>
    <s v="Shipped"/>
  </r>
  <r>
    <s v="ORD01496"/>
    <x v="1699"/>
    <s v="Made Santoso"/>
    <x v="35"/>
    <x v="7"/>
    <n v="14000"/>
    <n v="1.3"/>
    <n v="5"/>
    <n v="18200"/>
    <n v="910"/>
    <n v="17290"/>
    <n v="79000"/>
    <n v="96290"/>
    <x v="1"/>
    <x v="1"/>
    <x v="3"/>
    <n v="4"/>
    <x v="1"/>
    <x v="2"/>
    <s v="Returned"/>
  </r>
  <r>
    <s v="ORD00119"/>
    <x v="1700"/>
    <s v="Dewi Puspita"/>
    <x v="12"/>
    <x v="8"/>
    <n v="17500"/>
    <n v="0.8"/>
    <n v="0"/>
    <n v="14000"/>
    <n v="0"/>
    <n v="14000"/>
    <n v="30000"/>
    <n v="44000"/>
    <x v="3"/>
    <x v="2"/>
    <x v="2"/>
    <n v="5"/>
    <x v="0"/>
    <x v="3"/>
    <s v="Cancelled"/>
  </r>
  <r>
    <s v="ORD00119"/>
    <x v="1700"/>
    <s v="Dewi Puspita"/>
    <x v="12"/>
    <x v="13"/>
    <n v="10000"/>
    <n v="0.6"/>
    <n v="0"/>
    <n v="6000"/>
    <n v="0"/>
    <n v="6000"/>
    <n v="0"/>
    <n v="6000"/>
    <x v="3"/>
    <x v="2"/>
    <x v="2"/>
    <n v="5"/>
    <x v="0"/>
    <x v="3"/>
    <s v="Cancelled"/>
  </r>
  <r>
    <s v="ORD01802"/>
    <x v="1701"/>
    <s v="Lestari Santoso"/>
    <x v="34"/>
    <x v="1"/>
    <n v="15000"/>
    <n v="0.2"/>
    <n v="0"/>
    <n v="3000"/>
    <n v="0"/>
    <n v="3000"/>
    <n v="18000"/>
    <n v="21000"/>
    <x v="0"/>
    <x v="0"/>
    <x v="2"/>
    <n v="5"/>
    <x v="0"/>
    <x v="4"/>
    <s v="Completed"/>
  </r>
  <r>
    <s v="ORD01598"/>
    <x v="1702"/>
    <s v="Indra Ananda"/>
    <x v="20"/>
    <x v="0"/>
    <n v="10000"/>
    <n v="2.2999999999999998"/>
    <n v="0"/>
    <n v="23000"/>
    <n v="0"/>
    <n v="23000"/>
    <n v="84000"/>
    <n v="107000"/>
    <x v="2"/>
    <x v="0"/>
    <x v="1"/>
    <n v="1"/>
    <x v="1"/>
    <x v="4"/>
    <s v="Completed"/>
  </r>
  <r>
    <s v="ORD00664"/>
    <x v="1703"/>
    <s v="Dewi Syahputra"/>
    <x v="16"/>
    <x v="14"/>
    <n v="55000"/>
    <n v="0.5"/>
    <n v="0"/>
    <n v="27500"/>
    <n v="0"/>
    <n v="27500"/>
    <n v="18000"/>
    <n v="45500"/>
    <x v="0"/>
    <x v="3"/>
    <x v="4"/>
    <n v="4"/>
    <x v="0"/>
    <x v="4"/>
    <s v="Shipped"/>
  </r>
  <r>
    <s v="ORD00622"/>
    <x v="1704"/>
    <s v="Umar Setiawan"/>
    <x v="17"/>
    <x v="10"/>
    <n v="45000"/>
    <n v="2.1"/>
    <n v="0"/>
    <n v="94500"/>
    <n v="0"/>
    <n v="94500"/>
    <n v="72000"/>
    <n v="166500"/>
    <x v="0"/>
    <x v="4"/>
    <x v="4"/>
    <n v="2"/>
    <x v="1"/>
    <x v="5"/>
    <s v="Pending"/>
  </r>
  <r>
    <s v="ORD00912"/>
    <x v="1705"/>
    <s v="Dina Setiawan"/>
    <x v="26"/>
    <x v="3"/>
    <n v="13500"/>
    <n v="1.5"/>
    <n v="0"/>
    <n v="20250"/>
    <n v="0"/>
    <n v="20250"/>
    <n v="46000"/>
    <n v="66250"/>
    <x v="0"/>
    <x v="0"/>
    <x v="1"/>
    <n v="2"/>
    <x v="0"/>
    <x v="5"/>
    <s v="Completed"/>
  </r>
  <r>
    <s v="ORD00112"/>
    <x v="1706"/>
    <s v="Kartika Ramadhani"/>
    <x v="32"/>
    <x v="13"/>
    <n v="10000"/>
    <n v="1.3"/>
    <n v="0"/>
    <n v="13000"/>
    <n v="0"/>
    <n v="13000"/>
    <n v="28000"/>
    <n v="41000"/>
    <x v="1"/>
    <x v="4"/>
    <x v="0"/>
    <n v="1"/>
    <x v="0"/>
    <x v="5"/>
    <s v="Pending"/>
  </r>
  <r>
    <s v="ORD01494"/>
    <x v="1707"/>
    <s v="Hana Halim"/>
    <x v="31"/>
    <x v="2"/>
    <n v="20000"/>
    <n v="1.8"/>
    <n v="0"/>
    <n v="36000"/>
    <n v="0"/>
    <n v="36000"/>
    <n v="87000"/>
    <n v="123000"/>
    <x v="1"/>
    <x v="4"/>
    <x v="0"/>
    <n v="4"/>
    <x v="0"/>
    <x v="5"/>
    <s v="Pending"/>
  </r>
  <r>
    <s v="ORD01828"/>
    <x v="1708"/>
    <s v="Hendra Wijaya"/>
    <x v="0"/>
    <x v="9"/>
    <n v="46000"/>
    <n v="0.3"/>
    <n v="0"/>
    <n v="13800"/>
    <n v="0"/>
    <n v="13800"/>
    <n v="15000"/>
    <n v="28800"/>
    <x v="2"/>
    <x v="0"/>
    <x v="2"/>
    <n v="5"/>
    <x v="1"/>
    <x v="6"/>
    <s v="Completed"/>
  </r>
  <r>
    <s v="ORD00598"/>
    <x v="1709"/>
    <s v="Ani Budiman"/>
    <x v="17"/>
    <x v="1"/>
    <n v="15000"/>
    <n v="0.6"/>
    <n v="0"/>
    <n v="9000"/>
    <n v="0"/>
    <n v="9000"/>
    <n v="72000"/>
    <n v="81000"/>
    <x v="1"/>
    <x v="0"/>
    <x v="3"/>
    <n v="4"/>
    <x v="0"/>
    <x v="6"/>
    <s v="Completed"/>
  </r>
  <r>
    <s v="ORD01241"/>
    <x v="1710"/>
    <s v="Zahra Utami"/>
    <x v="25"/>
    <x v="17"/>
    <n v="12000"/>
    <n v="1.1000000000000001"/>
    <n v="0"/>
    <n v="13200.000000000002"/>
    <n v="0"/>
    <n v="13200.000000000002"/>
    <n v="50000"/>
    <n v="63200"/>
    <x v="3"/>
    <x v="3"/>
    <x v="1"/>
    <n v="5"/>
    <x v="0"/>
    <x v="6"/>
    <s v="Shipped"/>
  </r>
  <r>
    <s v="ORD00255"/>
    <x v="1711"/>
    <s v="Lestari Syahputra"/>
    <x v="5"/>
    <x v="7"/>
    <n v="14000"/>
    <n v="1.9"/>
    <n v="0"/>
    <n v="26600"/>
    <n v="0"/>
    <n v="26600"/>
    <n v="18000"/>
    <n v="44600"/>
    <x v="1"/>
    <x v="3"/>
    <x v="3"/>
    <n v="2"/>
    <x v="0"/>
    <x v="6"/>
    <s v="Shipped"/>
  </r>
  <r>
    <s v="ORD00078"/>
    <x v="1712"/>
    <s v="Rizky Ananda"/>
    <x v="10"/>
    <x v="6"/>
    <n v="26000"/>
    <n v="1.4"/>
    <n v="0"/>
    <n v="36400"/>
    <n v="0"/>
    <n v="36400"/>
    <n v="87000"/>
    <n v="123400"/>
    <x v="3"/>
    <x v="3"/>
    <x v="0"/>
    <n v="4"/>
    <x v="1"/>
    <x v="0"/>
    <s v="Shipped"/>
  </r>
  <r>
    <s v="ORD00246"/>
    <x v="1713"/>
    <s v="Sari Saputra"/>
    <x v="33"/>
    <x v="15"/>
    <n v="10000"/>
    <n v="0.2"/>
    <n v="0"/>
    <n v="2000"/>
    <n v="0"/>
    <n v="2000"/>
    <n v="80000"/>
    <n v="82000"/>
    <x v="2"/>
    <x v="0"/>
    <x v="4"/>
    <n v="4"/>
    <x v="0"/>
    <x v="0"/>
    <s v="Completed"/>
  </r>
  <r>
    <s v="ORD00246"/>
    <x v="1713"/>
    <s v="Sari Saputra"/>
    <x v="33"/>
    <x v="6"/>
    <n v="26000"/>
    <n v="0.4"/>
    <n v="0"/>
    <n v="10400"/>
    <n v="0"/>
    <n v="10400"/>
    <n v="0"/>
    <n v="10400"/>
    <x v="2"/>
    <x v="0"/>
    <x v="4"/>
    <n v="4"/>
    <x v="0"/>
    <x v="0"/>
    <s v="Completed"/>
  </r>
  <r>
    <s v="ORD00106"/>
    <x v="1714"/>
    <s v="Citra Maulana"/>
    <x v="17"/>
    <x v="6"/>
    <n v="26000"/>
    <n v="1.6"/>
    <n v="0"/>
    <n v="41600"/>
    <n v="0"/>
    <n v="41600"/>
    <n v="72000"/>
    <n v="113600"/>
    <x v="3"/>
    <x v="0"/>
    <x v="1"/>
    <n v="1"/>
    <x v="0"/>
    <x v="1"/>
    <s v="Completed"/>
  </r>
  <r>
    <s v="ORD01551"/>
    <x v="1715"/>
    <s v="Yani Pradipta"/>
    <x v="1"/>
    <x v="4"/>
    <n v="40000"/>
    <n v="0.6"/>
    <n v="0"/>
    <n v="24000"/>
    <n v="0"/>
    <n v="24000"/>
    <n v="17000"/>
    <n v="41000"/>
    <x v="3"/>
    <x v="0"/>
    <x v="0"/>
    <n v="5"/>
    <x v="0"/>
    <x v="2"/>
    <s v="Completed"/>
  </r>
  <r>
    <s v="ORD00545"/>
    <x v="1716"/>
    <s v="Kartika Utami"/>
    <x v="32"/>
    <x v="3"/>
    <n v="13500"/>
    <n v="2.1"/>
    <n v="0"/>
    <n v="28350"/>
    <n v="0"/>
    <n v="28350"/>
    <n v="28000"/>
    <n v="56350"/>
    <x v="0"/>
    <x v="0"/>
    <x v="1"/>
    <n v="1"/>
    <x v="0"/>
    <x v="3"/>
    <s v="Completed"/>
  </r>
  <r>
    <s v="ORD01748"/>
    <x v="1717"/>
    <s v="Qori Syahputra"/>
    <x v="12"/>
    <x v="8"/>
    <n v="17500"/>
    <n v="3.4"/>
    <n v="0"/>
    <n v="59500"/>
    <n v="0"/>
    <n v="59500"/>
    <n v="30000"/>
    <n v="89500"/>
    <x v="3"/>
    <x v="3"/>
    <x v="2"/>
    <n v="5"/>
    <x v="0"/>
    <x v="3"/>
    <s v="Shipped"/>
  </r>
  <r>
    <s v="ORD00357"/>
    <x v="1718"/>
    <s v="Dina Setiawan"/>
    <x v="26"/>
    <x v="0"/>
    <n v="10000"/>
    <n v="1.7"/>
    <n v="0"/>
    <n v="17000"/>
    <n v="0"/>
    <n v="17000"/>
    <n v="46000"/>
    <n v="63000"/>
    <x v="0"/>
    <x v="0"/>
    <x v="3"/>
    <n v="5"/>
    <x v="0"/>
    <x v="4"/>
    <s v="Completed"/>
  </r>
  <r>
    <s v="ORD00822"/>
    <x v="1719"/>
    <s v="Aulia Iskandar"/>
    <x v="11"/>
    <x v="8"/>
    <n v="17500"/>
    <n v="2.7"/>
    <n v="0"/>
    <n v="47250"/>
    <n v="0"/>
    <n v="47250"/>
    <n v="74000"/>
    <n v="121250"/>
    <x v="0"/>
    <x v="3"/>
    <x v="3"/>
    <n v="1"/>
    <x v="0"/>
    <x v="5"/>
    <s v="Shipped"/>
  </r>
  <r>
    <s v="ORD00567"/>
    <x v="1720"/>
    <s v="Zahra Ramadhani"/>
    <x v="20"/>
    <x v="9"/>
    <n v="46000"/>
    <n v="0.9"/>
    <n v="0"/>
    <n v="41400"/>
    <n v="0"/>
    <n v="41400"/>
    <n v="84000"/>
    <n v="125400"/>
    <x v="0"/>
    <x v="0"/>
    <x v="3"/>
    <n v="1"/>
    <x v="0"/>
    <x v="5"/>
    <s v="Completed"/>
  </r>
  <r>
    <s v="ORD01043"/>
    <x v="1721"/>
    <s v="Bella Rahmawati"/>
    <x v="8"/>
    <x v="0"/>
    <n v="10000"/>
    <n v="0.8"/>
    <n v="0"/>
    <n v="8000"/>
    <n v="0"/>
    <n v="8000"/>
    <n v="59000"/>
    <n v="67000"/>
    <x v="2"/>
    <x v="4"/>
    <x v="0"/>
    <n v="1"/>
    <x v="0"/>
    <x v="5"/>
    <s v="Pending"/>
  </r>
  <r>
    <s v="ORD01322"/>
    <x v="1722"/>
    <s v="Dewi Pradipta"/>
    <x v="14"/>
    <x v="2"/>
    <n v="20000"/>
    <n v="3.7"/>
    <n v="0"/>
    <n v="74000"/>
    <n v="0"/>
    <n v="74000"/>
    <n v="85000"/>
    <n v="159000"/>
    <x v="0"/>
    <x v="3"/>
    <x v="0"/>
    <n v="2"/>
    <x v="0"/>
    <x v="6"/>
    <s v="Shipped"/>
  </r>
  <r>
    <s v="ORD01120"/>
    <x v="1723"/>
    <s v="Bella Fauziah"/>
    <x v="3"/>
    <x v="11"/>
    <n v="15000"/>
    <n v="1.2"/>
    <n v="0"/>
    <n v="18000"/>
    <n v="0"/>
    <n v="18000"/>
    <n v="93000"/>
    <n v="111000"/>
    <x v="1"/>
    <x v="0"/>
    <x v="2"/>
    <n v="5"/>
    <x v="0"/>
    <x v="6"/>
    <s v="Completed"/>
  </r>
  <r>
    <s v="ORD01289"/>
    <x v="1724"/>
    <s v="Citra Syahputra"/>
    <x v="26"/>
    <x v="10"/>
    <n v="45000"/>
    <n v="2"/>
    <n v="0"/>
    <n v="90000"/>
    <n v="0"/>
    <n v="90000"/>
    <n v="46000"/>
    <n v="136000"/>
    <x v="2"/>
    <x v="0"/>
    <x v="1"/>
    <n v="5"/>
    <x v="0"/>
    <x v="6"/>
    <s v="Completed"/>
  </r>
  <r>
    <s v="ORD00245"/>
    <x v="1725"/>
    <s v="Kartika Santoso"/>
    <x v="10"/>
    <x v="0"/>
    <n v="10000"/>
    <n v="1.7"/>
    <n v="0"/>
    <n v="17000"/>
    <n v="0"/>
    <n v="17000"/>
    <n v="87000"/>
    <n v="104000"/>
    <x v="1"/>
    <x v="0"/>
    <x v="4"/>
    <n v="1"/>
    <x v="0"/>
    <x v="6"/>
    <s v="Completed"/>
  </r>
  <r>
    <s v="ORD00245"/>
    <x v="1725"/>
    <s v="Kartika Santoso"/>
    <x v="10"/>
    <x v="19"/>
    <n v="15500"/>
    <n v="0.6"/>
    <n v="0"/>
    <n v="9300"/>
    <n v="0"/>
    <n v="9300"/>
    <n v="0"/>
    <n v="9300"/>
    <x v="1"/>
    <x v="0"/>
    <x v="4"/>
    <n v="1"/>
    <x v="0"/>
    <x v="6"/>
    <s v="Completed"/>
  </r>
  <r>
    <s v="ORD00911"/>
    <x v="1726"/>
    <s v="Lestari Budiman"/>
    <x v="14"/>
    <x v="12"/>
    <n v="9500"/>
    <n v="1.9"/>
    <n v="0"/>
    <n v="18050"/>
    <n v="0"/>
    <n v="18050"/>
    <n v="85000"/>
    <n v="103050"/>
    <x v="3"/>
    <x v="0"/>
    <x v="0"/>
    <n v="3"/>
    <x v="0"/>
    <x v="6"/>
    <s v="Completed"/>
  </r>
  <r>
    <s v="ORD00345"/>
    <x v="1727"/>
    <s v="Eka Kusuma"/>
    <x v="14"/>
    <x v="3"/>
    <n v="13500"/>
    <n v="2.6"/>
    <n v="0"/>
    <n v="35100"/>
    <n v="0"/>
    <n v="35100"/>
    <n v="85000"/>
    <n v="120100"/>
    <x v="1"/>
    <x v="4"/>
    <x v="3"/>
    <n v="5"/>
    <x v="0"/>
    <x v="0"/>
    <s v="Pending"/>
  </r>
  <r>
    <s v="ORD01699"/>
    <x v="1728"/>
    <s v="Aulia Syahputra"/>
    <x v="35"/>
    <x v="18"/>
    <n v="11000"/>
    <n v="0.8"/>
    <n v="5"/>
    <n v="8800"/>
    <n v="440"/>
    <n v="8360"/>
    <n v="79000"/>
    <n v="87360"/>
    <x v="0"/>
    <x v="0"/>
    <x v="1"/>
    <n v="4"/>
    <x v="0"/>
    <x v="1"/>
    <s v="Completed"/>
  </r>
  <r>
    <s v="ORD00093"/>
    <x v="1729"/>
    <s v="Nanda Iskandar"/>
    <x v="14"/>
    <x v="17"/>
    <n v="12000"/>
    <n v="1.4"/>
    <n v="5"/>
    <n v="16800"/>
    <n v="840"/>
    <n v="15960"/>
    <n v="85000"/>
    <n v="100960"/>
    <x v="1"/>
    <x v="0"/>
    <x v="0"/>
    <n v="4"/>
    <x v="1"/>
    <x v="1"/>
    <s v="Completed"/>
  </r>
  <r>
    <s v="ORD00093"/>
    <x v="1729"/>
    <s v="Nanda Iskandar"/>
    <x v="14"/>
    <x v="18"/>
    <n v="11000"/>
    <n v="1.7"/>
    <n v="5"/>
    <n v="18700"/>
    <n v="935"/>
    <n v="17765"/>
    <n v="0"/>
    <n v="17765"/>
    <x v="1"/>
    <x v="0"/>
    <x v="0"/>
    <n v="4"/>
    <x v="1"/>
    <x v="1"/>
    <s v="Completed"/>
  </r>
  <r>
    <s v="ORD00070"/>
    <x v="1730"/>
    <s v="Fajar Puspita"/>
    <x v="6"/>
    <x v="6"/>
    <n v="26000"/>
    <n v="0.7"/>
    <n v="5"/>
    <n v="18200"/>
    <n v="910"/>
    <n v="17290"/>
    <n v="80000"/>
    <n v="97290"/>
    <x v="2"/>
    <x v="2"/>
    <x v="1"/>
    <n v="2"/>
    <x v="1"/>
    <x v="1"/>
    <s v="Cancelled"/>
  </r>
  <r>
    <s v="ORD01270"/>
    <x v="1731"/>
    <s v="Made Santoso"/>
    <x v="35"/>
    <x v="0"/>
    <n v="10000"/>
    <n v="1.1000000000000001"/>
    <n v="5"/>
    <n v="11000"/>
    <n v="550"/>
    <n v="10450"/>
    <n v="79000"/>
    <n v="89450"/>
    <x v="3"/>
    <x v="0"/>
    <x v="3"/>
    <n v="3"/>
    <x v="1"/>
    <x v="1"/>
    <s v="Completed"/>
  </r>
  <r>
    <s v="ORD00271"/>
    <x v="1732"/>
    <s v="Eka Wijaya"/>
    <x v="7"/>
    <x v="10"/>
    <n v="45000"/>
    <n v="1.6"/>
    <n v="5"/>
    <n v="72000"/>
    <n v="3600"/>
    <n v="68400"/>
    <n v="26000"/>
    <n v="94400"/>
    <x v="0"/>
    <x v="4"/>
    <x v="2"/>
    <n v="2"/>
    <x v="0"/>
    <x v="1"/>
    <s v="Pending"/>
  </r>
  <r>
    <s v="ORD01760"/>
    <x v="1733"/>
    <s v="Putri Ananda"/>
    <x v="7"/>
    <x v="19"/>
    <n v="15500"/>
    <n v="0.3"/>
    <n v="5"/>
    <n v="4650"/>
    <n v="232.5"/>
    <n v="4417.5"/>
    <n v="26000"/>
    <n v="30417.5"/>
    <x v="1"/>
    <x v="0"/>
    <x v="1"/>
    <n v="2"/>
    <x v="0"/>
    <x v="1"/>
    <s v="Completed"/>
  </r>
  <r>
    <s v="ORD00655"/>
    <x v="1734"/>
    <s v="Dina Ananda"/>
    <x v="2"/>
    <x v="12"/>
    <n v="9500"/>
    <n v="1.6"/>
    <n v="5"/>
    <n v="15200"/>
    <n v="760"/>
    <n v="14440"/>
    <n v="76000"/>
    <n v="90440"/>
    <x v="3"/>
    <x v="0"/>
    <x v="4"/>
    <n v="2"/>
    <x v="0"/>
    <x v="1"/>
    <s v="Completed"/>
  </r>
  <r>
    <s v="ORD01242"/>
    <x v="1735"/>
    <s v="Vina Ramadhani"/>
    <x v="10"/>
    <x v="5"/>
    <n v="10500"/>
    <n v="1.7"/>
    <n v="5"/>
    <n v="17850"/>
    <n v="892.5"/>
    <n v="16957.5"/>
    <n v="87000"/>
    <n v="103957.5"/>
    <x v="3"/>
    <x v="4"/>
    <x v="1"/>
    <n v="5"/>
    <x v="0"/>
    <x v="1"/>
    <s v="Pending"/>
  </r>
  <r>
    <s v="ORD00036"/>
    <x v="1736"/>
    <s v="Wahyu Pradipta"/>
    <x v="15"/>
    <x v="0"/>
    <n v="10000"/>
    <n v="1.7"/>
    <n v="5"/>
    <n v="17000"/>
    <n v="850"/>
    <n v="16150"/>
    <n v="97000"/>
    <n v="113150"/>
    <x v="1"/>
    <x v="3"/>
    <x v="1"/>
    <n v="4"/>
    <x v="1"/>
    <x v="1"/>
    <s v="Shipped"/>
  </r>
  <r>
    <s v="ORD00680"/>
    <x v="1737"/>
    <s v="Gita Kurniawan"/>
    <x v="19"/>
    <x v="4"/>
    <n v="40000"/>
    <n v="1.4"/>
    <n v="5"/>
    <n v="56000"/>
    <n v="2800"/>
    <n v="53200"/>
    <n v="78000"/>
    <n v="131200"/>
    <x v="0"/>
    <x v="0"/>
    <x v="2"/>
    <n v="3"/>
    <x v="0"/>
    <x v="1"/>
    <s v="Completed"/>
  </r>
  <r>
    <s v="ORD00718"/>
    <x v="1738"/>
    <s v="Hana Wijaya"/>
    <x v="31"/>
    <x v="5"/>
    <n v="10500"/>
    <n v="3.7"/>
    <n v="5"/>
    <n v="38850"/>
    <n v="1942.5"/>
    <n v="36907.5"/>
    <n v="87000"/>
    <n v="123907.5"/>
    <x v="2"/>
    <x v="0"/>
    <x v="1"/>
    <n v="5"/>
    <x v="0"/>
    <x v="1"/>
    <s v="Completed"/>
  </r>
  <r>
    <s v="ORD01599"/>
    <x v="1739"/>
    <s v="Oka Kusuma"/>
    <x v="1"/>
    <x v="4"/>
    <n v="40000"/>
    <n v="0.9"/>
    <n v="5"/>
    <n v="36000"/>
    <n v="1800"/>
    <n v="34200"/>
    <n v="17000"/>
    <n v="51200"/>
    <x v="2"/>
    <x v="3"/>
    <x v="2"/>
    <n v="1"/>
    <x v="1"/>
    <x v="1"/>
    <s v="Shipped"/>
  </r>
  <r>
    <s v="ORD01685"/>
    <x v="1740"/>
    <s v="Hana Saputra"/>
    <x v="17"/>
    <x v="4"/>
    <n v="40000"/>
    <n v="0.2"/>
    <n v="5"/>
    <n v="8000"/>
    <n v="400"/>
    <n v="7600"/>
    <n v="72000"/>
    <n v="79600"/>
    <x v="1"/>
    <x v="3"/>
    <x v="3"/>
    <n v="2"/>
    <x v="0"/>
    <x v="1"/>
    <s v="Shipped"/>
  </r>
  <r>
    <s v="ORD01791"/>
    <x v="1741"/>
    <s v="Hana Fauziah"/>
    <x v="14"/>
    <x v="8"/>
    <n v="17500"/>
    <n v="2.7"/>
    <n v="5"/>
    <n v="47250"/>
    <n v="2362.5"/>
    <n v="44887.5"/>
    <n v="85000"/>
    <n v="129887.5"/>
    <x v="1"/>
    <x v="4"/>
    <x v="1"/>
    <n v="3"/>
    <x v="0"/>
    <x v="1"/>
    <s v="Pending"/>
  </r>
  <r>
    <s v="ORD00581"/>
    <x v="1742"/>
    <s v="Aulia Ramadhani"/>
    <x v="2"/>
    <x v="11"/>
    <n v="15000"/>
    <n v="1.5"/>
    <n v="5"/>
    <n v="22500"/>
    <n v="1125"/>
    <n v="21375"/>
    <n v="76000"/>
    <n v="97375"/>
    <x v="2"/>
    <x v="2"/>
    <x v="0"/>
    <n v="5"/>
    <x v="0"/>
    <x v="1"/>
    <s v="Cancelled"/>
  </r>
  <r>
    <s v="ORD00540"/>
    <x v="1743"/>
    <s v="Fitri Saputra"/>
    <x v="15"/>
    <x v="14"/>
    <n v="55000"/>
    <n v="0.7"/>
    <n v="5"/>
    <n v="38500"/>
    <n v="1925"/>
    <n v="36575"/>
    <n v="97000"/>
    <n v="133575"/>
    <x v="3"/>
    <x v="0"/>
    <x v="1"/>
    <n v="3"/>
    <x v="0"/>
    <x v="1"/>
    <s v="Completed"/>
  </r>
  <r>
    <s v="ORD01350"/>
    <x v="1744"/>
    <s v="Fitri Halim"/>
    <x v="6"/>
    <x v="17"/>
    <n v="12000"/>
    <n v="1.4"/>
    <n v="5"/>
    <n v="16800"/>
    <n v="840"/>
    <n v="15960"/>
    <n v="80000"/>
    <n v="95960"/>
    <x v="2"/>
    <x v="3"/>
    <x v="1"/>
    <n v="5"/>
    <x v="0"/>
    <x v="1"/>
    <s v="Shipped"/>
  </r>
  <r>
    <s v="ORD01398"/>
    <x v="1745"/>
    <s v="Zahra Kurniawan"/>
    <x v="0"/>
    <x v="8"/>
    <n v="17500"/>
    <n v="4.0999999999999996"/>
    <n v="5"/>
    <n v="71750"/>
    <n v="3587.5"/>
    <n v="68162.5"/>
    <n v="15000"/>
    <n v="83162.5"/>
    <x v="2"/>
    <x v="4"/>
    <x v="4"/>
    <n v="2"/>
    <x v="0"/>
    <x v="1"/>
    <s v="Pending"/>
  </r>
  <r>
    <s v="ORD00007"/>
    <x v="1746"/>
    <s v="Bayu Fauziah"/>
    <x v="11"/>
    <x v="4"/>
    <n v="40000"/>
    <n v="0.2"/>
    <n v="5"/>
    <n v="8000"/>
    <n v="400"/>
    <n v="7600"/>
    <n v="74000"/>
    <n v="81600"/>
    <x v="1"/>
    <x v="0"/>
    <x v="4"/>
    <n v="1"/>
    <x v="1"/>
    <x v="1"/>
    <s v="Completed"/>
  </r>
  <r>
    <s v="ORD00815"/>
    <x v="1747"/>
    <s v="Budi Wijaya"/>
    <x v="33"/>
    <x v="8"/>
    <n v="17500"/>
    <n v="2.7"/>
    <n v="5"/>
    <n v="47250"/>
    <n v="2362.5"/>
    <n v="44887.5"/>
    <n v="80000"/>
    <n v="124887.5"/>
    <x v="0"/>
    <x v="4"/>
    <x v="1"/>
    <n v="1"/>
    <x v="1"/>
    <x v="1"/>
    <s v="Pending"/>
  </r>
  <r>
    <s v="ORD00401"/>
    <x v="1748"/>
    <s v="Putri Ramadhani"/>
    <x v="34"/>
    <x v="14"/>
    <n v="55000"/>
    <n v="0.4"/>
    <n v="5"/>
    <n v="22000"/>
    <n v="1100"/>
    <n v="20900"/>
    <n v="18000"/>
    <n v="38900"/>
    <x v="3"/>
    <x v="4"/>
    <x v="0"/>
    <n v="1"/>
    <x v="0"/>
    <x v="1"/>
    <s v="Pending"/>
  </r>
  <r>
    <s v="ORD00563"/>
    <x v="1749"/>
    <s v="Erna Hidayat"/>
    <x v="32"/>
    <x v="3"/>
    <n v="13500"/>
    <n v="0.8"/>
    <n v="5"/>
    <n v="10800"/>
    <n v="540"/>
    <n v="10260"/>
    <n v="28000"/>
    <n v="38260"/>
    <x v="1"/>
    <x v="0"/>
    <x v="2"/>
    <n v="2"/>
    <x v="0"/>
    <x v="1"/>
    <s v="Completed"/>
  </r>
  <r>
    <s v="ORD00347"/>
    <x v="1750"/>
    <s v="Gita Santoso"/>
    <x v="26"/>
    <x v="9"/>
    <n v="46000"/>
    <n v="1.5"/>
    <n v="5"/>
    <n v="69000"/>
    <n v="3450"/>
    <n v="65550"/>
    <n v="46000"/>
    <n v="111550"/>
    <x v="2"/>
    <x v="4"/>
    <x v="4"/>
    <n v="2"/>
    <x v="0"/>
    <x v="1"/>
    <s v="Pending"/>
  </r>
  <r>
    <s v="ORD01456"/>
    <x v="1751"/>
    <s v="Dina Kusuma"/>
    <x v="29"/>
    <x v="19"/>
    <n v="15500"/>
    <n v="0.3"/>
    <n v="5"/>
    <n v="4650"/>
    <n v="232.5"/>
    <n v="4417.5"/>
    <n v="48000"/>
    <n v="52417.5"/>
    <x v="2"/>
    <x v="4"/>
    <x v="4"/>
    <n v="1"/>
    <x v="0"/>
    <x v="1"/>
    <s v="Pending"/>
  </r>
  <r>
    <s v="ORD00367"/>
    <x v="1752"/>
    <s v="Qori Syahputra"/>
    <x v="12"/>
    <x v="14"/>
    <n v="55000"/>
    <n v="0.6"/>
    <n v="5"/>
    <n v="33000"/>
    <n v="1650"/>
    <n v="31350"/>
    <n v="30000"/>
    <n v="61350"/>
    <x v="2"/>
    <x v="1"/>
    <x v="1"/>
    <n v="2"/>
    <x v="0"/>
    <x v="1"/>
    <s v="Returned"/>
  </r>
  <r>
    <s v="ORD01332"/>
    <x v="1753"/>
    <s v="Qori Iskandar"/>
    <x v="11"/>
    <x v="18"/>
    <n v="11000"/>
    <n v="0.7"/>
    <n v="5"/>
    <n v="7699.9999999999991"/>
    <n v="385"/>
    <n v="7314.9999999999991"/>
    <n v="74000"/>
    <n v="81315"/>
    <x v="2"/>
    <x v="3"/>
    <x v="2"/>
    <n v="3"/>
    <x v="0"/>
    <x v="1"/>
    <s v="Shipped"/>
  </r>
  <r>
    <s v="ORD01525"/>
    <x v="1754"/>
    <s v="Vina Halim"/>
    <x v="10"/>
    <x v="19"/>
    <n v="15500"/>
    <n v="0.4"/>
    <n v="5"/>
    <n v="6200"/>
    <n v="310"/>
    <n v="5890"/>
    <n v="87000"/>
    <n v="92890"/>
    <x v="3"/>
    <x v="3"/>
    <x v="0"/>
    <n v="2"/>
    <x v="0"/>
    <x v="1"/>
    <s v="Shipped"/>
  </r>
  <r>
    <s v="ORD00001"/>
    <x v="1755"/>
    <s v="Dimas Maulana"/>
    <x v="28"/>
    <x v="7"/>
    <n v="14000"/>
    <n v="0.5"/>
    <n v="5"/>
    <n v="7000"/>
    <n v="350"/>
    <n v="6650"/>
    <n v="56000"/>
    <n v="62650"/>
    <x v="2"/>
    <x v="1"/>
    <x v="2"/>
    <n v="4"/>
    <x v="1"/>
    <x v="1"/>
    <s v="Returned"/>
  </r>
  <r>
    <s v="ORD00001"/>
    <x v="1755"/>
    <s v="Dimas Maulana"/>
    <x v="28"/>
    <x v="11"/>
    <n v="15000"/>
    <n v="1"/>
    <n v="5"/>
    <n v="15000"/>
    <n v="750"/>
    <n v="14250"/>
    <n v="0"/>
    <n v="14250"/>
    <x v="2"/>
    <x v="1"/>
    <x v="2"/>
    <n v="4"/>
    <x v="1"/>
    <x v="1"/>
    <s v="Returned"/>
  </r>
  <r>
    <s v="ORD00552"/>
    <x v="1756"/>
    <s v="Yani Santoso"/>
    <x v="14"/>
    <x v="7"/>
    <n v="14000"/>
    <n v="0.9"/>
    <n v="5"/>
    <n v="12600"/>
    <n v="630"/>
    <n v="11970"/>
    <n v="85000"/>
    <n v="96970"/>
    <x v="2"/>
    <x v="0"/>
    <x v="4"/>
    <n v="3"/>
    <x v="0"/>
    <x v="1"/>
    <s v="Completed"/>
  </r>
  <r>
    <s v="ORD01085"/>
    <x v="1757"/>
    <s v="Zahra Ramadhani"/>
    <x v="20"/>
    <x v="11"/>
    <n v="15000"/>
    <n v="2"/>
    <n v="5"/>
    <n v="30000"/>
    <n v="1500"/>
    <n v="28500"/>
    <n v="84000"/>
    <n v="112500"/>
    <x v="3"/>
    <x v="0"/>
    <x v="1"/>
    <n v="5"/>
    <x v="0"/>
    <x v="1"/>
    <s v="Completed"/>
  </r>
  <r>
    <s v="ORD00953"/>
    <x v="1758"/>
    <s v="Zahra Rahmawati"/>
    <x v="17"/>
    <x v="8"/>
    <n v="17500"/>
    <n v="1.9"/>
    <n v="5"/>
    <n v="33250"/>
    <n v="1662.5"/>
    <n v="31587.5"/>
    <n v="72000"/>
    <n v="103587.5"/>
    <x v="3"/>
    <x v="4"/>
    <x v="1"/>
    <n v="2"/>
    <x v="0"/>
    <x v="1"/>
    <s v="Pending"/>
  </r>
  <r>
    <s v="ORD01243"/>
    <x v="1759"/>
    <s v="Indra Setiawan"/>
    <x v="28"/>
    <x v="16"/>
    <n v="115000"/>
    <n v="0.7"/>
    <n v="5"/>
    <n v="80500"/>
    <n v="4025"/>
    <n v="76475"/>
    <n v="56000"/>
    <n v="132475"/>
    <x v="2"/>
    <x v="3"/>
    <x v="2"/>
    <n v="4"/>
    <x v="1"/>
    <x v="1"/>
    <s v="Shipped"/>
  </r>
  <r>
    <s v="ORD01618"/>
    <x v="1760"/>
    <s v="Kartika Saputra"/>
    <x v="37"/>
    <x v="4"/>
    <n v="40000"/>
    <n v="1"/>
    <n v="5"/>
    <n v="40000"/>
    <n v="2000"/>
    <n v="38000"/>
    <n v="67000"/>
    <n v="105000"/>
    <x v="3"/>
    <x v="3"/>
    <x v="3"/>
    <n v="1"/>
    <x v="0"/>
    <x v="1"/>
    <s v="Shipped"/>
  </r>
  <r>
    <s v="ORD01287"/>
    <x v="1761"/>
    <s v="Hana Nugroho"/>
    <x v="11"/>
    <x v="2"/>
    <n v="20000"/>
    <n v="2.4"/>
    <n v="5"/>
    <n v="48000"/>
    <n v="2400"/>
    <n v="45600"/>
    <n v="74000"/>
    <n v="119600"/>
    <x v="1"/>
    <x v="4"/>
    <x v="2"/>
    <n v="1"/>
    <x v="0"/>
    <x v="1"/>
    <s v="Pending"/>
  </r>
  <r>
    <s v="ORD01589"/>
    <x v="1762"/>
    <s v="Dewi Setiawan"/>
    <x v="15"/>
    <x v="10"/>
    <n v="45000"/>
    <n v="1.7"/>
    <n v="5"/>
    <n v="76500"/>
    <n v="3825"/>
    <n v="72675"/>
    <n v="97000"/>
    <n v="169675"/>
    <x v="1"/>
    <x v="0"/>
    <x v="1"/>
    <n v="4"/>
    <x v="0"/>
    <x v="1"/>
    <s v="Completed"/>
  </r>
  <r>
    <s v="ORD00935"/>
    <x v="1763"/>
    <s v="Lestari Budiman"/>
    <x v="14"/>
    <x v="16"/>
    <n v="115000"/>
    <n v="0.8"/>
    <n v="5"/>
    <n v="92000"/>
    <n v="4600"/>
    <n v="87400"/>
    <n v="85000"/>
    <n v="172400"/>
    <x v="1"/>
    <x v="4"/>
    <x v="4"/>
    <n v="1"/>
    <x v="0"/>
    <x v="1"/>
    <s v="Pending"/>
  </r>
  <r>
    <s v="ORD01158"/>
    <x v="1764"/>
    <s v="Fitri Ramadhani"/>
    <x v="11"/>
    <x v="17"/>
    <n v="12000"/>
    <n v="0.6"/>
    <n v="5"/>
    <n v="7200"/>
    <n v="360"/>
    <n v="6840"/>
    <n v="74000"/>
    <n v="80840"/>
    <x v="3"/>
    <x v="4"/>
    <x v="0"/>
    <n v="3"/>
    <x v="0"/>
    <x v="1"/>
    <s v="Pending"/>
  </r>
  <r>
    <s v="ORD00180"/>
    <x v="1765"/>
    <s v="Ani Puspita"/>
    <x v="37"/>
    <x v="15"/>
    <n v="10000"/>
    <n v="0.4"/>
    <n v="5"/>
    <n v="4000"/>
    <n v="200"/>
    <n v="3800"/>
    <n v="67000"/>
    <n v="70800"/>
    <x v="3"/>
    <x v="0"/>
    <x v="0"/>
    <n v="3"/>
    <x v="0"/>
    <x v="1"/>
    <s v="Completed"/>
  </r>
  <r>
    <s v="ORD00873"/>
    <x v="1766"/>
    <s v="Andi Setiawan"/>
    <x v="14"/>
    <x v="18"/>
    <n v="11000"/>
    <n v="1.5"/>
    <n v="5"/>
    <n v="16500"/>
    <n v="825"/>
    <n v="15675"/>
    <n v="85000"/>
    <n v="100675"/>
    <x v="2"/>
    <x v="4"/>
    <x v="1"/>
    <n v="4"/>
    <x v="1"/>
    <x v="1"/>
    <s v="Pending"/>
  </r>
  <r>
    <s v="ORD00820"/>
    <x v="1767"/>
    <s v="Dina Hidayat"/>
    <x v="13"/>
    <x v="15"/>
    <n v="10000"/>
    <n v="1.4"/>
    <n v="5"/>
    <n v="14000"/>
    <n v="700"/>
    <n v="13300"/>
    <n v="49000"/>
    <n v="62300"/>
    <x v="1"/>
    <x v="0"/>
    <x v="4"/>
    <n v="5"/>
    <x v="0"/>
    <x v="1"/>
    <s v="Completed"/>
  </r>
  <r>
    <s v="ORD01622"/>
    <x v="1768"/>
    <s v="Dewi Saputra"/>
    <x v="10"/>
    <x v="6"/>
    <n v="26000"/>
    <n v="0.6"/>
    <n v="5"/>
    <n v="15600"/>
    <n v="780"/>
    <n v="14820"/>
    <n v="87000"/>
    <n v="101820"/>
    <x v="1"/>
    <x v="3"/>
    <x v="4"/>
    <n v="2"/>
    <x v="0"/>
    <x v="1"/>
    <s v="Shipped"/>
  </r>
  <r>
    <s v="ORD01814"/>
    <x v="1769"/>
    <s v="Qori Halim"/>
    <x v="13"/>
    <x v="3"/>
    <n v="13500"/>
    <n v="1.2"/>
    <n v="5"/>
    <n v="16200"/>
    <n v="810"/>
    <n v="15390"/>
    <n v="49000"/>
    <n v="64390"/>
    <x v="1"/>
    <x v="4"/>
    <x v="3"/>
    <n v="2"/>
    <x v="0"/>
    <x v="1"/>
    <s v="Pending"/>
  </r>
  <r>
    <s v="ORD01553"/>
    <x v="1770"/>
    <s v="Bella Saputra"/>
    <x v="5"/>
    <x v="8"/>
    <n v="17500"/>
    <n v="3.9"/>
    <n v="5"/>
    <n v="68250"/>
    <n v="3412.5"/>
    <n v="64837.5"/>
    <n v="18000"/>
    <n v="82837.5"/>
    <x v="2"/>
    <x v="0"/>
    <x v="4"/>
    <n v="3"/>
    <x v="0"/>
    <x v="1"/>
    <s v="Completed"/>
  </r>
  <r>
    <s v="ORD01503"/>
    <x v="1771"/>
    <s v="Lestari Syahputra"/>
    <x v="5"/>
    <x v="16"/>
    <n v="115000"/>
    <n v="0.6"/>
    <n v="0"/>
    <n v="69000"/>
    <n v="0"/>
    <n v="69000"/>
    <n v="18000"/>
    <n v="87000"/>
    <x v="1"/>
    <x v="2"/>
    <x v="0"/>
    <n v="1"/>
    <x v="0"/>
    <x v="2"/>
    <s v="Cancelled"/>
  </r>
  <r>
    <s v="ORD00100"/>
    <x v="1772"/>
    <s v="Nanda Utami"/>
    <x v="3"/>
    <x v="14"/>
    <n v="55000"/>
    <n v="0.4"/>
    <n v="0"/>
    <n v="22000"/>
    <n v="0"/>
    <n v="22000"/>
    <n v="93000"/>
    <n v="115000"/>
    <x v="1"/>
    <x v="0"/>
    <x v="4"/>
    <n v="1"/>
    <x v="1"/>
    <x v="2"/>
    <s v="Completed"/>
  </r>
  <r>
    <s v="ORD00294"/>
    <x v="1773"/>
    <s v="Sari Puspita"/>
    <x v="15"/>
    <x v="15"/>
    <n v="10000"/>
    <n v="0.5"/>
    <n v="0"/>
    <n v="5000"/>
    <n v="0"/>
    <n v="5000"/>
    <n v="97000"/>
    <n v="102000"/>
    <x v="1"/>
    <x v="0"/>
    <x v="2"/>
    <n v="1"/>
    <x v="0"/>
    <x v="2"/>
    <s v="Completed"/>
  </r>
  <r>
    <s v="ORD00294"/>
    <x v="1773"/>
    <s v="Sari Puspita"/>
    <x v="15"/>
    <x v="3"/>
    <n v="13500"/>
    <n v="2.9"/>
    <n v="0"/>
    <n v="39150"/>
    <n v="0"/>
    <n v="39150"/>
    <n v="0"/>
    <n v="39150"/>
    <x v="1"/>
    <x v="0"/>
    <x v="2"/>
    <n v="1"/>
    <x v="0"/>
    <x v="2"/>
    <s v="Completed"/>
  </r>
  <r>
    <s v="ORD01199"/>
    <x v="1774"/>
    <s v="Eka Hidayat"/>
    <x v="4"/>
    <x v="3"/>
    <n v="13500"/>
    <n v="2.9"/>
    <n v="0"/>
    <n v="39150"/>
    <n v="0"/>
    <n v="39150"/>
    <n v="43000"/>
    <n v="82150"/>
    <x v="0"/>
    <x v="4"/>
    <x v="3"/>
    <n v="2"/>
    <x v="0"/>
    <x v="2"/>
    <s v="Pending"/>
  </r>
  <r>
    <s v="ORD01309"/>
    <x v="1775"/>
    <s v="Aulia Saputra"/>
    <x v="8"/>
    <x v="2"/>
    <n v="20000"/>
    <n v="0.5"/>
    <n v="0"/>
    <n v="10000"/>
    <n v="0"/>
    <n v="10000"/>
    <n v="59000"/>
    <n v="69000"/>
    <x v="0"/>
    <x v="4"/>
    <x v="3"/>
    <n v="2"/>
    <x v="0"/>
    <x v="2"/>
    <s v="Pending"/>
  </r>
  <r>
    <s v="ORD00392"/>
    <x v="1776"/>
    <s v="Erna Rahmawati"/>
    <x v="5"/>
    <x v="14"/>
    <n v="55000"/>
    <n v="0.4"/>
    <n v="0"/>
    <n v="22000"/>
    <n v="0"/>
    <n v="22000"/>
    <n v="18000"/>
    <n v="40000"/>
    <x v="0"/>
    <x v="0"/>
    <x v="1"/>
    <n v="5"/>
    <x v="0"/>
    <x v="2"/>
    <s v="Completed"/>
  </r>
  <r>
    <s v="ORD01820"/>
    <x v="1777"/>
    <s v="Dewi Wijaya"/>
    <x v="12"/>
    <x v="8"/>
    <n v="17500"/>
    <n v="3.5"/>
    <n v="0"/>
    <n v="61250"/>
    <n v="0"/>
    <n v="61250"/>
    <n v="30000"/>
    <n v="91250"/>
    <x v="3"/>
    <x v="0"/>
    <x v="4"/>
    <n v="3"/>
    <x v="0"/>
    <x v="2"/>
    <s v="Completed"/>
  </r>
  <r>
    <s v="ORD01032"/>
    <x v="1778"/>
    <s v="Budi Hidayat"/>
    <x v="0"/>
    <x v="10"/>
    <n v="45000"/>
    <n v="0.4"/>
    <n v="0"/>
    <n v="18000"/>
    <n v="0"/>
    <n v="18000"/>
    <n v="15000"/>
    <n v="33000"/>
    <x v="2"/>
    <x v="0"/>
    <x v="1"/>
    <n v="1"/>
    <x v="1"/>
    <x v="2"/>
    <s v="Completed"/>
  </r>
  <r>
    <s v="ORD00723"/>
    <x v="1779"/>
    <s v="Galih Saputra"/>
    <x v="15"/>
    <x v="16"/>
    <n v="115000"/>
    <n v="0.6"/>
    <n v="0"/>
    <n v="69000"/>
    <n v="0"/>
    <n v="69000"/>
    <n v="97000"/>
    <n v="166000"/>
    <x v="0"/>
    <x v="3"/>
    <x v="1"/>
    <n v="1"/>
    <x v="1"/>
    <x v="2"/>
    <s v="Shipped"/>
  </r>
  <r>
    <s v="ORD01260"/>
    <x v="1780"/>
    <s v="Oka Santoso"/>
    <x v="16"/>
    <x v="17"/>
    <n v="12000"/>
    <n v="0.9"/>
    <n v="0"/>
    <n v="10800"/>
    <n v="0"/>
    <n v="10800"/>
    <n v="18000"/>
    <n v="28800"/>
    <x v="1"/>
    <x v="4"/>
    <x v="0"/>
    <n v="1"/>
    <x v="1"/>
    <x v="2"/>
    <s v="Pending"/>
  </r>
  <r>
    <s v="ORD01571"/>
    <x v="1781"/>
    <s v="Zahra Rahmawati"/>
    <x v="17"/>
    <x v="14"/>
    <n v="55000"/>
    <n v="0.5"/>
    <n v="0"/>
    <n v="27500"/>
    <n v="0"/>
    <n v="27500"/>
    <n v="72000"/>
    <n v="99500"/>
    <x v="3"/>
    <x v="4"/>
    <x v="4"/>
    <n v="4"/>
    <x v="0"/>
    <x v="2"/>
    <s v="Pending"/>
  </r>
  <r>
    <s v="ORD01385"/>
    <x v="1782"/>
    <s v="Yoga Nugroho"/>
    <x v="5"/>
    <x v="14"/>
    <n v="55000"/>
    <n v="0.4"/>
    <n v="0"/>
    <n v="22000"/>
    <n v="0"/>
    <n v="22000"/>
    <n v="18000"/>
    <n v="40000"/>
    <x v="3"/>
    <x v="4"/>
    <x v="0"/>
    <n v="4"/>
    <x v="1"/>
    <x v="2"/>
    <s v="Pending"/>
  </r>
  <r>
    <s v="ORD01634"/>
    <x v="1783"/>
    <s v="Hana Setiawan"/>
    <x v="28"/>
    <x v="11"/>
    <n v="15000"/>
    <n v="1.1000000000000001"/>
    <n v="0"/>
    <n v="16500"/>
    <n v="0"/>
    <n v="16500"/>
    <n v="56000"/>
    <n v="72500"/>
    <x v="2"/>
    <x v="4"/>
    <x v="0"/>
    <n v="5"/>
    <x v="0"/>
    <x v="2"/>
    <s v="Pending"/>
  </r>
  <r>
    <s v="ORD01555"/>
    <x v="1784"/>
    <s v="Iwan Rahmawati"/>
    <x v="18"/>
    <x v="13"/>
    <n v="10000"/>
    <n v="0.3"/>
    <n v="0"/>
    <n v="3000"/>
    <n v="0"/>
    <n v="3000"/>
    <n v="0"/>
    <n v="3000"/>
    <x v="1"/>
    <x v="3"/>
    <x v="4"/>
    <n v="3"/>
    <x v="1"/>
    <x v="2"/>
    <s v="Shipped"/>
  </r>
  <r>
    <s v="ORD01434"/>
    <x v="1785"/>
    <s v="Dewi Rahmawati"/>
    <x v="7"/>
    <x v="10"/>
    <n v="45000"/>
    <n v="1.5"/>
    <n v="0"/>
    <n v="67500"/>
    <n v="0"/>
    <n v="67500"/>
    <n v="26000"/>
    <n v="93500"/>
    <x v="3"/>
    <x v="1"/>
    <x v="3"/>
    <n v="4"/>
    <x v="0"/>
    <x v="3"/>
    <s v="Returned"/>
  </r>
  <r>
    <s v="ORD00467"/>
    <x v="1786"/>
    <s v="Aulia Fauziah"/>
    <x v="24"/>
    <x v="2"/>
    <n v="20000"/>
    <n v="2.2999999999999998"/>
    <n v="0"/>
    <n v="46000"/>
    <n v="0"/>
    <n v="46000"/>
    <n v="68000"/>
    <n v="114000"/>
    <x v="1"/>
    <x v="0"/>
    <x v="1"/>
    <n v="2"/>
    <x v="0"/>
    <x v="3"/>
    <s v="Completed"/>
  </r>
  <r>
    <s v="ORD00846"/>
    <x v="1787"/>
    <s v="Yoga Utami"/>
    <x v="23"/>
    <x v="13"/>
    <n v="10000"/>
    <n v="1"/>
    <n v="0"/>
    <n v="10000"/>
    <n v="0"/>
    <n v="10000"/>
    <n v="55000"/>
    <n v="65000"/>
    <x v="2"/>
    <x v="4"/>
    <x v="4"/>
    <n v="1"/>
    <x v="1"/>
    <x v="3"/>
    <s v="Pending"/>
  </r>
  <r>
    <s v="ORD00322"/>
    <x v="1788"/>
    <s v="Fitri Hidayat"/>
    <x v="17"/>
    <x v="13"/>
    <n v="10000"/>
    <n v="0.9"/>
    <n v="0"/>
    <n v="9000"/>
    <n v="0"/>
    <n v="9000"/>
    <n v="72000"/>
    <n v="81000"/>
    <x v="2"/>
    <x v="2"/>
    <x v="0"/>
    <n v="4"/>
    <x v="0"/>
    <x v="3"/>
    <s v="Cancelled"/>
  </r>
  <r>
    <s v="ORD00140"/>
    <x v="1789"/>
    <s v="Qori Ramadhani"/>
    <x v="21"/>
    <x v="13"/>
    <n v="10000"/>
    <n v="0.8"/>
    <n v="0"/>
    <n v="8000"/>
    <n v="0"/>
    <n v="8000"/>
    <n v="59000"/>
    <n v="67000"/>
    <x v="1"/>
    <x v="4"/>
    <x v="4"/>
    <n v="3"/>
    <x v="0"/>
    <x v="3"/>
    <s v="Pending"/>
  </r>
  <r>
    <s v="ORD01444"/>
    <x v="1790"/>
    <s v="Kartika Saputra"/>
    <x v="37"/>
    <x v="9"/>
    <n v="46000"/>
    <n v="1.5"/>
    <n v="0"/>
    <n v="69000"/>
    <n v="0"/>
    <n v="69000"/>
    <n v="67000"/>
    <n v="136000"/>
    <x v="1"/>
    <x v="2"/>
    <x v="4"/>
    <n v="3"/>
    <x v="0"/>
    <x v="3"/>
    <s v="Cancelled"/>
  </r>
  <r>
    <s v="ORD01468"/>
    <x v="1791"/>
    <s v="Gita Utami"/>
    <x v="34"/>
    <x v="14"/>
    <n v="55000"/>
    <n v="1"/>
    <n v="0"/>
    <n v="55000"/>
    <n v="0"/>
    <n v="55000"/>
    <n v="18000"/>
    <n v="73000"/>
    <x v="2"/>
    <x v="4"/>
    <x v="3"/>
    <n v="5"/>
    <x v="0"/>
    <x v="3"/>
    <s v="Pending"/>
  </r>
  <r>
    <s v="ORD00739"/>
    <x v="1792"/>
    <s v="Fitri Budiman"/>
    <x v="16"/>
    <x v="10"/>
    <n v="45000"/>
    <n v="2.4"/>
    <n v="0"/>
    <n v="108000"/>
    <n v="0"/>
    <n v="108000"/>
    <n v="18000"/>
    <n v="126000"/>
    <x v="1"/>
    <x v="0"/>
    <x v="4"/>
    <n v="4"/>
    <x v="0"/>
    <x v="3"/>
    <s v="Completed"/>
  </r>
  <r>
    <s v="ORD00783"/>
    <x v="1793"/>
    <s v="Clara Budiman"/>
    <x v="3"/>
    <x v="16"/>
    <n v="115000"/>
    <n v="0.3"/>
    <n v="0"/>
    <n v="34500"/>
    <n v="0"/>
    <n v="34500"/>
    <n v="93000"/>
    <n v="127500"/>
    <x v="3"/>
    <x v="3"/>
    <x v="1"/>
    <n v="4"/>
    <x v="0"/>
    <x v="3"/>
    <s v="Shipped"/>
  </r>
  <r>
    <s v="ORD00150"/>
    <x v="1794"/>
    <s v="Citra Ananda"/>
    <x v="16"/>
    <x v="9"/>
    <n v="46000"/>
    <n v="1.2"/>
    <n v="0"/>
    <n v="55200"/>
    <n v="0"/>
    <n v="55200"/>
    <n v="18000"/>
    <n v="73200"/>
    <x v="3"/>
    <x v="0"/>
    <x v="0"/>
    <n v="1"/>
    <x v="0"/>
    <x v="3"/>
    <s v="Completed"/>
  </r>
  <r>
    <s v="ORD00178"/>
    <x v="1795"/>
    <s v="Lestari Wijaya"/>
    <x v="18"/>
    <x v="7"/>
    <n v="14000"/>
    <n v="0.9"/>
    <n v="0"/>
    <n v="12600"/>
    <n v="0"/>
    <n v="12600"/>
    <n v="0"/>
    <n v="12600"/>
    <x v="1"/>
    <x v="4"/>
    <x v="3"/>
    <n v="1"/>
    <x v="0"/>
    <x v="3"/>
    <s v="Pending"/>
  </r>
  <r>
    <s v="ORD00791"/>
    <x v="1796"/>
    <s v="Yani Utami"/>
    <x v="10"/>
    <x v="3"/>
    <n v="13500"/>
    <n v="1.4"/>
    <n v="0"/>
    <n v="18900"/>
    <n v="0"/>
    <n v="18900"/>
    <n v="87000"/>
    <n v="105900"/>
    <x v="1"/>
    <x v="0"/>
    <x v="0"/>
    <n v="3"/>
    <x v="0"/>
    <x v="3"/>
    <s v="Completed"/>
  </r>
  <r>
    <s v="ORD01842"/>
    <x v="1797"/>
    <s v="Sari Kurniawan"/>
    <x v="35"/>
    <x v="1"/>
    <n v="15000"/>
    <n v="0.3"/>
    <n v="0"/>
    <n v="4500"/>
    <n v="0"/>
    <n v="4500"/>
    <n v="79000"/>
    <n v="83500"/>
    <x v="0"/>
    <x v="4"/>
    <x v="0"/>
    <n v="5"/>
    <x v="0"/>
    <x v="3"/>
    <s v="Pending"/>
  </r>
  <r>
    <s v="ORD00981"/>
    <x v="1798"/>
    <s v="Dimas Maulana"/>
    <x v="28"/>
    <x v="11"/>
    <n v="15000"/>
    <n v="1.2"/>
    <n v="0"/>
    <n v="18000"/>
    <n v="0"/>
    <n v="18000"/>
    <n v="56000"/>
    <n v="74000"/>
    <x v="0"/>
    <x v="0"/>
    <x v="4"/>
    <n v="4"/>
    <x v="1"/>
    <x v="3"/>
    <s v="Completed"/>
  </r>
  <r>
    <s v="ORD01089"/>
    <x v="1799"/>
    <s v="Dewi Wijaya"/>
    <x v="12"/>
    <x v="17"/>
    <n v="12000"/>
    <n v="1.2"/>
    <n v="0"/>
    <n v="14400"/>
    <n v="0"/>
    <n v="14400"/>
    <n v="30000"/>
    <n v="44400"/>
    <x v="1"/>
    <x v="0"/>
    <x v="2"/>
    <n v="4"/>
    <x v="0"/>
    <x v="3"/>
    <s v="Completed"/>
  </r>
  <r>
    <s v="ORD00867"/>
    <x v="1800"/>
    <s v="Dina Nugroho"/>
    <x v="15"/>
    <x v="8"/>
    <n v="17500"/>
    <n v="3.3"/>
    <n v="0"/>
    <n v="57750"/>
    <n v="0"/>
    <n v="57750"/>
    <n v="97000"/>
    <n v="154750"/>
    <x v="1"/>
    <x v="2"/>
    <x v="3"/>
    <n v="1"/>
    <x v="0"/>
    <x v="4"/>
    <s v="Cancelled"/>
  </r>
  <r>
    <s v="ORD00906"/>
    <x v="1801"/>
    <s v="Fitri Setiawan"/>
    <x v="13"/>
    <x v="17"/>
    <n v="12000"/>
    <n v="1"/>
    <n v="0"/>
    <n v="12000"/>
    <n v="0"/>
    <n v="12000"/>
    <n v="49000"/>
    <n v="61000"/>
    <x v="3"/>
    <x v="0"/>
    <x v="0"/>
    <n v="1"/>
    <x v="0"/>
    <x v="4"/>
    <s v="Completed"/>
  </r>
  <r>
    <s v="ORD00478"/>
    <x v="1802"/>
    <s v="Kartika Hidayat"/>
    <x v="20"/>
    <x v="10"/>
    <n v="45000"/>
    <n v="0.8"/>
    <n v="0"/>
    <n v="36000"/>
    <n v="0"/>
    <n v="36000"/>
    <n v="84000"/>
    <n v="120000"/>
    <x v="1"/>
    <x v="4"/>
    <x v="0"/>
    <n v="2"/>
    <x v="0"/>
    <x v="4"/>
    <s v="Pending"/>
  </r>
  <r>
    <s v="ORD01048"/>
    <x v="1803"/>
    <s v="Yani Wijaya"/>
    <x v="11"/>
    <x v="14"/>
    <n v="55000"/>
    <n v="1"/>
    <n v="0"/>
    <n v="55000"/>
    <n v="0"/>
    <n v="55000"/>
    <n v="74000"/>
    <n v="129000"/>
    <x v="0"/>
    <x v="0"/>
    <x v="0"/>
    <n v="2"/>
    <x v="0"/>
    <x v="4"/>
    <s v="Completed"/>
  </r>
  <r>
    <s v="ORD01391"/>
    <x v="1804"/>
    <s v="Putri Santoso"/>
    <x v="19"/>
    <x v="2"/>
    <n v="20000"/>
    <n v="1.3"/>
    <n v="0"/>
    <n v="26000"/>
    <n v="0"/>
    <n v="26000"/>
    <n v="78000"/>
    <n v="104000"/>
    <x v="3"/>
    <x v="3"/>
    <x v="2"/>
    <n v="2"/>
    <x v="0"/>
    <x v="4"/>
    <s v="Shipped"/>
  </r>
  <r>
    <s v="ORD00814"/>
    <x v="1805"/>
    <s v="Putri Wijaya"/>
    <x v="12"/>
    <x v="11"/>
    <n v="15000"/>
    <n v="1.1000000000000001"/>
    <n v="0"/>
    <n v="16500"/>
    <n v="0"/>
    <n v="16500"/>
    <n v="30000"/>
    <n v="46500"/>
    <x v="3"/>
    <x v="0"/>
    <x v="4"/>
    <n v="3"/>
    <x v="0"/>
    <x v="4"/>
    <s v="Completed"/>
  </r>
  <r>
    <s v="ORD00937"/>
    <x v="1806"/>
    <s v="Erna Setiawan"/>
    <x v="6"/>
    <x v="17"/>
    <n v="12000"/>
    <n v="0.5"/>
    <n v="0"/>
    <n v="6000"/>
    <n v="0"/>
    <n v="6000"/>
    <n v="80000"/>
    <n v="86000"/>
    <x v="2"/>
    <x v="3"/>
    <x v="4"/>
    <n v="2"/>
    <x v="0"/>
    <x v="4"/>
    <s v="Shipped"/>
  </r>
  <r>
    <s v="ORD01743"/>
    <x v="1807"/>
    <s v="Eka Iskandar"/>
    <x v="11"/>
    <x v="4"/>
    <n v="40000"/>
    <n v="0.9"/>
    <n v="0"/>
    <n v="36000"/>
    <n v="0"/>
    <n v="36000"/>
    <n v="74000"/>
    <n v="110000"/>
    <x v="3"/>
    <x v="4"/>
    <x v="4"/>
    <n v="3"/>
    <x v="0"/>
    <x v="4"/>
    <s v="Pending"/>
  </r>
  <r>
    <s v="ORD00236"/>
    <x v="1808"/>
    <s v="Zahra Utami"/>
    <x v="25"/>
    <x v="9"/>
    <n v="46000"/>
    <n v="1"/>
    <n v="0"/>
    <n v="46000"/>
    <n v="0"/>
    <n v="46000"/>
    <n v="50000"/>
    <n v="96000"/>
    <x v="0"/>
    <x v="0"/>
    <x v="2"/>
    <n v="1"/>
    <x v="0"/>
    <x v="4"/>
    <s v="Completed"/>
  </r>
  <r>
    <s v="ORD01298"/>
    <x v="1809"/>
    <s v="Eka Kusuma"/>
    <x v="14"/>
    <x v="10"/>
    <n v="45000"/>
    <n v="1.1000000000000001"/>
    <n v="0"/>
    <n v="49500.000000000007"/>
    <n v="0"/>
    <n v="49500.000000000007"/>
    <n v="85000"/>
    <n v="134500"/>
    <x v="3"/>
    <x v="0"/>
    <x v="2"/>
    <n v="1"/>
    <x v="0"/>
    <x v="4"/>
    <s v="Completed"/>
  </r>
  <r>
    <s v="ORD00869"/>
    <x v="1810"/>
    <s v="Sari Puspita"/>
    <x v="15"/>
    <x v="19"/>
    <n v="15500"/>
    <n v="0.2"/>
    <n v="0"/>
    <n v="3100"/>
    <n v="0"/>
    <n v="3100"/>
    <n v="97000"/>
    <n v="100100"/>
    <x v="0"/>
    <x v="0"/>
    <x v="2"/>
    <n v="1"/>
    <x v="0"/>
    <x v="4"/>
    <s v="Completed"/>
  </r>
  <r>
    <s v="ORD01097"/>
    <x v="1811"/>
    <s v="Fitri Budiman"/>
    <x v="16"/>
    <x v="9"/>
    <n v="46000"/>
    <n v="1.3"/>
    <n v="0"/>
    <n v="59800"/>
    <n v="0"/>
    <n v="59800"/>
    <n v="18000"/>
    <n v="77800"/>
    <x v="0"/>
    <x v="3"/>
    <x v="1"/>
    <n v="2"/>
    <x v="0"/>
    <x v="4"/>
    <s v="Shipped"/>
  </r>
  <r>
    <s v="ORD00760"/>
    <x v="1812"/>
    <s v="Zahra Santoso"/>
    <x v="9"/>
    <x v="10"/>
    <n v="45000"/>
    <n v="2"/>
    <n v="0"/>
    <n v="90000"/>
    <n v="0"/>
    <n v="90000"/>
    <n v="89000"/>
    <n v="179000"/>
    <x v="0"/>
    <x v="0"/>
    <x v="3"/>
    <n v="4"/>
    <x v="0"/>
    <x v="4"/>
    <s v="Completed"/>
  </r>
  <r>
    <s v="ORD01299"/>
    <x v="1813"/>
    <s v="Yani Nugroho"/>
    <x v="1"/>
    <x v="0"/>
    <n v="10000"/>
    <n v="2.2000000000000002"/>
    <n v="0"/>
    <n v="22000"/>
    <n v="0"/>
    <n v="22000"/>
    <n v="17000"/>
    <n v="39000"/>
    <x v="2"/>
    <x v="0"/>
    <x v="0"/>
    <n v="2"/>
    <x v="0"/>
    <x v="4"/>
    <s v="Completed"/>
  </r>
  <r>
    <s v="ORD00142"/>
    <x v="1814"/>
    <s v="Erna Santoso"/>
    <x v="4"/>
    <x v="7"/>
    <n v="14000"/>
    <n v="0.6"/>
    <n v="0"/>
    <n v="8400"/>
    <n v="0"/>
    <n v="8400"/>
    <n v="43000"/>
    <n v="51400"/>
    <x v="3"/>
    <x v="0"/>
    <x v="2"/>
    <n v="1"/>
    <x v="0"/>
    <x v="4"/>
    <s v="Completed"/>
  </r>
  <r>
    <s v="ORD00332"/>
    <x v="1815"/>
    <s v="Qori Syahputra"/>
    <x v="12"/>
    <x v="14"/>
    <n v="55000"/>
    <n v="0.4"/>
    <n v="0"/>
    <n v="22000"/>
    <n v="0"/>
    <n v="22000"/>
    <n v="30000"/>
    <n v="52000"/>
    <x v="1"/>
    <x v="0"/>
    <x v="4"/>
    <n v="4"/>
    <x v="0"/>
    <x v="4"/>
    <s v="Completed"/>
  </r>
  <r>
    <s v="ORD01249"/>
    <x v="1816"/>
    <s v="Sari Kurniawan"/>
    <x v="35"/>
    <x v="5"/>
    <n v="10500"/>
    <n v="1.7"/>
    <n v="0"/>
    <n v="17850"/>
    <n v="0"/>
    <n v="17850"/>
    <n v="79000"/>
    <n v="96850"/>
    <x v="0"/>
    <x v="3"/>
    <x v="1"/>
    <n v="4"/>
    <x v="0"/>
    <x v="4"/>
    <s v="Shipped"/>
  </r>
  <r>
    <s v="ORD01472"/>
    <x v="1817"/>
    <s v="Kartika Pradipta"/>
    <x v="36"/>
    <x v="3"/>
    <n v="13500"/>
    <n v="1.9"/>
    <n v="0"/>
    <n v="25650"/>
    <n v="0"/>
    <n v="25650"/>
    <n v="21000"/>
    <n v="46650"/>
    <x v="0"/>
    <x v="3"/>
    <x v="4"/>
    <n v="4"/>
    <x v="0"/>
    <x v="4"/>
    <s v="Shipped"/>
  </r>
  <r>
    <s v="ORD00266"/>
    <x v="1818"/>
    <s v="Clara Ramadhani"/>
    <x v="29"/>
    <x v="2"/>
    <n v="20000"/>
    <n v="1.4"/>
    <n v="0"/>
    <n v="28000"/>
    <n v="0"/>
    <n v="28000"/>
    <n v="48000"/>
    <n v="76000"/>
    <x v="0"/>
    <x v="3"/>
    <x v="3"/>
    <n v="3"/>
    <x v="0"/>
    <x v="5"/>
    <s v="Shipped"/>
  </r>
  <r>
    <s v="ORD00266"/>
    <x v="1818"/>
    <s v="Clara Ramadhani"/>
    <x v="29"/>
    <x v="11"/>
    <n v="15000"/>
    <n v="0.8"/>
    <n v="0"/>
    <n v="12000"/>
    <n v="0"/>
    <n v="12000"/>
    <n v="0"/>
    <n v="12000"/>
    <x v="0"/>
    <x v="3"/>
    <x v="3"/>
    <n v="3"/>
    <x v="0"/>
    <x v="5"/>
    <s v="Shipped"/>
  </r>
  <r>
    <s v="ORD01846"/>
    <x v="1819"/>
    <s v="Aulia Nugroho"/>
    <x v="5"/>
    <x v="17"/>
    <n v="12000"/>
    <n v="1.4"/>
    <n v="0"/>
    <n v="16800"/>
    <n v="0"/>
    <n v="16800"/>
    <n v="18000"/>
    <n v="34800"/>
    <x v="3"/>
    <x v="0"/>
    <x v="4"/>
    <n v="4"/>
    <x v="0"/>
    <x v="5"/>
    <s v="Completed"/>
  </r>
  <r>
    <s v="ORD00810"/>
    <x v="1820"/>
    <s v="Dewi Hidayat"/>
    <x v="16"/>
    <x v="14"/>
    <n v="55000"/>
    <n v="1.2"/>
    <n v="0"/>
    <n v="66000"/>
    <n v="0"/>
    <n v="66000"/>
    <n v="18000"/>
    <n v="84000"/>
    <x v="1"/>
    <x v="0"/>
    <x v="1"/>
    <n v="1"/>
    <x v="0"/>
    <x v="5"/>
    <s v="Completed"/>
  </r>
  <r>
    <s v="ORD00853"/>
    <x v="1821"/>
    <s v="Eka Halim"/>
    <x v="3"/>
    <x v="8"/>
    <n v="17500"/>
    <n v="1.4"/>
    <n v="0"/>
    <n v="24500"/>
    <n v="0"/>
    <n v="24500"/>
    <n v="93000"/>
    <n v="117500"/>
    <x v="3"/>
    <x v="3"/>
    <x v="1"/>
    <n v="3"/>
    <x v="0"/>
    <x v="5"/>
    <s v="Shipped"/>
  </r>
  <r>
    <s v="ORD01688"/>
    <x v="1822"/>
    <s v="Kartika Utami"/>
    <x v="32"/>
    <x v="18"/>
    <n v="11000"/>
    <n v="2.2000000000000002"/>
    <n v="0"/>
    <n v="24200.000000000004"/>
    <n v="0"/>
    <n v="24200.000000000004"/>
    <n v="28000"/>
    <n v="52200"/>
    <x v="2"/>
    <x v="3"/>
    <x v="0"/>
    <n v="3"/>
    <x v="0"/>
    <x v="5"/>
    <s v="Shipped"/>
  </r>
  <r>
    <s v="ORD01011"/>
    <x v="1823"/>
    <s v="Citra Syahputra"/>
    <x v="26"/>
    <x v="18"/>
    <n v="11000"/>
    <n v="0.6"/>
    <n v="0"/>
    <n v="6600"/>
    <n v="0"/>
    <n v="6600"/>
    <n v="46000"/>
    <n v="52600"/>
    <x v="1"/>
    <x v="4"/>
    <x v="4"/>
    <n v="1"/>
    <x v="0"/>
    <x v="5"/>
    <s v="Pending"/>
  </r>
  <r>
    <s v="ORD01482"/>
    <x v="1824"/>
    <s v="Zahra Nugroho"/>
    <x v="19"/>
    <x v="16"/>
    <n v="115000"/>
    <n v="0.5"/>
    <n v="0"/>
    <n v="57500"/>
    <n v="0"/>
    <n v="57500"/>
    <n v="78000"/>
    <n v="135500"/>
    <x v="1"/>
    <x v="0"/>
    <x v="2"/>
    <n v="3"/>
    <x v="0"/>
    <x v="5"/>
    <s v="Completed"/>
  </r>
  <r>
    <s v="ORD00647"/>
    <x v="1825"/>
    <s v="Zahra Wijaya"/>
    <x v="12"/>
    <x v="14"/>
    <n v="55000"/>
    <n v="0.8"/>
    <n v="0"/>
    <n v="44000"/>
    <n v="0"/>
    <n v="44000"/>
    <n v="30000"/>
    <n v="74000"/>
    <x v="1"/>
    <x v="4"/>
    <x v="3"/>
    <n v="5"/>
    <x v="0"/>
    <x v="5"/>
    <s v="Pending"/>
  </r>
  <r>
    <s v="ORD00243"/>
    <x v="1826"/>
    <s v="Putri Iskandar"/>
    <x v="29"/>
    <x v="10"/>
    <n v="45000"/>
    <n v="1.5"/>
    <n v="0"/>
    <n v="67500"/>
    <n v="0"/>
    <n v="67500"/>
    <n v="48000"/>
    <n v="115500"/>
    <x v="3"/>
    <x v="0"/>
    <x v="3"/>
    <n v="1"/>
    <x v="0"/>
    <x v="5"/>
    <s v="Completed"/>
  </r>
  <r>
    <s v="ORD01346"/>
    <x v="1827"/>
    <s v="Indra Halim"/>
    <x v="7"/>
    <x v="4"/>
    <n v="40000"/>
    <n v="1"/>
    <n v="0"/>
    <n v="40000"/>
    <n v="0"/>
    <n v="40000"/>
    <n v="26000"/>
    <n v="66000"/>
    <x v="0"/>
    <x v="3"/>
    <x v="2"/>
    <n v="4"/>
    <x v="1"/>
    <x v="5"/>
    <s v="Shipped"/>
  </r>
  <r>
    <s v="ORD01588"/>
    <x v="1828"/>
    <s v="Bayu Ramadhani"/>
    <x v="31"/>
    <x v="7"/>
    <n v="14000"/>
    <n v="0.9"/>
    <n v="0"/>
    <n v="12600"/>
    <n v="0"/>
    <n v="12600"/>
    <n v="87000"/>
    <n v="99600"/>
    <x v="1"/>
    <x v="4"/>
    <x v="1"/>
    <n v="4"/>
    <x v="1"/>
    <x v="5"/>
    <s v="Pending"/>
  </r>
  <r>
    <s v="ORD00555"/>
    <x v="1829"/>
    <s v="Fajar Kurniawan"/>
    <x v="3"/>
    <x v="6"/>
    <n v="26000"/>
    <n v="1.6"/>
    <n v="0"/>
    <n v="41600"/>
    <n v="0"/>
    <n v="41600"/>
    <n v="93000"/>
    <n v="134600"/>
    <x v="1"/>
    <x v="4"/>
    <x v="1"/>
    <n v="1"/>
    <x v="1"/>
    <x v="5"/>
    <s v="Pending"/>
  </r>
  <r>
    <s v="ORD01479"/>
    <x v="1830"/>
    <s v="Yani Santoso"/>
    <x v="14"/>
    <x v="18"/>
    <n v="11000"/>
    <n v="1.8"/>
    <n v="0"/>
    <n v="19800"/>
    <n v="0"/>
    <n v="19800"/>
    <n v="85000"/>
    <n v="104800"/>
    <x v="1"/>
    <x v="0"/>
    <x v="1"/>
    <n v="1"/>
    <x v="0"/>
    <x v="5"/>
    <s v="Completed"/>
  </r>
  <r>
    <s v="ORD01183"/>
    <x v="1831"/>
    <s v="Yoga Utami"/>
    <x v="23"/>
    <x v="1"/>
    <n v="15000"/>
    <n v="0.5"/>
    <n v="0"/>
    <n v="7500"/>
    <n v="0"/>
    <n v="7500"/>
    <n v="55000"/>
    <n v="62500"/>
    <x v="2"/>
    <x v="4"/>
    <x v="4"/>
    <n v="5"/>
    <x v="1"/>
    <x v="5"/>
    <s v="Pending"/>
  </r>
  <r>
    <s v="ORD00902"/>
    <x v="1832"/>
    <s v="Hana Setiawan"/>
    <x v="28"/>
    <x v="2"/>
    <n v="20000"/>
    <n v="2.9"/>
    <n v="0"/>
    <n v="58000"/>
    <n v="0"/>
    <n v="58000"/>
    <n v="56000"/>
    <n v="114000"/>
    <x v="2"/>
    <x v="0"/>
    <x v="1"/>
    <n v="2"/>
    <x v="0"/>
    <x v="6"/>
    <s v="Completed"/>
  </r>
  <r>
    <s v="ORD00154"/>
    <x v="1833"/>
    <s v="Hana Pradipta"/>
    <x v="12"/>
    <x v="10"/>
    <n v="45000"/>
    <n v="1.1000000000000001"/>
    <n v="0"/>
    <n v="49500.000000000007"/>
    <n v="0"/>
    <n v="49500.000000000007"/>
    <n v="30000"/>
    <n v="79500"/>
    <x v="0"/>
    <x v="2"/>
    <x v="4"/>
    <n v="4"/>
    <x v="0"/>
    <x v="6"/>
    <s v="Cancelled"/>
  </r>
  <r>
    <s v="ORD00176"/>
    <x v="1834"/>
    <s v="Fitri Santoso"/>
    <x v="13"/>
    <x v="11"/>
    <n v="15000"/>
    <n v="1.5"/>
    <n v="0"/>
    <n v="22500"/>
    <n v="0"/>
    <n v="22500"/>
    <n v="49000"/>
    <n v="71500"/>
    <x v="1"/>
    <x v="0"/>
    <x v="3"/>
    <n v="3"/>
    <x v="0"/>
    <x v="6"/>
    <s v="Completed"/>
  </r>
  <r>
    <s v="ORD00527"/>
    <x v="1835"/>
    <s v="Fitri Halim"/>
    <x v="6"/>
    <x v="3"/>
    <n v="13500"/>
    <n v="3"/>
    <n v="0"/>
    <n v="40500"/>
    <n v="0"/>
    <n v="40500"/>
    <n v="80000"/>
    <n v="120500"/>
    <x v="1"/>
    <x v="0"/>
    <x v="3"/>
    <n v="5"/>
    <x v="0"/>
    <x v="6"/>
    <s v="Completed"/>
  </r>
  <r>
    <s v="ORD00731"/>
    <x v="1836"/>
    <s v="Vina Iskandar"/>
    <x v="16"/>
    <x v="6"/>
    <n v="26000"/>
    <n v="1.3"/>
    <n v="0"/>
    <n v="33800"/>
    <n v="0"/>
    <n v="33800"/>
    <n v="18000"/>
    <n v="51800"/>
    <x v="0"/>
    <x v="0"/>
    <x v="3"/>
    <n v="1"/>
    <x v="0"/>
    <x v="6"/>
    <s v="Completed"/>
  </r>
  <r>
    <s v="ORD00629"/>
    <x v="1837"/>
    <s v="Ani Ramadhani"/>
    <x v="25"/>
    <x v="4"/>
    <n v="40000"/>
    <n v="0.4"/>
    <n v="0"/>
    <n v="16000"/>
    <n v="0"/>
    <n v="16000"/>
    <n v="50000"/>
    <n v="66000"/>
    <x v="3"/>
    <x v="4"/>
    <x v="2"/>
    <n v="4"/>
    <x v="0"/>
    <x v="6"/>
    <s v="Pending"/>
  </r>
  <r>
    <s v="ORD01049"/>
    <x v="1838"/>
    <s v="Umar Setiawan"/>
    <x v="17"/>
    <x v="1"/>
    <n v="15000"/>
    <n v="1.4"/>
    <n v="0"/>
    <n v="21000"/>
    <n v="0"/>
    <n v="21000"/>
    <n v="72000"/>
    <n v="93000"/>
    <x v="3"/>
    <x v="0"/>
    <x v="3"/>
    <n v="1"/>
    <x v="1"/>
    <x v="6"/>
    <s v="Completed"/>
  </r>
  <r>
    <s v="ORD00389"/>
    <x v="1839"/>
    <s v="Dina Puspita"/>
    <x v="18"/>
    <x v="0"/>
    <n v="10000"/>
    <n v="1.8"/>
    <n v="0"/>
    <n v="18000"/>
    <n v="0"/>
    <n v="18000"/>
    <n v="0"/>
    <n v="18000"/>
    <x v="0"/>
    <x v="0"/>
    <x v="0"/>
    <n v="2"/>
    <x v="0"/>
    <x v="6"/>
    <s v="Completed"/>
  </r>
  <r>
    <s v="ORD00389"/>
    <x v="1839"/>
    <s v="Dina Puspita"/>
    <x v="18"/>
    <x v="5"/>
    <n v="10500"/>
    <n v="0.4"/>
    <n v="0"/>
    <n v="4200"/>
    <n v="0"/>
    <n v="4200"/>
    <n v="0"/>
    <n v="4200"/>
    <x v="0"/>
    <x v="0"/>
    <x v="0"/>
    <n v="2"/>
    <x v="0"/>
    <x v="6"/>
    <s v="Completed"/>
  </r>
  <r>
    <s v="ORD00708"/>
    <x v="1840"/>
    <s v="Zahra Saputra"/>
    <x v="1"/>
    <x v="15"/>
    <n v="10000"/>
    <n v="0.4"/>
    <n v="0"/>
    <n v="4000"/>
    <n v="0"/>
    <n v="4000"/>
    <n v="17000"/>
    <n v="21000"/>
    <x v="2"/>
    <x v="2"/>
    <x v="4"/>
    <n v="3"/>
    <x v="0"/>
    <x v="6"/>
    <s v="Cancelled"/>
  </r>
  <r>
    <s v="ORD01002"/>
    <x v="1841"/>
    <s v="Yani Santoso"/>
    <x v="14"/>
    <x v="18"/>
    <n v="11000"/>
    <n v="1.4"/>
    <n v="0"/>
    <n v="15399.999999999998"/>
    <n v="0"/>
    <n v="15399.999999999998"/>
    <n v="85000"/>
    <n v="100400"/>
    <x v="3"/>
    <x v="4"/>
    <x v="2"/>
    <n v="4"/>
    <x v="0"/>
    <x v="6"/>
    <s v="Pending"/>
  </r>
  <r>
    <s v="ORD00610"/>
    <x v="1842"/>
    <s v="Ani Utami"/>
    <x v="23"/>
    <x v="10"/>
    <n v="45000"/>
    <n v="1.8"/>
    <n v="0"/>
    <n v="81000"/>
    <n v="0"/>
    <n v="81000"/>
    <n v="55000"/>
    <n v="136000"/>
    <x v="0"/>
    <x v="0"/>
    <x v="2"/>
    <n v="2"/>
    <x v="0"/>
    <x v="6"/>
    <s v="Completed"/>
  </r>
  <r>
    <s v="ORD00466"/>
    <x v="1843"/>
    <s v="Ani Hidayat"/>
    <x v="4"/>
    <x v="11"/>
    <n v="15000"/>
    <n v="2.7"/>
    <n v="0"/>
    <n v="40500"/>
    <n v="0"/>
    <n v="40500"/>
    <n v="43000"/>
    <n v="83500"/>
    <x v="3"/>
    <x v="0"/>
    <x v="3"/>
    <n v="5"/>
    <x v="0"/>
    <x v="6"/>
    <s v="Completed"/>
  </r>
  <r>
    <s v="ORD00466"/>
    <x v="1843"/>
    <s v="Ani Hidayat"/>
    <x v="4"/>
    <x v="19"/>
    <n v="15500"/>
    <n v="0.4"/>
    <n v="0"/>
    <n v="6200"/>
    <n v="0"/>
    <n v="6200"/>
    <n v="0"/>
    <n v="6200"/>
    <x v="3"/>
    <x v="0"/>
    <x v="3"/>
    <n v="5"/>
    <x v="0"/>
    <x v="6"/>
    <s v="Completed"/>
  </r>
  <r>
    <s v="ORD00659"/>
    <x v="1844"/>
    <s v="Dewi Ananda"/>
    <x v="22"/>
    <x v="16"/>
    <n v="115000"/>
    <n v="0.3"/>
    <n v="0"/>
    <n v="34500"/>
    <n v="0"/>
    <n v="34500"/>
    <n v="50000"/>
    <n v="84500"/>
    <x v="3"/>
    <x v="0"/>
    <x v="3"/>
    <n v="5"/>
    <x v="0"/>
    <x v="6"/>
    <s v="Completed"/>
  </r>
  <r>
    <s v="ORD00168"/>
    <x v="1845"/>
    <s v="Ani Ramadhani"/>
    <x v="25"/>
    <x v="12"/>
    <n v="9500"/>
    <n v="1.1000000000000001"/>
    <n v="0"/>
    <n v="10450"/>
    <n v="0"/>
    <n v="10450"/>
    <n v="50000"/>
    <n v="60450"/>
    <x v="2"/>
    <x v="3"/>
    <x v="1"/>
    <n v="2"/>
    <x v="0"/>
    <x v="6"/>
    <s v="Shipped"/>
  </r>
  <r>
    <s v="ORD01701"/>
    <x v="1846"/>
    <s v="Qori Hidayat"/>
    <x v="1"/>
    <x v="13"/>
    <n v="10000"/>
    <n v="0.5"/>
    <n v="0"/>
    <n v="5000"/>
    <n v="0"/>
    <n v="5000"/>
    <n v="17000"/>
    <n v="22000"/>
    <x v="3"/>
    <x v="0"/>
    <x v="1"/>
    <n v="4"/>
    <x v="0"/>
    <x v="6"/>
    <s v="Completed"/>
  </r>
  <r>
    <s v="ORD01587"/>
    <x v="1847"/>
    <s v="Lestari Puspita"/>
    <x v="19"/>
    <x v="12"/>
    <n v="9500"/>
    <n v="1.5"/>
    <n v="0"/>
    <n v="14250"/>
    <n v="0"/>
    <n v="14250"/>
    <n v="78000"/>
    <n v="92250"/>
    <x v="1"/>
    <x v="0"/>
    <x v="2"/>
    <n v="2"/>
    <x v="0"/>
    <x v="6"/>
    <s v="Completed"/>
  </r>
  <r>
    <s v="ORD00027"/>
    <x v="1848"/>
    <s v="Made Kusuma"/>
    <x v="20"/>
    <x v="10"/>
    <n v="45000"/>
    <n v="1.5"/>
    <n v="0"/>
    <n v="67500"/>
    <n v="0"/>
    <n v="67500"/>
    <n v="84000"/>
    <n v="151500"/>
    <x v="0"/>
    <x v="0"/>
    <x v="2"/>
    <n v="5"/>
    <x v="1"/>
    <x v="6"/>
    <s v="Completed"/>
  </r>
  <r>
    <s v="ORD00027"/>
    <x v="1848"/>
    <s v="Made Kusuma"/>
    <x v="20"/>
    <x v="17"/>
    <n v="12000"/>
    <n v="0.3"/>
    <n v="0"/>
    <n v="3600"/>
    <n v="0"/>
    <n v="3600"/>
    <n v="0"/>
    <n v="3600"/>
    <x v="0"/>
    <x v="0"/>
    <x v="2"/>
    <n v="5"/>
    <x v="1"/>
    <x v="6"/>
    <s v="Completed"/>
  </r>
  <r>
    <s v="ORD00303"/>
    <x v="1849"/>
    <s v="Ani Setiawan"/>
    <x v="26"/>
    <x v="0"/>
    <n v="10000"/>
    <n v="1.9"/>
    <n v="0"/>
    <n v="19000"/>
    <n v="0"/>
    <n v="19000"/>
    <n v="46000"/>
    <n v="65000"/>
    <x v="2"/>
    <x v="0"/>
    <x v="4"/>
    <n v="3"/>
    <x v="0"/>
    <x v="0"/>
    <s v="Completed"/>
  </r>
  <r>
    <s v="ORD00303"/>
    <x v="1849"/>
    <s v="Ani Setiawan"/>
    <x v="26"/>
    <x v="7"/>
    <n v="14000"/>
    <n v="1"/>
    <n v="0"/>
    <n v="14000"/>
    <n v="0"/>
    <n v="14000"/>
    <n v="0"/>
    <n v="14000"/>
    <x v="2"/>
    <x v="0"/>
    <x v="4"/>
    <n v="3"/>
    <x v="0"/>
    <x v="0"/>
    <s v="Completed"/>
  </r>
  <r>
    <s v="ORD00192"/>
    <x v="1850"/>
    <s v="Clara Halim"/>
    <x v="31"/>
    <x v="19"/>
    <n v="15500"/>
    <n v="0.3"/>
    <n v="0"/>
    <n v="4650"/>
    <n v="0"/>
    <n v="4650"/>
    <n v="87000"/>
    <n v="91650"/>
    <x v="3"/>
    <x v="0"/>
    <x v="1"/>
    <n v="2"/>
    <x v="0"/>
    <x v="0"/>
    <s v="Completed"/>
  </r>
  <r>
    <s v="ORD00299"/>
    <x v="1851"/>
    <s v="Aulia Kusuma"/>
    <x v="11"/>
    <x v="10"/>
    <n v="45000"/>
    <n v="1.1000000000000001"/>
    <n v="0"/>
    <n v="49500.000000000007"/>
    <n v="0"/>
    <n v="49500.000000000007"/>
    <n v="74000"/>
    <n v="123500"/>
    <x v="3"/>
    <x v="0"/>
    <x v="1"/>
    <n v="5"/>
    <x v="0"/>
    <x v="0"/>
    <s v="Completed"/>
  </r>
  <r>
    <s v="ORD00147"/>
    <x v="1852"/>
    <s v="Lestari Pradipta"/>
    <x v="28"/>
    <x v="10"/>
    <n v="45000"/>
    <n v="1"/>
    <n v="0"/>
    <n v="45000"/>
    <n v="0"/>
    <n v="45000"/>
    <n v="56000"/>
    <n v="101000"/>
    <x v="3"/>
    <x v="4"/>
    <x v="0"/>
    <n v="5"/>
    <x v="0"/>
    <x v="0"/>
    <s v="Pending"/>
  </r>
  <r>
    <s v="ORD00304"/>
    <x v="1853"/>
    <s v="Zahra Ramadhani"/>
    <x v="20"/>
    <x v="11"/>
    <n v="15000"/>
    <n v="0.8"/>
    <n v="0"/>
    <n v="12000"/>
    <n v="0"/>
    <n v="12000"/>
    <n v="84000"/>
    <n v="96000"/>
    <x v="2"/>
    <x v="0"/>
    <x v="4"/>
    <n v="1"/>
    <x v="0"/>
    <x v="0"/>
    <s v="Completed"/>
  </r>
  <r>
    <s v="ORD00860"/>
    <x v="1854"/>
    <s v="Zahra Halim"/>
    <x v="12"/>
    <x v="1"/>
    <n v="15000"/>
    <n v="0.4"/>
    <n v="0"/>
    <n v="6000"/>
    <n v="0"/>
    <n v="6000"/>
    <n v="30000"/>
    <n v="36000"/>
    <x v="0"/>
    <x v="0"/>
    <x v="0"/>
    <n v="1"/>
    <x v="0"/>
    <x v="0"/>
    <s v="Completed"/>
  </r>
  <r>
    <s v="ORD00447"/>
    <x v="1855"/>
    <s v="Dina Maulana"/>
    <x v="36"/>
    <x v="3"/>
    <n v="13500"/>
    <n v="3"/>
    <n v="0"/>
    <n v="40500"/>
    <n v="0"/>
    <n v="40500"/>
    <n v="21000"/>
    <n v="61500"/>
    <x v="3"/>
    <x v="4"/>
    <x v="4"/>
    <n v="3"/>
    <x v="0"/>
    <x v="0"/>
    <s v="Pending"/>
  </r>
  <r>
    <s v="ORD00039"/>
    <x v="1856"/>
    <s v="Andi Iskandar"/>
    <x v="10"/>
    <x v="7"/>
    <n v="14000"/>
    <n v="0.5"/>
    <n v="0"/>
    <n v="7000"/>
    <n v="0"/>
    <n v="7000"/>
    <n v="87000"/>
    <n v="94000"/>
    <x v="0"/>
    <x v="3"/>
    <x v="2"/>
    <n v="3"/>
    <x v="1"/>
    <x v="0"/>
    <s v="Shipped"/>
  </r>
  <r>
    <s v="ORD00039"/>
    <x v="1856"/>
    <s v="Andi Iskandar"/>
    <x v="10"/>
    <x v="10"/>
    <n v="45000"/>
    <n v="0.5"/>
    <n v="0"/>
    <n v="22500"/>
    <n v="0"/>
    <n v="22500"/>
    <n v="0"/>
    <n v="22500"/>
    <x v="0"/>
    <x v="3"/>
    <x v="2"/>
    <n v="3"/>
    <x v="1"/>
    <x v="0"/>
    <s v="Shipped"/>
  </r>
  <r>
    <s v="ORD01314"/>
    <x v="1857"/>
    <s v="Bella Santoso"/>
    <x v="7"/>
    <x v="8"/>
    <n v="17500"/>
    <n v="2.1"/>
    <n v="0"/>
    <n v="36750"/>
    <n v="0"/>
    <n v="36750"/>
    <n v="26000"/>
    <n v="62750"/>
    <x v="1"/>
    <x v="2"/>
    <x v="0"/>
    <n v="1"/>
    <x v="0"/>
    <x v="0"/>
    <s v="Cancelled"/>
  </r>
  <r>
    <s v="ORD01797"/>
    <x v="1858"/>
    <s v="Dina Halim"/>
    <x v="0"/>
    <x v="9"/>
    <n v="46000"/>
    <n v="0.9"/>
    <n v="0"/>
    <n v="41400"/>
    <n v="0"/>
    <n v="41400"/>
    <n v="15000"/>
    <n v="56400"/>
    <x v="1"/>
    <x v="4"/>
    <x v="2"/>
    <n v="5"/>
    <x v="0"/>
    <x v="0"/>
    <s v="Pending"/>
  </r>
  <r>
    <s v="ORD00676"/>
    <x v="1859"/>
    <s v="Dewi Wijaya"/>
    <x v="12"/>
    <x v="4"/>
    <n v="40000"/>
    <n v="0.7"/>
    <n v="0"/>
    <n v="28000"/>
    <n v="0"/>
    <n v="28000"/>
    <n v="30000"/>
    <n v="58000"/>
    <x v="3"/>
    <x v="0"/>
    <x v="0"/>
    <n v="4"/>
    <x v="0"/>
    <x v="0"/>
    <s v="Completed"/>
  </r>
  <r>
    <s v="ORD00593"/>
    <x v="1860"/>
    <s v="Aulia Utami"/>
    <x v="19"/>
    <x v="6"/>
    <n v="26000"/>
    <n v="1.1000000000000001"/>
    <n v="0"/>
    <n v="28600.000000000004"/>
    <n v="0"/>
    <n v="28600.000000000004"/>
    <n v="78000"/>
    <n v="106600"/>
    <x v="0"/>
    <x v="0"/>
    <x v="3"/>
    <n v="2"/>
    <x v="0"/>
    <x v="0"/>
    <s v="Completed"/>
  </r>
  <r>
    <s v="ORD00755"/>
    <x v="1861"/>
    <s v="Eka Pradipta"/>
    <x v="18"/>
    <x v="19"/>
    <n v="15500"/>
    <n v="0.5"/>
    <n v="0"/>
    <n v="7750"/>
    <n v="0"/>
    <n v="7750"/>
    <n v="0"/>
    <n v="7750"/>
    <x v="0"/>
    <x v="4"/>
    <x v="3"/>
    <n v="3"/>
    <x v="0"/>
    <x v="0"/>
    <s v="Pending"/>
  </r>
  <r>
    <s v="ORD00687"/>
    <x v="1862"/>
    <s v="Oka Santoso"/>
    <x v="16"/>
    <x v="9"/>
    <n v="46000"/>
    <n v="0.2"/>
    <n v="0"/>
    <n v="9200"/>
    <n v="0"/>
    <n v="9200"/>
    <n v="18000"/>
    <n v="27200"/>
    <x v="2"/>
    <x v="0"/>
    <x v="2"/>
    <n v="1"/>
    <x v="1"/>
    <x v="0"/>
    <s v="Completed"/>
  </r>
  <r>
    <s v="ORD01566"/>
    <x v="1863"/>
    <s v="Qori Pradipta"/>
    <x v="7"/>
    <x v="10"/>
    <n v="45000"/>
    <n v="0.5"/>
    <n v="0"/>
    <n v="22500"/>
    <n v="0"/>
    <n v="22500"/>
    <n v="26000"/>
    <n v="48500"/>
    <x v="0"/>
    <x v="3"/>
    <x v="1"/>
    <n v="3"/>
    <x v="0"/>
    <x v="0"/>
    <s v="Shipped"/>
  </r>
  <r>
    <s v="ORD00700"/>
    <x v="1864"/>
    <s v="Yani Kusuma"/>
    <x v="8"/>
    <x v="19"/>
    <n v="15500"/>
    <n v="0.4"/>
    <n v="0"/>
    <n v="6200"/>
    <n v="0"/>
    <n v="6200"/>
    <n v="59000"/>
    <n v="65200"/>
    <x v="2"/>
    <x v="4"/>
    <x v="1"/>
    <n v="2"/>
    <x v="0"/>
    <x v="0"/>
    <s v="Pending"/>
  </r>
  <r>
    <s v="ORD00553"/>
    <x v="1865"/>
    <s v="Kartika Saputra"/>
    <x v="37"/>
    <x v="17"/>
    <n v="12000"/>
    <n v="1.1000000000000001"/>
    <n v="0"/>
    <n v="13200.000000000002"/>
    <n v="0"/>
    <n v="13200.000000000002"/>
    <n v="67000"/>
    <n v="80200"/>
    <x v="0"/>
    <x v="3"/>
    <x v="4"/>
    <n v="3"/>
    <x v="0"/>
    <x v="0"/>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59078-ED4B-41E4-B9AA-232DAA71A5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2" firstHeaderRow="1" firstDataRow="1"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AAEE3-B805-439C-925D-4AF4559E4A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M34" firstHeaderRow="1" firstDataRow="2"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items count="21">
        <item x="10"/>
        <item x="4"/>
        <item x="15"/>
        <item x="6"/>
        <item x="7"/>
        <item x="9"/>
        <item x="14"/>
        <item x="16"/>
        <item x="19"/>
        <item x="0"/>
        <item x="17"/>
        <item x="13"/>
        <item x="8"/>
        <item x="3"/>
        <item x="5"/>
        <item x="1"/>
        <item x="12"/>
        <item x="18"/>
        <item x="11"/>
        <item x="2"/>
        <item t="default"/>
      </items>
    </pivotField>
    <pivotField numFmtId="165" showAll="0"/>
    <pivotField dataField="1"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showAll="0"/>
    <pivotField axis="axisCol" showAll="0">
      <items count="3">
        <item x="1"/>
        <item x="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17"/>
  </colFields>
  <colItems count="3">
    <i>
      <x/>
    </i>
    <i>
      <x v="1"/>
    </i>
    <i t="grand">
      <x/>
    </i>
  </colItems>
  <dataFields count="1">
    <dataField name="Sum of Quantity (kg)" fld="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46AD32-570C-4AAB-BD9F-7B1AF2805374}"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D16:E27"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measureFilter="1" sortType="a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4"/>
  </rowFields>
  <rowItems count="11">
    <i>
      <x v="3"/>
    </i>
    <i>
      <x v="18"/>
    </i>
    <i>
      <x v="13"/>
    </i>
    <i>
      <x v="6"/>
    </i>
    <i>
      <x v="19"/>
    </i>
    <i>
      <x v="5"/>
    </i>
    <i>
      <x v="12"/>
    </i>
    <i>
      <x v="1"/>
    </i>
    <i>
      <x v="7"/>
    </i>
    <i>
      <x/>
    </i>
    <i t="grand">
      <x/>
    </i>
  </rowItems>
  <colItems count="1">
    <i/>
  </colItems>
  <dataFields count="1">
    <dataField name="Sum of Total Sales" fld="10" baseField="4" baseItem="3" numFmtId="168"/>
  </dataFields>
  <chartFormats count="9">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7"/>
          </reference>
        </references>
      </pivotArea>
    </chartFormat>
    <chartFormat chart="13" format="3">
      <pivotArea type="data" outline="0" fieldPosition="0">
        <references count="2">
          <reference field="4294967294" count="1" selected="0">
            <x v="0"/>
          </reference>
          <reference field="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4" count="1" selected="0">
            <x v="1"/>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7B972-33C6-410E-8FBC-9FA057F207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2:AA18" firstHeaderRow="0" firstDataRow="1" firstDataCol="1" rowPageCount="1" colPageCount="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dataField="1" numFmtId="165" showAll="0"/>
    <pivotField dataField="1" numFmtId="165" showAll="0"/>
    <pivotField dataField="1" numFmtId="165" showAll="0"/>
    <pivotField dataField="1" numFmtId="165" showAll="0"/>
    <pivotField showAll="0"/>
    <pivotField axis="axisPage" showAll="0">
      <items count="6">
        <item x="2"/>
        <item x="0"/>
        <item x="4"/>
        <item x="1"/>
        <item x="3"/>
        <item t="default"/>
      </items>
    </pivotField>
    <pivotField axis="axisRow" showAll="0">
      <items count="6">
        <item x="4"/>
        <item x="2"/>
        <item x="0"/>
        <item x="3"/>
        <item x="1"/>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i>
    <i>
      <x v="1"/>
    </i>
    <i>
      <x v="2"/>
    </i>
    <i>
      <x v="3"/>
    </i>
    <i>
      <x v="4"/>
    </i>
    <i t="grand">
      <x/>
    </i>
  </rowItems>
  <colFields count="1">
    <field x="-2"/>
  </colFields>
  <colItems count="4">
    <i>
      <x/>
    </i>
    <i i="1">
      <x v="1"/>
    </i>
    <i i="2">
      <x v="2"/>
    </i>
    <i i="3">
      <x v="3"/>
    </i>
  </colItems>
  <pageFields count="1">
    <pageField fld="14" item="1" hier="-1"/>
  </pageFields>
  <dataFields count="4">
    <dataField name="Sum of Total Sales" fld="10" baseField="0" baseItem="0" numFmtId="165"/>
    <dataField name="Average of Shipping Fee" fld="11" subtotal="average" baseField="15" baseItem="0" numFmtId="165"/>
    <dataField name="Average of Discount Amount" fld="9" subtotal="average" baseField="15" baseItem="0" numFmtId="165"/>
    <dataField name="Sum of Grand Total" fld="1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F1C864-BE5D-4BDD-A30A-FB306E0A17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O8" firstHeaderRow="1" firstDataRow="2"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axis="axisCol" showAll="0">
      <items count="5">
        <item x="2"/>
        <item x="3"/>
        <item x="0"/>
        <item x="1"/>
        <item t="default"/>
      </items>
    </pivotField>
    <pivotField showAll="0"/>
    <pivotField axis="axisRow" showAll="0">
      <items count="6">
        <item x="4"/>
        <item x="2"/>
        <item x="0"/>
        <item x="3"/>
        <item x="1"/>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i>
    <i>
      <x v="1"/>
    </i>
    <i>
      <x v="2"/>
    </i>
    <i>
      <x v="3"/>
    </i>
    <i>
      <x v="4"/>
    </i>
    <i t="grand">
      <x/>
    </i>
  </rowItems>
  <colFields count="1">
    <field x="13"/>
  </colFields>
  <colItems count="5">
    <i>
      <x/>
    </i>
    <i>
      <x v="1"/>
    </i>
    <i>
      <x v="2"/>
    </i>
    <i>
      <x v="3"/>
    </i>
    <i t="grand">
      <x/>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A3C3A-285B-4E4D-A88C-EB1682FB495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12" firstHeaderRow="0" firstDataRow="0" firstDataCol="0"/>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axis="axisCol" showAll="0">
      <items count="6">
        <item x="2"/>
        <item x="0"/>
        <item x="4"/>
        <item x="1"/>
        <item x="3"/>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3"/>
  </rowFields>
  <rowItems count="39">
    <i>
      <x v="8"/>
    </i>
    <i>
      <x v="28"/>
    </i>
    <i>
      <x v="25"/>
    </i>
    <i>
      <x v="27"/>
    </i>
    <i>
      <x v="33"/>
    </i>
    <i>
      <x v="10"/>
    </i>
    <i>
      <x v="3"/>
    </i>
    <i>
      <x v="29"/>
    </i>
    <i>
      <x v="36"/>
    </i>
    <i>
      <x v="37"/>
    </i>
    <i>
      <x v="35"/>
    </i>
    <i>
      <x v="32"/>
    </i>
    <i>
      <x v="16"/>
    </i>
    <i>
      <x v="5"/>
    </i>
    <i>
      <x v="11"/>
    </i>
    <i>
      <x v="17"/>
    </i>
    <i>
      <x v="26"/>
    </i>
    <i>
      <x v="34"/>
    </i>
    <i>
      <x v="1"/>
    </i>
    <i>
      <x v="19"/>
    </i>
    <i>
      <x v="18"/>
    </i>
    <i>
      <x v="4"/>
    </i>
    <i>
      <x v="9"/>
    </i>
    <i>
      <x/>
    </i>
    <i>
      <x v="23"/>
    </i>
    <i>
      <x v="15"/>
    </i>
    <i>
      <x v="20"/>
    </i>
    <i>
      <x v="31"/>
    </i>
    <i>
      <x v="14"/>
    </i>
    <i>
      <x v="22"/>
    </i>
    <i>
      <x v="2"/>
    </i>
    <i>
      <x v="24"/>
    </i>
    <i>
      <x v="6"/>
    </i>
    <i>
      <x v="13"/>
    </i>
    <i>
      <x v="30"/>
    </i>
    <i>
      <x v="12"/>
    </i>
    <i>
      <x v="7"/>
    </i>
    <i>
      <x v="21"/>
    </i>
    <i t="grand">
      <x/>
    </i>
  </rowItems>
  <colFields count="1">
    <field x="14"/>
  </colFields>
  <colItems count="6">
    <i>
      <x/>
    </i>
    <i>
      <x v="1"/>
    </i>
    <i>
      <x v="2"/>
    </i>
    <i>
      <x v="3"/>
    </i>
    <i>
      <x v="4"/>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129ED-56E0-4A5D-9CBD-099EA11BA9E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7"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axis="axisRow" showAll="0">
      <items count="6">
        <item x="4"/>
        <item x="2"/>
        <item x="0"/>
        <item x="3"/>
        <item x="1"/>
        <item t="default"/>
      </items>
    </pivotField>
    <pivotField dataField="1"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i>
    <i>
      <x v="1"/>
    </i>
    <i>
      <x v="2"/>
    </i>
    <i>
      <x v="3"/>
    </i>
    <i>
      <x v="4"/>
    </i>
    <i t="grand">
      <x/>
    </i>
  </rowItems>
  <colItems count="1">
    <i/>
  </colItems>
  <dataFields count="1">
    <dataField name="Average of Customer Rating" fld="16" subtotal="average" baseField="15" baseItem="0" numFmtId="2"/>
  </dataFields>
  <chartFormats count="9">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2"/>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6E91A-C5B3-451E-A0E1-FD5508A1021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7" firstHeaderRow="1" firstDataRow="1" firstDataCol="1"/>
  <pivotFields count="27">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axis="axisRow"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4"/>
  </rowFields>
  <rowItems count="6">
    <i>
      <x/>
    </i>
    <i>
      <x v="1"/>
    </i>
    <i>
      <x v="2"/>
    </i>
    <i>
      <x v="3"/>
    </i>
    <i>
      <x v="4"/>
    </i>
    <i t="grand">
      <x/>
    </i>
  </rowItems>
  <colItems count="1">
    <i/>
  </colItems>
  <dataFields count="1">
    <dataField name="Count of Order ID"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0"/>
          </reference>
        </references>
      </pivotArea>
    </chartFormat>
    <chartFormat chart="3" format="14">
      <pivotArea type="data" outline="0" fieldPosition="0">
        <references count="2">
          <reference field="4294967294" count="1" selected="0">
            <x v="0"/>
          </reference>
          <reference field="14" count="1" selected="0">
            <x v="1"/>
          </reference>
        </references>
      </pivotArea>
    </chartFormat>
    <chartFormat chart="3" format="15">
      <pivotArea type="data" outline="0" fieldPosition="0">
        <references count="2">
          <reference field="4294967294" count="1" selected="0">
            <x v="0"/>
          </reference>
          <reference field="14" count="1" selected="0">
            <x v="2"/>
          </reference>
        </references>
      </pivotArea>
    </chartFormat>
    <chartFormat chart="3" format="16">
      <pivotArea type="data" outline="0" fieldPosition="0">
        <references count="2">
          <reference field="4294967294" count="1" selected="0">
            <x v="0"/>
          </reference>
          <reference field="14" count="1" selected="0">
            <x v="3"/>
          </reference>
        </references>
      </pivotArea>
    </chartFormat>
    <chartFormat chart="3"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D8A363-5B8F-46D2-87FF-A2A68C7ECB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F15:AI21" firstHeaderRow="1" firstDataRow="2" firstDataCol="1"/>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axis="axisRow" showAll="0">
      <items count="5">
        <item x="2"/>
        <item x="3"/>
        <item x="0"/>
        <item x="1"/>
        <item t="default"/>
      </items>
    </pivotField>
    <pivotField showAll="0"/>
    <pivotField showAll="0"/>
    <pivotField showAll="0"/>
    <pivotField axis="axisCol" showAll="0">
      <items count="3">
        <item x="1"/>
        <item x="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3"/>
  </rowFields>
  <rowItems count="5">
    <i>
      <x/>
    </i>
    <i>
      <x v="1"/>
    </i>
    <i>
      <x v="2"/>
    </i>
    <i>
      <x v="3"/>
    </i>
    <i t="grand">
      <x/>
    </i>
  </rowItems>
  <colFields count="1">
    <field x="17"/>
  </colFields>
  <colItems count="3">
    <i>
      <x/>
    </i>
    <i>
      <x v="1"/>
    </i>
    <i t="grand">
      <x/>
    </i>
  </colItems>
  <dataFields count="1">
    <dataField name="Count of Order ID" fld="0" subtotal="count" baseField="0" baseItem="0"/>
  </dataFields>
  <chartFormats count="2">
    <chartFormat chart="17" format="0" series="1">
      <pivotArea type="data" outline="0" fieldPosition="0">
        <references count="2">
          <reference field="4294967294" count="1" selected="0">
            <x v="0"/>
          </reference>
          <reference field="17" count="1" selected="0">
            <x v="0"/>
          </reference>
        </references>
      </pivotArea>
    </chartFormat>
    <chartFormat chart="17"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1059E4-ADA3-4FC0-AE66-2A93D6A68B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G39:AH78" firstHeaderRow="1" firstDataRow="1"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numFmtId="165" showAll="0"/>
    <pivotField numFmtId="165" showAll="0"/>
    <pivotField dataField="1"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3"/>
  </rowFields>
  <rowItems count="39">
    <i>
      <x v="20"/>
    </i>
    <i>
      <x v="8"/>
    </i>
    <i>
      <x v="15"/>
    </i>
    <i>
      <x v="9"/>
    </i>
    <i>
      <x v="32"/>
    </i>
    <i>
      <x v="13"/>
    </i>
    <i>
      <x v="6"/>
    </i>
    <i>
      <x v="27"/>
    </i>
    <i>
      <x v="37"/>
    </i>
    <i>
      <x v="18"/>
    </i>
    <i>
      <x v="7"/>
    </i>
    <i>
      <x v="5"/>
    </i>
    <i>
      <x v="21"/>
    </i>
    <i>
      <x v="33"/>
    </i>
    <i>
      <x v="29"/>
    </i>
    <i>
      <x v="24"/>
    </i>
    <i>
      <x v="19"/>
    </i>
    <i>
      <x v="30"/>
    </i>
    <i>
      <x v="17"/>
    </i>
    <i>
      <x v="11"/>
    </i>
    <i>
      <x v="4"/>
    </i>
    <i>
      <x v="31"/>
    </i>
    <i>
      <x v="22"/>
    </i>
    <i>
      <x/>
    </i>
    <i>
      <x v="26"/>
    </i>
    <i>
      <x v="35"/>
    </i>
    <i>
      <x v="14"/>
    </i>
    <i>
      <x v="28"/>
    </i>
    <i>
      <x v="10"/>
    </i>
    <i>
      <x v="2"/>
    </i>
    <i>
      <x v="34"/>
    </i>
    <i>
      <x v="12"/>
    </i>
    <i>
      <x v="1"/>
    </i>
    <i>
      <x v="23"/>
    </i>
    <i>
      <x v="16"/>
    </i>
    <i>
      <x v="25"/>
    </i>
    <i>
      <x v="36"/>
    </i>
    <i>
      <x v="3"/>
    </i>
    <i t="grand">
      <x/>
    </i>
  </rowItems>
  <colItems count="1">
    <i/>
  </colItems>
  <dataFields count="1">
    <dataField name="Average of Shipping Fee" fld="11" subtotal="average" baseField="3" baseItem="0" numFmtId="165"/>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ACEB05-6809-4A23-9461-6AE35CF001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16:T21" firstHeaderRow="0" firstDataRow="1" firstDataCol="1"/>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axis="axisRow" showAll="0">
      <items count="5">
        <item x="2"/>
        <item x="3"/>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3"/>
  </rowFields>
  <rowItems count="5">
    <i>
      <x/>
    </i>
    <i>
      <x v="1"/>
    </i>
    <i>
      <x v="2"/>
    </i>
    <i>
      <x v="3"/>
    </i>
    <i t="grand">
      <x/>
    </i>
  </rowItems>
  <colFields count="1">
    <field x="-2"/>
  </colFields>
  <colItems count="2">
    <i>
      <x/>
    </i>
    <i i="1">
      <x v="1"/>
    </i>
  </colItems>
  <dataFields count="2">
    <dataField name="Count of Order ID" fld="0" subtotal="count" baseField="0" baseItem="0"/>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3FC819-CB18-4141-8AD5-EB214CEF21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16" firstHeaderRow="1" firstDataRow="1"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Total Sales" fld="10" baseField="0" baseItem="0" numFmtId="165"/>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7AC997-D8FE-4D54-B11C-6D3D22F42B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A15:AB21" firstHeaderRow="1" firstDataRow="1"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axis="axisRow" showAll="0">
      <items count="6">
        <item x="4"/>
        <item x="2"/>
        <item x="0"/>
        <item x="3"/>
        <item x="1"/>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i>
    <i>
      <x v="1"/>
    </i>
    <i>
      <x v="2"/>
    </i>
    <i>
      <x v="3"/>
    </i>
    <i>
      <x v="4"/>
    </i>
    <i t="grand">
      <x/>
    </i>
  </rowItems>
  <colItems count="1">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5F82A6-9E06-4BE8-8429-A475159F5AED}" name="sales per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297" firstHeaderRow="1" firstDataRow="1" firstDataCol="1"/>
  <pivotFields count="25">
    <pivotField showAll="0"/>
    <pivotField axis="axisRow"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axis="axisRow"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4">
        <item x="0"/>
        <item x="1"/>
        <item x="2"/>
        <item t="default"/>
      </items>
    </pivotField>
  </pivotFields>
  <rowFields count="8">
    <field x="24"/>
    <field x="23"/>
    <field x="22"/>
    <field x="21"/>
    <field x="20"/>
    <field x="19"/>
    <field x="18"/>
    <field x="1"/>
  </rowFields>
  <rowItems count="7294">
    <i>
      <x v="1"/>
    </i>
    <i r="1">
      <x v="1"/>
    </i>
    <i r="2">
      <x v="1"/>
    </i>
    <i r="3">
      <x v="1"/>
    </i>
    <i r="4">
      <x v="10"/>
    </i>
    <i r="5">
      <x v="14"/>
    </i>
    <i r="6">
      <x v="37"/>
    </i>
    <i r="7">
      <x/>
    </i>
    <i r="4">
      <x v="11"/>
    </i>
    <i r="5">
      <x v="10"/>
    </i>
    <i r="6">
      <x v="50"/>
    </i>
    <i r="7">
      <x v="1"/>
    </i>
    <i r="4">
      <x v="13"/>
    </i>
    <i r="5">
      <x v="16"/>
    </i>
    <i r="6">
      <x v="12"/>
    </i>
    <i r="7">
      <x v="2"/>
    </i>
    <i r="5">
      <x v="49"/>
    </i>
    <i r="6">
      <x v="34"/>
    </i>
    <i r="7">
      <x v="3"/>
    </i>
    <i r="4">
      <x v="17"/>
    </i>
    <i r="5">
      <x v="29"/>
    </i>
    <i r="6">
      <x v="11"/>
    </i>
    <i r="7">
      <x v="4"/>
    </i>
    <i r="4">
      <x v="18"/>
    </i>
    <i r="5">
      <x v="41"/>
    </i>
    <i r="6">
      <x v="16"/>
    </i>
    <i r="7">
      <x v="5"/>
    </i>
    <i r="4">
      <x v="20"/>
    </i>
    <i r="5">
      <x v="7"/>
    </i>
    <i r="6">
      <x v="1"/>
    </i>
    <i r="7">
      <x v="6"/>
    </i>
    <i r="5">
      <x v="20"/>
    </i>
    <i r="6">
      <x v="15"/>
    </i>
    <i r="7">
      <x v="7"/>
    </i>
    <i r="3">
      <x v="2"/>
    </i>
    <i r="4">
      <x v="12"/>
    </i>
    <i r="5">
      <x v="21"/>
    </i>
    <i r="6">
      <x v="57"/>
    </i>
    <i r="7">
      <x v="8"/>
    </i>
    <i r="4">
      <x v="13"/>
    </i>
    <i r="5">
      <x v="21"/>
    </i>
    <i r="6">
      <x v="33"/>
    </i>
    <i r="7">
      <x v="9"/>
    </i>
    <i r="4">
      <x v="16"/>
    </i>
    <i r="5">
      <x v="45"/>
    </i>
    <i r="6">
      <x v="52"/>
    </i>
    <i r="7">
      <x v="10"/>
    </i>
    <i r="3">
      <x v="3"/>
    </i>
    <i r="4">
      <x v="4"/>
    </i>
    <i r="5">
      <x v="36"/>
    </i>
    <i r="6">
      <x v="44"/>
    </i>
    <i r="7">
      <x v="11"/>
    </i>
    <i r="4">
      <x v="17"/>
    </i>
    <i r="5">
      <x v="7"/>
    </i>
    <i r="6">
      <x v="30"/>
    </i>
    <i r="7">
      <x v="12"/>
    </i>
    <i r="3">
      <x v="4"/>
    </i>
    <i r="4">
      <x v="10"/>
    </i>
    <i r="5">
      <x v="46"/>
    </i>
    <i r="6">
      <x v="15"/>
    </i>
    <i r="7">
      <x v="13"/>
    </i>
    <i r="4">
      <x v="11"/>
    </i>
    <i r="5">
      <x v="46"/>
    </i>
    <i r="6">
      <x v="25"/>
    </i>
    <i r="7">
      <x v="14"/>
    </i>
    <i r="4">
      <x v="12"/>
    </i>
    <i r="5">
      <x v="47"/>
    </i>
    <i r="6">
      <x v="25"/>
    </i>
    <i r="7">
      <x v="15"/>
    </i>
    <i r="4">
      <x v="19"/>
    </i>
    <i r="5">
      <x v="1"/>
    </i>
    <i r="6">
      <x v="28"/>
    </i>
    <i r="7">
      <x v="16"/>
    </i>
    <i r="5">
      <x v="27"/>
    </i>
    <i r="6">
      <x v="37"/>
    </i>
    <i r="7">
      <x v="17"/>
    </i>
    <i r="4">
      <x v="20"/>
    </i>
    <i r="5">
      <x v="59"/>
    </i>
    <i r="6">
      <x v="21"/>
    </i>
    <i r="7">
      <x v="18"/>
    </i>
    <i r="4">
      <x v="23"/>
    </i>
    <i r="5">
      <x v="12"/>
    </i>
    <i r="6">
      <x v="7"/>
    </i>
    <i r="7">
      <x v="19"/>
    </i>
    <i r="3">
      <x v="5"/>
    </i>
    <i r="4">
      <x v="18"/>
    </i>
    <i r="5">
      <x v="21"/>
    </i>
    <i r="6">
      <x v="44"/>
    </i>
    <i r="7">
      <x v="20"/>
    </i>
    <i r="4">
      <x v="19"/>
    </i>
    <i r="5">
      <x v="31"/>
    </i>
    <i r="6">
      <x v="51"/>
    </i>
    <i r="7">
      <x v="21"/>
    </i>
    <i r="4">
      <x v="22"/>
    </i>
    <i r="5">
      <x v="30"/>
    </i>
    <i r="6">
      <x v="41"/>
    </i>
    <i r="7">
      <x v="22"/>
    </i>
    <i r="3">
      <x v="9"/>
    </i>
    <i r="4">
      <x v="21"/>
    </i>
    <i r="5">
      <x v="32"/>
    </i>
    <i r="6">
      <x v="30"/>
    </i>
    <i r="7">
      <x v="23"/>
    </i>
    <i r="4">
      <x v="22"/>
    </i>
    <i r="5">
      <x v="35"/>
    </i>
    <i r="6">
      <x v="19"/>
    </i>
    <i r="7">
      <x v="24"/>
    </i>
    <i r="3">
      <x v="10"/>
    </i>
    <i r="4">
      <x v="10"/>
    </i>
    <i r="5">
      <x v="51"/>
    </i>
    <i r="6">
      <x v="48"/>
    </i>
    <i r="7">
      <x v="25"/>
    </i>
    <i r="3">
      <x v="11"/>
    </i>
    <i r="4">
      <x v="7"/>
    </i>
    <i r="5">
      <x v="14"/>
    </i>
    <i r="6">
      <x v="39"/>
    </i>
    <i r="7">
      <x v="26"/>
    </i>
    <i r="4">
      <x v="10"/>
    </i>
    <i r="5">
      <x v="35"/>
    </i>
    <i r="6">
      <x v="26"/>
    </i>
    <i r="7">
      <x v="27"/>
    </i>
    <i r="4">
      <x v="13"/>
    </i>
    <i r="5">
      <x v="41"/>
    </i>
    <i r="6">
      <x v="57"/>
    </i>
    <i r="7">
      <x v="28"/>
    </i>
    <i r="4">
      <x v="18"/>
    </i>
    <i r="5">
      <x v="27"/>
    </i>
    <i r="6">
      <x v="18"/>
    </i>
    <i r="7">
      <x v="29"/>
    </i>
    <i r="3">
      <x v="12"/>
    </i>
    <i r="4">
      <x v="10"/>
    </i>
    <i r="5">
      <x v="16"/>
    </i>
    <i r="6">
      <x v="17"/>
    </i>
    <i r="7">
      <x v="30"/>
    </i>
    <i r="4">
      <x v="13"/>
    </i>
    <i r="5">
      <x v="6"/>
    </i>
    <i r="6">
      <x v="42"/>
    </i>
    <i r="7">
      <x v="31"/>
    </i>
    <i r="4">
      <x v="16"/>
    </i>
    <i r="5">
      <x v="35"/>
    </i>
    <i r="6">
      <x v="57"/>
    </i>
    <i r="7">
      <x v="32"/>
    </i>
    <i r="3">
      <x v="13"/>
    </i>
    <i r="4">
      <x v="11"/>
    </i>
    <i r="5">
      <x v="59"/>
    </i>
    <i r="6">
      <x v="14"/>
    </i>
    <i r="7">
      <x v="33"/>
    </i>
    <i r="4">
      <x v="13"/>
    </i>
    <i r="5">
      <x v="13"/>
    </i>
    <i r="6">
      <x v="22"/>
    </i>
    <i r="7">
      <x v="34"/>
    </i>
    <i r="5">
      <x v="35"/>
    </i>
    <i r="6">
      <x v="23"/>
    </i>
    <i r="7">
      <x v="35"/>
    </i>
    <i r="4">
      <x v="15"/>
    </i>
    <i r="5">
      <x v="32"/>
    </i>
    <i r="6">
      <x v="30"/>
    </i>
    <i r="7">
      <x v="36"/>
    </i>
    <i r="3">
      <x v="14"/>
    </i>
    <i r="4">
      <x v="7"/>
    </i>
    <i r="5">
      <x v="10"/>
    </i>
    <i r="6">
      <x v="45"/>
    </i>
    <i r="7">
      <x v="37"/>
    </i>
    <i r="4">
      <x v="20"/>
    </i>
    <i r="5">
      <x v="39"/>
    </i>
    <i r="6">
      <x v="3"/>
    </i>
    <i r="7">
      <x v="38"/>
    </i>
    <i r="3">
      <x v="15"/>
    </i>
    <i r="4">
      <x v="1"/>
    </i>
    <i r="5">
      <x v="52"/>
    </i>
    <i r="6">
      <x v="49"/>
    </i>
    <i r="7">
      <x v="39"/>
    </i>
    <i r="4">
      <x v="10"/>
    </i>
    <i r="5">
      <x v="20"/>
    </i>
    <i r="6">
      <x v="44"/>
    </i>
    <i r="7">
      <x v="40"/>
    </i>
    <i r="4">
      <x v="14"/>
    </i>
    <i r="5">
      <x v="17"/>
    </i>
    <i r="6">
      <x v="8"/>
    </i>
    <i r="7">
      <x v="41"/>
    </i>
    <i r="3">
      <x v="16"/>
    </i>
    <i r="4">
      <x v="19"/>
    </i>
    <i r="5">
      <x v="53"/>
    </i>
    <i r="6">
      <x v="34"/>
    </i>
    <i r="7">
      <x v="42"/>
    </i>
    <i r="3">
      <x v="17"/>
    </i>
    <i r="4">
      <x v="21"/>
    </i>
    <i r="5">
      <x v="49"/>
    </i>
    <i r="6">
      <x v="10"/>
    </i>
    <i r="7">
      <x v="43"/>
    </i>
    <i r="3">
      <x v="18"/>
    </i>
    <i r="4">
      <x v="4"/>
    </i>
    <i r="5">
      <x v="32"/>
    </i>
    <i r="6">
      <x v="7"/>
    </i>
    <i r="7">
      <x v="44"/>
    </i>
    <i r="4">
      <x v="10"/>
    </i>
    <i r="5">
      <x v="47"/>
    </i>
    <i r="6">
      <x v="21"/>
    </i>
    <i r="7">
      <x v="45"/>
    </i>
    <i r="4">
      <x v="11"/>
    </i>
    <i r="5">
      <x v="59"/>
    </i>
    <i r="6">
      <x v="20"/>
    </i>
    <i r="7">
      <x v="46"/>
    </i>
    <i r="4">
      <x v="12"/>
    </i>
    <i r="5">
      <x v="51"/>
    </i>
    <i r="6">
      <x v="41"/>
    </i>
    <i r="7">
      <x v="47"/>
    </i>
    <i r="3">
      <x v="19"/>
    </i>
    <i r="4">
      <x v="3"/>
    </i>
    <i r="5">
      <x v="57"/>
    </i>
    <i r="6">
      <x v="33"/>
    </i>
    <i r="7">
      <x v="48"/>
    </i>
    <i r="4">
      <x v="18"/>
    </i>
    <i r="5">
      <x v="16"/>
    </i>
    <i r="6">
      <x v="52"/>
    </i>
    <i r="7">
      <x v="49"/>
    </i>
    <i r="3">
      <x v="20"/>
    </i>
    <i r="4">
      <x v="12"/>
    </i>
    <i r="5">
      <x v="6"/>
    </i>
    <i r="6">
      <x v="29"/>
    </i>
    <i r="7">
      <x v="50"/>
    </i>
    <i r="4">
      <x v="15"/>
    </i>
    <i r="5">
      <x v="33"/>
    </i>
    <i r="6">
      <x v="13"/>
    </i>
    <i r="7">
      <x v="51"/>
    </i>
    <i r="3">
      <x v="21"/>
    </i>
    <i r="4">
      <x v="11"/>
    </i>
    <i r="5">
      <x v="48"/>
    </i>
    <i r="6">
      <x v="3"/>
    </i>
    <i r="7">
      <x v="52"/>
    </i>
    <i r="3">
      <x v="22"/>
    </i>
    <i r="4">
      <x v="10"/>
    </i>
    <i r="5">
      <x v="44"/>
    </i>
    <i r="6">
      <x v="46"/>
    </i>
    <i r="7">
      <x v="53"/>
    </i>
    <i r="3">
      <x v="24"/>
    </i>
    <i r="4">
      <x v="19"/>
    </i>
    <i r="5">
      <x v="5"/>
    </i>
    <i r="6">
      <x v="39"/>
    </i>
    <i r="7">
      <x v="54"/>
    </i>
    <i r="3">
      <x v="25"/>
    </i>
    <i r="4">
      <x v="2"/>
    </i>
    <i r="5">
      <x v="4"/>
    </i>
    <i r="6">
      <x v="38"/>
    </i>
    <i r="7">
      <x v="55"/>
    </i>
    <i r="4">
      <x v="5"/>
    </i>
    <i r="5">
      <x v="60"/>
    </i>
    <i r="6">
      <x v="49"/>
    </i>
    <i r="7">
      <x v="56"/>
    </i>
    <i r="4">
      <x v="6"/>
    </i>
    <i r="5">
      <x v="59"/>
    </i>
    <i r="6">
      <x v="52"/>
    </i>
    <i r="7">
      <x v="57"/>
    </i>
    <i r="4">
      <x v="7"/>
    </i>
    <i r="5">
      <x v="39"/>
    </i>
    <i r="6">
      <x v="2"/>
    </i>
    <i r="7">
      <x v="58"/>
    </i>
    <i r="4">
      <x v="8"/>
    </i>
    <i r="5">
      <x v="42"/>
    </i>
    <i r="6">
      <x v="40"/>
    </i>
    <i r="7">
      <x v="59"/>
    </i>
    <i r="4">
      <x v="9"/>
    </i>
    <i r="5">
      <x v="38"/>
    </i>
    <i r="6">
      <x v="32"/>
    </i>
    <i r="7">
      <x v="60"/>
    </i>
    <i r="4">
      <x v="10"/>
    </i>
    <i r="5">
      <x v="32"/>
    </i>
    <i r="6">
      <x v="29"/>
    </i>
    <i r="7">
      <x v="61"/>
    </i>
    <i r="5">
      <x v="48"/>
    </i>
    <i r="6">
      <x v="32"/>
    </i>
    <i r="7">
      <x v="62"/>
    </i>
    <i r="5">
      <x v="57"/>
    </i>
    <i r="6">
      <x v="18"/>
    </i>
    <i r="7">
      <x v="63"/>
    </i>
    <i r="4">
      <x v="11"/>
    </i>
    <i r="5">
      <x v="51"/>
    </i>
    <i r="6">
      <x v="9"/>
    </i>
    <i r="7">
      <x v="64"/>
    </i>
    <i r="4">
      <x v="12"/>
    </i>
    <i r="5">
      <x v="39"/>
    </i>
    <i r="6">
      <x v="23"/>
    </i>
    <i r="7">
      <x v="65"/>
    </i>
    <i r="4">
      <x v="13"/>
    </i>
    <i r="5">
      <x v="8"/>
    </i>
    <i r="6">
      <x v="41"/>
    </i>
    <i r="7">
      <x v="66"/>
    </i>
    <i r="5">
      <x v="23"/>
    </i>
    <i r="6">
      <x v="41"/>
    </i>
    <i r="7">
      <x v="67"/>
    </i>
    <i r="5">
      <x v="34"/>
    </i>
    <i r="6">
      <x v="33"/>
    </i>
    <i r="7">
      <x v="68"/>
    </i>
    <i r="5">
      <x v="35"/>
    </i>
    <i r="6">
      <x v="5"/>
    </i>
    <i r="7">
      <x v="69"/>
    </i>
    <i r="5">
      <x v="37"/>
    </i>
    <i r="6">
      <x v="6"/>
    </i>
    <i r="7">
      <x v="70"/>
    </i>
    <i r="5">
      <x v="55"/>
    </i>
    <i r="6">
      <x v="21"/>
    </i>
    <i r="7">
      <x v="71"/>
    </i>
    <i r="4">
      <x v="15"/>
    </i>
    <i r="5">
      <x v="22"/>
    </i>
    <i r="6">
      <x v="5"/>
    </i>
    <i r="7">
      <x v="72"/>
    </i>
    <i r="5">
      <x v="60"/>
    </i>
    <i r="6">
      <x v="7"/>
    </i>
    <i r="7">
      <x v="73"/>
    </i>
    <i r="4">
      <x v="16"/>
    </i>
    <i r="5">
      <x v="9"/>
    </i>
    <i r="6">
      <x v="36"/>
    </i>
    <i r="7">
      <x v="74"/>
    </i>
    <i r="4">
      <x v="18"/>
    </i>
    <i r="5">
      <x v="42"/>
    </i>
    <i r="6">
      <x v="55"/>
    </i>
    <i r="7">
      <x v="75"/>
    </i>
    <i r="4">
      <x v="21"/>
    </i>
    <i r="5">
      <x v="26"/>
    </i>
    <i r="6">
      <x v="20"/>
    </i>
    <i r="7">
      <x v="76"/>
    </i>
    <i r="4">
      <x v="24"/>
    </i>
    <i r="5">
      <x v="31"/>
    </i>
    <i r="6">
      <x v="42"/>
    </i>
    <i r="7">
      <x v="77"/>
    </i>
    <i r="3">
      <x v="26"/>
    </i>
    <i r="4">
      <x v="3"/>
    </i>
    <i r="5">
      <x v="27"/>
    </i>
    <i r="6">
      <x v="38"/>
    </i>
    <i r="7">
      <x v="78"/>
    </i>
    <i r="4">
      <x v="7"/>
    </i>
    <i r="5">
      <x v="34"/>
    </i>
    <i r="6">
      <x v="39"/>
    </i>
    <i r="7">
      <x v="79"/>
    </i>
    <i r="4">
      <x v="11"/>
    </i>
    <i r="5">
      <x v="19"/>
    </i>
    <i r="6">
      <x v="34"/>
    </i>
    <i r="7">
      <x v="80"/>
    </i>
    <i r="4">
      <x v="13"/>
    </i>
    <i r="5">
      <x v="19"/>
    </i>
    <i r="6">
      <x v="46"/>
    </i>
    <i r="7">
      <x v="81"/>
    </i>
    <i r="4">
      <x v="14"/>
    </i>
    <i r="5">
      <x v="4"/>
    </i>
    <i r="6">
      <x v="7"/>
    </i>
    <i r="7">
      <x v="82"/>
    </i>
    <i r="5">
      <x v="12"/>
    </i>
    <i r="6">
      <x v="28"/>
    </i>
    <i r="7">
      <x v="83"/>
    </i>
    <i r="5">
      <x v="40"/>
    </i>
    <i r="6">
      <x v="28"/>
    </i>
    <i r="7">
      <x v="84"/>
    </i>
    <i r="5">
      <x v="56"/>
    </i>
    <i r="6">
      <x v="33"/>
    </i>
    <i r="7">
      <x v="85"/>
    </i>
    <i r="4">
      <x v="15"/>
    </i>
    <i r="5">
      <x v="26"/>
    </i>
    <i r="6">
      <x v="13"/>
    </i>
    <i r="7">
      <x v="86"/>
    </i>
    <i r="5">
      <x v="45"/>
    </i>
    <i r="6">
      <x v="4"/>
    </i>
    <i r="7">
      <x v="87"/>
    </i>
    <i r="4">
      <x v="20"/>
    </i>
    <i r="5">
      <x v="44"/>
    </i>
    <i r="6">
      <x v="26"/>
    </i>
    <i r="7">
      <x v="88"/>
    </i>
    <i r="4">
      <x v="22"/>
    </i>
    <i r="5">
      <x v="33"/>
    </i>
    <i r="6">
      <x v="49"/>
    </i>
    <i r="7">
      <x v="89"/>
    </i>
    <i r="5">
      <x v="41"/>
    </i>
    <i r="6">
      <x v="15"/>
    </i>
    <i r="7">
      <x v="90"/>
    </i>
    <i r="4">
      <x v="23"/>
    </i>
    <i r="5">
      <x v="39"/>
    </i>
    <i r="6">
      <x v="9"/>
    </i>
    <i r="7">
      <x v="91"/>
    </i>
    <i r="3">
      <x v="27"/>
    </i>
    <i r="4">
      <x v="1"/>
    </i>
    <i r="5">
      <x v="5"/>
    </i>
    <i r="6">
      <x v="2"/>
    </i>
    <i r="7">
      <x v="92"/>
    </i>
    <i r="4">
      <x v="3"/>
    </i>
    <i r="5">
      <x v="54"/>
    </i>
    <i r="6">
      <x v="35"/>
    </i>
    <i r="7">
      <x v="93"/>
    </i>
    <i r="4">
      <x v="4"/>
    </i>
    <i r="5">
      <x v="45"/>
    </i>
    <i r="6">
      <x v="43"/>
    </i>
    <i r="7">
      <x v="94"/>
    </i>
    <i r="4">
      <x v="9"/>
    </i>
    <i r="5">
      <x v="42"/>
    </i>
    <i r="6">
      <x v="33"/>
    </i>
    <i r="7">
      <x v="95"/>
    </i>
    <i r="4">
      <x v="10"/>
    </i>
    <i r="5">
      <x v="12"/>
    </i>
    <i r="6">
      <x v="10"/>
    </i>
    <i r="7">
      <x v="96"/>
    </i>
    <i r="5">
      <x v="38"/>
    </i>
    <i r="6">
      <x v="54"/>
    </i>
    <i r="7">
      <x v="97"/>
    </i>
    <i r="4">
      <x v="11"/>
    </i>
    <i r="5">
      <x v="5"/>
    </i>
    <i r="6">
      <x v="40"/>
    </i>
    <i r="7">
      <x v="98"/>
    </i>
    <i r="5">
      <x v="59"/>
    </i>
    <i r="6">
      <x v="41"/>
    </i>
    <i r="7">
      <x v="99"/>
    </i>
    <i r="4">
      <x v="12"/>
    </i>
    <i r="5">
      <x v="26"/>
    </i>
    <i r="6">
      <x v="12"/>
    </i>
    <i r="7">
      <x v="100"/>
    </i>
    <i r="4">
      <x v="13"/>
    </i>
    <i r="5">
      <x v="38"/>
    </i>
    <i r="6">
      <x v="13"/>
    </i>
    <i r="7">
      <x v="101"/>
    </i>
    <i r="4">
      <x v="15"/>
    </i>
    <i r="5">
      <x v="34"/>
    </i>
    <i r="6">
      <x v="22"/>
    </i>
    <i r="7">
      <x v="102"/>
    </i>
    <i r="5">
      <x v="55"/>
    </i>
    <i r="6">
      <x v="2"/>
    </i>
    <i r="7">
      <x v="103"/>
    </i>
    <i r="4">
      <x v="16"/>
    </i>
    <i r="5">
      <x v="14"/>
    </i>
    <i r="6">
      <x v="49"/>
    </i>
    <i r="7">
      <x v="104"/>
    </i>
    <i r="4">
      <x v="17"/>
    </i>
    <i r="5">
      <x v="35"/>
    </i>
    <i r="6">
      <x v="25"/>
    </i>
    <i r="7">
      <x v="105"/>
    </i>
    <i r="4">
      <x v="18"/>
    </i>
    <i r="5">
      <x v="8"/>
    </i>
    <i r="6">
      <x v="51"/>
    </i>
    <i r="7">
      <x v="106"/>
    </i>
    <i r="5">
      <x v="46"/>
    </i>
    <i r="6">
      <x v="56"/>
    </i>
    <i r="7">
      <x v="107"/>
    </i>
    <i r="4">
      <x v="19"/>
    </i>
    <i r="5">
      <x v="1"/>
    </i>
    <i r="6">
      <x v="9"/>
    </i>
    <i r="7">
      <x v="108"/>
    </i>
    <i r="5">
      <x v="46"/>
    </i>
    <i r="6">
      <x v="49"/>
    </i>
    <i r="7">
      <x v="109"/>
    </i>
    <i r="3">
      <x v="28"/>
    </i>
    <i r="4">
      <x v="2"/>
    </i>
    <i r="5">
      <x v="50"/>
    </i>
    <i r="6">
      <x v="9"/>
    </i>
    <i r="7">
      <x v="110"/>
    </i>
    <i r="4">
      <x v="7"/>
    </i>
    <i r="5">
      <x v="32"/>
    </i>
    <i r="6">
      <x v="38"/>
    </i>
    <i r="7">
      <x v="111"/>
    </i>
    <i r="4">
      <x v="10"/>
    </i>
    <i r="5">
      <x v="4"/>
    </i>
    <i r="6">
      <x v="50"/>
    </i>
    <i r="7">
      <x v="112"/>
    </i>
    <i r="4">
      <x v="11"/>
    </i>
    <i r="5">
      <x v="11"/>
    </i>
    <i r="6">
      <x v="52"/>
    </i>
    <i r="7">
      <x v="113"/>
    </i>
    <i r="5">
      <x v="33"/>
    </i>
    <i r="6">
      <x v="45"/>
    </i>
    <i r="7">
      <x v="114"/>
    </i>
    <i r="4">
      <x v="14"/>
    </i>
    <i r="5">
      <x v="28"/>
    </i>
    <i r="6">
      <x v="24"/>
    </i>
    <i r="7">
      <x v="115"/>
    </i>
    <i r="4">
      <x v="15"/>
    </i>
    <i r="5">
      <x v="57"/>
    </i>
    <i r="6">
      <x v="55"/>
    </i>
    <i r="7">
      <x v="116"/>
    </i>
    <i r="4">
      <x v="18"/>
    </i>
    <i r="5">
      <x v="5"/>
    </i>
    <i r="6">
      <x v="53"/>
    </i>
    <i r="7">
      <x v="117"/>
    </i>
    <i r="5">
      <x v="19"/>
    </i>
    <i r="6">
      <x v="24"/>
    </i>
    <i r="7">
      <x v="118"/>
    </i>
    <i r="5">
      <x v="39"/>
    </i>
    <i r="6">
      <x v="11"/>
    </i>
    <i r="7">
      <x v="119"/>
    </i>
    <i r="4">
      <x v="19"/>
    </i>
    <i r="5">
      <x v="51"/>
    </i>
    <i r="6">
      <x v="37"/>
    </i>
    <i r="7">
      <x v="120"/>
    </i>
    <i r="5">
      <x v="57"/>
    </i>
    <i r="6">
      <x v="56"/>
    </i>
    <i r="7">
      <x v="121"/>
    </i>
    <i r="4">
      <x v="22"/>
    </i>
    <i r="5">
      <x v="20"/>
    </i>
    <i r="6">
      <x v="2"/>
    </i>
    <i r="7">
      <x v="122"/>
    </i>
    <i r="3">
      <x v="29"/>
    </i>
    <i r="4">
      <x v="10"/>
    </i>
    <i r="5">
      <x v="6"/>
    </i>
    <i r="6">
      <x v="37"/>
    </i>
    <i r="7">
      <x v="123"/>
    </i>
    <i r="4">
      <x v="12"/>
    </i>
    <i r="5">
      <x v="6"/>
    </i>
    <i r="6">
      <x v="59"/>
    </i>
    <i r="7">
      <x v="124"/>
    </i>
    <i r="4">
      <x v="13"/>
    </i>
    <i r="5">
      <x v="47"/>
    </i>
    <i r="6">
      <x v="13"/>
    </i>
    <i r="7">
      <x v="125"/>
    </i>
    <i r="4">
      <x v="14"/>
    </i>
    <i r="5">
      <x v="25"/>
    </i>
    <i r="6">
      <x v="45"/>
    </i>
    <i r="7">
      <x v="126"/>
    </i>
    <i r="4">
      <x v="15"/>
    </i>
    <i r="5">
      <x v="2"/>
    </i>
    <i r="6">
      <x v="13"/>
    </i>
    <i r="7">
      <x v="127"/>
    </i>
    <i r="5">
      <x v="16"/>
    </i>
    <i r="6">
      <x v="22"/>
    </i>
    <i r="7">
      <x v="128"/>
    </i>
    <i r="5">
      <x v="51"/>
    </i>
    <i r="6">
      <x v="57"/>
    </i>
    <i r="7">
      <x v="129"/>
    </i>
    <i r="4">
      <x v="17"/>
    </i>
    <i r="5">
      <x v="52"/>
    </i>
    <i r="6">
      <x v="19"/>
    </i>
    <i r="7">
      <x v="130"/>
    </i>
    <i r="4">
      <x v="23"/>
    </i>
    <i r="5">
      <x v="7"/>
    </i>
    <i r="6">
      <x v="46"/>
    </i>
    <i r="7">
      <x v="131"/>
    </i>
    <i r="3">
      <x v="30"/>
    </i>
    <i r="4">
      <x v="5"/>
    </i>
    <i r="5">
      <x v="43"/>
    </i>
    <i r="6">
      <x v="60"/>
    </i>
    <i r="7">
      <x v="132"/>
    </i>
    <i r="4">
      <x v="9"/>
    </i>
    <i r="5">
      <x v="35"/>
    </i>
    <i r="6">
      <x v="50"/>
    </i>
    <i r="7">
      <x v="133"/>
    </i>
    <i r="5">
      <x v="37"/>
    </i>
    <i r="6">
      <x v="43"/>
    </i>
    <i r="7">
      <x v="134"/>
    </i>
    <i r="5">
      <x v="49"/>
    </i>
    <i r="6">
      <x v="45"/>
    </i>
    <i r="7">
      <x v="135"/>
    </i>
    <i r="4">
      <x v="10"/>
    </i>
    <i r="5">
      <x v="31"/>
    </i>
    <i r="6">
      <x v="29"/>
    </i>
    <i r="7">
      <x v="136"/>
    </i>
    <i r="5">
      <x v="40"/>
    </i>
    <i r="6">
      <x v="13"/>
    </i>
    <i r="7">
      <x v="137"/>
    </i>
    <i r="4">
      <x v="11"/>
    </i>
    <i r="5">
      <x v="11"/>
    </i>
    <i r="6">
      <x v="8"/>
    </i>
    <i r="7">
      <x v="138"/>
    </i>
    <i r="4">
      <x v="12"/>
    </i>
    <i r="5">
      <x v="34"/>
    </i>
    <i r="6">
      <x v="32"/>
    </i>
    <i r="7">
      <x v="139"/>
    </i>
    <i r="5">
      <x v="49"/>
    </i>
    <i r="6">
      <x v="45"/>
    </i>
    <i r="7">
      <x v="140"/>
    </i>
    <i r="4">
      <x v="13"/>
    </i>
    <i r="5">
      <x v="26"/>
    </i>
    <i r="6">
      <x v="9"/>
    </i>
    <i r="7">
      <x v="141"/>
    </i>
    <i r="5">
      <x v="46"/>
    </i>
    <i r="6">
      <x v="24"/>
    </i>
    <i r="7">
      <x v="142"/>
    </i>
    <i r="4">
      <x v="14"/>
    </i>
    <i r="5">
      <x v="23"/>
    </i>
    <i r="6">
      <x v="33"/>
    </i>
    <i r="7">
      <x v="143"/>
    </i>
    <i r="5">
      <x v="47"/>
    </i>
    <i r="6">
      <x v="52"/>
    </i>
    <i r="7">
      <x v="144"/>
    </i>
    <i r="4">
      <x v="18"/>
    </i>
    <i r="5">
      <x v="13"/>
    </i>
    <i r="6">
      <x v="25"/>
    </i>
    <i r="7">
      <x v="145"/>
    </i>
    <i r="5">
      <x v="55"/>
    </i>
    <i r="6">
      <x v="24"/>
    </i>
    <i r="7">
      <x v="146"/>
    </i>
    <i r="4">
      <x v="19"/>
    </i>
    <i r="5">
      <x v="38"/>
    </i>
    <i r="6">
      <x v="26"/>
    </i>
    <i r="7">
      <x v="147"/>
    </i>
    <i r="4">
      <x v="23"/>
    </i>
    <i r="5">
      <x v="32"/>
    </i>
    <i r="6">
      <x v="36"/>
    </i>
    <i r="7">
      <x v="148"/>
    </i>
    <i r="3">
      <x v="31"/>
    </i>
    <i r="4">
      <x v="1"/>
    </i>
    <i r="5">
      <x v="30"/>
    </i>
    <i r="6">
      <x v="55"/>
    </i>
    <i r="7">
      <x v="149"/>
    </i>
    <i r="4">
      <x v="9"/>
    </i>
    <i r="5">
      <x v="14"/>
    </i>
    <i r="6">
      <x v="35"/>
    </i>
    <i r="7">
      <x v="150"/>
    </i>
    <i r="5">
      <x v="23"/>
    </i>
    <i r="6">
      <x v="52"/>
    </i>
    <i r="7">
      <x v="151"/>
    </i>
    <i r="4">
      <x v="10"/>
    </i>
    <i r="5">
      <x v="8"/>
    </i>
    <i r="6">
      <x v="29"/>
    </i>
    <i r="7">
      <x v="152"/>
    </i>
    <i r="5">
      <x v="24"/>
    </i>
    <i r="6">
      <x v="37"/>
    </i>
    <i r="7">
      <x v="153"/>
    </i>
    <i r="5">
      <x v="34"/>
    </i>
    <i r="6">
      <x v="60"/>
    </i>
    <i r="7">
      <x v="154"/>
    </i>
    <i r="5">
      <x v="41"/>
    </i>
    <i r="6">
      <x v="8"/>
    </i>
    <i r="7">
      <x v="155"/>
    </i>
    <i r="4">
      <x v="11"/>
    </i>
    <i r="5">
      <x v="12"/>
    </i>
    <i r="6">
      <x v="54"/>
    </i>
    <i r="7">
      <x v="156"/>
    </i>
    <i r="5">
      <x v="31"/>
    </i>
    <i r="6">
      <x v="39"/>
    </i>
    <i r="7">
      <x v="157"/>
    </i>
    <i r="4">
      <x v="12"/>
    </i>
    <i r="5">
      <x v="35"/>
    </i>
    <i r="6">
      <x v="40"/>
    </i>
    <i r="7">
      <x v="158"/>
    </i>
    <i r="4">
      <x v="13"/>
    </i>
    <i r="5">
      <x v="16"/>
    </i>
    <i r="6">
      <x v="26"/>
    </i>
    <i r="7">
      <x v="159"/>
    </i>
    <i r="5">
      <x v="31"/>
    </i>
    <i r="6">
      <x v="25"/>
    </i>
    <i r="7">
      <x v="160"/>
    </i>
    <i r="4">
      <x v="14"/>
    </i>
    <i r="5">
      <x v="10"/>
    </i>
    <i r="6">
      <x v="50"/>
    </i>
    <i r="7">
      <x v="161"/>
    </i>
    <i r="4">
      <x v="20"/>
    </i>
    <i r="5">
      <x v="26"/>
    </i>
    <i r="6">
      <x v="10"/>
    </i>
    <i r="7">
      <x v="162"/>
    </i>
    <i r="5">
      <x v="27"/>
    </i>
    <i r="6">
      <x v="27"/>
    </i>
    <i r="7">
      <x v="163"/>
    </i>
    <i r="5">
      <x v="38"/>
    </i>
    <i r="6">
      <x v="38"/>
    </i>
    <i r="7">
      <x v="164"/>
    </i>
    <i r="5">
      <x v="46"/>
    </i>
    <i r="6">
      <x v="50"/>
    </i>
    <i r="7">
      <x v="165"/>
    </i>
    <i r="2">
      <x v="2"/>
    </i>
    <i r="3">
      <x v="32"/>
    </i>
    <i r="4">
      <x v="5"/>
    </i>
    <i r="5">
      <x v="26"/>
    </i>
    <i r="6">
      <x v="60"/>
    </i>
    <i r="7">
      <x v="166"/>
    </i>
    <i r="3">
      <x v="33"/>
    </i>
    <i r="4">
      <x v="1"/>
    </i>
    <i r="5">
      <x v="13"/>
    </i>
    <i r="6">
      <x v="33"/>
    </i>
    <i r="7">
      <x v="167"/>
    </i>
    <i r="4">
      <x v="8"/>
    </i>
    <i r="5">
      <x v="21"/>
    </i>
    <i r="6">
      <x v="47"/>
    </i>
    <i r="7">
      <x v="168"/>
    </i>
    <i r="5">
      <x v="51"/>
    </i>
    <i r="6">
      <x v="45"/>
    </i>
    <i r="7">
      <x v="169"/>
    </i>
    <i r="4">
      <x v="12"/>
    </i>
    <i r="5">
      <x v="39"/>
    </i>
    <i r="6">
      <x v="5"/>
    </i>
    <i r="7">
      <x v="170"/>
    </i>
    <i r="4">
      <x v="13"/>
    </i>
    <i r="5">
      <x v="5"/>
    </i>
    <i r="6">
      <x v="28"/>
    </i>
    <i r="7">
      <x v="171"/>
    </i>
    <i r="4">
      <x v="16"/>
    </i>
    <i r="5">
      <x v="30"/>
    </i>
    <i r="6">
      <x v="7"/>
    </i>
    <i r="7">
      <x v="172"/>
    </i>
    <i r="4">
      <x v="18"/>
    </i>
    <i r="5">
      <x v="11"/>
    </i>
    <i r="6">
      <x v="17"/>
    </i>
    <i r="7">
      <x v="173"/>
    </i>
    <i r="4">
      <x v="19"/>
    </i>
    <i r="5">
      <x v="16"/>
    </i>
    <i r="6">
      <x v="42"/>
    </i>
    <i r="7">
      <x v="174"/>
    </i>
    <i r="5">
      <x v="58"/>
    </i>
    <i r="6">
      <x v="7"/>
    </i>
    <i r="7">
      <x v="175"/>
    </i>
    <i r="3">
      <x v="34"/>
    </i>
    <i r="4">
      <x v="14"/>
    </i>
    <i r="5">
      <x v="11"/>
    </i>
    <i r="6">
      <x v="40"/>
    </i>
    <i r="7">
      <x v="176"/>
    </i>
    <i r="3">
      <x v="35"/>
    </i>
    <i r="4">
      <x v="10"/>
    </i>
    <i r="5">
      <x v="10"/>
    </i>
    <i r="6">
      <x v="18"/>
    </i>
    <i r="7">
      <x v="177"/>
    </i>
    <i r="4">
      <x v="16"/>
    </i>
    <i r="5">
      <x v="44"/>
    </i>
    <i r="6">
      <x v="32"/>
    </i>
    <i r="7">
      <x v="178"/>
    </i>
    <i r="4">
      <x v="17"/>
    </i>
    <i r="5">
      <x v="40"/>
    </i>
    <i r="6">
      <x v="27"/>
    </i>
    <i r="7">
      <x v="179"/>
    </i>
    <i r="5">
      <x v="60"/>
    </i>
    <i r="6">
      <x v="21"/>
    </i>
    <i r="7">
      <x v="180"/>
    </i>
    <i r="4">
      <x v="18"/>
    </i>
    <i r="5">
      <x v="41"/>
    </i>
    <i r="6">
      <x v="52"/>
    </i>
    <i r="7">
      <x v="181"/>
    </i>
    <i r="3">
      <x v="36"/>
    </i>
    <i r="4">
      <x v="18"/>
    </i>
    <i r="5">
      <x v="31"/>
    </i>
    <i r="6">
      <x v="15"/>
    </i>
    <i r="7">
      <x v="182"/>
    </i>
    <i r="3">
      <x v="37"/>
    </i>
    <i r="4">
      <x v="17"/>
    </i>
    <i r="5">
      <x v="32"/>
    </i>
    <i r="6">
      <x v="54"/>
    </i>
    <i r="7">
      <x v="183"/>
    </i>
    <i r="4">
      <x v="18"/>
    </i>
    <i r="5">
      <x v="40"/>
    </i>
    <i r="6">
      <x v="5"/>
    </i>
    <i r="7">
      <x v="184"/>
    </i>
    <i r="3">
      <x v="38"/>
    </i>
    <i r="4">
      <x v="11"/>
    </i>
    <i r="5">
      <x v="17"/>
    </i>
    <i r="6">
      <x v="11"/>
    </i>
    <i r="7">
      <x v="185"/>
    </i>
    <i r="4">
      <x v="17"/>
    </i>
    <i r="5">
      <x v="22"/>
    </i>
    <i r="6">
      <x v="59"/>
    </i>
    <i r="7">
      <x v="186"/>
    </i>
    <i r="4">
      <x v="18"/>
    </i>
    <i r="5">
      <x v="1"/>
    </i>
    <i r="6">
      <x v="7"/>
    </i>
    <i r="7">
      <x v="187"/>
    </i>
    <i r="4">
      <x v="19"/>
    </i>
    <i r="5">
      <x v="26"/>
    </i>
    <i r="6">
      <x v="41"/>
    </i>
    <i r="7">
      <x v="188"/>
    </i>
    <i r="3">
      <x v="40"/>
    </i>
    <i r="4">
      <x v="12"/>
    </i>
    <i r="5">
      <x v="53"/>
    </i>
    <i r="6">
      <x v="55"/>
    </i>
    <i r="7">
      <x v="189"/>
    </i>
    <i r="4">
      <x v="13"/>
    </i>
    <i r="5">
      <x v="28"/>
    </i>
    <i r="6">
      <x v="52"/>
    </i>
    <i r="7">
      <x v="190"/>
    </i>
    <i r="4">
      <x v="15"/>
    </i>
    <i r="5">
      <x v="33"/>
    </i>
    <i r="6">
      <x v="2"/>
    </i>
    <i r="7">
      <x v="191"/>
    </i>
    <i r="5">
      <x v="36"/>
    </i>
    <i r="6">
      <x v="3"/>
    </i>
    <i r="7">
      <x v="192"/>
    </i>
    <i r="4">
      <x v="16"/>
    </i>
    <i r="5">
      <x v="44"/>
    </i>
    <i r="6">
      <x v="24"/>
    </i>
    <i r="7">
      <x v="193"/>
    </i>
    <i r="4">
      <x v="17"/>
    </i>
    <i r="5">
      <x v="42"/>
    </i>
    <i r="6">
      <x v="15"/>
    </i>
    <i r="7">
      <x v="194"/>
    </i>
    <i r="4">
      <x v="18"/>
    </i>
    <i r="5">
      <x v="55"/>
    </i>
    <i r="6">
      <x v="38"/>
    </i>
    <i r="7">
      <x v="195"/>
    </i>
    <i r="3">
      <x v="41"/>
    </i>
    <i r="4">
      <x v="7"/>
    </i>
    <i r="5">
      <x v="17"/>
    </i>
    <i r="6">
      <x v="37"/>
    </i>
    <i r="7">
      <x v="196"/>
    </i>
    <i r="5">
      <x v="51"/>
    </i>
    <i r="6">
      <x v="37"/>
    </i>
    <i r="7">
      <x v="197"/>
    </i>
    <i r="3">
      <x v="42"/>
    </i>
    <i r="4">
      <x v="16"/>
    </i>
    <i r="5">
      <x v="11"/>
    </i>
    <i r="6">
      <x v="52"/>
    </i>
    <i r="7">
      <x v="198"/>
    </i>
    <i r="4">
      <x v="17"/>
    </i>
    <i r="5">
      <x v="16"/>
    </i>
    <i r="6">
      <x v="15"/>
    </i>
    <i r="7">
      <x v="199"/>
    </i>
    <i r="4">
      <x v="18"/>
    </i>
    <i r="5">
      <x v="23"/>
    </i>
    <i r="6">
      <x v="6"/>
    </i>
    <i r="7">
      <x v="200"/>
    </i>
    <i r="3">
      <x v="43"/>
    </i>
    <i r="4">
      <x v="11"/>
    </i>
    <i r="5">
      <x v="57"/>
    </i>
    <i r="6">
      <x v="45"/>
    </i>
    <i r="7">
      <x v="201"/>
    </i>
    <i r="3">
      <x v="44"/>
    </i>
    <i r="4">
      <x v="22"/>
    </i>
    <i r="5">
      <x v="53"/>
    </i>
    <i r="6">
      <x v="26"/>
    </i>
    <i r="7">
      <x v="202"/>
    </i>
    <i r="3">
      <x v="45"/>
    </i>
    <i r="4">
      <x v="3"/>
    </i>
    <i r="5">
      <x v="39"/>
    </i>
    <i r="6">
      <x v="1"/>
    </i>
    <i r="7">
      <x v="203"/>
    </i>
    <i r="3">
      <x v="46"/>
    </i>
    <i r="4">
      <x v="9"/>
    </i>
    <i r="5">
      <x v="12"/>
    </i>
    <i r="6">
      <x v="38"/>
    </i>
    <i r="7">
      <x v="204"/>
    </i>
    <i r="4">
      <x v="14"/>
    </i>
    <i r="5">
      <x v="60"/>
    </i>
    <i r="6">
      <x v="50"/>
    </i>
    <i r="7">
      <x v="205"/>
    </i>
    <i r="3">
      <x v="47"/>
    </i>
    <i r="4">
      <x v="18"/>
    </i>
    <i r="5">
      <x v="17"/>
    </i>
    <i r="6">
      <x v="27"/>
    </i>
    <i r="7">
      <x v="206"/>
    </i>
    <i r="3">
      <x v="48"/>
    </i>
    <i r="4">
      <x v="14"/>
    </i>
    <i r="5">
      <x v="47"/>
    </i>
    <i r="6">
      <x v="22"/>
    </i>
    <i r="7">
      <x v="207"/>
    </i>
    <i r="4">
      <x v="17"/>
    </i>
    <i r="5">
      <x v="53"/>
    </i>
    <i r="6">
      <x v="34"/>
    </i>
    <i r="7">
      <x v="208"/>
    </i>
    <i r="4">
      <x v="18"/>
    </i>
    <i r="5">
      <x v="10"/>
    </i>
    <i r="6">
      <x v="57"/>
    </i>
    <i r="7">
      <x v="209"/>
    </i>
    <i r="3">
      <x v="49"/>
    </i>
    <i r="4">
      <x v="14"/>
    </i>
    <i r="5">
      <x v="40"/>
    </i>
    <i r="6">
      <x v="52"/>
    </i>
    <i r="7">
      <x v="210"/>
    </i>
    <i r="3">
      <x v="50"/>
    </i>
    <i r="4">
      <x v="7"/>
    </i>
    <i r="5">
      <x v="28"/>
    </i>
    <i r="6">
      <x v="24"/>
    </i>
    <i r="7">
      <x v="211"/>
    </i>
    <i r="4">
      <x v="15"/>
    </i>
    <i r="5">
      <x v="16"/>
    </i>
    <i r="6">
      <x v="5"/>
    </i>
    <i r="7">
      <x v="212"/>
    </i>
    <i r="3">
      <x v="51"/>
    </i>
    <i r="4">
      <x v="4"/>
    </i>
    <i r="5">
      <x v="39"/>
    </i>
    <i r="6">
      <x v="10"/>
    </i>
    <i r="7">
      <x v="213"/>
    </i>
    <i r="4">
      <x v="15"/>
    </i>
    <i r="5">
      <x v="11"/>
    </i>
    <i r="6">
      <x v="10"/>
    </i>
    <i r="7">
      <x v="214"/>
    </i>
    <i r="5">
      <x v="13"/>
    </i>
    <i r="6">
      <x v="42"/>
    </i>
    <i r="7">
      <x v="215"/>
    </i>
    <i r="4">
      <x v="19"/>
    </i>
    <i r="5">
      <x v="23"/>
    </i>
    <i r="6">
      <x v="19"/>
    </i>
    <i r="7">
      <x v="216"/>
    </i>
    <i r="3">
      <x v="52"/>
    </i>
    <i r="4">
      <x v="13"/>
    </i>
    <i r="5">
      <x v="8"/>
    </i>
    <i r="6">
      <x v="41"/>
    </i>
    <i r="7">
      <x v="217"/>
    </i>
    <i r="4">
      <x v="14"/>
    </i>
    <i r="5">
      <x v="17"/>
    </i>
    <i r="6">
      <x v="21"/>
    </i>
    <i r="7">
      <x v="218"/>
    </i>
    <i r="3">
      <x v="54"/>
    </i>
    <i r="4">
      <x v="10"/>
    </i>
    <i r="5">
      <x v="57"/>
    </i>
    <i r="6">
      <x v="18"/>
    </i>
    <i r="7">
      <x v="219"/>
    </i>
    <i r="4">
      <x v="18"/>
    </i>
    <i r="5">
      <x v="56"/>
    </i>
    <i r="6">
      <x v="11"/>
    </i>
    <i r="7">
      <x v="220"/>
    </i>
    <i r="3">
      <x v="55"/>
    </i>
    <i r="4">
      <x v="16"/>
    </i>
    <i r="5">
      <x v="27"/>
    </i>
    <i r="6">
      <x v="44"/>
    </i>
    <i r="7">
      <x v="221"/>
    </i>
    <i r="3">
      <x v="56"/>
    </i>
    <i r="4">
      <x v="1"/>
    </i>
    <i r="5">
      <x v="53"/>
    </i>
    <i r="6">
      <x v="35"/>
    </i>
    <i r="7">
      <x v="222"/>
    </i>
    <i r="4">
      <x v="5"/>
    </i>
    <i r="5">
      <x v="41"/>
    </i>
    <i r="6">
      <x v="59"/>
    </i>
    <i r="7">
      <x v="223"/>
    </i>
    <i r="4">
      <x v="6"/>
    </i>
    <i r="5">
      <x v="27"/>
    </i>
    <i r="6">
      <x v="21"/>
    </i>
    <i r="7">
      <x v="224"/>
    </i>
    <i r="4">
      <x v="8"/>
    </i>
    <i r="5">
      <x v="2"/>
    </i>
    <i r="6">
      <x v="53"/>
    </i>
    <i r="7">
      <x v="225"/>
    </i>
    <i r="5">
      <x v="51"/>
    </i>
    <i r="6">
      <x v="20"/>
    </i>
    <i r="7">
      <x v="226"/>
    </i>
    <i r="4">
      <x v="9"/>
    </i>
    <i r="5">
      <x v="57"/>
    </i>
    <i r="6">
      <x v="51"/>
    </i>
    <i r="7">
      <x v="227"/>
    </i>
    <i r="4">
      <x v="10"/>
    </i>
    <i r="5">
      <x v="2"/>
    </i>
    <i r="6">
      <x v="28"/>
    </i>
    <i r="7">
      <x v="228"/>
    </i>
    <i r="5">
      <x v="27"/>
    </i>
    <i r="6">
      <x v="49"/>
    </i>
    <i r="7">
      <x v="229"/>
    </i>
    <i r="5">
      <x v="33"/>
    </i>
    <i r="6">
      <x v="43"/>
    </i>
    <i r="7">
      <x v="230"/>
    </i>
    <i r="5">
      <x v="48"/>
    </i>
    <i r="6">
      <x v="10"/>
    </i>
    <i r="7">
      <x v="231"/>
    </i>
    <i r="4">
      <x v="11"/>
    </i>
    <i r="5">
      <x v="35"/>
    </i>
    <i r="6">
      <x v="17"/>
    </i>
    <i r="7">
      <x v="232"/>
    </i>
    <i r="4">
      <x v="12"/>
    </i>
    <i r="5">
      <x v="16"/>
    </i>
    <i r="6">
      <x v="49"/>
    </i>
    <i r="7">
      <x v="233"/>
    </i>
    <i r="5">
      <x v="40"/>
    </i>
    <i r="6">
      <x v="16"/>
    </i>
    <i r="7">
      <x v="234"/>
    </i>
    <i r="5">
      <x v="45"/>
    </i>
    <i r="6">
      <x v="9"/>
    </i>
    <i r="7">
      <x v="235"/>
    </i>
    <i r="5">
      <x v="52"/>
    </i>
    <i r="6">
      <x v="47"/>
    </i>
    <i r="7">
      <x v="236"/>
    </i>
    <i r="4">
      <x v="13"/>
    </i>
    <i r="5">
      <x v="6"/>
    </i>
    <i r="6">
      <x v="19"/>
    </i>
    <i r="7">
      <x v="237"/>
    </i>
    <i r="5">
      <x v="32"/>
    </i>
    <i r="6">
      <x v="27"/>
    </i>
    <i r="7">
      <x v="238"/>
    </i>
    <i r="5">
      <x v="35"/>
    </i>
    <i r="6">
      <x v="8"/>
    </i>
    <i r="7">
      <x v="239"/>
    </i>
    <i r="4">
      <x v="14"/>
    </i>
    <i r="5">
      <x v="12"/>
    </i>
    <i r="6">
      <x v="24"/>
    </i>
    <i r="7">
      <x v="240"/>
    </i>
    <i r="5">
      <x v="30"/>
    </i>
    <i r="6">
      <x v="19"/>
    </i>
    <i r="7">
      <x v="241"/>
    </i>
    <i r="4">
      <x v="16"/>
    </i>
    <i r="5">
      <x v="29"/>
    </i>
    <i r="6">
      <x v="3"/>
    </i>
    <i r="7">
      <x v="242"/>
    </i>
    <i r="5">
      <x v="48"/>
    </i>
    <i r="6">
      <x v="20"/>
    </i>
    <i r="7">
      <x v="243"/>
    </i>
    <i r="5">
      <x v="49"/>
    </i>
    <i r="6">
      <x v="2"/>
    </i>
    <i r="7">
      <x v="244"/>
    </i>
    <i r="4">
      <x v="17"/>
    </i>
    <i r="5">
      <x v="7"/>
    </i>
    <i r="6">
      <x v="51"/>
    </i>
    <i r="7">
      <x v="245"/>
    </i>
    <i r="5">
      <x v="50"/>
    </i>
    <i r="6">
      <x v="8"/>
    </i>
    <i r="7">
      <x v="246"/>
    </i>
    <i r="4">
      <x v="18"/>
    </i>
    <i r="5">
      <x v="25"/>
    </i>
    <i r="6">
      <x v="59"/>
    </i>
    <i r="7">
      <x v="247"/>
    </i>
    <i r="5">
      <x v="39"/>
    </i>
    <i r="6">
      <x v="1"/>
    </i>
    <i r="7">
      <x v="248"/>
    </i>
    <i r="5">
      <x v="57"/>
    </i>
    <i r="6">
      <x v="37"/>
    </i>
    <i r="7">
      <x v="249"/>
    </i>
    <i r="4">
      <x v="19"/>
    </i>
    <i r="5">
      <x v="13"/>
    </i>
    <i r="6">
      <x v="29"/>
    </i>
    <i r="7">
      <x v="250"/>
    </i>
    <i r="5">
      <x v="30"/>
    </i>
    <i r="6">
      <x v="39"/>
    </i>
    <i r="7">
      <x v="251"/>
    </i>
    <i r="5">
      <x v="45"/>
    </i>
    <i r="6">
      <x v="58"/>
    </i>
    <i r="7">
      <x v="252"/>
    </i>
    <i r="4">
      <x v="20"/>
    </i>
    <i r="5">
      <x v="31"/>
    </i>
    <i r="6">
      <x v="23"/>
    </i>
    <i r="7">
      <x v="253"/>
    </i>
    <i r="5">
      <x v="35"/>
    </i>
    <i r="6">
      <x v="55"/>
    </i>
    <i r="7">
      <x v="254"/>
    </i>
    <i r="4">
      <x v="21"/>
    </i>
    <i r="5">
      <x v="54"/>
    </i>
    <i r="6">
      <x v="53"/>
    </i>
    <i r="7">
      <x v="255"/>
    </i>
    <i r="4">
      <x v="24"/>
    </i>
    <i r="5">
      <x v="3"/>
    </i>
    <i r="6">
      <x v="18"/>
    </i>
    <i r="7">
      <x v="256"/>
    </i>
    <i r="3">
      <x v="57"/>
    </i>
    <i r="4">
      <x v="1"/>
    </i>
    <i r="5">
      <x v="54"/>
    </i>
    <i r="6">
      <x v="26"/>
    </i>
    <i r="7">
      <x v="257"/>
    </i>
    <i r="4">
      <x v="3"/>
    </i>
    <i r="5">
      <x v="38"/>
    </i>
    <i r="6">
      <x v="7"/>
    </i>
    <i r="7">
      <x v="258"/>
    </i>
    <i r="4">
      <x v="7"/>
    </i>
    <i r="5">
      <x v="55"/>
    </i>
    <i r="6">
      <x v="31"/>
    </i>
    <i r="7">
      <x v="259"/>
    </i>
    <i r="4">
      <x v="9"/>
    </i>
    <i r="5">
      <x v="16"/>
    </i>
    <i r="6">
      <x v="4"/>
    </i>
    <i r="7">
      <x v="260"/>
    </i>
    <i r="5">
      <x v="18"/>
    </i>
    <i r="6">
      <x v="25"/>
    </i>
    <i r="7">
      <x v="261"/>
    </i>
    <i r="4">
      <x v="10"/>
    </i>
    <i r="5">
      <x v="14"/>
    </i>
    <i r="6">
      <x v="34"/>
    </i>
    <i r="7">
      <x v="262"/>
    </i>
    <i r="4">
      <x v="12"/>
    </i>
    <i r="5">
      <x v="30"/>
    </i>
    <i r="6">
      <x v="27"/>
    </i>
    <i r="7">
      <x v="263"/>
    </i>
    <i r="5">
      <x v="52"/>
    </i>
    <i r="6">
      <x v="39"/>
    </i>
    <i r="7">
      <x v="264"/>
    </i>
    <i r="4">
      <x v="16"/>
    </i>
    <i r="5">
      <x v="38"/>
    </i>
    <i r="6">
      <x v="56"/>
    </i>
    <i r="7">
      <x v="265"/>
    </i>
    <i r="5">
      <x v="59"/>
    </i>
    <i r="6">
      <x v="16"/>
    </i>
    <i r="7">
      <x v="266"/>
    </i>
    <i r="4">
      <x v="17"/>
    </i>
    <i r="5">
      <x v="7"/>
    </i>
    <i r="6">
      <x v="56"/>
    </i>
    <i r="7">
      <x v="267"/>
    </i>
    <i r="5">
      <x v="50"/>
    </i>
    <i r="6">
      <x v="14"/>
    </i>
    <i r="7">
      <x v="268"/>
    </i>
    <i r="4">
      <x v="19"/>
    </i>
    <i r="5">
      <x v="55"/>
    </i>
    <i r="6">
      <x v="40"/>
    </i>
    <i r="7">
      <x v="269"/>
    </i>
    <i r="4">
      <x v="21"/>
    </i>
    <i r="5">
      <x v="20"/>
    </i>
    <i r="6">
      <x v="58"/>
    </i>
    <i r="7">
      <x v="270"/>
    </i>
    <i r="3">
      <x v="58"/>
    </i>
    <i r="4">
      <x v="1"/>
    </i>
    <i r="5">
      <x v="18"/>
    </i>
    <i r="6">
      <x v="33"/>
    </i>
    <i r="7">
      <x v="271"/>
    </i>
    <i r="4">
      <x v="8"/>
    </i>
    <i r="5">
      <x v="2"/>
    </i>
    <i r="6">
      <x v="21"/>
    </i>
    <i r="7">
      <x v="272"/>
    </i>
    <i r="4">
      <x v="11"/>
    </i>
    <i r="5">
      <x v="31"/>
    </i>
    <i r="6">
      <x v="29"/>
    </i>
    <i r="7">
      <x v="273"/>
    </i>
    <i r="5">
      <x v="55"/>
    </i>
    <i r="6">
      <x v="36"/>
    </i>
    <i r="7">
      <x v="274"/>
    </i>
    <i r="4">
      <x v="12"/>
    </i>
    <i r="5">
      <x v="17"/>
    </i>
    <i r="6">
      <x v="38"/>
    </i>
    <i r="7">
      <x v="275"/>
    </i>
    <i r="4">
      <x v="13"/>
    </i>
    <i r="5">
      <x v="8"/>
    </i>
    <i r="6">
      <x v="4"/>
    </i>
    <i r="7">
      <x v="276"/>
    </i>
    <i r="5">
      <x v="15"/>
    </i>
    <i r="6">
      <x v="37"/>
    </i>
    <i r="7">
      <x v="277"/>
    </i>
    <i r="5">
      <x v="28"/>
    </i>
    <i r="6">
      <x v="49"/>
    </i>
    <i r="7">
      <x v="278"/>
    </i>
    <i r="4">
      <x v="14"/>
    </i>
    <i r="5">
      <x v="25"/>
    </i>
    <i r="6">
      <x v="40"/>
    </i>
    <i r="7">
      <x v="279"/>
    </i>
    <i r="4">
      <x v="15"/>
    </i>
    <i r="5">
      <x v="35"/>
    </i>
    <i r="6">
      <x v="26"/>
    </i>
    <i r="7">
      <x v="280"/>
    </i>
    <i r="4">
      <x v="16"/>
    </i>
    <i r="5">
      <x v="2"/>
    </i>
    <i r="6">
      <x v="12"/>
    </i>
    <i r="7">
      <x v="281"/>
    </i>
    <i r="5">
      <x v="60"/>
    </i>
    <i r="6">
      <x v="30"/>
    </i>
    <i r="7">
      <x v="282"/>
    </i>
    <i r="4">
      <x v="17"/>
    </i>
    <i r="5">
      <x v="13"/>
    </i>
    <i r="6">
      <x v="15"/>
    </i>
    <i r="7">
      <x v="283"/>
    </i>
    <i r="4">
      <x v="18"/>
    </i>
    <i r="5">
      <x v="41"/>
    </i>
    <i r="6">
      <x v="26"/>
    </i>
    <i r="7">
      <x v="284"/>
    </i>
    <i r="5">
      <x v="49"/>
    </i>
    <i r="6">
      <x v="42"/>
    </i>
    <i r="7">
      <x v="285"/>
    </i>
    <i r="4">
      <x v="19"/>
    </i>
    <i r="5">
      <x v="23"/>
    </i>
    <i r="6">
      <x v="37"/>
    </i>
    <i r="7">
      <x v="286"/>
    </i>
    <i r="5">
      <x v="49"/>
    </i>
    <i r="6">
      <x v="59"/>
    </i>
    <i r="7">
      <x v="287"/>
    </i>
    <i r="4">
      <x v="20"/>
    </i>
    <i r="5">
      <x v="10"/>
    </i>
    <i r="6">
      <x v="58"/>
    </i>
    <i r="7">
      <x v="288"/>
    </i>
    <i r="4">
      <x v="22"/>
    </i>
    <i r="5">
      <x v="29"/>
    </i>
    <i r="6">
      <x v="9"/>
    </i>
    <i r="7">
      <x v="289"/>
    </i>
    <i r="5">
      <x v="53"/>
    </i>
    <i r="6">
      <x v="54"/>
    </i>
    <i r="7">
      <x v="290"/>
    </i>
    <i r="5">
      <x v="54"/>
    </i>
    <i r="6">
      <x v="11"/>
    </i>
    <i r="7">
      <x v="291"/>
    </i>
    <i r="4">
      <x v="24"/>
    </i>
    <i r="5">
      <x v="15"/>
    </i>
    <i r="6">
      <x v="7"/>
    </i>
    <i r="7">
      <x v="292"/>
    </i>
    <i r="3">
      <x v="59"/>
    </i>
    <i r="4">
      <x v="3"/>
    </i>
    <i r="5">
      <x v="60"/>
    </i>
    <i r="6">
      <x v="53"/>
    </i>
    <i r="7">
      <x v="293"/>
    </i>
    <i r="4">
      <x v="8"/>
    </i>
    <i r="5">
      <x v="31"/>
    </i>
    <i r="6">
      <x v="59"/>
    </i>
    <i r="7">
      <x v="294"/>
    </i>
    <i r="4">
      <x v="10"/>
    </i>
    <i r="5">
      <x v="11"/>
    </i>
    <i r="6">
      <x v="42"/>
    </i>
    <i r="7">
      <x v="295"/>
    </i>
    <i r="5">
      <x v="37"/>
    </i>
    <i r="6">
      <x v="36"/>
    </i>
    <i r="7">
      <x v="296"/>
    </i>
    <i r="5">
      <x v="42"/>
    </i>
    <i r="6">
      <x v="11"/>
    </i>
    <i r="7">
      <x v="297"/>
    </i>
    <i r="5">
      <x v="48"/>
    </i>
    <i r="6">
      <x v="11"/>
    </i>
    <i r="7">
      <x v="298"/>
    </i>
    <i r="4">
      <x v="11"/>
    </i>
    <i r="5">
      <x v="9"/>
    </i>
    <i r="6">
      <x v="19"/>
    </i>
    <i r="7">
      <x v="299"/>
    </i>
    <i r="4">
      <x v="12"/>
    </i>
    <i r="5">
      <x v="21"/>
    </i>
    <i r="6">
      <x v="53"/>
    </i>
    <i r="7">
      <x v="300"/>
    </i>
    <i r="5">
      <x v="47"/>
    </i>
    <i r="6">
      <x v="24"/>
    </i>
    <i r="7">
      <x v="301"/>
    </i>
    <i r="4">
      <x v="13"/>
    </i>
    <i r="5">
      <x v="11"/>
    </i>
    <i r="6">
      <x v="8"/>
    </i>
    <i r="7">
      <x v="302"/>
    </i>
    <i r="5">
      <x v="22"/>
    </i>
    <i r="6">
      <x v="19"/>
    </i>
    <i r="7">
      <x v="303"/>
    </i>
    <i r="5">
      <x v="24"/>
    </i>
    <i r="6">
      <x v="56"/>
    </i>
    <i r="7">
      <x v="304"/>
    </i>
    <i r="5">
      <x v="27"/>
    </i>
    <i r="6">
      <x v="43"/>
    </i>
    <i r="7">
      <x v="305"/>
    </i>
    <i r="5">
      <x v="37"/>
    </i>
    <i r="6">
      <x v="30"/>
    </i>
    <i r="7">
      <x v="306"/>
    </i>
    <i r="5">
      <x v="57"/>
    </i>
    <i r="6">
      <x v="22"/>
    </i>
    <i r="7">
      <x v="307"/>
    </i>
    <i r="4">
      <x v="14"/>
    </i>
    <i r="5">
      <x v="14"/>
    </i>
    <i r="6">
      <x v="50"/>
    </i>
    <i r="7">
      <x v="308"/>
    </i>
    <i r="4">
      <x v="15"/>
    </i>
    <i r="5">
      <x v="25"/>
    </i>
    <i r="6">
      <x v="48"/>
    </i>
    <i r="7">
      <x v="309"/>
    </i>
    <i r="5">
      <x v="40"/>
    </i>
    <i r="6">
      <x v="37"/>
    </i>
    <i r="7">
      <x v="310"/>
    </i>
    <i r="4">
      <x v="16"/>
    </i>
    <i r="5">
      <x v="21"/>
    </i>
    <i r="6">
      <x v="33"/>
    </i>
    <i r="7">
      <x v="311"/>
    </i>
    <i r="4">
      <x v="17"/>
    </i>
    <i r="5">
      <x v="28"/>
    </i>
    <i r="6">
      <x v="33"/>
    </i>
    <i r="7">
      <x v="312"/>
    </i>
    <i r="5">
      <x v="50"/>
    </i>
    <i r="6">
      <x v="16"/>
    </i>
    <i r="7">
      <x v="313"/>
    </i>
    <i r="4">
      <x v="18"/>
    </i>
    <i r="5">
      <x v="57"/>
    </i>
    <i r="6">
      <x v="36"/>
    </i>
    <i r="7">
      <x v="314"/>
    </i>
    <i r="4">
      <x v="19"/>
    </i>
    <i r="5">
      <x v="56"/>
    </i>
    <i r="6">
      <x v="45"/>
    </i>
    <i r="7">
      <x v="315"/>
    </i>
    <i r="2">
      <x v="3"/>
    </i>
    <i r="3">
      <x v="61"/>
    </i>
    <i r="4">
      <x v="21"/>
    </i>
    <i r="5">
      <x v="40"/>
    </i>
    <i r="6">
      <x v="14"/>
    </i>
    <i r="7">
      <x v="316"/>
    </i>
    <i r="3">
      <x v="62"/>
    </i>
    <i r="4">
      <x v="12"/>
    </i>
    <i r="5">
      <x v="37"/>
    </i>
    <i r="6">
      <x v="52"/>
    </i>
    <i r="7">
      <x v="317"/>
    </i>
    <i r="4">
      <x v="15"/>
    </i>
    <i r="5">
      <x v="12"/>
    </i>
    <i r="6">
      <x v="14"/>
    </i>
    <i r="7">
      <x v="318"/>
    </i>
    <i r="4">
      <x v="18"/>
    </i>
    <i r="5">
      <x v="52"/>
    </i>
    <i r="6">
      <x v="46"/>
    </i>
    <i r="7">
      <x v="319"/>
    </i>
    <i r="4">
      <x v="21"/>
    </i>
    <i r="5">
      <x v="1"/>
    </i>
    <i r="6">
      <x v="29"/>
    </i>
    <i r="7">
      <x v="320"/>
    </i>
    <i r="3">
      <x v="63"/>
    </i>
    <i r="4">
      <x v="8"/>
    </i>
    <i r="5">
      <x v="30"/>
    </i>
    <i r="6">
      <x v="36"/>
    </i>
    <i r="7">
      <x v="321"/>
    </i>
    <i r="4">
      <x v="11"/>
    </i>
    <i r="5">
      <x v="18"/>
    </i>
    <i r="6">
      <x v="14"/>
    </i>
    <i r="7">
      <x v="322"/>
    </i>
    <i r="5">
      <x v="27"/>
    </i>
    <i r="6">
      <x v="60"/>
    </i>
    <i r="7">
      <x v="323"/>
    </i>
    <i r="4">
      <x v="22"/>
    </i>
    <i r="5">
      <x v="56"/>
    </i>
    <i r="6">
      <x v="50"/>
    </i>
    <i r="7">
      <x v="324"/>
    </i>
    <i r="3">
      <x v="65"/>
    </i>
    <i r="4">
      <x v="7"/>
    </i>
    <i r="5">
      <x v="30"/>
    </i>
    <i r="6">
      <x v="28"/>
    </i>
    <i r="7">
      <x v="325"/>
    </i>
    <i r="4">
      <x v="15"/>
    </i>
    <i r="5">
      <x v="54"/>
    </i>
    <i r="6">
      <x v="56"/>
    </i>
    <i r="7">
      <x v="326"/>
    </i>
    <i r="3">
      <x v="66"/>
    </i>
    <i r="4">
      <x v="9"/>
    </i>
    <i r="5">
      <x v="33"/>
    </i>
    <i r="6">
      <x v="7"/>
    </i>
    <i r="7">
      <x v="327"/>
    </i>
    <i r="4">
      <x v="13"/>
    </i>
    <i r="5">
      <x v="27"/>
    </i>
    <i r="6">
      <x v="25"/>
    </i>
    <i r="7">
      <x v="328"/>
    </i>
    <i r="3">
      <x v="67"/>
    </i>
    <i r="4">
      <x v="1"/>
    </i>
    <i r="5">
      <x v="48"/>
    </i>
    <i r="6">
      <x v="44"/>
    </i>
    <i r="7">
      <x v="329"/>
    </i>
    <i r="4">
      <x v="9"/>
    </i>
    <i r="5">
      <x v="42"/>
    </i>
    <i r="6">
      <x v="51"/>
    </i>
    <i r="7">
      <x v="330"/>
    </i>
    <i r="4">
      <x v="16"/>
    </i>
    <i r="5">
      <x v="20"/>
    </i>
    <i r="6">
      <x v="38"/>
    </i>
    <i r="7">
      <x v="331"/>
    </i>
    <i r="3">
      <x v="68"/>
    </i>
    <i r="4">
      <x v="6"/>
    </i>
    <i r="5">
      <x v="5"/>
    </i>
    <i r="6">
      <x v="29"/>
    </i>
    <i r="7">
      <x v="332"/>
    </i>
    <i r="4">
      <x v="8"/>
    </i>
    <i r="5">
      <x v="47"/>
    </i>
    <i r="6">
      <x v="58"/>
    </i>
    <i r="7">
      <x v="333"/>
    </i>
    <i r="4">
      <x v="15"/>
    </i>
    <i r="5">
      <x v="12"/>
    </i>
    <i r="6">
      <x v="12"/>
    </i>
    <i r="7">
      <x v="334"/>
    </i>
    <i r="3">
      <x v="70"/>
    </i>
    <i r="4">
      <x v="15"/>
    </i>
    <i r="5">
      <x v="27"/>
    </i>
    <i r="6">
      <x v="26"/>
    </i>
    <i r="7">
      <x v="335"/>
    </i>
    <i r="4">
      <x v="20"/>
    </i>
    <i r="5">
      <x v="15"/>
    </i>
    <i r="6">
      <x v="13"/>
    </i>
    <i r="7">
      <x v="336"/>
    </i>
    <i r="3">
      <x v="71"/>
    </i>
    <i r="4">
      <x v="13"/>
    </i>
    <i r="5">
      <x v="23"/>
    </i>
    <i r="6">
      <x v="37"/>
    </i>
    <i r="7">
      <x v="337"/>
    </i>
    <i r="3">
      <x v="72"/>
    </i>
    <i r="4">
      <x v="14"/>
    </i>
    <i r="5">
      <x v="39"/>
    </i>
    <i r="6">
      <x v="12"/>
    </i>
    <i r="7">
      <x v="338"/>
    </i>
    <i r="3">
      <x v="74"/>
    </i>
    <i r="4">
      <x v="17"/>
    </i>
    <i r="5">
      <x v="45"/>
    </i>
    <i r="6">
      <x v="35"/>
    </i>
    <i r="7">
      <x v="339"/>
    </i>
    <i r="4">
      <x v="18"/>
    </i>
    <i r="5">
      <x v="39"/>
    </i>
    <i r="6">
      <x v="58"/>
    </i>
    <i r="7">
      <x v="340"/>
    </i>
    <i r="3">
      <x v="76"/>
    </i>
    <i r="4">
      <x v="12"/>
    </i>
    <i r="5">
      <x v="57"/>
    </i>
    <i r="6">
      <x v="22"/>
    </i>
    <i r="7">
      <x v="341"/>
    </i>
    <i r="4">
      <x v="17"/>
    </i>
    <i r="5">
      <x v="44"/>
    </i>
    <i r="6">
      <x v="5"/>
    </i>
    <i r="7">
      <x v="342"/>
    </i>
    <i r="3">
      <x v="77"/>
    </i>
    <i r="4">
      <x v="1"/>
    </i>
    <i r="5">
      <x v="1"/>
    </i>
    <i r="6">
      <x v="13"/>
    </i>
    <i r="7">
      <x v="343"/>
    </i>
    <i r="4">
      <x v="16"/>
    </i>
    <i r="5">
      <x v="57"/>
    </i>
    <i r="6">
      <x v="37"/>
    </i>
    <i r="7">
      <x v="344"/>
    </i>
    <i r="4">
      <x v="18"/>
    </i>
    <i r="5">
      <x v="42"/>
    </i>
    <i r="6">
      <x v="9"/>
    </i>
    <i r="7">
      <x v="345"/>
    </i>
    <i r="4">
      <x v="20"/>
    </i>
    <i r="5">
      <x v="48"/>
    </i>
    <i r="6">
      <x v="51"/>
    </i>
    <i r="7">
      <x v="346"/>
    </i>
    <i r="3">
      <x v="78"/>
    </i>
    <i r="4">
      <x v="5"/>
    </i>
    <i r="5">
      <x v="47"/>
    </i>
    <i r="6">
      <x v="39"/>
    </i>
    <i r="7">
      <x v="347"/>
    </i>
    <i r="4">
      <x v="9"/>
    </i>
    <i r="5">
      <x v="43"/>
    </i>
    <i r="6">
      <x v="58"/>
    </i>
    <i r="7">
      <x v="348"/>
    </i>
    <i r="3">
      <x v="79"/>
    </i>
    <i r="4">
      <x v="14"/>
    </i>
    <i r="5">
      <x v="25"/>
    </i>
    <i r="6">
      <x v="9"/>
    </i>
    <i r="7">
      <x v="349"/>
    </i>
    <i r="4">
      <x v="15"/>
    </i>
    <i r="5">
      <x v="38"/>
    </i>
    <i r="6">
      <x v="14"/>
    </i>
    <i r="7">
      <x v="350"/>
    </i>
    <i r="4">
      <x v="18"/>
    </i>
    <i r="5">
      <x v="15"/>
    </i>
    <i r="6">
      <x v="14"/>
    </i>
    <i r="7">
      <x v="351"/>
    </i>
    <i r="4">
      <x v="21"/>
    </i>
    <i r="5">
      <x v="35"/>
    </i>
    <i r="6">
      <x v="16"/>
    </i>
    <i r="7">
      <x v="352"/>
    </i>
    <i r="3">
      <x v="80"/>
    </i>
    <i r="4">
      <x v="6"/>
    </i>
    <i r="5">
      <x v="38"/>
    </i>
    <i r="6">
      <x v="60"/>
    </i>
    <i r="7">
      <x v="353"/>
    </i>
    <i r="4">
      <x v="16"/>
    </i>
    <i r="5">
      <x v="5"/>
    </i>
    <i r="6">
      <x v="19"/>
    </i>
    <i r="7">
      <x v="354"/>
    </i>
    <i r="4">
      <x v="18"/>
    </i>
    <i r="5">
      <x v="24"/>
    </i>
    <i r="6">
      <x v="28"/>
    </i>
    <i r="7">
      <x v="355"/>
    </i>
    <i r="3">
      <x v="82"/>
    </i>
    <i r="4">
      <x v="13"/>
    </i>
    <i r="5">
      <x v="50"/>
    </i>
    <i r="6">
      <x v="11"/>
    </i>
    <i r="7">
      <x v="356"/>
    </i>
    <i r="4">
      <x v="15"/>
    </i>
    <i r="5">
      <x v="23"/>
    </i>
    <i r="6">
      <x v="56"/>
    </i>
    <i r="7">
      <x v="357"/>
    </i>
    <i r="3">
      <x v="83"/>
    </i>
    <i r="4">
      <x v="20"/>
    </i>
    <i r="5">
      <x v="5"/>
    </i>
    <i r="6">
      <x v="28"/>
    </i>
    <i r="7">
      <x v="358"/>
    </i>
    <i r="4">
      <x v="23"/>
    </i>
    <i r="5">
      <x v="39"/>
    </i>
    <i r="6">
      <x v="14"/>
    </i>
    <i r="7">
      <x v="359"/>
    </i>
    <i r="3">
      <x v="84"/>
    </i>
    <i r="4">
      <x v="3"/>
    </i>
    <i r="5">
      <x v="45"/>
    </i>
    <i r="6">
      <x v="5"/>
    </i>
    <i r="7">
      <x v="360"/>
    </i>
    <i r="4">
      <x v="11"/>
    </i>
    <i r="5">
      <x v="11"/>
    </i>
    <i r="6">
      <x v="22"/>
    </i>
    <i r="7">
      <x v="361"/>
    </i>
    <i r="4">
      <x v="13"/>
    </i>
    <i r="5">
      <x v="10"/>
    </i>
    <i r="6">
      <x v="50"/>
    </i>
    <i r="7">
      <x v="362"/>
    </i>
    <i r="3">
      <x v="85"/>
    </i>
    <i r="4">
      <x v="3"/>
    </i>
    <i r="5">
      <x v="8"/>
    </i>
    <i r="6">
      <x v="9"/>
    </i>
    <i r="7">
      <x v="363"/>
    </i>
    <i r="4">
      <x v="9"/>
    </i>
    <i r="5">
      <x v="29"/>
    </i>
    <i r="6">
      <x v="36"/>
    </i>
    <i r="7">
      <x v="364"/>
    </i>
    <i r="4">
      <x v="11"/>
    </i>
    <i r="5">
      <x v="16"/>
    </i>
    <i r="6">
      <x v="14"/>
    </i>
    <i r="7">
      <x v="365"/>
    </i>
    <i r="4">
      <x v="12"/>
    </i>
    <i r="5">
      <x v="12"/>
    </i>
    <i r="6">
      <x v="18"/>
    </i>
    <i r="7">
      <x v="366"/>
    </i>
    <i r="5">
      <x v="19"/>
    </i>
    <i r="6">
      <x v="39"/>
    </i>
    <i r="7">
      <x v="367"/>
    </i>
    <i r="5">
      <x v="21"/>
    </i>
    <i r="6">
      <x v="37"/>
    </i>
    <i r="7">
      <x v="368"/>
    </i>
    <i r="5">
      <x v="29"/>
    </i>
    <i r="6">
      <x v="17"/>
    </i>
    <i r="7">
      <x v="369"/>
    </i>
    <i r="5">
      <x v="56"/>
    </i>
    <i r="6">
      <x v="11"/>
    </i>
    <i r="7">
      <x v="370"/>
    </i>
    <i r="4">
      <x v="13"/>
    </i>
    <i r="5">
      <x v="11"/>
    </i>
    <i r="6">
      <x v="38"/>
    </i>
    <i r="7">
      <x v="371"/>
    </i>
    <i r="4">
      <x v="14"/>
    </i>
    <i r="5">
      <x v="1"/>
    </i>
    <i r="6">
      <x v="47"/>
    </i>
    <i r="7">
      <x v="372"/>
    </i>
    <i r="4">
      <x v="15"/>
    </i>
    <i r="5">
      <x v="20"/>
    </i>
    <i r="6">
      <x v="43"/>
    </i>
    <i r="7">
      <x v="373"/>
    </i>
    <i r="5">
      <x v="37"/>
    </i>
    <i r="6">
      <x v="33"/>
    </i>
    <i r="7">
      <x v="374"/>
    </i>
    <i r="5">
      <x v="59"/>
    </i>
    <i r="6">
      <x v="43"/>
    </i>
    <i r="7">
      <x v="375"/>
    </i>
    <i r="4">
      <x v="17"/>
    </i>
    <i r="5">
      <x v="47"/>
    </i>
    <i r="6">
      <x v="22"/>
    </i>
    <i r="7">
      <x v="376"/>
    </i>
    <i r="4">
      <x v="18"/>
    </i>
    <i r="5">
      <x v="6"/>
    </i>
    <i r="6">
      <x v="54"/>
    </i>
    <i r="7">
      <x v="377"/>
    </i>
    <i r="4">
      <x v="21"/>
    </i>
    <i r="5">
      <x v="40"/>
    </i>
    <i r="6">
      <x v="31"/>
    </i>
    <i r="7">
      <x v="378"/>
    </i>
    <i r="4">
      <x v="22"/>
    </i>
    <i r="5">
      <x v="44"/>
    </i>
    <i r="6">
      <x v="54"/>
    </i>
    <i r="7">
      <x v="379"/>
    </i>
    <i r="3">
      <x v="86"/>
    </i>
    <i r="4">
      <x v="3"/>
    </i>
    <i r="5">
      <x v="42"/>
    </i>
    <i r="6">
      <x v="35"/>
    </i>
    <i r="7">
      <x v="380"/>
    </i>
    <i r="4">
      <x v="6"/>
    </i>
    <i r="5">
      <x v="30"/>
    </i>
    <i r="6">
      <x v="8"/>
    </i>
    <i r="7">
      <x v="381"/>
    </i>
    <i r="4">
      <x v="11"/>
    </i>
    <i r="5">
      <x v="11"/>
    </i>
    <i r="6">
      <x v="53"/>
    </i>
    <i r="7">
      <x v="382"/>
    </i>
    <i r="5">
      <x v="40"/>
    </i>
    <i r="6">
      <x v="25"/>
    </i>
    <i r="7">
      <x v="383"/>
    </i>
    <i r="4">
      <x v="12"/>
    </i>
    <i r="5">
      <x v="1"/>
    </i>
    <i r="6">
      <x v="8"/>
    </i>
    <i r="7">
      <x v="384"/>
    </i>
    <i r="5">
      <x v="30"/>
    </i>
    <i r="6">
      <x v="48"/>
    </i>
    <i r="7">
      <x v="385"/>
    </i>
    <i r="4">
      <x v="13"/>
    </i>
    <i r="5">
      <x v="34"/>
    </i>
    <i r="6">
      <x v="22"/>
    </i>
    <i r="7">
      <x v="386"/>
    </i>
    <i r="4">
      <x v="14"/>
    </i>
    <i r="5">
      <x v="4"/>
    </i>
    <i r="6">
      <x v="49"/>
    </i>
    <i r="7">
      <x v="387"/>
    </i>
    <i r="4">
      <x v="16"/>
    </i>
    <i r="5">
      <x v="6"/>
    </i>
    <i r="6">
      <x v="30"/>
    </i>
    <i r="7">
      <x v="388"/>
    </i>
    <i r="5">
      <x v="60"/>
    </i>
    <i r="6">
      <x v="45"/>
    </i>
    <i r="7">
      <x v="389"/>
    </i>
    <i r="4">
      <x v="18"/>
    </i>
    <i r="5">
      <x v="40"/>
    </i>
    <i r="6">
      <x v="5"/>
    </i>
    <i r="7">
      <x v="390"/>
    </i>
    <i r="4">
      <x v="21"/>
    </i>
    <i r="5">
      <x v="60"/>
    </i>
    <i r="6">
      <x v="52"/>
    </i>
    <i r="7">
      <x v="391"/>
    </i>
    <i r="4">
      <x v="23"/>
    </i>
    <i r="5">
      <x v="11"/>
    </i>
    <i r="6">
      <x v="8"/>
    </i>
    <i r="7">
      <x v="392"/>
    </i>
    <i r="3">
      <x v="87"/>
    </i>
    <i r="4">
      <x v="4"/>
    </i>
    <i r="5">
      <x v="31"/>
    </i>
    <i r="6">
      <x v="29"/>
    </i>
    <i r="7">
      <x v="393"/>
    </i>
    <i r="4">
      <x v="9"/>
    </i>
    <i r="5">
      <x v="52"/>
    </i>
    <i r="6">
      <x v="21"/>
    </i>
    <i r="7">
      <x v="394"/>
    </i>
    <i r="4">
      <x v="10"/>
    </i>
    <i r="5">
      <x v="37"/>
    </i>
    <i r="6">
      <x v="33"/>
    </i>
    <i r="7">
      <x v="395"/>
    </i>
    <i r="5">
      <x v="46"/>
    </i>
    <i r="6">
      <x v="21"/>
    </i>
    <i r="7">
      <x v="396"/>
    </i>
    <i r="4">
      <x v="11"/>
    </i>
    <i r="5">
      <x v="25"/>
    </i>
    <i r="6">
      <x v="29"/>
    </i>
    <i r="7">
      <x v="397"/>
    </i>
    <i r="5">
      <x v="57"/>
    </i>
    <i r="6">
      <x v="6"/>
    </i>
    <i r="7">
      <x v="398"/>
    </i>
    <i r="4">
      <x v="13"/>
    </i>
    <i r="5">
      <x v="23"/>
    </i>
    <i r="6">
      <x v="30"/>
    </i>
    <i r="7">
      <x v="399"/>
    </i>
    <i r="5">
      <x v="58"/>
    </i>
    <i r="6">
      <x v="60"/>
    </i>
    <i r="7">
      <x v="400"/>
    </i>
    <i r="4">
      <x v="14"/>
    </i>
    <i r="5">
      <x v="33"/>
    </i>
    <i r="6">
      <x v="58"/>
    </i>
    <i r="7">
      <x v="401"/>
    </i>
    <i r="4">
      <x v="16"/>
    </i>
    <i r="5">
      <x v="43"/>
    </i>
    <i r="6">
      <x v="29"/>
    </i>
    <i r="7">
      <x v="402"/>
    </i>
    <i r="5">
      <x v="49"/>
    </i>
    <i r="6">
      <x v="60"/>
    </i>
    <i r="7">
      <x v="403"/>
    </i>
    <i r="4">
      <x v="17"/>
    </i>
    <i r="5">
      <x v="8"/>
    </i>
    <i r="6">
      <x v="32"/>
    </i>
    <i r="7">
      <x v="404"/>
    </i>
    <i r="4">
      <x v="19"/>
    </i>
    <i r="5">
      <x v="48"/>
    </i>
    <i r="6">
      <x v="29"/>
    </i>
    <i r="7">
      <x v="405"/>
    </i>
    <i r="4">
      <x v="24"/>
    </i>
    <i r="5">
      <x v="22"/>
    </i>
    <i r="6">
      <x v="56"/>
    </i>
    <i r="7">
      <x v="406"/>
    </i>
    <i r="3">
      <x v="88"/>
    </i>
    <i r="4">
      <x v="2"/>
    </i>
    <i r="5">
      <x v="51"/>
    </i>
    <i r="6">
      <x v="51"/>
    </i>
    <i r="7">
      <x v="407"/>
    </i>
    <i r="4">
      <x v="4"/>
    </i>
    <i r="5">
      <x v="28"/>
    </i>
    <i r="6">
      <x v="54"/>
    </i>
    <i r="7">
      <x v="408"/>
    </i>
    <i r="4">
      <x v="10"/>
    </i>
    <i r="5">
      <x v="10"/>
    </i>
    <i r="6">
      <x v="12"/>
    </i>
    <i r="7">
      <x v="409"/>
    </i>
    <i r="5">
      <x v="55"/>
    </i>
    <i r="6">
      <x v="2"/>
    </i>
    <i r="7">
      <x v="410"/>
    </i>
    <i r="4">
      <x v="11"/>
    </i>
    <i r="5">
      <x v="7"/>
    </i>
    <i r="6">
      <x v="25"/>
    </i>
    <i r="7">
      <x v="411"/>
    </i>
    <i r="4">
      <x v="12"/>
    </i>
    <i r="5">
      <x v="7"/>
    </i>
    <i r="6">
      <x v="46"/>
    </i>
    <i r="7">
      <x v="412"/>
    </i>
    <i r="5">
      <x v="11"/>
    </i>
    <i r="6">
      <x v="2"/>
    </i>
    <i r="7">
      <x v="413"/>
    </i>
    <i r="4">
      <x v="16"/>
    </i>
    <i r="5">
      <x v="37"/>
    </i>
    <i r="6">
      <x v="24"/>
    </i>
    <i r="7">
      <x v="414"/>
    </i>
    <i r="5">
      <x v="48"/>
    </i>
    <i r="6">
      <x v="5"/>
    </i>
    <i r="7">
      <x v="415"/>
    </i>
    <i r="4">
      <x v="18"/>
    </i>
    <i r="5">
      <x v="17"/>
    </i>
    <i r="6">
      <x v="7"/>
    </i>
    <i r="7">
      <x v="416"/>
    </i>
    <i r="5">
      <x v="19"/>
    </i>
    <i r="6">
      <x v="51"/>
    </i>
    <i r="7">
      <x v="417"/>
    </i>
    <i r="4">
      <x v="20"/>
    </i>
    <i r="5">
      <x v="1"/>
    </i>
    <i r="6">
      <x v="15"/>
    </i>
    <i r="7">
      <x v="418"/>
    </i>
    <i r="4">
      <x v="21"/>
    </i>
    <i r="5">
      <x v="30"/>
    </i>
    <i r="6">
      <x v="39"/>
    </i>
    <i r="7">
      <x v="419"/>
    </i>
    <i r="4">
      <x v="22"/>
    </i>
    <i r="5">
      <x v="19"/>
    </i>
    <i r="6">
      <x v="32"/>
    </i>
    <i r="7">
      <x v="420"/>
    </i>
    <i r="3">
      <x v="89"/>
    </i>
    <i r="4">
      <x v="7"/>
    </i>
    <i r="5">
      <x v="55"/>
    </i>
    <i r="6">
      <x v="13"/>
    </i>
    <i r="7">
      <x v="421"/>
    </i>
    <i r="4">
      <x v="8"/>
    </i>
    <i r="5">
      <x v="15"/>
    </i>
    <i r="6">
      <x v="3"/>
    </i>
    <i r="7">
      <x v="422"/>
    </i>
    <i r="4">
      <x v="9"/>
    </i>
    <i r="5">
      <x v="60"/>
    </i>
    <i r="6">
      <x v="28"/>
    </i>
    <i r="7">
      <x v="423"/>
    </i>
    <i r="4">
      <x v="11"/>
    </i>
    <i r="5">
      <x v="4"/>
    </i>
    <i r="6">
      <x v="36"/>
    </i>
    <i r="7">
      <x v="424"/>
    </i>
    <i r="5">
      <x v="39"/>
    </i>
    <i r="6">
      <x v="29"/>
    </i>
    <i r="7">
      <x v="425"/>
    </i>
    <i r="5">
      <x v="41"/>
    </i>
    <i r="6">
      <x v="24"/>
    </i>
    <i r="7">
      <x v="426"/>
    </i>
    <i r="4">
      <x v="12"/>
    </i>
    <i r="5">
      <x v="41"/>
    </i>
    <i r="6">
      <x v="34"/>
    </i>
    <i r="7">
      <x v="427"/>
    </i>
    <i r="4">
      <x v="13"/>
    </i>
    <i r="5">
      <x v="3"/>
    </i>
    <i r="6">
      <x v="59"/>
    </i>
    <i r="7">
      <x v="428"/>
    </i>
    <i r="4">
      <x v="14"/>
    </i>
    <i r="5">
      <x v="12"/>
    </i>
    <i r="6">
      <x v="57"/>
    </i>
    <i r="7">
      <x v="429"/>
    </i>
    <i r="4">
      <x v="18"/>
    </i>
    <i r="5">
      <x v="4"/>
    </i>
    <i r="6">
      <x v="1"/>
    </i>
    <i r="7">
      <x v="430"/>
    </i>
    <i r="4">
      <x v="20"/>
    </i>
    <i r="5">
      <x v="6"/>
    </i>
    <i r="6">
      <x v="49"/>
    </i>
    <i r="7">
      <x v="431"/>
    </i>
    <i r="3">
      <x v="90"/>
    </i>
    <i r="4">
      <x v="3"/>
    </i>
    <i r="5">
      <x v="48"/>
    </i>
    <i r="6">
      <x v="27"/>
    </i>
    <i r="7">
      <x v="432"/>
    </i>
    <i r="4">
      <x v="4"/>
    </i>
    <i r="5">
      <x v="36"/>
    </i>
    <i r="6">
      <x v="20"/>
    </i>
    <i r="7">
      <x v="433"/>
    </i>
    <i r="4">
      <x v="10"/>
    </i>
    <i r="5">
      <x v="25"/>
    </i>
    <i r="6">
      <x v="60"/>
    </i>
    <i r="7">
      <x v="434"/>
    </i>
    <i r="4">
      <x v="11"/>
    </i>
    <i r="5">
      <x v="42"/>
    </i>
    <i r="6">
      <x v="60"/>
    </i>
    <i r="7">
      <x v="435"/>
    </i>
    <i r="5">
      <x v="44"/>
    </i>
    <i r="6">
      <x v="55"/>
    </i>
    <i r="7">
      <x v="436"/>
    </i>
    <i r="4">
      <x v="12"/>
    </i>
    <i r="5">
      <x v="5"/>
    </i>
    <i r="6">
      <x v="4"/>
    </i>
    <i r="7">
      <x v="437"/>
    </i>
    <i r="5">
      <x v="14"/>
    </i>
    <i r="6">
      <x v="60"/>
    </i>
    <i r="7">
      <x v="438"/>
    </i>
    <i r="5">
      <x v="54"/>
    </i>
    <i r="6">
      <x v="59"/>
    </i>
    <i r="7">
      <x v="439"/>
    </i>
    <i r="4">
      <x v="13"/>
    </i>
    <i r="5">
      <x v="28"/>
    </i>
    <i r="6">
      <x v="55"/>
    </i>
    <i r="7">
      <x v="440"/>
    </i>
    <i r="5">
      <x v="60"/>
    </i>
    <i r="6">
      <x v="21"/>
    </i>
    <i r="7">
      <x v="441"/>
    </i>
    <i r="4">
      <x v="14"/>
    </i>
    <i r="5">
      <x v="15"/>
    </i>
    <i r="6">
      <x v="29"/>
    </i>
    <i r="7">
      <x v="442"/>
    </i>
    <i r="5">
      <x v="48"/>
    </i>
    <i r="6">
      <x v="23"/>
    </i>
    <i r="7">
      <x v="443"/>
    </i>
    <i r="4">
      <x v="16"/>
    </i>
    <i r="5">
      <x v="16"/>
    </i>
    <i r="6">
      <x v="14"/>
    </i>
    <i r="7">
      <x v="444"/>
    </i>
    <i r="5">
      <x v="22"/>
    </i>
    <i r="6">
      <x v="34"/>
    </i>
    <i r="7">
      <x v="445"/>
    </i>
    <i r="5">
      <x v="27"/>
    </i>
    <i r="6">
      <x v="2"/>
    </i>
    <i r="7">
      <x v="446"/>
    </i>
    <i r="4">
      <x v="18"/>
    </i>
    <i r="5">
      <x v="46"/>
    </i>
    <i r="6">
      <x v="14"/>
    </i>
    <i r="7">
      <x v="447"/>
    </i>
    <i r="4">
      <x v="19"/>
    </i>
    <i r="5">
      <x v="34"/>
    </i>
    <i r="6">
      <x v="4"/>
    </i>
    <i r="7">
      <x v="448"/>
    </i>
    <i r="4">
      <x v="21"/>
    </i>
    <i r="5">
      <x v="35"/>
    </i>
    <i r="6">
      <x v="4"/>
    </i>
    <i r="7">
      <x v="449"/>
    </i>
    <i r="4">
      <x v="24"/>
    </i>
    <i r="5">
      <x v="13"/>
    </i>
    <i r="6">
      <x v="40"/>
    </i>
    <i r="7">
      <x v="450"/>
    </i>
    <i r="3">
      <x v="91"/>
    </i>
    <i r="4">
      <x v="3"/>
    </i>
    <i r="5">
      <x v="10"/>
    </i>
    <i r="6">
      <x v="49"/>
    </i>
    <i r="7">
      <x v="451"/>
    </i>
    <i r="4">
      <x v="7"/>
    </i>
    <i r="5">
      <x v="19"/>
    </i>
    <i r="6">
      <x v="31"/>
    </i>
    <i r="7">
      <x v="452"/>
    </i>
    <i r="4">
      <x v="8"/>
    </i>
    <i r="5">
      <x v="43"/>
    </i>
    <i r="6">
      <x v="9"/>
    </i>
    <i r="7">
      <x v="453"/>
    </i>
    <i r="4">
      <x v="9"/>
    </i>
    <i r="5">
      <x v="28"/>
    </i>
    <i r="6">
      <x v="41"/>
    </i>
    <i r="7">
      <x v="454"/>
    </i>
    <i r="4">
      <x v="12"/>
    </i>
    <i r="5">
      <x v="43"/>
    </i>
    <i r="6">
      <x v="11"/>
    </i>
    <i r="7">
      <x v="455"/>
    </i>
    <i r="4">
      <x v="14"/>
    </i>
    <i r="5">
      <x v="7"/>
    </i>
    <i r="6">
      <x v="34"/>
    </i>
    <i r="7">
      <x v="456"/>
    </i>
    <i r="5">
      <x v="33"/>
    </i>
    <i r="6">
      <x v="17"/>
    </i>
    <i r="7">
      <x v="457"/>
    </i>
    <i r="4">
      <x v="15"/>
    </i>
    <i r="5">
      <x v="11"/>
    </i>
    <i r="6">
      <x v="2"/>
    </i>
    <i r="7">
      <x v="458"/>
    </i>
    <i r="5">
      <x v="48"/>
    </i>
    <i r="6">
      <x v="13"/>
    </i>
    <i r="7">
      <x v="459"/>
    </i>
    <i r="4">
      <x v="16"/>
    </i>
    <i r="5">
      <x v="27"/>
    </i>
    <i r="6">
      <x v="52"/>
    </i>
    <i r="7">
      <x v="460"/>
    </i>
    <i r="5">
      <x v="39"/>
    </i>
    <i r="6">
      <x v="19"/>
    </i>
    <i r="7">
      <x v="461"/>
    </i>
    <i r="4">
      <x v="18"/>
    </i>
    <i r="5">
      <x v="6"/>
    </i>
    <i r="6">
      <x v="49"/>
    </i>
    <i r="7">
      <x v="462"/>
    </i>
    <i r="4">
      <x v="19"/>
    </i>
    <i r="5">
      <x v="3"/>
    </i>
    <i r="6">
      <x v="23"/>
    </i>
    <i r="7">
      <x v="463"/>
    </i>
    <i r="4">
      <x v="24"/>
    </i>
    <i r="5">
      <x v="30"/>
    </i>
    <i r="6">
      <x v="51"/>
    </i>
    <i r="7">
      <x v="464"/>
    </i>
    <i r="5">
      <x v="44"/>
    </i>
    <i r="6">
      <x v="45"/>
    </i>
    <i r="7">
      <x v="465"/>
    </i>
    <i r="1">
      <x v="2"/>
    </i>
    <i r="2">
      <x v="4"/>
    </i>
    <i r="3">
      <x v="93"/>
    </i>
    <i r="4">
      <x v="4"/>
    </i>
    <i r="5">
      <x v="36"/>
    </i>
    <i r="6">
      <x v="34"/>
    </i>
    <i r="7">
      <x v="466"/>
    </i>
    <i r="4">
      <x v="10"/>
    </i>
    <i r="5">
      <x v="37"/>
    </i>
    <i r="6">
      <x v="35"/>
    </i>
    <i r="7">
      <x v="467"/>
    </i>
    <i r="3">
      <x v="94"/>
    </i>
    <i r="4">
      <x v="13"/>
    </i>
    <i r="5">
      <x v="23"/>
    </i>
    <i r="6">
      <x v="24"/>
    </i>
    <i r="7">
      <x v="468"/>
    </i>
    <i r="4">
      <x v="19"/>
    </i>
    <i r="5">
      <x v="6"/>
    </i>
    <i r="6">
      <x v="53"/>
    </i>
    <i r="7">
      <x v="469"/>
    </i>
    <i r="4">
      <x v="21"/>
    </i>
    <i r="5">
      <x v="33"/>
    </i>
    <i r="6">
      <x v="30"/>
    </i>
    <i r="7">
      <x v="470"/>
    </i>
    <i r="3">
      <x v="95"/>
    </i>
    <i r="4">
      <x v="13"/>
    </i>
    <i r="5">
      <x v="34"/>
    </i>
    <i r="6">
      <x v="21"/>
    </i>
    <i r="7">
      <x v="471"/>
    </i>
    <i r="4">
      <x v="21"/>
    </i>
    <i r="5">
      <x v="34"/>
    </i>
    <i r="6">
      <x v="60"/>
    </i>
    <i r="7">
      <x v="472"/>
    </i>
    <i r="4">
      <x v="23"/>
    </i>
    <i r="5">
      <x v="34"/>
    </i>
    <i r="6">
      <x v="31"/>
    </i>
    <i r="7">
      <x v="473"/>
    </i>
    <i r="3">
      <x v="96"/>
    </i>
    <i r="4">
      <x v="7"/>
    </i>
    <i r="5">
      <x v="8"/>
    </i>
    <i r="6">
      <x v="52"/>
    </i>
    <i r="7">
      <x v="474"/>
    </i>
    <i r="4">
      <x v="15"/>
    </i>
    <i r="5">
      <x v="59"/>
    </i>
    <i r="6">
      <x v="29"/>
    </i>
    <i r="7">
      <x v="475"/>
    </i>
    <i r="4">
      <x v="20"/>
    </i>
    <i r="5">
      <x v="49"/>
    </i>
    <i r="6">
      <x v="45"/>
    </i>
    <i r="7">
      <x v="476"/>
    </i>
    <i r="3">
      <x v="97"/>
    </i>
    <i r="4">
      <x v="14"/>
    </i>
    <i r="5">
      <x v="43"/>
    </i>
    <i r="6">
      <x v="1"/>
    </i>
    <i r="7">
      <x v="477"/>
    </i>
    <i r="4">
      <x v="17"/>
    </i>
    <i r="5">
      <x v="47"/>
    </i>
    <i r="6">
      <x v="16"/>
    </i>
    <i r="7">
      <x v="478"/>
    </i>
    <i r="3">
      <x v="98"/>
    </i>
    <i r="4">
      <x v="12"/>
    </i>
    <i r="5">
      <x v="35"/>
    </i>
    <i r="6">
      <x v="15"/>
    </i>
    <i r="7">
      <x v="479"/>
    </i>
    <i r="4">
      <x v="19"/>
    </i>
    <i r="5">
      <x v="45"/>
    </i>
    <i r="6">
      <x v="33"/>
    </i>
    <i r="7">
      <x v="480"/>
    </i>
    <i r="3">
      <x v="100"/>
    </i>
    <i r="4">
      <x v="11"/>
    </i>
    <i r="5">
      <x v="29"/>
    </i>
    <i r="6">
      <x v="40"/>
    </i>
    <i r="7">
      <x v="481"/>
    </i>
    <i r="3">
      <x v="101"/>
    </i>
    <i r="4">
      <x v="6"/>
    </i>
    <i r="5">
      <x v="26"/>
    </i>
    <i r="6">
      <x v="56"/>
    </i>
    <i r="7">
      <x v="482"/>
    </i>
    <i r="3">
      <x v="102"/>
    </i>
    <i r="4">
      <x v="17"/>
    </i>
    <i r="5">
      <x v="2"/>
    </i>
    <i r="6">
      <x v="39"/>
    </i>
    <i r="7">
      <x v="483"/>
    </i>
    <i r="4">
      <x v="20"/>
    </i>
    <i r="5">
      <x v="41"/>
    </i>
    <i r="6">
      <x v="51"/>
    </i>
    <i r="7">
      <x v="484"/>
    </i>
    <i r="3">
      <x v="103"/>
    </i>
    <i r="4">
      <x v="8"/>
    </i>
    <i r="5">
      <x v="45"/>
    </i>
    <i r="6">
      <x v="40"/>
    </i>
    <i r="7">
      <x v="485"/>
    </i>
    <i r="4">
      <x v="10"/>
    </i>
    <i r="5">
      <x v="47"/>
    </i>
    <i r="6">
      <x v="7"/>
    </i>
    <i r="7">
      <x v="486"/>
    </i>
    <i r="4">
      <x v="19"/>
    </i>
    <i r="5">
      <x v="50"/>
    </i>
    <i r="6">
      <x v="1"/>
    </i>
    <i r="7">
      <x v="487"/>
    </i>
    <i r="3">
      <x v="104"/>
    </i>
    <i r="4">
      <x v="10"/>
    </i>
    <i r="5">
      <x v="25"/>
    </i>
    <i r="6">
      <x v="46"/>
    </i>
    <i r="7">
      <x v="488"/>
    </i>
    <i r="4">
      <x v="19"/>
    </i>
    <i r="5">
      <x v="40"/>
    </i>
    <i r="6">
      <x v="53"/>
    </i>
    <i r="7">
      <x v="489"/>
    </i>
    <i r="4">
      <x v="23"/>
    </i>
    <i r="5">
      <x v="55"/>
    </i>
    <i r="6">
      <x v="11"/>
    </i>
    <i r="7">
      <x v="490"/>
    </i>
    <i r="3">
      <x v="105"/>
    </i>
    <i r="4">
      <x v="10"/>
    </i>
    <i r="5">
      <x v="10"/>
    </i>
    <i r="6">
      <x v="52"/>
    </i>
    <i r="7">
      <x v="491"/>
    </i>
    <i r="4">
      <x v="13"/>
    </i>
    <i r="5">
      <x v="10"/>
    </i>
    <i r="6">
      <x v="41"/>
    </i>
    <i r="7">
      <x v="492"/>
    </i>
    <i r="4">
      <x v="16"/>
    </i>
    <i r="5">
      <x v="8"/>
    </i>
    <i r="6">
      <x v="17"/>
    </i>
    <i r="7">
      <x v="493"/>
    </i>
    <i r="4">
      <x v="19"/>
    </i>
    <i r="5">
      <x v="44"/>
    </i>
    <i r="6">
      <x v="21"/>
    </i>
    <i r="7">
      <x v="494"/>
    </i>
    <i r="4">
      <x v="21"/>
    </i>
    <i r="5">
      <x v="43"/>
    </i>
    <i r="6">
      <x v="30"/>
    </i>
    <i r="7">
      <x v="495"/>
    </i>
    <i r="3">
      <x v="106"/>
    </i>
    <i r="4">
      <x v="15"/>
    </i>
    <i r="5">
      <x v="41"/>
    </i>
    <i r="6">
      <x v="29"/>
    </i>
    <i r="7">
      <x v="496"/>
    </i>
    <i r="3">
      <x v="107"/>
    </i>
    <i r="4">
      <x v="5"/>
    </i>
    <i r="5">
      <x v="2"/>
    </i>
    <i r="6">
      <x v="19"/>
    </i>
    <i r="7">
      <x v="497"/>
    </i>
    <i r="3">
      <x v="108"/>
    </i>
    <i r="4">
      <x v="7"/>
    </i>
    <i r="5">
      <x v="31"/>
    </i>
    <i r="6">
      <x v="52"/>
    </i>
    <i r="7">
      <x v="498"/>
    </i>
    <i r="4">
      <x v="8"/>
    </i>
    <i r="5">
      <x v="44"/>
    </i>
    <i r="6">
      <x v="56"/>
    </i>
    <i r="7">
      <x v="499"/>
    </i>
    <i r="3">
      <x v="109"/>
    </i>
    <i r="4">
      <x v="9"/>
    </i>
    <i r="5">
      <x v="40"/>
    </i>
    <i r="6">
      <x v="26"/>
    </i>
    <i r="7">
      <x v="500"/>
    </i>
    <i r="3">
      <x v="111"/>
    </i>
    <i r="4">
      <x v="21"/>
    </i>
    <i r="5">
      <x v="31"/>
    </i>
    <i r="6">
      <x v="19"/>
    </i>
    <i r="7">
      <x v="501"/>
    </i>
    <i r="3">
      <x v="113"/>
    </i>
    <i r="4">
      <x v="12"/>
    </i>
    <i r="5">
      <x v="45"/>
    </i>
    <i r="6">
      <x v="27"/>
    </i>
    <i r="7">
      <x v="502"/>
    </i>
    <i r="3">
      <x v="115"/>
    </i>
    <i r="4">
      <x v="14"/>
    </i>
    <i r="5">
      <x v="14"/>
    </i>
    <i r="6">
      <x v="25"/>
    </i>
    <i r="7">
      <x v="503"/>
    </i>
    <i r="3">
      <x v="116"/>
    </i>
    <i r="4">
      <x v="1"/>
    </i>
    <i r="5">
      <x v="6"/>
    </i>
    <i r="6">
      <x v="57"/>
    </i>
    <i r="7">
      <x v="504"/>
    </i>
    <i r="5">
      <x v="20"/>
    </i>
    <i r="6">
      <x v="41"/>
    </i>
    <i r="7">
      <x v="505"/>
    </i>
    <i r="4">
      <x v="3"/>
    </i>
    <i r="5">
      <x v="16"/>
    </i>
    <i r="6">
      <x v="2"/>
    </i>
    <i r="7">
      <x v="506"/>
    </i>
    <i r="5">
      <x v="24"/>
    </i>
    <i r="6">
      <x v="18"/>
    </i>
    <i r="7">
      <x v="507"/>
    </i>
    <i r="4">
      <x v="5"/>
    </i>
    <i r="5">
      <x v="39"/>
    </i>
    <i r="6">
      <x v="24"/>
    </i>
    <i r="7">
      <x v="508"/>
    </i>
    <i r="5">
      <x v="46"/>
    </i>
    <i r="6">
      <x v="59"/>
    </i>
    <i r="7">
      <x v="509"/>
    </i>
    <i r="4">
      <x v="6"/>
    </i>
    <i r="5">
      <x v="47"/>
    </i>
    <i r="6">
      <x v="27"/>
    </i>
    <i r="7">
      <x v="510"/>
    </i>
    <i r="4">
      <x v="9"/>
    </i>
    <i r="5">
      <x v="3"/>
    </i>
    <i r="6">
      <x v="17"/>
    </i>
    <i r="7">
      <x v="511"/>
    </i>
    <i r="5">
      <x v="18"/>
    </i>
    <i r="6">
      <x v="51"/>
    </i>
    <i r="7">
      <x v="512"/>
    </i>
    <i r="5">
      <x v="49"/>
    </i>
    <i r="6">
      <x v="48"/>
    </i>
    <i r="7">
      <x v="513"/>
    </i>
    <i r="4">
      <x v="11"/>
    </i>
    <i r="5">
      <x v="25"/>
    </i>
    <i r="6">
      <x v="49"/>
    </i>
    <i r="7">
      <x v="514"/>
    </i>
    <i r="5">
      <x v="53"/>
    </i>
    <i r="6">
      <x v="32"/>
    </i>
    <i r="7">
      <x v="515"/>
    </i>
    <i r="4">
      <x v="12"/>
    </i>
    <i r="5">
      <x v="4"/>
    </i>
    <i r="6">
      <x v="5"/>
    </i>
    <i r="7">
      <x v="516"/>
    </i>
    <i r="4">
      <x v="13"/>
    </i>
    <i r="5">
      <x v="30"/>
    </i>
    <i r="6">
      <x v="58"/>
    </i>
    <i r="7">
      <x v="517"/>
    </i>
    <i r="4">
      <x v="14"/>
    </i>
    <i r="5">
      <x v="9"/>
    </i>
    <i r="6">
      <x v="1"/>
    </i>
    <i r="7">
      <x v="518"/>
    </i>
    <i r="4">
      <x v="15"/>
    </i>
    <i r="5">
      <x v="26"/>
    </i>
    <i r="6">
      <x v="22"/>
    </i>
    <i r="7">
      <x v="519"/>
    </i>
    <i r="5">
      <x v="51"/>
    </i>
    <i r="6">
      <x v="23"/>
    </i>
    <i r="7">
      <x v="520"/>
    </i>
    <i r="5">
      <x v="57"/>
    </i>
    <i r="6">
      <x v="58"/>
    </i>
    <i r="7">
      <x v="521"/>
    </i>
    <i r="4">
      <x v="16"/>
    </i>
    <i r="5">
      <x v="4"/>
    </i>
    <i r="6">
      <x v="4"/>
    </i>
    <i r="7">
      <x v="522"/>
    </i>
    <i r="5">
      <x v="29"/>
    </i>
    <i r="6">
      <x v="48"/>
    </i>
    <i r="7">
      <x v="523"/>
    </i>
    <i r="5">
      <x v="40"/>
    </i>
    <i r="6">
      <x v="32"/>
    </i>
    <i r="7">
      <x v="524"/>
    </i>
    <i r="5">
      <x v="44"/>
    </i>
    <i r="6">
      <x v="22"/>
    </i>
    <i r="7">
      <x v="525"/>
    </i>
    <i r="5">
      <x v="53"/>
    </i>
    <i r="6">
      <x v="60"/>
    </i>
    <i r="7">
      <x v="526"/>
    </i>
    <i r="4">
      <x v="17"/>
    </i>
    <i r="5">
      <x v="34"/>
    </i>
    <i r="6">
      <x v="15"/>
    </i>
    <i r="7">
      <x v="527"/>
    </i>
    <i r="4">
      <x v="19"/>
    </i>
    <i r="5">
      <x v="6"/>
    </i>
    <i r="6">
      <x v="23"/>
    </i>
    <i r="7">
      <x v="528"/>
    </i>
    <i r="5">
      <x v="20"/>
    </i>
    <i r="6">
      <x v="31"/>
    </i>
    <i r="7">
      <x v="529"/>
    </i>
    <i r="4">
      <x v="20"/>
    </i>
    <i r="5">
      <x v="57"/>
    </i>
    <i r="6">
      <x v="5"/>
    </i>
    <i r="7">
      <x v="530"/>
    </i>
    <i r="4">
      <x v="23"/>
    </i>
    <i r="5">
      <x v="1"/>
    </i>
    <i r="6">
      <x v="41"/>
    </i>
    <i r="7">
      <x v="531"/>
    </i>
    <i r="4">
      <x v="24"/>
    </i>
    <i r="5">
      <x v="9"/>
    </i>
    <i r="6">
      <x v="55"/>
    </i>
    <i r="7">
      <x v="532"/>
    </i>
    <i r="3">
      <x v="117"/>
    </i>
    <i r="4">
      <x v="12"/>
    </i>
    <i r="5">
      <x v="50"/>
    </i>
    <i r="6">
      <x v="45"/>
    </i>
    <i r="7">
      <x v="533"/>
    </i>
    <i r="4">
      <x v="13"/>
    </i>
    <i r="5">
      <x v="42"/>
    </i>
    <i r="6">
      <x v="31"/>
    </i>
    <i r="7">
      <x v="534"/>
    </i>
    <i r="4">
      <x v="14"/>
    </i>
    <i r="5">
      <x v="9"/>
    </i>
    <i r="6">
      <x v="34"/>
    </i>
    <i r="7">
      <x v="535"/>
    </i>
    <i r="5">
      <x v="39"/>
    </i>
    <i r="6">
      <x v="51"/>
    </i>
    <i r="7">
      <x v="536"/>
    </i>
    <i r="4">
      <x v="15"/>
    </i>
    <i r="5">
      <x v="42"/>
    </i>
    <i r="6">
      <x v="23"/>
    </i>
    <i r="7">
      <x v="537"/>
    </i>
    <i r="4">
      <x v="18"/>
    </i>
    <i r="5">
      <x v="28"/>
    </i>
    <i r="6">
      <x v="34"/>
    </i>
    <i r="7">
      <x v="538"/>
    </i>
    <i r="5">
      <x v="29"/>
    </i>
    <i r="6">
      <x v="32"/>
    </i>
    <i r="7">
      <x v="539"/>
    </i>
    <i r="4">
      <x v="19"/>
    </i>
    <i r="5">
      <x v="52"/>
    </i>
    <i r="6">
      <x v="55"/>
    </i>
    <i r="7">
      <x v="540"/>
    </i>
    <i r="5">
      <x v="54"/>
    </i>
    <i r="6">
      <x v="3"/>
    </i>
    <i r="7">
      <x v="541"/>
    </i>
    <i r="4">
      <x v="20"/>
    </i>
    <i r="5">
      <x v="17"/>
    </i>
    <i r="6">
      <x v="20"/>
    </i>
    <i r="7">
      <x v="542"/>
    </i>
    <i r="5">
      <x v="18"/>
    </i>
    <i r="6">
      <x v="60"/>
    </i>
    <i r="7">
      <x v="543"/>
    </i>
    <i r="4">
      <x v="21"/>
    </i>
    <i r="5">
      <x v="35"/>
    </i>
    <i r="6">
      <x v="59"/>
    </i>
    <i r="7">
      <x v="544"/>
    </i>
    <i r="5">
      <x v="57"/>
    </i>
    <i r="6">
      <x v="4"/>
    </i>
    <i r="7">
      <x v="545"/>
    </i>
    <i r="4">
      <x v="24"/>
    </i>
    <i r="5">
      <x v="25"/>
    </i>
    <i r="6">
      <x v="14"/>
    </i>
    <i r="7">
      <x v="546"/>
    </i>
    <i r="3">
      <x v="118"/>
    </i>
    <i r="4">
      <x v="1"/>
    </i>
    <i r="5">
      <x v="49"/>
    </i>
    <i r="6">
      <x v="3"/>
    </i>
    <i r="7">
      <x v="547"/>
    </i>
    <i r="4">
      <x v="4"/>
    </i>
    <i r="5">
      <x v="9"/>
    </i>
    <i r="6">
      <x v="15"/>
    </i>
    <i r="7">
      <x v="548"/>
    </i>
    <i r="4">
      <x v="7"/>
    </i>
    <i r="5">
      <x v="48"/>
    </i>
    <i r="6">
      <x v="11"/>
    </i>
    <i r="7">
      <x v="549"/>
    </i>
    <i r="4">
      <x v="8"/>
    </i>
    <i r="5">
      <x v="16"/>
    </i>
    <i r="6">
      <x v="17"/>
    </i>
    <i r="7">
      <x v="550"/>
    </i>
    <i r="4">
      <x v="10"/>
    </i>
    <i r="5">
      <x v="19"/>
    </i>
    <i r="6">
      <x v="15"/>
    </i>
    <i r="7">
      <x v="551"/>
    </i>
    <i r="5">
      <x v="28"/>
    </i>
    <i r="6">
      <x v="4"/>
    </i>
    <i r="7">
      <x v="552"/>
    </i>
    <i r="4">
      <x v="11"/>
    </i>
    <i r="5">
      <x v="45"/>
    </i>
    <i r="6">
      <x v="47"/>
    </i>
    <i r="7">
      <x v="553"/>
    </i>
    <i r="4">
      <x v="12"/>
    </i>
    <i r="5">
      <x v="12"/>
    </i>
    <i r="6">
      <x v="28"/>
    </i>
    <i r="7">
      <x v="554"/>
    </i>
    <i r="4">
      <x v="13"/>
    </i>
    <i r="5">
      <x v="1"/>
    </i>
    <i r="6">
      <x v="5"/>
    </i>
    <i r="7">
      <x v="555"/>
    </i>
    <i r="5">
      <x v="7"/>
    </i>
    <i r="6">
      <x v="13"/>
    </i>
    <i r="7">
      <x v="556"/>
    </i>
    <i r="5">
      <x v="13"/>
    </i>
    <i r="6">
      <x v="27"/>
    </i>
    <i r="7">
      <x v="557"/>
    </i>
    <i r="5">
      <x v="24"/>
    </i>
    <i r="6">
      <x v="49"/>
    </i>
    <i r="7">
      <x v="558"/>
    </i>
    <i r="5">
      <x v="33"/>
    </i>
    <i r="6">
      <x v="1"/>
    </i>
    <i r="7">
      <x v="559"/>
    </i>
    <i r="4">
      <x v="15"/>
    </i>
    <i r="5">
      <x v="4"/>
    </i>
    <i r="6">
      <x v="10"/>
    </i>
    <i r="7">
      <x v="560"/>
    </i>
    <i r="5">
      <x v="25"/>
    </i>
    <i r="6">
      <x v="1"/>
    </i>
    <i r="7">
      <x v="561"/>
    </i>
    <i r="5">
      <x v="36"/>
    </i>
    <i r="6">
      <x v="8"/>
    </i>
    <i r="7">
      <x v="562"/>
    </i>
    <i r="4">
      <x v="16"/>
    </i>
    <i r="5">
      <x v="32"/>
    </i>
    <i r="6">
      <x v="4"/>
    </i>
    <i r="7">
      <x v="563"/>
    </i>
    <i r="4">
      <x v="18"/>
    </i>
    <i r="5">
      <x v="8"/>
    </i>
    <i r="6">
      <x v="56"/>
    </i>
    <i r="7">
      <x v="564"/>
    </i>
    <i r="5">
      <x v="11"/>
    </i>
    <i r="6">
      <x v="58"/>
    </i>
    <i r="7">
      <x v="565"/>
    </i>
    <i r="5">
      <x v="39"/>
    </i>
    <i r="6">
      <x v="58"/>
    </i>
    <i r="7">
      <x v="566"/>
    </i>
    <i r="4">
      <x v="19"/>
    </i>
    <i r="5">
      <x v="9"/>
    </i>
    <i r="6">
      <x v="49"/>
    </i>
    <i r="7">
      <x v="567"/>
    </i>
    <i r="4">
      <x v="22"/>
    </i>
    <i r="5">
      <x v="2"/>
    </i>
    <i r="6">
      <x v="32"/>
    </i>
    <i r="7">
      <x v="568"/>
    </i>
    <i r="5">
      <x v="54"/>
    </i>
    <i r="6">
      <x v="24"/>
    </i>
    <i r="7">
      <x v="569"/>
    </i>
    <i r="4">
      <x v="23"/>
    </i>
    <i r="5">
      <x v="11"/>
    </i>
    <i r="6">
      <x v="12"/>
    </i>
    <i r="7">
      <x v="570"/>
    </i>
    <i r="3">
      <x v="119"/>
    </i>
    <i r="4">
      <x v="2"/>
    </i>
    <i r="5">
      <x v="9"/>
    </i>
    <i r="6">
      <x v="37"/>
    </i>
    <i r="7">
      <x v="571"/>
    </i>
    <i r="5">
      <x v="20"/>
    </i>
    <i r="6">
      <x v="7"/>
    </i>
    <i r="7">
      <x v="572"/>
    </i>
    <i r="4">
      <x v="5"/>
    </i>
    <i r="5">
      <x v="16"/>
    </i>
    <i r="6">
      <x v="2"/>
    </i>
    <i r="7">
      <x v="573"/>
    </i>
    <i r="4">
      <x v="11"/>
    </i>
    <i r="5">
      <x v="25"/>
    </i>
    <i r="6">
      <x v="34"/>
    </i>
    <i r="7">
      <x v="574"/>
    </i>
    <i r="5">
      <x v="57"/>
    </i>
    <i r="6">
      <x v="6"/>
    </i>
    <i r="7">
      <x v="575"/>
    </i>
    <i r="4">
      <x v="13"/>
    </i>
    <i r="5">
      <x v="55"/>
    </i>
    <i r="6">
      <x v="27"/>
    </i>
    <i r="7">
      <x v="576"/>
    </i>
    <i r="4">
      <x v="14"/>
    </i>
    <i r="5">
      <x v="13"/>
    </i>
    <i r="6">
      <x v="47"/>
    </i>
    <i r="7">
      <x v="577"/>
    </i>
    <i r="4">
      <x v="15"/>
    </i>
    <i r="5">
      <x v="60"/>
    </i>
    <i r="6">
      <x v="8"/>
    </i>
    <i r="7">
      <x v="578"/>
    </i>
    <i r="4">
      <x v="18"/>
    </i>
    <i r="5">
      <x v="34"/>
    </i>
    <i r="6">
      <x v="32"/>
    </i>
    <i r="7">
      <x v="579"/>
    </i>
    <i r="5">
      <x v="55"/>
    </i>
    <i r="6">
      <x v="51"/>
    </i>
    <i r="7">
      <x v="580"/>
    </i>
    <i r="4">
      <x v="21"/>
    </i>
    <i r="5">
      <x v="7"/>
    </i>
    <i r="6">
      <x v="59"/>
    </i>
    <i r="7">
      <x v="581"/>
    </i>
    <i r="4">
      <x v="22"/>
    </i>
    <i r="5">
      <x v="46"/>
    </i>
    <i r="6">
      <x v="45"/>
    </i>
    <i r="7">
      <x v="582"/>
    </i>
    <i r="3">
      <x v="120"/>
    </i>
    <i r="4">
      <x v="2"/>
    </i>
    <i r="5">
      <x v="10"/>
    </i>
    <i r="6">
      <x v="26"/>
    </i>
    <i r="7">
      <x v="583"/>
    </i>
    <i r="4">
      <x v="4"/>
    </i>
    <i r="5">
      <x v="13"/>
    </i>
    <i r="6">
      <x v="34"/>
    </i>
    <i r="7">
      <x v="584"/>
    </i>
    <i r="4">
      <x v="8"/>
    </i>
    <i r="5">
      <x v="48"/>
    </i>
    <i r="6">
      <x v="15"/>
    </i>
    <i r="7">
      <x v="585"/>
    </i>
    <i r="4">
      <x v="11"/>
    </i>
    <i r="5">
      <x v="13"/>
    </i>
    <i r="6">
      <x v="50"/>
    </i>
    <i r="7">
      <x v="586"/>
    </i>
    <i r="4">
      <x v="13"/>
    </i>
    <i r="5">
      <x v="12"/>
    </i>
    <i r="6">
      <x v="49"/>
    </i>
    <i r="7">
      <x v="587"/>
    </i>
    <i r="5">
      <x v="14"/>
    </i>
    <i r="6">
      <x v="11"/>
    </i>
    <i r="7">
      <x v="588"/>
    </i>
    <i r="5">
      <x v="24"/>
    </i>
    <i r="6">
      <x v="25"/>
    </i>
    <i r="7">
      <x v="589"/>
    </i>
    <i r="4">
      <x v="14"/>
    </i>
    <i r="5">
      <x v="32"/>
    </i>
    <i r="6">
      <x v="9"/>
    </i>
    <i r="7">
      <x v="590"/>
    </i>
    <i r="5">
      <x v="34"/>
    </i>
    <i r="6">
      <x v="36"/>
    </i>
    <i r="7">
      <x v="591"/>
    </i>
    <i r="4">
      <x v="15"/>
    </i>
    <i r="5">
      <x v="2"/>
    </i>
    <i r="6">
      <x v="9"/>
    </i>
    <i r="7">
      <x v="592"/>
    </i>
    <i r="4">
      <x v="16"/>
    </i>
    <i r="5">
      <x v="17"/>
    </i>
    <i r="6">
      <x v="50"/>
    </i>
    <i r="7">
      <x v="593"/>
    </i>
    <i r="5">
      <x v="45"/>
    </i>
    <i r="6">
      <x v="2"/>
    </i>
    <i r="7">
      <x v="594"/>
    </i>
    <i r="5">
      <x v="51"/>
    </i>
    <i r="6">
      <x v="51"/>
    </i>
    <i r="7">
      <x v="595"/>
    </i>
    <i r="4">
      <x v="17"/>
    </i>
    <i r="5">
      <x v="52"/>
    </i>
    <i r="6">
      <x v="45"/>
    </i>
    <i r="7">
      <x v="596"/>
    </i>
    <i r="4">
      <x v="18"/>
    </i>
    <i r="5">
      <x v="31"/>
    </i>
    <i r="6">
      <x v="54"/>
    </i>
    <i r="7">
      <x v="597"/>
    </i>
    <i r="5">
      <x v="38"/>
    </i>
    <i r="6">
      <x v="17"/>
    </i>
    <i r="7">
      <x v="598"/>
    </i>
    <i r="4">
      <x v="20"/>
    </i>
    <i r="5">
      <x v="48"/>
    </i>
    <i r="6">
      <x v="20"/>
    </i>
    <i r="7">
      <x v="599"/>
    </i>
    <i r="4">
      <x v="21"/>
    </i>
    <i r="5">
      <x v="5"/>
    </i>
    <i r="6">
      <x v="39"/>
    </i>
    <i r="7">
      <x v="600"/>
    </i>
    <i r="4">
      <x v="22"/>
    </i>
    <i r="5">
      <x v="45"/>
    </i>
    <i r="6">
      <x v="55"/>
    </i>
    <i r="7">
      <x v="601"/>
    </i>
    <i r="3">
      <x v="121"/>
    </i>
    <i r="4">
      <x v="5"/>
    </i>
    <i r="5">
      <x v="39"/>
    </i>
    <i r="6">
      <x v="29"/>
    </i>
    <i r="7">
      <x v="602"/>
    </i>
    <i r="4">
      <x v="8"/>
    </i>
    <i r="5">
      <x v="27"/>
    </i>
    <i r="6">
      <x v="1"/>
    </i>
    <i r="7">
      <x v="603"/>
    </i>
    <i r="4">
      <x v="9"/>
    </i>
    <i r="5">
      <x v="23"/>
    </i>
    <i r="6">
      <x v="13"/>
    </i>
    <i r="7">
      <x v="604"/>
    </i>
    <i r="5">
      <x v="55"/>
    </i>
    <i r="6">
      <x v="41"/>
    </i>
    <i r="7">
      <x v="605"/>
    </i>
    <i r="4">
      <x v="13"/>
    </i>
    <i r="5">
      <x v="15"/>
    </i>
    <i r="6">
      <x v="26"/>
    </i>
    <i r="7">
      <x v="606"/>
    </i>
    <i r="5">
      <x v="16"/>
    </i>
    <i r="6">
      <x v="28"/>
    </i>
    <i r="7">
      <x v="607"/>
    </i>
    <i r="5">
      <x v="48"/>
    </i>
    <i r="6">
      <x v="55"/>
    </i>
    <i r="7">
      <x v="608"/>
    </i>
    <i r="4">
      <x v="14"/>
    </i>
    <i r="5">
      <x v="23"/>
    </i>
    <i r="6">
      <x v="40"/>
    </i>
    <i r="7">
      <x v="609"/>
    </i>
    <i r="4">
      <x v="17"/>
    </i>
    <i r="5">
      <x v="24"/>
    </i>
    <i r="6">
      <x v="9"/>
    </i>
    <i r="7">
      <x v="610"/>
    </i>
    <i r="5">
      <x v="43"/>
    </i>
    <i r="6">
      <x v="51"/>
    </i>
    <i r="7">
      <x v="611"/>
    </i>
    <i r="5">
      <x v="58"/>
    </i>
    <i r="6">
      <x v="58"/>
    </i>
    <i r="7">
      <x v="612"/>
    </i>
    <i r="4">
      <x v="18"/>
    </i>
    <i r="5">
      <x v="38"/>
    </i>
    <i r="6">
      <x v="33"/>
    </i>
    <i r="7">
      <x v="613"/>
    </i>
    <i r="4">
      <x v="19"/>
    </i>
    <i r="5">
      <x v="47"/>
    </i>
    <i r="6">
      <x v="5"/>
    </i>
    <i r="7">
      <x v="614"/>
    </i>
    <i r="4">
      <x v="23"/>
    </i>
    <i r="5">
      <x v="54"/>
    </i>
    <i r="6">
      <x v="35"/>
    </i>
    <i r="7">
      <x v="615"/>
    </i>
    <i r="4">
      <x v="24"/>
    </i>
    <i r="5">
      <x v="30"/>
    </i>
    <i r="6">
      <x v="9"/>
    </i>
    <i r="7">
      <x v="616"/>
    </i>
    <i r="2">
      <x v="5"/>
    </i>
    <i r="3">
      <x v="122"/>
    </i>
    <i r="4">
      <x v="11"/>
    </i>
    <i r="5">
      <x v="12"/>
    </i>
    <i r="6">
      <x v="45"/>
    </i>
    <i r="7">
      <x v="617"/>
    </i>
    <i r="4">
      <x v="20"/>
    </i>
    <i r="5">
      <x v="2"/>
    </i>
    <i r="6">
      <x v="46"/>
    </i>
    <i r="7">
      <x v="618"/>
    </i>
    <i r="3">
      <x v="123"/>
    </i>
    <i r="4">
      <x v="20"/>
    </i>
    <i r="5">
      <x v="1"/>
    </i>
    <i r="6">
      <x v="26"/>
    </i>
    <i r="7">
      <x v="619"/>
    </i>
    <i r="3">
      <x v="125"/>
    </i>
    <i r="4">
      <x v="12"/>
    </i>
    <i r="5">
      <x v="20"/>
    </i>
    <i r="6">
      <x v="32"/>
    </i>
    <i r="7">
      <x v="620"/>
    </i>
    <i r="4">
      <x v="19"/>
    </i>
    <i r="5">
      <x v="40"/>
    </i>
    <i r="6">
      <x v="15"/>
    </i>
    <i r="7">
      <x v="621"/>
    </i>
    <i r="3">
      <x v="126"/>
    </i>
    <i r="4">
      <x v="12"/>
    </i>
    <i r="5">
      <x v="8"/>
    </i>
    <i r="6">
      <x v="10"/>
    </i>
    <i r="7">
      <x v="622"/>
    </i>
    <i r="4">
      <x v="17"/>
    </i>
    <i r="5">
      <x v="4"/>
    </i>
    <i r="6">
      <x v="8"/>
    </i>
    <i r="7">
      <x v="623"/>
    </i>
    <i r="4">
      <x v="23"/>
    </i>
    <i r="5">
      <x v="4"/>
    </i>
    <i r="6">
      <x v="56"/>
    </i>
    <i r="7">
      <x v="624"/>
    </i>
    <i r="3">
      <x v="127"/>
    </i>
    <i r="4">
      <x v="16"/>
    </i>
    <i r="5">
      <x v="45"/>
    </i>
    <i r="6">
      <x v="8"/>
    </i>
    <i r="7">
      <x v="625"/>
    </i>
    <i r="4">
      <x v="20"/>
    </i>
    <i r="5">
      <x v="21"/>
    </i>
    <i r="6">
      <x v="36"/>
    </i>
    <i r="7">
      <x v="626"/>
    </i>
    <i r="3">
      <x v="128"/>
    </i>
    <i r="4">
      <x v="10"/>
    </i>
    <i r="5">
      <x v="39"/>
    </i>
    <i r="6">
      <x v="42"/>
    </i>
    <i r="7">
      <x v="627"/>
    </i>
    <i r="4">
      <x v="11"/>
    </i>
    <i r="5">
      <x v="12"/>
    </i>
    <i r="6">
      <x v="20"/>
    </i>
    <i r="7">
      <x v="628"/>
    </i>
    <i r="4">
      <x v="16"/>
    </i>
    <i r="5">
      <x v="19"/>
    </i>
    <i r="6">
      <x v="36"/>
    </i>
    <i r="7">
      <x v="629"/>
    </i>
    <i r="3">
      <x v="129"/>
    </i>
    <i r="4">
      <x v="8"/>
    </i>
    <i r="5">
      <x v="40"/>
    </i>
    <i r="6">
      <x v="31"/>
    </i>
    <i r="7">
      <x v="630"/>
    </i>
    <i r="4">
      <x v="19"/>
    </i>
    <i r="5">
      <x v="22"/>
    </i>
    <i r="6">
      <x v="21"/>
    </i>
    <i r="7">
      <x v="631"/>
    </i>
    <i r="3">
      <x v="130"/>
    </i>
    <i r="4">
      <x v="12"/>
    </i>
    <i r="5">
      <x v="26"/>
    </i>
    <i r="6">
      <x v="58"/>
    </i>
    <i r="7">
      <x v="632"/>
    </i>
    <i r="4">
      <x v="13"/>
    </i>
    <i r="5">
      <x v="52"/>
    </i>
    <i r="6">
      <x v="12"/>
    </i>
    <i r="7">
      <x v="633"/>
    </i>
    <i r="4">
      <x v="16"/>
    </i>
    <i r="5">
      <x v="41"/>
    </i>
    <i r="6">
      <x v="18"/>
    </i>
    <i r="7">
      <x v="634"/>
    </i>
    <i r="4">
      <x v="20"/>
    </i>
    <i r="5">
      <x v="46"/>
    </i>
    <i r="6">
      <x v="28"/>
    </i>
    <i r="7">
      <x v="635"/>
    </i>
    <i r="3">
      <x v="131"/>
    </i>
    <i r="4">
      <x v="16"/>
    </i>
    <i r="5">
      <x v="58"/>
    </i>
    <i r="6">
      <x v="13"/>
    </i>
    <i r="7">
      <x v="636"/>
    </i>
    <i r="3">
      <x v="132"/>
    </i>
    <i r="4">
      <x v="7"/>
    </i>
    <i r="5">
      <x v="45"/>
    </i>
    <i r="6">
      <x v="60"/>
    </i>
    <i r="7">
      <x v="637"/>
    </i>
    <i r="4">
      <x v="10"/>
    </i>
    <i r="5">
      <x v="17"/>
    </i>
    <i r="6">
      <x v="56"/>
    </i>
    <i r="7">
      <x v="638"/>
    </i>
    <i r="4">
      <x v="11"/>
    </i>
    <i r="5">
      <x v="51"/>
    </i>
    <i r="6">
      <x v="59"/>
    </i>
    <i r="7">
      <x v="639"/>
    </i>
    <i r="4">
      <x v="15"/>
    </i>
    <i r="5">
      <x v="3"/>
    </i>
    <i r="6">
      <x v="9"/>
    </i>
    <i r="7">
      <x v="640"/>
    </i>
    <i r="3">
      <x v="136"/>
    </i>
    <i r="4">
      <x v="15"/>
    </i>
    <i r="5">
      <x v="17"/>
    </i>
    <i r="6">
      <x v="53"/>
    </i>
    <i r="7">
      <x v="641"/>
    </i>
    <i r="4">
      <x v="21"/>
    </i>
    <i r="5">
      <x v="46"/>
    </i>
    <i r="6">
      <x v="7"/>
    </i>
    <i r="7">
      <x v="642"/>
    </i>
    <i r="3">
      <x v="137"/>
    </i>
    <i r="4">
      <x v="10"/>
    </i>
    <i r="5">
      <x v="20"/>
    </i>
    <i r="6">
      <x v="10"/>
    </i>
    <i r="7">
      <x v="643"/>
    </i>
    <i r="4">
      <x v="15"/>
    </i>
    <i r="5">
      <x v="24"/>
    </i>
    <i r="6">
      <x v="25"/>
    </i>
    <i r="7">
      <x v="644"/>
    </i>
    <i r="3">
      <x v="138"/>
    </i>
    <i r="4">
      <x v="8"/>
    </i>
    <i r="5">
      <x v="19"/>
    </i>
    <i r="6">
      <x v="24"/>
    </i>
    <i r="7">
      <x v="645"/>
    </i>
    <i r="4">
      <x v="10"/>
    </i>
    <i r="5">
      <x v="43"/>
    </i>
    <i r="6">
      <x v="52"/>
    </i>
    <i r="7">
      <x v="646"/>
    </i>
    <i r="4">
      <x v="11"/>
    </i>
    <i r="5">
      <x v="43"/>
    </i>
    <i r="6">
      <x v="18"/>
    </i>
    <i r="7">
      <x v="647"/>
    </i>
    <i r="5">
      <x v="49"/>
    </i>
    <i r="6">
      <x v="47"/>
    </i>
    <i r="7">
      <x v="648"/>
    </i>
    <i r="3">
      <x v="139"/>
    </i>
    <i r="4">
      <x v="22"/>
    </i>
    <i r="5">
      <x v="34"/>
    </i>
    <i r="6">
      <x v="4"/>
    </i>
    <i r="7">
      <x v="649"/>
    </i>
    <i r="3">
      <x v="140"/>
    </i>
    <i r="4">
      <x v="19"/>
    </i>
    <i r="5">
      <x v="20"/>
    </i>
    <i r="6">
      <x v="17"/>
    </i>
    <i r="7">
      <x v="650"/>
    </i>
    <i r="3">
      <x v="141"/>
    </i>
    <i r="4">
      <x v="11"/>
    </i>
    <i r="5">
      <x v="5"/>
    </i>
    <i r="6">
      <x v="4"/>
    </i>
    <i r="7">
      <x v="651"/>
    </i>
    <i r="3">
      <x v="142"/>
    </i>
    <i r="4">
      <x v="1"/>
    </i>
    <i r="5">
      <x v="36"/>
    </i>
    <i r="6">
      <x v="41"/>
    </i>
    <i r="7">
      <x v="652"/>
    </i>
    <i r="3">
      <x v="143"/>
    </i>
    <i r="4">
      <x v="3"/>
    </i>
    <i r="5">
      <x v="48"/>
    </i>
    <i r="6">
      <x v="48"/>
    </i>
    <i r="7">
      <x v="653"/>
    </i>
    <i r="3">
      <x v="144"/>
    </i>
    <i r="4">
      <x v="18"/>
    </i>
    <i r="5">
      <x v="33"/>
    </i>
    <i r="6">
      <x v="7"/>
    </i>
    <i r="7">
      <x v="654"/>
    </i>
    <i r="3">
      <x v="145"/>
    </i>
    <i r="4">
      <x v="13"/>
    </i>
    <i r="5">
      <x v="17"/>
    </i>
    <i r="6">
      <x v="53"/>
    </i>
    <i r="7">
      <x v="655"/>
    </i>
    <i r="4">
      <x v="18"/>
    </i>
    <i r="5">
      <x v="19"/>
    </i>
    <i r="6">
      <x v="60"/>
    </i>
    <i r="7">
      <x v="656"/>
    </i>
    <i r="3">
      <x v="146"/>
    </i>
    <i r="4">
      <x v="1"/>
    </i>
    <i r="5">
      <x v="57"/>
    </i>
    <i r="6">
      <x v="7"/>
    </i>
    <i r="7">
      <x v="657"/>
    </i>
    <i r="4">
      <x v="4"/>
    </i>
    <i r="5">
      <x v="17"/>
    </i>
    <i r="6">
      <x v="4"/>
    </i>
    <i r="7">
      <x v="658"/>
    </i>
    <i r="4">
      <x v="9"/>
    </i>
    <i r="5">
      <x v="9"/>
    </i>
    <i r="6">
      <x v="15"/>
    </i>
    <i r="7">
      <x v="659"/>
    </i>
    <i r="5">
      <x v="27"/>
    </i>
    <i r="6">
      <x v="55"/>
    </i>
    <i r="7">
      <x v="660"/>
    </i>
    <i r="4">
      <x v="10"/>
    </i>
    <i r="5">
      <x v="58"/>
    </i>
    <i r="6">
      <x v="57"/>
    </i>
    <i r="7">
      <x v="661"/>
    </i>
    <i r="4">
      <x v="12"/>
    </i>
    <i r="5">
      <x v="41"/>
    </i>
    <i r="6">
      <x v="57"/>
    </i>
    <i r="7">
      <x v="662"/>
    </i>
    <i r="4">
      <x v="14"/>
    </i>
    <i r="5">
      <x v="59"/>
    </i>
    <i r="6">
      <x v="12"/>
    </i>
    <i r="7">
      <x v="663"/>
    </i>
    <i r="4">
      <x v="15"/>
    </i>
    <i r="5">
      <x v="8"/>
    </i>
    <i r="6">
      <x v="54"/>
    </i>
    <i r="7">
      <x v="664"/>
    </i>
    <i r="5">
      <x v="51"/>
    </i>
    <i r="6">
      <x v="22"/>
    </i>
    <i r="7">
      <x v="665"/>
    </i>
    <i r="4">
      <x v="16"/>
    </i>
    <i r="5">
      <x v="29"/>
    </i>
    <i r="6">
      <x v="26"/>
    </i>
    <i r="7">
      <x v="666"/>
    </i>
    <i r="5">
      <x v="51"/>
    </i>
    <i r="6">
      <x v="49"/>
    </i>
    <i r="7">
      <x v="667"/>
    </i>
    <i r="4">
      <x v="20"/>
    </i>
    <i r="5">
      <x v="40"/>
    </i>
    <i r="6">
      <x v="53"/>
    </i>
    <i r="7">
      <x v="668"/>
    </i>
    <i r="4">
      <x v="21"/>
    </i>
    <i r="5">
      <x v="47"/>
    </i>
    <i r="6">
      <x v="10"/>
    </i>
    <i r="7">
      <x v="669"/>
    </i>
    <i r="4">
      <x v="22"/>
    </i>
    <i r="5">
      <x v="27"/>
    </i>
    <i r="6">
      <x v="11"/>
    </i>
    <i r="7">
      <x v="670"/>
    </i>
    <i r="4">
      <x v="24"/>
    </i>
    <i r="5">
      <x v="7"/>
    </i>
    <i r="6">
      <x v="14"/>
    </i>
    <i r="7">
      <x v="671"/>
    </i>
    <i r="3">
      <x v="147"/>
    </i>
    <i r="4">
      <x v="11"/>
    </i>
    <i r="5">
      <x v="16"/>
    </i>
    <i r="6">
      <x v="12"/>
    </i>
    <i r="7">
      <x v="672"/>
    </i>
    <i r="4">
      <x v="12"/>
    </i>
    <i r="5">
      <x v="10"/>
    </i>
    <i r="6">
      <x v="23"/>
    </i>
    <i r="7">
      <x v="673"/>
    </i>
    <i r="4">
      <x v="13"/>
    </i>
    <i r="5">
      <x v="24"/>
    </i>
    <i r="6">
      <x v="53"/>
    </i>
    <i r="7">
      <x v="674"/>
    </i>
    <i r="4">
      <x v="15"/>
    </i>
    <i r="5">
      <x v="33"/>
    </i>
    <i r="6">
      <x v="43"/>
    </i>
    <i r="7">
      <x v="675"/>
    </i>
    <i r="5">
      <x v="59"/>
    </i>
    <i r="6">
      <x v="38"/>
    </i>
    <i r="7">
      <x v="676"/>
    </i>
    <i r="5">
      <x v="60"/>
    </i>
    <i r="6">
      <x v="43"/>
    </i>
    <i r="7">
      <x v="677"/>
    </i>
    <i r="4">
      <x v="16"/>
    </i>
    <i r="5">
      <x v="39"/>
    </i>
    <i r="6">
      <x v="33"/>
    </i>
    <i r="7">
      <x v="678"/>
    </i>
    <i r="4">
      <x v="17"/>
    </i>
    <i r="5">
      <x v="40"/>
    </i>
    <i r="6">
      <x v="48"/>
    </i>
    <i r="7">
      <x v="679"/>
    </i>
    <i r="4">
      <x v="18"/>
    </i>
    <i r="5">
      <x v="51"/>
    </i>
    <i r="6">
      <x v="28"/>
    </i>
    <i r="7">
      <x v="680"/>
    </i>
    <i r="4">
      <x v="20"/>
    </i>
    <i r="5">
      <x v="8"/>
    </i>
    <i r="6">
      <x v="14"/>
    </i>
    <i r="7">
      <x v="681"/>
    </i>
    <i r="5">
      <x v="22"/>
    </i>
    <i r="6">
      <x v="7"/>
    </i>
    <i r="7">
      <x v="682"/>
    </i>
    <i r="4">
      <x v="23"/>
    </i>
    <i r="5">
      <x v="42"/>
    </i>
    <i r="6">
      <x v="60"/>
    </i>
    <i r="7">
      <x v="683"/>
    </i>
    <i r="3">
      <x v="148"/>
    </i>
    <i r="4">
      <x v="2"/>
    </i>
    <i r="5">
      <x v="21"/>
    </i>
    <i r="6">
      <x v="44"/>
    </i>
    <i r="7">
      <x v="684"/>
    </i>
    <i r="4">
      <x v="6"/>
    </i>
    <i r="5">
      <x v="22"/>
    </i>
    <i r="6">
      <x v="22"/>
    </i>
    <i r="7">
      <x v="685"/>
    </i>
    <i r="4">
      <x v="8"/>
    </i>
    <i r="5">
      <x v="4"/>
    </i>
    <i r="6">
      <x v="49"/>
    </i>
    <i r="7">
      <x v="686"/>
    </i>
    <i r="4">
      <x v="10"/>
    </i>
    <i r="5">
      <x v="11"/>
    </i>
    <i r="6">
      <x v="57"/>
    </i>
    <i r="7">
      <x v="687"/>
    </i>
    <i r="4">
      <x v="11"/>
    </i>
    <i r="5">
      <x v="56"/>
    </i>
    <i r="6">
      <x v="59"/>
    </i>
    <i r="7">
      <x v="688"/>
    </i>
    <i r="4">
      <x v="12"/>
    </i>
    <i r="5">
      <x v="26"/>
    </i>
    <i r="6">
      <x v="54"/>
    </i>
    <i r="7">
      <x v="689"/>
    </i>
    <i r="5">
      <x v="42"/>
    </i>
    <i r="6">
      <x v="32"/>
    </i>
    <i r="7">
      <x v="690"/>
    </i>
    <i r="5">
      <x v="43"/>
    </i>
    <i r="6">
      <x v="33"/>
    </i>
    <i r="7">
      <x v="691"/>
    </i>
    <i r="4">
      <x v="13"/>
    </i>
    <i r="5">
      <x v="29"/>
    </i>
    <i r="6">
      <x v="56"/>
    </i>
    <i r="7">
      <x v="692"/>
    </i>
    <i r="5">
      <x v="31"/>
    </i>
    <i r="6">
      <x v="26"/>
    </i>
    <i r="7">
      <x v="693"/>
    </i>
    <i r="5">
      <x v="34"/>
    </i>
    <i r="6">
      <x v="31"/>
    </i>
    <i r="7">
      <x v="694"/>
    </i>
    <i r="4">
      <x v="14"/>
    </i>
    <i r="5">
      <x v="24"/>
    </i>
    <i r="6">
      <x v="24"/>
    </i>
    <i r="7">
      <x v="695"/>
    </i>
    <i r="5">
      <x v="55"/>
    </i>
    <i r="6">
      <x v="30"/>
    </i>
    <i r="7">
      <x v="696"/>
    </i>
    <i r="4">
      <x v="15"/>
    </i>
    <i r="5">
      <x v="51"/>
    </i>
    <i r="6">
      <x v="45"/>
    </i>
    <i r="7">
      <x v="697"/>
    </i>
    <i r="4">
      <x v="16"/>
    </i>
    <i r="5">
      <x v="2"/>
    </i>
    <i r="6">
      <x v="41"/>
    </i>
    <i r="7">
      <x v="698"/>
    </i>
    <i r="5">
      <x v="7"/>
    </i>
    <i r="6">
      <x v="24"/>
    </i>
    <i r="7">
      <x v="699"/>
    </i>
    <i r="5">
      <x v="57"/>
    </i>
    <i r="6">
      <x v="20"/>
    </i>
    <i r="7">
      <x v="700"/>
    </i>
    <i r="4">
      <x v="18"/>
    </i>
    <i r="5">
      <x v="20"/>
    </i>
    <i r="6">
      <x v="59"/>
    </i>
    <i r="7">
      <x v="701"/>
    </i>
    <i r="5">
      <x v="35"/>
    </i>
    <i r="6">
      <x v="31"/>
    </i>
    <i r="7">
      <x v="702"/>
    </i>
    <i r="4">
      <x v="19"/>
    </i>
    <i r="5">
      <x v="4"/>
    </i>
    <i r="6">
      <x v="59"/>
    </i>
    <i r="7">
      <x v="703"/>
    </i>
    <i r="3">
      <x v="149"/>
    </i>
    <i r="4">
      <x v="11"/>
    </i>
    <i r="5">
      <x v="18"/>
    </i>
    <i r="6">
      <x v="55"/>
    </i>
    <i r="7">
      <x v="704"/>
    </i>
    <i r="5">
      <x v="24"/>
    </i>
    <i r="6">
      <x v="31"/>
    </i>
    <i r="7">
      <x v="705"/>
    </i>
    <i r="4">
      <x v="12"/>
    </i>
    <i r="5">
      <x v="45"/>
    </i>
    <i r="6">
      <x v="50"/>
    </i>
    <i r="7">
      <x v="706"/>
    </i>
    <i r="4">
      <x v="13"/>
    </i>
    <i r="5">
      <x v="54"/>
    </i>
    <i r="6">
      <x v="2"/>
    </i>
    <i r="7">
      <x v="707"/>
    </i>
    <i r="4">
      <x v="14"/>
    </i>
    <i r="5">
      <x v="40"/>
    </i>
    <i r="6">
      <x v="31"/>
    </i>
    <i r="7">
      <x v="708"/>
    </i>
    <i r="4">
      <x v="15"/>
    </i>
    <i r="5">
      <x v="32"/>
    </i>
    <i r="6">
      <x v="54"/>
    </i>
    <i r="7">
      <x v="709"/>
    </i>
    <i r="5">
      <x v="59"/>
    </i>
    <i r="6">
      <x v="20"/>
    </i>
    <i r="7">
      <x v="710"/>
    </i>
    <i r="4">
      <x v="16"/>
    </i>
    <i r="5">
      <x v="56"/>
    </i>
    <i r="6">
      <x v="16"/>
    </i>
    <i r="7">
      <x v="711"/>
    </i>
    <i r="4">
      <x v="19"/>
    </i>
    <i r="5">
      <x v="2"/>
    </i>
    <i r="6">
      <x v="56"/>
    </i>
    <i r="7">
      <x v="712"/>
    </i>
    <i r="5">
      <x v="35"/>
    </i>
    <i r="6">
      <x v="23"/>
    </i>
    <i r="7">
      <x v="713"/>
    </i>
    <i r="4">
      <x v="22"/>
    </i>
    <i r="5">
      <x v="44"/>
    </i>
    <i r="6">
      <x v="52"/>
    </i>
    <i r="7">
      <x v="714"/>
    </i>
    <i r="4">
      <x v="23"/>
    </i>
    <i r="5">
      <x v="24"/>
    </i>
    <i r="6">
      <x v="55"/>
    </i>
    <i r="7">
      <x v="715"/>
    </i>
    <i r="3">
      <x v="150"/>
    </i>
    <i r="4">
      <x v="4"/>
    </i>
    <i r="5">
      <x v="45"/>
    </i>
    <i r="6">
      <x v="22"/>
    </i>
    <i r="7">
      <x v="716"/>
    </i>
    <i r="4">
      <x v="6"/>
    </i>
    <i r="5">
      <x v="24"/>
    </i>
    <i r="6">
      <x v="46"/>
    </i>
    <i r="7">
      <x v="717"/>
    </i>
    <i r="4">
      <x v="10"/>
    </i>
    <i r="5">
      <x v="55"/>
    </i>
    <i r="6">
      <x v="3"/>
    </i>
    <i r="7">
      <x v="718"/>
    </i>
    <i r="5">
      <x v="57"/>
    </i>
    <i r="6">
      <x v="27"/>
    </i>
    <i r="7">
      <x v="719"/>
    </i>
    <i r="4">
      <x v="11"/>
    </i>
    <i r="5">
      <x v="15"/>
    </i>
    <i r="6">
      <x v="46"/>
    </i>
    <i r="7">
      <x v="720"/>
    </i>
    <i r="4">
      <x v="14"/>
    </i>
    <i r="5">
      <x v="49"/>
    </i>
    <i r="6">
      <x v="43"/>
    </i>
    <i r="7">
      <x v="721"/>
    </i>
    <i r="4">
      <x v="15"/>
    </i>
    <i r="5">
      <x v="16"/>
    </i>
    <i r="6">
      <x v="24"/>
    </i>
    <i r="7">
      <x v="722"/>
    </i>
    <i r="5">
      <x v="29"/>
    </i>
    <i r="6">
      <x v="14"/>
    </i>
    <i r="7">
      <x v="723"/>
    </i>
    <i r="4">
      <x v="18"/>
    </i>
    <i r="5">
      <x v="1"/>
    </i>
    <i r="6">
      <x v="57"/>
    </i>
    <i r="7">
      <x v="724"/>
    </i>
    <i r="5">
      <x v="5"/>
    </i>
    <i r="6">
      <x v="33"/>
    </i>
    <i r="7">
      <x v="725"/>
    </i>
    <i r="5">
      <x v="26"/>
    </i>
    <i r="6">
      <x v="24"/>
    </i>
    <i r="7">
      <x v="726"/>
    </i>
    <i r="5">
      <x v="38"/>
    </i>
    <i r="6">
      <x v="10"/>
    </i>
    <i r="7">
      <x v="727"/>
    </i>
    <i r="5">
      <x v="57"/>
    </i>
    <i r="6">
      <x v="17"/>
    </i>
    <i r="7">
      <x v="728"/>
    </i>
    <i r="4">
      <x v="20"/>
    </i>
    <i r="5">
      <x v="29"/>
    </i>
    <i r="6">
      <x v="46"/>
    </i>
    <i r="7">
      <x v="729"/>
    </i>
    <i r="4">
      <x v="22"/>
    </i>
    <i r="5">
      <x v="8"/>
    </i>
    <i r="6">
      <x v="39"/>
    </i>
    <i r="7">
      <x v="730"/>
    </i>
    <i r="4">
      <x v="23"/>
    </i>
    <i r="5">
      <x v="46"/>
    </i>
    <i r="6">
      <x v="23"/>
    </i>
    <i r="7">
      <x v="731"/>
    </i>
    <i r="3">
      <x v="151"/>
    </i>
    <i r="4">
      <x v="3"/>
    </i>
    <i r="5">
      <x v="10"/>
    </i>
    <i r="6">
      <x v="1"/>
    </i>
    <i r="7">
      <x v="732"/>
    </i>
    <i r="4">
      <x v="6"/>
    </i>
    <i r="5">
      <x v="8"/>
    </i>
    <i r="6">
      <x v="3"/>
    </i>
    <i r="7">
      <x v="733"/>
    </i>
    <i r="4">
      <x v="8"/>
    </i>
    <i r="5">
      <x v="15"/>
    </i>
    <i r="6">
      <x v="20"/>
    </i>
    <i r="7">
      <x v="734"/>
    </i>
    <i r="4">
      <x v="11"/>
    </i>
    <i r="5">
      <x v="9"/>
    </i>
    <i r="6">
      <x v="59"/>
    </i>
    <i r="7">
      <x v="735"/>
    </i>
    <i r="4">
      <x v="12"/>
    </i>
    <i r="5">
      <x v="7"/>
    </i>
    <i r="6">
      <x v="16"/>
    </i>
    <i r="7">
      <x v="736"/>
    </i>
    <i r="5">
      <x v="47"/>
    </i>
    <i r="6">
      <x v="1"/>
    </i>
    <i r="7">
      <x v="737"/>
    </i>
    <i r="4">
      <x v="13"/>
    </i>
    <i r="5">
      <x v="37"/>
    </i>
    <i r="6">
      <x v="17"/>
    </i>
    <i r="7">
      <x v="738"/>
    </i>
    <i r="5">
      <x v="38"/>
    </i>
    <i r="6">
      <x v="43"/>
    </i>
    <i r="7">
      <x v="739"/>
    </i>
    <i r="5">
      <x v="48"/>
    </i>
    <i r="6">
      <x v="42"/>
    </i>
    <i r="7">
      <x v="740"/>
    </i>
    <i r="4">
      <x v="14"/>
    </i>
    <i r="5">
      <x v="45"/>
    </i>
    <i r="6">
      <x v="17"/>
    </i>
    <i r="7">
      <x v="741"/>
    </i>
    <i r="5">
      <x v="58"/>
    </i>
    <i r="6">
      <x v="46"/>
    </i>
    <i r="7">
      <x v="742"/>
    </i>
    <i r="4">
      <x v="15"/>
    </i>
    <i r="5">
      <x v="59"/>
    </i>
    <i r="6">
      <x v="46"/>
    </i>
    <i r="7">
      <x v="743"/>
    </i>
    <i r="4">
      <x v="16"/>
    </i>
    <i r="5">
      <x v="2"/>
    </i>
    <i r="6">
      <x v="32"/>
    </i>
    <i r="7">
      <x v="744"/>
    </i>
    <i r="4">
      <x v="18"/>
    </i>
    <i r="5">
      <x v="8"/>
    </i>
    <i r="6">
      <x v="54"/>
    </i>
    <i r="7">
      <x v="745"/>
    </i>
    <i r="4">
      <x v="19"/>
    </i>
    <i r="5">
      <x v="59"/>
    </i>
    <i r="6">
      <x v="58"/>
    </i>
    <i r="7">
      <x v="746"/>
    </i>
    <i r="4">
      <x v="20"/>
    </i>
    <i r="5">
      <x v="23"/>
    </i>
    <i r="6">
      <x v="49"/>
    </i>
    <i r="7">
      <x v="747"/>
    </i>
    <i r="5">
      <x v="40"/>
    </i>
    <i r="6">
      <x v="42"/>
    </i>
    <i r="7">
      <x v="748"/>
    </i>
    <i r="4">
      <x v="22"/>
    </i>
    <i r="5">
      <x v="59"/>
    </i>
    <i r="6">
      <x v="58"/>
    </i>
    <i r="7">
      <x v="749"/>
    </i>
    <i r="3">
      <x v="152"/>
    </i>
    <i r="4">
      <x v="9"/>
    </i>
    <i r="5">
      <x v="25"/>
    </i>
    <i r="6">
      <x v="37"/>
    </i>
    <i r="7">
      <x v="750"/>
    </i>
    <i r="4">
      <x v="11"/>
    </i>
    <i r="5">
      <x v="45"/>
    </i>
    <i r="6">
      <x v="43"/>
    </i>
    <i r="7">
      <x v="751"/>
    </i>
    <i r="5">
      <x v="48"/>
    </i>
    <i r="6">
      <x v="5"/>
    </i>
    <i r="7">
      <x v="752"/>
    </i>
    <i r="4">
      <x v="12"/>
    </i>
    <i r="5">
      <x v="9"/>
    </i>
    <i r="6">
      <x v="54"/>
    </i>
    <i r="7">
      <x v="753"/>
    </i>
    <i r="5">
      <x v="40"/>
    </i>
    <i r="6">
      <x v="14"/>
    </i>
    <i r="7">
      <x v="754"/>
    </i>
    <i r="4">
      <x v="13"/>
    </i>
    <i r="5">
      <x v="4"/>
    </i>
    <i r="6">
      <x v="3"/>
    </i>
    <i r="7">
      <x v="755"/>
    </i>
    <i r="4">
      <x v="14"/>
    </i>
    <i r="5">
      <x v="9"/>
    </i>
    <i r="6">
      <x v="26"/>
    </i>
    <i r="7">
      <x v="756"/>
    </i>
    <i r="5">
      <x v="58"/>
    </i>
    <i r="6">
      <x v="31"/>
    </i>
    <i r="7">
      <x v="757"/>
    </i>
    <i r="4">
      <x v="16"/>
    </i>
    <i r="5">
      <x v="39"/>
    </i>
    <i r="6">
      <x v="41"/>
    </i>
    <i r="7">
      <x v="758"/>
    </i>
    <i r="4">
      <x v="17"/>
    </i>
    <i r="5">
      <x v="21"/>
    </i>
    <i r="6">
      <x v="7"/>
    </i>
    <i r="7">
      <x v="759"/>
    </i>
    <i r="4">
      <x v="19"/>
    </i>
    <i r="5">
      <x v="30"/>
    </i>
    <i r="6">
      <x v="10"/>
    </i>
    <i r="7">
      <x v="760"/>
    </i>
    <i r="2">
      <x v="6"/>
    </i>
    <i r="3">
      <x v="153"/>
    </i>
    <i r="4">
      <x v="19"/>
    </i>
    <i r="5">
      <x v="45"/>
    </i>
    <i r="6">
      <x v="29"/>
    </i>
    <i r="7">
      <x v="761"/>
    </i>
    <i r="3">
      <x v="154"/>
    </i>
    <i r="4">
      <x v="9"/>
    </i>
    <i r="5">
      <x v="47"/>
    </i>
    <i r="6">
      <x v="58"/>
    </i>
    <i r="7">
      <x v="762"/>
    </i>
    <i r="4">
      <x v="11"/>
    </i>
    <i r="5">
      <x v="24"/>
    </i>
    <i r="6">
      <x v="17"/>
    </i>
    <i r="7">
      <x v="763"/>
    </i>
    <i r="3">
      <x v="155"/>
    </i>
    <i r="4">
      <x v="12"/>
    </i>
    <i r="5">
      <x v="53"/>
    </i>
    <i r="6">
      <x v="28"/>
    </i>
    <i r="7">
      <x v="764"/>
    </i>
    <i r="3">
      <x v="156"/>
    </i>
    <i r="4">
      <x v="10"/>
    </i>
    <i r="5">
      <x v="44"/>
    </i>
    <i r="6">
      <x v="26"/>
    </i>
    <i r="7">
      <x v="765"/>
    </i>
    <i r="4">
      <x v="22"/>
    </i>
    <i r="5">
      <x v="60"/>
    </i>
    <i r="6">
      <x v="46"/>
    </i>
    <i r="7">
      <x v="766"/>
    </i>
    <i r="3">
      <x v="158"/>
    </i>
    <i r="4">
      <x v="3"/>
    </i>
    <i r="5">
      <x v="14"/>
    </i>
    <i r="6">
      <x v="25"/>
    </i>
    <i r="7">
      <x v="767"/>
    </i>
    <i r="4">
      <x v="5"/>
    </i>
    <i r="5">
      <x v="20"/>
    </i>
    <i r="6">
      <x v="17"/>
    </i>
    <i r="7">
      <x v="768"/>
    </i>
    <i r="4">
      <x v="11"/>
    </i>
    <i r="5">
      <x v="14"/>
    </i>
    <i r="6">
      <x v="26"/>
    </i>
    <i r="7">
      <x v="769"/>
    </i>
    <i r="4">
      <x v="17"/>
    </i>
    <i r="5">
      <x v="35"/>
    </i>
    <i r="6">
      <x v="43"/>
    </i>
    <i r="7">
      <x v="770"/>
    </i>
    <i r="3">
      <x v="159"/>
    </i>
    <i r="4">
      <x v="4"/>
    </i>
    <i r="5">
      <x v="44"/>
    </i>
    <i r="6">
      <x v="6"/>
    </i>
    <i r="7">
      <x v="771"/>
    </i>
    <i r="4">
      <x v="23"/>
    </i>
    <i r="5">
      <x v="30"/>
    </i>
    <i r="6">
      <x v="20"/>
    </i>
    <i r="7">
      <x v="772"/>
    </i>
    <i r="3">
      <x v="160"/>
    </i>
    <i r="4">
      <x v="17"/>
    </i>
    <i r="5">
      <x v="13"/>
    </i>
    <i r="6">
      <x v="45"/>
    </i>
    <i r="7">
      <x v="773"/>
    </i>
    <i r="3">
      <x v="161"/>
    </i>
    <i r="4">
      <x v="11"/>
    </i>
    <i r="5">
      <x v="39"/>
    </i>
    <i r="6">
      <x v="48"/>
    </i>
    <i r="7">
      <x v="774"/>
    </i>
    <i r="4">
      <x v="13"/>
    </i>
    <i r="5">
      <x v="46"/>
    </i>
    <i r="6">
      <x v="53"/>
    </i>
    <i r="7">
      <x v="775"/>
    </i>
    <i r="4">
      <x v="17"/>
    </i>
    <i r="5">
      <x v="55"/>
    </i>
    <i r="6">
      <x v="48"/>
    </i>
    <i r="7">
      <x v="776"/>
    </i>
    <i r="3">
      <x v="163"/>
    </i>
    <i r="4">
      <x v="21"/>
    </i>
    <i r="5">
      <x v="15"/>
    </i>
    <i r="6">
      <x v="11"/>
    </i>
    <i r="7">
      <x v="777"/>
    </i>
    <i r="3">
      <x v="165"/>
    </i>
    <i r="4">
      <x v="7"/>
    </i>
    <i r="5">
      <x v="49"/>
    </i>
    <i r="6">
      <x v="50"/>
    </i>
    <i r="7">
      <x v="778"/>
    </i>
    <i r="4">
      <x v="12"/>
    </i>
    <i r="5">
      <x v="47"/>
    </i>
    <i r="6">
      <x v="2"/>
    </i>
    <i r="7">
      <x v="779"/>
    </i>
    <i r="4">
      <x v="18"/>
    </i>
    <i r="5">
      <x v="45"/>
    </i>
    <i r="6">
      <x v="29"/>
    </i>
    <i r="7">
      <x v="780"/>
    </i>
    <i r="3">
      <x v="167"/>
    </i>
    <i r="4">
      <x v="6"/>
    </i>
    <i r="5">
      <x v="7"/>
    </i>
    <i r="6">
      <x v="17"/>
    </i>
    <i r="7">
      <x v="781"/>
    </i>
    <i r="4">
      <x v="8"/>
    </i>
    <i r="5">
      <x v="28"/>
    </i>
    <i r="6">
      <x v="55"/>
    </i>
    <i r="7">
      <x v="782"/>
    </i>
    <i r="3">
      <x v="169"/>
    </i>
    <i r="4">
      <x v="11"/>
    </i>
    <i r="5">
      <x v="25"/>
    </i>
    <i r="6">
      <x v="19"/>
    </i>
    <i r="7">
      <x v="783"/>
    </i>
    <i r="4">
      <x v="12"/>
    </i>
    <i r="5">
      <x v="22"/>
    </i>
    <i r="6">
      <x v="51"/>
    </i>
    <i r="7">
      <x v="784"/>
    </i>
    <i r="3">
      <x v="171"/>
    </i>
    <i r="4">
      <x v="11"/>
    </i>
    <i r="5">
      <x v="17"/>
    </i>
    <i r="6">
      <x v="45"/>
    </i>
    <i r="7">
      <x v="785"/>
    </i>
    <i r="4">
      <x v="15"/>
    </i>
    <i r="5">
      <x v="15"/>
    </i>
    <i r="6">
      <x v="21"/>
    </i>
    <i r="7">
      <x v="786"/>
    </i>
    <i r="4">
      <x v="20"/>
    </i>
    <i r="5">
      <x v="42"/>
    </i>
    <i r="6">
      <x v="7"/>
    </i>
    <i r="7">
      <x v="787"/>
    </i>
    <i r="3">
      <x v="172"/>
    </i>
    <i r="4">
      <x v="10"/>
    </i>
    <i r="5">
      <x v="28"/>
    </i>
    <i r="6">
      <x v="45"/>
    </i>
    <i r="7">
      <x v="788"/>
    </i>
    <i r="4">
      <x v="14"/>
    </i>
    <i r="5">
      <x v="9"/>
    </i>
    <i r="6">
      <x v="37"/>
    </i>
    <i r="7">
      <x v="789"/>
    </i>
    <i r="3">
      <x v="173"/>
    </i>
    <i r="4">
      <x v="1"/>
    </i>
    <i r="5">
      <x v="35"/>
    </i>
    <i r="6">
      <x v="50"/>
    </i>
    <i r="7">
      <x v="790"/>
    </i>
    <i r="4">
      <x v="4"/>
    </i>
    <i r="5">
      <x v="10"/>
    </i>
    <i r="6">
      <x v="6"/>
    </i>
    <i r="7">
      <x v="791"/>
    </i>
    <i r="4">
      <x v="19"/>
    </i>
    <i r="5">
      <x v="31"/>
    </i>
    <i r="6">
      <x v="18"/>
    </i>
    <i r="7">
      <x v="792"/>
    </i>
    <i r="3">
      <x v="174"/>
    </i>
    <i r="4">
      <x v="12"/>
    </i>
    <i r="5">
      <x v="52"/>
    </i>
    <i r="6">
      <x v="6"/>
    </i>
    <i r="7">
      <x v="793"/>
    </i>
    <i r="4">
      <x v="18"/>
    </i>
    <i r="5">
      <x v="46"/>
    </i>
    <i r="6">
      <x v="15"/>
    </i>
    <i r="7">
      <x v="794"/>
    </i>
    <i r="3">
      <x v="176"/>
    </i>
    <i r="4">
      <x v="20"/>
    </i>
    <i r="5">
      <x v="11"/>
    </i>
    <i r="6">
      <x v="40"/>
    </i>
    <i r="7">
      <x v="795"/>
    </i>
    <i r="3">
      <x v="177"/>
    </i>
    <i r="4">
      <x v="4"/>
    </i>
    <i r="5">
      <x v="29"/>
    </i>
    <i r="6">
      <x v="13"/>
    </i>
    <i r="7">
      <x v="796"/>
    </i>
    <i r="4">
      <x v="6"/>
    </i>
    <i r="5">
      <x v="7"/>
    </i>
    <i r="6">
      <x v="19"/>
    </i>
    <i r="7">
      <x v="797"/>
    </i>
    <i r="5">
      <x v="21"/>
    </i>
    <i r="6">
      <x v="25"/>
    </i>
    <i r="7">
      <x v="798"/>
    </i>
    <i r="4">
      <x v="7"/>
    </i>
    <i r="5">
      <x v="19"/>
    </i>
    <i r="6">
      <x v="51"/>
    </i>
    <i r="7">
      <x v="799"/>
    </i>
    <i r="4">
      <x v="8"/>
    </i>
    <i r="5">
      <x v="47"/>
    </i>
    <i r="6">
      <x v="17"/>
    </i>
    <i r="7">
      <x v="800"/>
    </i>
    <i r="4">
      <x v="9"/>
    </i>
    <i r="5">
      <x v="16"/>
    </i>
    <i r="6">
      <x v="21"/>
    </i>
    <i r="7">
      <x v="801"/>
    </i>
    <i r="4">
      <x v="10"/>
    </i>
    <i r="5">
      <x v="13"/>
    </i>
    <i r="6">
      <x v="11"/>
    </i>
    <i r="7">
      <x v="802"/>
    </i>
    <i r="4">
      <x v="11"/>
    </i>
    <i r="5">
      <x v="25"/>
    </i>
    <i r="6">
      <x v="16"/>
    </i>
    <i r="7">
      <x v="803"/>
    </i>
    <i r="5">
      <x v="35"/>
    </i>
    <i r="6">
      <x v="28"/>
    </i>
    <i r="7">
      <x v="804"/>
    </i>
    <i r="5">
      <x v="46"/>
    </i>
    <i r="6">
      <x v="2"/>
    </i>
    <i r="7">
      <x v="805"/>
    </i>
    <i r="4">
      <x v="12"/>
    </i>
    <i r="5">
      <x v="46"/>
    </i>
    <i r="6">
      <x v="4"/>
    </i>
    <i r="7">
      <x v="806"/>
    </i>
    <i r="4">
      <x v="13"/>
    </i>
    <i r="5">
      <x v="26"/>
    </i>
    <i r="6">
      <x v="54"/>
    </i>
    <i r="7">
      <x v="807"/>
    </i>
    <i r="4">
      <x v="15"/>
    </i>
    <i r="5">
      <x v="35"/>
    </i>
    <i r="6">
      <x v="16"/>
    </i>
    <i r="7">
      <x v="808"/>
    </i>
    <i r="5">
      <x v="39"/>
    </i>
    <i r="6">
      <x v="5"/>
    </i>
    <i r="7">
      <x v="809"/>
    </i>
    <i r="5">
      <x v="45"/>
    </i>
    <i r="6">
      <x v="52"/>
    </i>
    <i r="7">
      <x v="810"/>
    </i>
    <i r="4">
      <x v="16"/>
    </i>
    <i r="5">
      <x v="36"/>
    </i>
    <i r="6">
      <x v="14"/>
    </i>
    <i r="7">
      <x v="811"/>
    </i>
    <i r="5">
      <x v="40"/>
    </i>
    <i r="6">
      <x v="4"/>
    </i>
    <i r="7">
      <x v="812"/>
    </i>
    <i r="5">
      <x v="53"/>
    </i>
    <i r="6">
      <x v="43"/>
    </i>
    <i r="7">
      <x v="813"/>
    </i>
    <i r="4">
      <x v="17"/>
    </i>
    <i r="5">
      <x v="10"/>
    </i>
    <i r="6">
      <x v="48"/>
    </i>
    <i r="7">
      <x v="814"/>
    </i>
    <i r="6">
      <x v="49"/>
    </i>
    <i r="7">
      <x v="815"/>
    </i>
    <i r="5">
      <x v="30"/>
    </i>
    <i r="6">
      <x v="52"/>
    </i>
    <i r="7">
      <x v="816"/>
    </i>
    <i r="5">
      <x v="58"/>
    </i>
    <i r="6">
      <x v="40"/>
    </i>
    <i r="7">
      <x v="817"/>
    </i>
    <i r="4">
      <x v="18"/>
    </i>
    <i r="5">
      <x v="13"/>
    </i>
    <i r="6">
      <x v="48"/>
    </i>
    <i r="7">
      <x v="818"/>
    </i>
    <i r="4">
      <x v="19"/>
    </i>
    <i r="5">
      <x v="58"/>
    </i>
    <i r="6">
      <x v="55"/>
    </i>
    <i r="7">
      <x v="819"/>
    </i>
    <i r="4">
      <x v="20"/>
    </i>
    <i r="5">
      <x v="33"/>
    </i>
    <i r="6">
      <x v="54"/>
    </i>
    <i r="7">
      <x v="820"/>
    </i>
    <i r="3">
      <x v="178"/>
    </i>
    <i r="4">
      <x v="2"/>
    </i>
    <i r="5">
      <x v="49"/>
    </i>
    <i r="6">
      <x v="2"/>
    </i>
    <i r="7">
      <x v="821"/>
    </i>
    <i r="6">
      <x v="47"/>
    </i>
    <i r="7">
      <x v="822"/>
    </i>
    <i r="4">
      <x v="6"/>
    </i>
    <i r="5">
      <x v="16"/>
    </i>
    <i r="6">
      <x v="1"/>
    </i>
    <i r="7">
      <x v="823"/>
    </i>
    <i r="4">
      <x v="7"/>
    </i>
    <i r="5">
      <x v="42"/>
    </i>
    <i r="6">
      <x v="21"/>
    </i>
    <i r="7">
      <x v="824"/>
    </i>
    <i r="5">
      <x v="52"/>
    </i>
    <i r="6">
      <x v="49"/>
    </i>
    <i r="7">
      <x v="825"/>
    </i>
    <i r="4">
      <x v="8"/>
    </i>
    <i r="5">
      <x v="12"/>
    </i>
    <i r="6">
      <x v="39"/>
    </i>
    <i r="7">
      <x v="826"/>
    </i>
    <i r="5">
      <x v="15"/>
    </i>
    <i r="6">
      <x v="60"/>
    </i>
    <i r="7">
      <x v="827"/>
    </i>
    <i r="4">
      <x v="9"/>
    </i>
    <i r="5">
      <x v="20"/>
    </i>
    <i r="6">
      <x v="42"/>
    </i>
    <i r="7">
      <x v="828"/>
    </i>
    <i r="4">
      <x v="11"/>
    </i>
    <i r="5">
      <x v="20"/>
    </i>
    <i r="6">
      <x v="21"/>
    </i>
    <i r="7">
      <x v="829"/>
    </i>
    <i r="5">
      <x v="29"/>
    </i>
    <i r="6">
      <x v="17"/>
    </i>
    <i r="7">
      <x v="830"/>
    </i>
    <i r="4">
      <x v="13"/>
    </i>
    <i r="5">
      <x v="1"/>
    </i>
    <i r="6">
      <x v="45"/>
    </i>
    <i r="7">
      <x v="831"/>
    </i>
    <i r="4">
      <x v="14"/>
    </i>
    <i r="5">
      <x v="10"/>
    </i>
    <i r="6">
      <x v="9"/>
    </i>
    <i r="7">
      <x v="832"/>
    </i>
    <i r="4">
      <x v="16"/>
    </i>
    <i r="5">
      <x v="10"/>
    </i>
    <i r="6">
      <x v="52"/>
    </i>
    <i r="7">
      <x v="833"/>
    </i>
    <i r="4">
      <x v="17"/>
    </i>
    <i r="5">
      <x v="36"/>
    </i>
    <i r="6">
      <x v="36"/>
    </i>
    <i r="7">
      <x v="834"/>
    </i>
    <i r="5">
      <x v="50"/>
    </i>
    <i r="6">
      <x v="41"/>
    </i>
    <i r="7">
      <x v="835"/>
    </i>
    <i r="4">
      <x v="18"/>
    </i>
    <i r="5">
      <x v="7"/>
    </i>
    <i r="6">
      <x v="33"/>
    </i>
    <i r="7">
      <x v="836"/>
    </i>
    <i r="5">
      <x v="34"/>
    </i>
    <i r="6">
      <x v="1"/>
    </i>
    <i r="7">
      <x v="837"/>
    </i>
    <i r="4">
      <x v="20"/>
    </i>
    <i r="5">
      <x v="54"/>
    </i>
    <i r="6">
      <x v="58"/>
    </i>
    <i r="7">
      <x v="838"/>
    </i>
    <i r="3">
      <x v="179"/>
    </i>
    <i r="4">
      <x v="5"/>
    </i>
    <i r="5">
      <x v="60"/>
    </i>
    <i r="6">
      <x v="32"/>
    </i>
    <i r="7">
      <x v="839"/>
    </i>
    <i r="4">
      <x v="6"/>
    </i>
    <i r="5">
      <x v="42"/>
    </i>
    <i r="6">
      <x v="47"/>
    </i>
    <i r="7">
      <x v="840"/>
    </i>
    <i r="4">
      <x v="7"/>
    </i>
    <i r="5">
      <x v="4"/>
    </i>
    <i r="6">
      <x v="54"/>
    </i>
    <i r="7">
      <x v="841"/>
    </i>
    <i r="4">
      <x v="11"/>
    </i>
    <i r="5">
      <x v="38"/>
    </i>
    <i r="6">
      <x v="43"/>
    </i>
    <i r="7">
      <x v="842"/>
    </i>
    <i r="5">
      <x v="55"/>
    </i>
    <i r="6">
      <x v="48"/>
    </i>
    <i r="7">
      <x v="843"/>
    </i>
    <i r="4">
      <x v="12"/>
    </i>
    <i r="5">
      <x v="9"/>
    </i>
    <i r="6">
      <x v="20"/>
    </i>
    <i r="7">
      <x v="844"/>
    </i>
    <i r="4">
      <x v="13"/>
    </i>
    <i r="5">
      <x v="33"/>
    </i>
    <i r="6">
      <x v="21"/>
    </i>
    <i r="7">
      <x v="845"/>
    </i>
    <i r="4">
      <x v="15"/>
    </i>
    <i r="5">
      <x v="27"/>
    </i>
    <i r="6">
      <x v="42"/>
    </i>
    <i r="7">
      <x v="846"/>
    </i>
    <i r="5">
      <x v="52"/>
    </i>
    <i r="6">
      <x v="48"/>
    </i>
    <i r="7">
      <x v="847"/>
    </i>
    <i r="4">
      <x v="16"/>
    </i>
    <i r="5">
      <x v="4"/>
    </i>
    <i r="6">
      <x v="11"/>
    </i>
    <i r="7">
      <x v="848"/>
    </i>
    <i r="4">
      <x v="18"/>
    </i>
    <i r="5">
      <x v="40"/>
    </i>
    <i r="6">
      <x v="47"/>
    </i>
    <i r="7">
      <x v="849"/>
    </i>
    <i r="4">
      <x v="21"/>
    </i>
    <i r="5">
      <x v="28"/>
    </i>
    <i r="6">
      <x v="8"/>
    </i>
    <i r="7">
      <x v="850"/>
    </i>
    <i r="5">
      <x v="33"/>
    </i>
    <i r="6">
      <x v="18"/>
    </i>
    <i r="7">
      <x v="851"/>
    </i>
    <i r="5">
      <x v="60"/>
    </i>
    <i r="6">
      <x v="7"/>
    </i>
    <i r="7">
      <x v="852"/>
    </i>
    <i r="3">
      <x v="180"/>
    </i>
    <i r="4">
      <x v="2"/>
    </i>
    <i r="5">
      <x v="52"/>
    </i>
    <i r="6">
      <x v="32"/>
    </i>
    <i r="7">
      <x v="853"/>
    </i>
    <i r="4">
      <x v="6"/>
    </i>
    <i r="5">
      <x v="32"/>
    </i>
    <i r="6">
      <x v="30"/>
    </i>
    <i r="7">
      <x v="854"/>
    </i>
    <i r="4">
      <x v="10"/>
    </i>
    <i r="5">
      <x v="23"/>
    </i>
    <i r="6">
      <x v="19"/>
    </i>
    <i r="7">
      <x v="855"/>
    </i>
    <i r="4">
      <x v="11"/>
    </i>
    <i r="5">
      <x v="38"/>
    </i>
    <i r="6">
      <x v="31"/>
    </i>
    <i r="7">
      <x v="856"/>
    </i>
    <i r="5">
      <x v="49"/>
    </i>
    <i r="6">
      <x v="3"/>
    </i>
    <i r="7">
      <x v="857"/>
    </i>
    <i r="5">
      <x v="56"/>
    </i>
    <i r="6">
      <x v="8"/>
    </i>
    <i r="7">
      <x v="858"/>
    </i>
    <i r="4">
      <x v="12"/>
    </i>
    <i r="5">
      <x v="3"/>
    </i>
    <i r="6">
      <x v="40"/>
    </i>
    <i r="7">
      <x v="859"/>
    </i>
    <i r="5">
      <x v="40"/>
    </i>
    <i r="6">
      <x v="10"/>
    </i>
    <i r="7">
      <x v="860"/>
    </i>
    <i r="4">
      <x v="13"/>
    </i>
    <i r="5">
      <x v="4"/>
    </i>
    <i r="6">
      <x v="38"/>
    </i>
    <i r="7">
      <x v="861"/>
    </i>
    <i r="5">
      <x v="27"/>
    </i>
    <i r="6">
      <x v="15"/>
    </i>
    <i r="7">
      <x v="862"/>
    </i>
    <i r="4">
      <x v="14"/>
    </i>
    <i r="5">
      <x v="35"/>
    </i>
    <i r="6">
      <x v="2"/>
    </i>
    <i r="7">
      <x v="863"/>
    </i>
    <i r="4">
      <x v="15"/>
    </i>
    <i r="5">
      <x v="1"/>
    </i>
    <i r="6">
      <x v="33"/>
    </i>
    <i r="7">
      <x v="864"/>
    </i>
    <i r="5">
      <x v="19"/>
    </i>
    <i r="6">
      <x v="36"/>
    </i>
    <i r="7">
      <x v="865"/>
    </i>
    <i r="4">
      <x v="16"/>
    </i>
    <i r="5">
      <x v="15"/>
    </i>
    <i r="6">
      <x v="58"/>
    </i>
    <i r="7">
      <x v="866"/>
    </i>
    <i r="5">
      <x v="45"/>
    </i>
    <i r="6">
      <x v="45"/>
    </i>
    <i r="7">
      <x v="867"/>
    </i>
    <i r="5">
      <x v="58"/>
    </i>
    <i r="6">
      <x v="19"/>
    </i>
    <i r="7">
      <x v="868"/>
    </i>
    <i r="4">
      <x v="17"/>
    </i>
    <i r="5">
      <x v="35"/>
    </i>
    <i r="6">
      <x v="4"/>
    </i>
    <i r="7">
      <x v="869"/>
    </i>
    <i r="4">
      <x v="18"/>
    </i>
    <i r="5">
      <x v="22"/>
    </i>
    <i r="6">
      <x v="16"/>
    </i>
    <i r="7">
      <x v="870"/>
    </i>
    <i r="5">
      <x v="36"/>
    </i>
    <i r="6">
      <x v="46"/>
    </i>
    <i r="7">
      <x v="871"/>
    </i>
    <i r="4">
      <x v="19"/>
    </i>
    <i r="5">
      <x v="29"/>
    </i>
    <i r="6">
      <x v="9"/>
    </i>
    <i r="7">
      <x v="872"/>
    </i>
    <i r="3">
      <x v="181"/>
    </i>
    <i r="4">
      <x v="2"/>
    </i>
    <i r="5">
      <x v="57"/>
    </i>
    <i r="6">
      <x v="5"/>
    </i>
    <i r="7">
      <x v="873"/>
    </i>
    <i r="4">
      <x v="7"/>
    </i>
    <i r="5">
      <x v="52"/>
    </i>
    <i r="6">
      <x v="42"/>
    </i>
    <i r="7">
      <x v="874"/>
    </i>
    <i r="4">
      <x v="9"/>
    </i>
    <i r="5">
      <x v="4"/>
    </i>
    <i r="6">
      <x v="25"/>
    </i>
    <i r="7">
      <x v="875"/>
    </i>
    <i r="5">
      <x v="58"/>
    </i>
    <i r="6">
      <x v="46"/>
    </i>
    <i r="7">
      <x v="876"/>
    </i>
    <i r="4">
      <x v="10"/>
    </i>
    <i r="5">
      <x v="28"/>
    </i>
    <i r="6">
      <x v="2"/>
    </i>
    <i r="7">
      <x v="877"/>
    </i>
    <i r="5">
      <x v="33"/>
    </i>
    <i r="6">
      <x v="58"/>
    </i>
    <i r="7">
      <x v="878"/>
    </i>
    <i r="5">
      <x v="54"/>
    </i>
    <i r="6">
      <x v="17"/>
    </i>
    <i r="7">
      <x v="879"/>
    </i>
    <i r="4">
      <x v="11"/>
    </i>
    <i r="5">
      <x v="8"/>
    </i>
    <i r="6">
      <x v="37"/>
    </i>
    <i r="7">
      <x v="880"/>
    </i>
    <i r="4">
      <x v="12"/>
    </i>
    <i r="5">
      <x v="3"/>
    </i>
    <i r="6">
      <x v="18"/>
    </i>
    <i r="7">
      <x v="881"/>
    </i>
    <i r="5">
      <x v="55"/>
    </i>
    <i r="6">
      <x v="28"/>
    </i>
    <i r="7">
      <x v="882"/>
    </i>
    <i r="4">
      <x v="13"/>
    </i>
    <i r="5">
      <x v="60"/>
    </i>
    <i r="6">
      <x v="47"/>
    </i>
    <i r="7">
      <x v="883"/>
    </i>
    <i r="4">
      <x v="14"/>
    </i>
    <i r="5">
      <x v="11"/>
    </i>
    <i r="6">
      <x v="9"/>
    </i>
    <i r="7">
      <x v="884"/>
    </i>
    <i r="5">
      <x v="18"/>
    </i>
    <i r="6">
      <x v="7"/>
    </i>
    <i r="7">
      <x v="885"/>
    </i>
    <i r="5">
      <x v="47"/>
    </i>
    <i r="6">
      <x v="54"/>
    </i>
    <i r="7">
      <x v="886"/>
    </i>
    <i r="4">
      <x v="15"/>
    </i>
    <i r="5">
      <x v="32"/>
    </i>
    <i r="6">
      <x v="49"/>
    </i>
    <i r="7">
      <x v="887"/>
    </i>
    <i r="4">
      <x v="17"/>
    </i>
    <i r="5">
      <x v="8"/>
    </i>
    <i r="6">
      <x v="57"/>
    </i>
    <i r="7">
      <x v="888"/>
    </i>
    <i r="4">
      <x v="18"/>
    </i>
    <i r="5">
      <x v="1"/>
    </i>
    <i r="6">
      <x v="41"/>
    </i>
    <i r="7">
      <x v="889"/>
    </i>
    <i r="4">
      <x v="19"/>
    </i>
    <i r="5">
      <x v="25"/>
    </i>
    <i r="6">
      <x v="40"/>
    </i>
    <i r="7">
      <x v="890"/>
    </i>
    <i r="5">
      <x v="51"/>
    </i>
    <i r="6">
      <x v="48"/>
    </i>
    <i r="7">
      <x v="891"/>
    </i>
    <i r="4">
      <x v="20"/>
    </i>
    <i r="5">
      <x v="37"/>
    </i>
    <i r="6">
      <x v="58"/>
    </i>
    <i r="7">
      <x v="892"/>
    </i>
    <i r="4">
      <x v="21"/>
    </i>
    <i r="5">
      <x v="27"/>
    </i>
    <i r="6">
      <x v="27"/>
    </i>
    <i r="7">
      <x v="893"/>
    </i>
    <i r="4">
      <x v="22"/>
    </i>
    <i r="5">
      <x v="18"/>
    </i>
    <i r="6">
      <x v="19"/>
    </i>
    <i r="7">
      <x v="894"/>
    </i>
    <i r="5">
      <x v="20"/>
    </i>
    <i r="6">
      <x v="35"/>
    </i>
    <i r="7">
      <x v="895"/>
    </i>
    <i r="3">
      <x v="182"/>
    </i>
    <i r="4">
      <x v="7"/>
    </i>
    <i r="5">
      <x v="52"/>
    </i>
    <i r="6">
      <x v="57"/>
    </i>
    <i r="7">
      <x v="896"/>
    </i>
    <i r="4">
      <x v="8"/>
    </i>
    <i r="5">
      <x v="44"/>
    </i>
    <i r="6">
      <x v="9"/>
    </i>
    <i r="7">
      <x v="897"/>
    </i>
    <i r="4">
      <x v="10"/>
    </i>
    <i r="5">
      <x v="33"/>
    </i>
    <i r="6">
      <x v="54"/>
    </i>
    <i r="7">
      <x v="898"/>
    </i>
    <i r="5">
      <x v="35"/>
    </i>
    <i r="6">
      <x v="54"/>
    </i>
    <i r="7">
      <x v="899"/>
    </i>
    <i r="4">
      <x v="11"/>
    </i>
    <i r="5">
      <x v="21"/>
    </i>
    <i r="6">
      <x v="17"/>
    </i>
    <i r="7">
      <x v="900"/>
    </i>
    <i r="4">
      <x v="12"/>
    </i>
    <i r="5">
      <x v="9"/>
    </i>
    <i r="6">
      <x v="34"/>
    </i>
    <i r="7">
      <x v="901"/>
    </i>
    <i r="5">
      <x v="17"/>
    </i>
    <i r="6">
      <x v="52"/>
    </i>
    <i r="7">
      <x v="902"/>
    </i>
    <i r="5">
      <x v="23"/>
    </i>
    <i r="6">
      <x v="50"/>
    </i>
    <i r="7">
      <x v="903"/>
    </i>
    <i r="5">
      <x v="60"/>
    </i>
    <i r="6">
      <x v="51"/>
    </i>
    <i r="7">
      <x v="904"/>
    </i>
    <i r="4">
      <x v="14"/>
    </i>
    <i r="5">
      <x v="18"/>
    </i>
    <i r="6">
      <x v="29"/>
    </i>
    <i r="7">
      <x v="905"/>
    </i>
    <i r="5">
      <x v="40"/>
    </i>
    <i r="6">
      <x v="53"/>
    </i>
    <i r="7">
      <x v="906"/>
    </i>
    <i r="5">
      <x v="41"/>
    </i>
    <i r="6">
      <x v="54"/>
    </i>
    <i r="7">
      <x v="907"/>
    </i>
    <i r="5">
      <x v="54"/>
    </i>
    <i r="6">
      <x v="6"/>
    </i>
    <i r="7">
      <x v="908"/>
    </i>
    <i r="5">
      <x v="58"/>
    </i>
    <i r="6">
      <x v="31"/>
    </i>
    <i r="7">
      <x v="909"/>
    </i>
    <i r="4">
      <x v="15"/>
    </i>
    <i r="5">
      <x v="29"/>
    </i>
    <i r="6">
      <x v="26"/>
    </i>
    <i r="7">
      <x v="910"/>
    </i>
    <i r="5">
      <x v="49"/>
    </i>
    <i r="6">
      <x v="36"/>
    </i>
    <i r="7">
      <x v="911"/>
    </i>
    <i r="4">
      <x v="17"/>
    </i>
    <i r="5">
      <x v="17"/>
    </i>
    <i r="6">
      <x v="4"/>
    </i>
    <i r="7">
      <x v="912"/>
    </i>
    <i r="5">
      <x v="58"/>
    </i>
    <i r="6">
      <x v="3"/>
    </i>
    <i r="7">
      <x v="913"/>
    </i>
    <i r="4">
      <x v="18"/>
    </i>
    <i r="5">
      <x v="39"/>
    </i>
    <i r="6">
      <x v="1"/>
    </i>
    <i r="7">
      <x v="914"/>
    </i>
    <i r="5">
      <x v="51"/>
    </i>
    <i r="6">
      <x v="44"/>
    </i>
    <i r="7">
      <x v="915"/>
    </i>
    <i r="5">
      <x v="54"/>
    </i>
    <i r="6">
      <x v="36"/>
    </i>
    <i r="7">
      <x v="916"/>
    </i>
    <i r="4">
      <x v="20"/>
    </i>
    <i r="5">
      <x v="26"/>
    </i>
    <i r="6">
      <x v="48"/>
    </i>
    <i r="7">
      <x v="917"/>
    </i>
    <i r="4">
      <x v="21"/>
    </i>
    <i r="5">
      <x v="33"/>
    </i>
    <i r="6">
      <x v="18"/>
    </i>
    <i r="7">
      <x v="918"/>
    </i>
    <i r="1">
      <x v="3"/>
    </i>
    <i r="2">
      <x v="7"/>
    </i>
    <i r="3">
      <x v="183"/>
    </i>
    <i r="4">
      <x v="12"/>
    </i>
    <i r="5">
      <x v="52"/>
    </i>
    <i r="6">
      <x v="45"/>
    </i>
    <i r="7">
      <x v="919"/>
    </i>
    <i r="4">
      <x v="18"/>
    </i>
    <i r="5">
      <x v="50"/>
    </i>
    <i r="6">
      <x v="16"/>
    </i>
    <i r="7">
      <x v="920"/>
    </i>
    <i r="3">
      <x v="184"/>
    </i>
    <i r="4">
      <x v="7"/>
    </i>
    <i r="5">
      <x v="32"/>
    </i>
    <i r="6">
      <x v="36"/>
    </i>
    <i r="7">
      <x v="921"/>
    </i>
    <i r="4">
      <x v="14"/>
    </i>
    <i r="5">
      <x v="22"/>
    </i>
    <i r="6">
      <x v="5"/>
    </i>
    <i r="7">
      <x v="922"/>
    </i>
    <i r="3">
      <x v="186"/>
    </i>
    <i r="4">
      <x v="7"/>
    </i>
    <i r="5">
      <x v="46"/>
    </i>
    <i r="6">
      <x v="51"/>
    </i>
    <i r="7">
      <x v="923"/>
    </i>
    <i r="4">
      <x v="21"/>
    </i>
    <i r="5">
      <x v="14"/>
    </i>
    <i r="6">
      <x v="36"/>
    </i>
    <i r="7">
      <x v="924"/>
    </i>
    <i r="5">
      <x v="28"/>
    </i>
    <i r="6">
      <x v="49"/>
    </i>
    <i r="7">
      <x v="925"/>
    </i>
    <i r="3">
      <x v="187"/>
    </i>
    <i r="4">
      <x v="1"/>
    </i>
    <i r="5">
      <x v="10"/>
    </i>
    <i r="6">
      <x v="29"/>
    </i>
    <i r="7">
      <x v="926"/>
    </i>
    <i r="4">
      <x v="12"/>
    </i>
    <i r="5">
      <x v="19"/>
    </i>
    <i r="6">
      <x v="1"/>
    </i>
    <i r="7">
      <x v="927"/>
    </i>
    <i r="3">
      <x v="188"/>
    </i>
    <i r="4">
      <x v="12"/>
    </i>
    <i r="5">
      <x v="14"/>
    </i>
    <i r="6">
      <x v="10"/>
    </i>
    <i r="7">
      <x v="928"/>
    </i>
    <i r="3">
      <x v="189"/>
    </i>
    <i r="4">
      <x v="4"/>
    </i>
    <i r="5">
      <x v="15"/>
    </i>
    <i r="6">
      <x v="25"/>
    </i>
    <i r="7">
      <x v="929"/>
    </i>
    <i r="4">
      <x v="7"/>
    </i>
    <i r="5">
      <x v="34"/>
    </i>
    <i r="6">
      <x v="40"/>
    </i>
    <i r="7">
      <x v="930"/>
    </i>
    <i r="4">
      <x v="10"/>
    </i>
    <i r="5">
      <x v="18"/>
    </i>
    <i r="6">
      <x v="47"/>
    </i>
    <i r="7">
      <x v="931"/>
    </i>
    <i r="4">
      <x v="17"/>
    </i>
    <i r="5">
      <x v="17"/>
    </i>
    <i r="6">
      <x v="60"/>
    </i>
    <i r="7">
      <x v="932"/>
    </i>
    <i r="5">
      <x v="29"/>
    </i>
    <i r="6">
      <x v="1"/>
    </i>
    <i r="7">
      <x v="933"/>
    </i>
    <i r="5">
      <x v="53"/>
    </i>
    <i r="6">
      <x v="11"/>
    </i>
    <i r="7">
      <x v="934"/>
    </i>
    <i r="3">
      <x v="191"/>
    </i>
    <i r="4">
      <x v="21"/>
    </i>
    <i r="5">
      <x v="5"/>
    </i>
    <i r="6">
      <x v="2"/>
    </i>
    <i r="7">
      <x v="935"/>
    </i>
    <i r="3">
      <x v="192"/>
    </i>
    <i r="4">
      <x v="8"/>
    </i>
    <i r="5">
      <x v="22"/>
    </i>
    <i r="6">
      <x v="29"/>
    </i>
    <i r="7">
      <x v="936"/>
    </i>
    <i r="3">
      <x v="193"/>
    </i>
    <i r="4">
      <x v="24"/>
    </i>
    <i r="5">
      <x v="5"/>
    </i>
    <i r="6">
      <x v="9"/>
    </i>
    <i r="7">
      <x v="937"/>
    </i>
    <i r="3">
      <x v="194"/>
    </i>
    <i r="4">
      <x v="20"/>
    </i>
    <i r="5">
      <x v="53"/>
    </i>
    <i r="6">
      <x v="21"/>
    </i>
    <i r="7">
      <x v="938"/>
    </i>
    <i r="3">
      <x v="196"/>
    </i>
    <i r="4">
      <x v="14"/>
    </i>
    <i r="5">
      <x v="4"/>
    </i>
    <i r="6">
      <x v="13"/>
    </i>
    <i r="7">
      <x v="939"/>
    </i>
    <i r="4">
      <x v="15"/>
    </i>
    <i r="5">
      <x v="21"/>
    </i>
    <i r="6">
      <x v="17"/>
    </i>
    <i r="7">
      <x v="940"/>
    </i>
    <i r="4">
      <x v="24"/>
    </i>
    <i r="5">
      <x v="49"/>
    </i>
    <i r="6">
      <x v="52"/>
    </i>
    <i r="7">
      <x v="941"/>
    </i>
    <i r="3">
      <x v="197"/>
    </i>
    <i r="4">
      <x v="8"/>
    </i>
    <i r="5">
      <x v="40"/>
    </i>
    <i r="6">
      <x v="16"/>
    </i>
    <i r="7">
      <x v="942"/>
    </i>
    <i r="4">
      <x v="14"/>
    </i>
    <i r="5">
      <x v="24"/>
    </i>
    <i r="6">
      <x v="33"/>
    </i>
    <i r="7">
      <x v="943"/>
    </i>
    <i r="3">
      <x v="198"/>
    </i>
    <i r="4">
      <x v="11"/>
    </i>
    <i r="5">
      <x v="39"/>
    </i>
    <i r="6">
      <x v="9"/>
    </i>
    <i r="7">
      <x v="944"/>
    </i>
    <i r="3">
      <x v="199"/>
    </i>
    <i r="4">
      <x v="10"/>
    </i>
    <i r="5">
      <x v="18"/>
    </i>
    <i r="6">
      <x v="43"/>
    </i>
    <i r="7">
      <x v="945"/>
    </i>
    <i r="4">
      <x v="17"/>
    </i>
    <i r="5">
      <x v="17"/>
    </i>
    <i r="6">
      <x v="11"/>
    </i>
    <i r="7">
      <x v="946"/>
    </i>
    <i r="3">
      <x v="201"/>
    </i>
    <i r="4">
      <x v="10"/>
    </i>
    <i r="5">
      <x v="52"/>
    </i>
    <i r="6">
      <x v="60"/>
    </i>
    <i r="7">
      <x v="947"/>
    </i>
    <i r="4">
      <x v="13"/>
    </i>
    <i r="5">
      <x v="41"/>
    </i>
    <i r="6">
      <x v="51"/>
    </i>
    <i r="7">
      <x v="948"/>
    </i>
    <i r="3">
      <x v="202"/>
    </i>
    <i r="4">
      <x v="24"/>
    </i>
    <i r="5">
      <x v="51"/>
    </i>
    <i r="6">
      <x v="14"/>
    </i>
    <i r="7">
      <x v="949"/>
    </i>
    <i r="3">
      <x v="203"/>
    </i>
    <i r="4">
      <x v="8"/>
    </i>
    <i r="5">
      <x v="5"/>
    </i>
    <i r="6">
      <x v="49"/>
    </i>
    <i r="7">
      <x v="950"/>
    </i>
    <i r="4">
      <x v="23"/>
    </i>
    <i r="5">
      <x v="27"/>
    </i>
    <i r="6">
      <x v="35"/>
    </i>
    <i r="7">
      <x v="951"/>
    </i>
    <i r="3">
      <x v="204"/>
    </i>
    <i r="4">
      <x v="2"/>
    </i>
    <i r="5">
      <x v="47"/>
    </i>
    <i r="6">
      <x v="37"/>
    </i>
    <i r="7">
      <x v="952"/>
    </i>
    <i r="4">
      <x v="13"/>
    </i>
    <i r="5">
      <x v="31"/>
    </i>
    <i r="6">
      <x v="8"/>
    </i>
    <i r="7">
      <x v="953"/>
    </i>
    <i r="3">
      <x v="205"/>
    </i>
    <i r="4">
      <x v="7"/>
    </i>
    <i r="5">
      <x v="39"/>
    </i>
    <i r="6">
      <x v="13"/>
    </i>
    <i r="7">
      <x v="954"/>
    </i>
    <i r="4">
      <x v="13"/>
    </i>
    <i r="5">
      <x v="6"/>
    </i>
    <i r="6">
      <x v="20"/>
    </i>
    <i r="7">
      <x v="955"/>
    </i>
    <i r="4">
      <x v="20"/>
    </i>
    <i r="5">
      <x v="6"/>
    </i>
    <i r="6">
      <x v="11"/>
    </i>
    <i r="7">
      <x v="956"/>
    </i>
    <i r="3">
      <x v="207"/>
    </i>
    <i r="4">
      <x v="2"/>
    </i>
    <i r="5">
      <x v="21"/>
    </i>
    <i r="6">
      <x v="11"/>
    </i>
    <i r="7">
      <x v="957"/>
    </i>
    <i r="4">
      <x v="8"/>
    </i>
    <i r="5">
      <x v="21"/>
    </i>
    <i r="6">
      <x v="45"/>
    </i>
    <i r="7">
      <x v="958"/>
    </i>
    <i r="4">
      <x v="9"/>
    </i>
    <i r="5">
      <x v="11"/>
    </i>
    <i r="6">
      <x v="54"/>
    </i>
    <i r="7">
      <x v="959"/>
    </i>
    <i r="4">
      <x v="10"/>
    </i>
    <i r="5">
      <x v="2"/>
    </i>
    <i r="6">
      <x v="49"/>
    </i>
    <i r="7">
      <x v="960"/>
    </i>
    <i r="5">
      <x v="42"/>
    </i>
    <i r="6">
      <x v="24"/>
    </i>
    <i r="7">
      <x v="961"/>
    </i>
    <i r="4">
      <x v="11"/>
    </i>
    <i r="5">
      <x v="40"/>
    </i>
    <i r="6">
      <x v="30"/>
    </i>
    <i r="7">
      <x v="962"/>
    </i>
    <i r="4">
      <x v="12"/>
    </i>
    <i r="5">
      <x v="3"/>
    </i>
    <i r="6">
      <x v="53"/>
    </i>
    <i r="7">
      <x v="963"/>
    </i>
    <i r="5">
      <x v="48"/>
    </i>
    <i r="6">
      <x v="57"/>
    </i>
    <i r="7">
      <x v="964"/>
    </i>
    <i r="4">
      <x v="13"/>
    </i>
    <i r="5">
      <x v="2"/>
    </i>
    <i r="6">
      <x v="10"/>
    </i>
    <i r="7">
      <x v="965"/>
    </i>
    <i r="6">
      <x v="30"/>
    </i>
    <i r="7">
      <x v="966"/>
    </i>
    <i r="5">
      <x v="9"/>
    </i>
    <i r="6">
      <x v="20"/>
    </i>
    <i r="7">
      <x v="967"/>
    </i>
    <i r="5">
      <x v="42"/>
    </i>
    <i r="6">
      <x v="38"/>
    </i>
    <i r="7">
      <x v="968"/>
    </i>
    <i r="4">
      <x v="14"/>
    </i>
    <i r="5">
      <x v="36"/>
    </i>
    <i r="6">
      <x v="1"/>
    </i>
    <i r="7">
      <x v="969"/>
    </i>
    <i r="5">
      <x v="47"/>
    </i>
    <i r="6">
      <x v="34"/>
    </i>
    <i r="7">
      <x v="970"/>
    </i>
    <i r="4">
      <x v="15"/>
    </i>
    <i r="5">
      <x v="33"/>
    </i>
    <i r="6">
      <x v="35"/>
    </i>
    <i r="7">
      <x v="971"/>
    </i>
    <i r="5">
      <x v="50"/>
    </i>
    <i r="6">
      <x v="47"/>
    </i>
    <i r="7">
      <x v="972"/>
    </i>
    <i r="4">
      <x v="16"/>
    </i>
    <i r="5">
      <x v="4"/>
    </i>
    <i r="6">
      <x v="26"/>
    </i>
    <i r="7">
      <x v="973"/>
    </i>
    <i r="5">
      <x v="15"/>
    </i>
    <i r="6">
      <x v="6"/>
    </i>
    <i r="7">
      <x v="974"/>
    </i>
    <i r="4">
      <x v="17"/>
    </i>
    <i r="5">
      <x v="28"/>
    </i>
    <i r="6">
      <x v="60"/>
    </i>
    <i r="7">
      <x v="975"/>
    </i>
    <i r="5">
      <x v="50"/>
    </i>
    <i r="6">
      <x v="17"/>
    </i>
    <i r="7">
      <x v="976"/>
    </i>
    <i r="4">
      <x v="18"/>
    </i>
    <i r="5">
      <x v="58"/>
    </i>
    <i r="6">
      <x v="24"/>
    </i>
    <i r="7">
      <x v="977"/>
    </i>
    <i r="4">
      <x v="20"/>
    </i>
    <i r="5">
      <x v="60"/>
    </i>
    <i r="6">
      <x v="41"/>
    </i>
    <i r="7">
      <x v="978"/>
    </i>
    <i r="4">
      <x v="21"/>
    </i>
    <i r="5">
      <x v="28"/>
    </i>
    <i r="6">
      <x v="42"/>
    </i>
    <i r="7">
      <x v="979"/>
    </i>
    <i r="5">
      <x v="46"/>
    </i>
    <i r="6">
      <x v="57"/>
    </i>
    <i r="7">
      <x v="980"/>
    </i>
    <i r="5">
      <x v="56"/>
    </i>
    <i r="6">
      <x v="57"/>
    </i>
    <i r="7">
      <x v="981"/>
    </i>
    <i r="3">
      <x v="208"/>
    </i>
    <i r="4">
      <x v="1"/>
    </i>
    <i r="5">
      <x v="4"/>
    </i>
    <i r="6">
      <x v="30"/>
    </i>
    <i r="7">
      <x v="982"/>
    </i>
    <i r="4">
      <x v="2"/>
    </i>
    <i r="5">
      <x v="6"/>
    </i>
    <i r="6">
      <x v="36"/>
    </i>
    <i r="7">
      <x v="983"/>
    </i>
    <i r="5">
      <x v="54"/>
    </i>
    <i r="6">
      <x v="55"/>
    </i>
    <i r="7">
      <x v="984"/>
    </i>
    <i r="4">
      <x v="4"/>
    </i>
    <i r="5">
      <x v="18"/>
    </i>
    <i r="6">
      <x v="33"/>
    </i>
    <i r="7">
      <x v="985"/>
    </i>
    <i r="4">
      <x v="9"/>
    </i>
    <i r="5">
      <x v="40"/>
    </i>
    <i r="6">
      <x v="51"/>
    </i>
    <i r="7">
      <x v="986"/>
    </i>
    <i r="5">
      <x v="46"/>
    </i>
    <i r="6">
      <x v="8"/>
    </i>
    <i r="7">
      <x v="987"/>
    </i>
    <i r="4">
      <x v="11"/>
    </i>
    <i r="5">
      <x v="59"/>
    </i>
    <i r="6">
      <x v="56"/>
    </i>
    <i r="7">
      <x v="988"/>
    </i>
    <i r="4">
      <x v="12"/>
    </i>
    <i r="5">
      <x v="24"/>
    </i>
    <i r="6">
      <x v="17"/>
    </i>
    <i r="7">
      <x v="989"/>
    </i>
    <i r="5">
      <x v="57"/>
    </i>
    <i r="6">
      <x v="22"/>
    </i>
    <i r="7">
      <x v="990"/>
    </i>
    <i r="4">
      <x v="13"/>
    </i>
    <i r="5">
      <x v="4"/>
    </i>
    <i r="6">
      <x v="54"/>
    </i>
    <i r="7">
      <x v="991"/>
    </i>
    <i r="5">
      <x v="5"/>
    </i>
    <i r="6">
      <x v="42"/>
    </i>
    <i r="7">
      <x v="992"/>
    </i>
    <i r="5">
      <x v="17"/>
    </i>
    <i r="6">
      <x v="11"/>
    </i>
    <i r="7">
      <x v="993"/>
    </i>
    <i r="4">
      <x v="14"/>
    </i>
    <i r="5">
      <x v="23"/>
    </i>
    <i r="6">
      <x v="19"/>
    </i>
    <i r="7">
      <x v="994"/>
    </i>
    <i r="4">
      <x v="15"/>
    </i>
    <i r="5">
      <x v="3"/>
    </i>
    <i r="6">
      <x v="26"/>
    </i>
    <i r="7">
      <x v="995"/>
    </i>
    <i r="5">
      <x v="10"/>
    </i>
    <i r="6">
      <x v="7"/>
    </i>
    <i r="7">
      <x v="996"/>
    </i>
    <i r="5">
      <x v="34"/>
    </i>
    <i r="6">
      <x v="30"/>
    </i>
    <i r="7">
      <x v="997"/>
    </i>
    <i r="4">
      <x v="16"/>
    </i>
    <i r="5">
      <x v="6"/>
    </i>
    <i r="6">
      <x v="47"/>
    </i>
    <i r="7">
      <x v="998"/>
    </i>
    <i r="4">
      <x v="17"/>
    </i>
    <i r="5">
      <x v="17"/>
    </i>
    <i r="6">
      <x v="5"/>
    </i>
    <i r="7">
      <x v="999"/>
    </i>
    <i r="4">
      <x v="18"/>
    </i>
    <i r="5">
      <x v="51"/>
    </i>
    <i r="6">
      <x v="5"/>
    </i>
    <i r="7">
      <x v="1000"/>
    </i>
    <i r="4">
      <x v="20"/>
    </i>
    <i r="5">
      <x v="28"/>
    </i>
    <i r="6">
      <x v="30"/>
    </i>
    <i r="7">
      <x v="1001"/>
    </i>
    <i r="3">
      <x v="209"/>
    </i>
    <i r="4">
      <x v="5"/>
    </i>
    <i r="5">
      <x v="38"/>
    </i>
    <i r="6">
      <x v="55"/>
    </i>
    <i r="7">
      <x v="1002"/>
    </i>
    <i r="4">
      <x v="11"/>
    </i>
    <i r="5">
      <x v="33"/>
    </i>
    <i r="6">
      <x v="35"/>
    </i>
    <i r="7">
      <x v="1003"/>
    </i>
    <i r="5">
      <x v="53"/>
    </i>
    <i r="6">
      <x v="17"/>
    </i>
    <i r="7">
      <x v="1004"/>
    </i>
    <i r="4">
      <x v="14"/>
    </i>
    <i r="5">
      <x v="48"/>
    </i>
    <i r="6">
      <x v="34"/>
    </i>
    <i r="7">
      <x v="1005"/>
    </i>
    <i r="4">
      <x v="15"/>
    </i>
    <i r="5">
      <x v="8"/>
    </i>
    <i r="6">
      <x v="60"/>
    </i>
    <i r="7">
      <x v="1006"/>
    </i>
    <i r="5">
      <x v="50"/>
    </i>
    <i r="6">
      <x v="45"/>
    </i>
    <i r="7">
      <x v="1007"/>
    </i>
    <i r="4">
      <x v="18"/>
    </i>
    <i r="5">
      <x v="44"/>
    </i>
    <i r="6">
      <x v="54"/>
    </i>
    <i r="7">
      <x v="1008"/>
    </i>
    <i r="4">
      <x v="19"/>
    </i>
    <i r="5">
      <x v="23"/>
    </i>
    <i r="6">
      <x v="16"/>
    </i>
    <i r="7">
      <x v="1009"/>
    </i>
    <i r="4">
      <x v="22"/>
    </i>
    <i r="5">
      <x v="37"/>
    </i>
    <i r="6">
      <x v="48"/>
    </i>
    <i r="7">
      <x v="1010"/>
    </i>
    <i r="3">
      <x v="210"/>
    </i>
    <i r="4">
      <x v="1"/>
    </i>
    <i r="5">
      <x v="33"/>
    </i>
    <i r="6">
      <x v="34"/>
    </i>
    <i r="7">
      <x v="1011"/>
    </i>
    <i r="5">
      <x v="48"/>
    </i>
    <i r="6">
      <x v="49"/>
    </i>
    <i r="7">
      <x v="1012"/>
    </i>
    <i r="4">
      <x v="3"/>
    </i>
    <i r="5">
      <x v="25"/>
    </i>
    <i r="6">
      <x v="39"/>
    </i>
    <i r="7">
      <x v="1013"/>
    </i>
    <i r="4">
      <x v="4"/>
    </i>
    <i r="5">
      <x v="12"/>
    </i>
    <i r="6">
      <x v="18"/>
    </i>
    <i r="7">
      <x v="1014"/>
    </i>
    <i r="5">
      <x v="44"/>
    </i>
    <i r="6">
      <x v="9"/>
    </i>
    <i r="7">
      <x v="1015"/>
    </i>
    <i r="4">
      <x v="8"/>
    </i>
    <i r="5">
      <x v="12"/>
    </i>
    <i r="6">
      <x v="11"/>
    </i>
    <i r="7">
      <x v="1016"/>
    </i>
    <i r="5">
      <x v="36"/>
    </i>
    <i r="6">
      <x v="11"/>
    </i>
    <i r="7">
      <x v="1017"/>
    </i>
    <i r="5">
      <x v="39"/>
    </i>
    <i r="6">
      <x v="6"/>
    </i>
    <i r="7">
      <x v="1018"/>
    </i>
    <i r="6">
      <x v="10"/>
    </i>
    <i r="7">
      <x v="1019"/>
    </i>
    <i r="4">
      <x v="9"/>
    </i>
    <i r="5">
      <x v="42"/>
    </i>
    <i r="6">
      <x v="14"/>
    </i>
    <i r="7">
      <x v="1020"/>
    </i>
    <i r="5">
      <x v="44"/>
    </i>
    <i r="6">
      <x v="3"/>
    </i>
    <i r="7">
      <x v="1021"/>
    </i>
    <i r="4">
      <x v="10"/>
    </i>
    <i r="5">
      <x v="24"/>
    </i>
    <i r="6">
      <x v="32"/>
    </i>
    <i r="7">
      <x v="1022"/>
    </i>
    <i r="4">
      <x v="11"/>
    </i>
    <i r="5">
      <x v="36"/>
    </i>
    <i r="6">
      <x v="39"/>
    </i>
    <i r="7">
      <x v="1023"/>
    </i>
    <i r="4">
      <x v="12"/>
    </i>
    <i r="5">
      <x v="11"/>
    </i>
    <i r="6">
      <x v="46"/>
    </i>
    <i r="7">
      <x v="1024"/>
    </i>
    <i r="4">
      <x v="14"/>
    </i>
    <i r="5">
      <x v="44"/>
    </i>
    <i r="6">
      <x v="58"/>
    </i>
    <i r="7">
      <x v="1025"/>
    </i>
    <i r="4">
      <x v="20"/>
    </i>
    <i r="5">
      <x v="43"/>
    </i>
    <i r="6">
      <x v="2"/>
    </i>
    <i r="7">
      <x v="1026"/>
    </i>
    <i r="6">
      <x v="48"/>
    </i>
    <i r="7">
      <x v="1027"/>
    </i>
    <i r="4">
      <x v="21"/>
    </i>
    <i r="5">
      <x v="56"/>
    </i>
    <i r="6">
      <x v="22"/>
    </i>
    <i r="7">
      <x v="1028"/>
    </i>
    <i r="4">
      <x v="22"/>
    </i>
    <i r="5">
      <x v="34"/>
    </i>
    <i r="6">
      <x v="11"/>
    </i>
    <i r="7">
      <x v="1029"/>
    </i>
    <i r="3">
      <x v="211"/>
    </i>
    <i r="4">
      <x v="5"/>
    </i>
    <i r="5">
      <x v="30"/>
    </i>
    <i r="6">
      <x v="3"/>
    </i>
    <i r="7">
      <x v="1030"/>
    </i>
    <i r="4">
      <x v="10"/>
    </i>
    <i r="5">
      <x v="31"/>
    </i>
    <i r="6">
      <x v="41"/>
    </i>
    <i r="7">
      <x v="1031"/>
    </i>
    <i r="4">
      <x v="11"/>
    </i>
    <i r="5">
      <x v="7"/>
    </i>
    <i r="6">
      <x v="55"/>
    </i>
    <i r="7">
      <x v="1032"/>
    </i>
    <i r="5">
      <x v="11"/>
    </i>
    <i r="6">
      <x v="48"/>
    </i>
    <i r="7">
      <x v="1033"/>
    </i>
    <i r="4">
      <x v="12"/>
    </i>
    <i r="5">
      <x v="18"/>
    </i>
    <i r="6">
      <x v="56"/>
    </i>
    <i r="7">
      <x v="1034"/>
    </i>
    <i r="4">
      <x v="13"/>
    </i>
    <i r="5">
      <x v="21"/>
    </i>
    <i r="6">
      <x v="10"/>
    </i>
    <i r="7">
      <x v="1035"/>
    </i>
    <i r="4">
      <x v="14"/>
    </i>
    <i r="5">
      <x v="8"/>
    </i>
    <i r="6">
      <x v="5"/>
    </i>
    <i r="7">
      <x v="1036"/>
    </i>
    <i r="4">
      <x v="16"/>
    </i>
    <i r="5">
      <x v="59"/>
    </i>
    <i r="6">
      <x v="17"/>
    </i>
    <i r="7">
      <x v="1037"/>
    </i>
    <i r="6">
      <x v="38"/>
    </i>
    <i r="7">
      <x v="1038"/>
    </i>
    <i r="4">
      <x v="18"/>
    </i>
    <i r="5">
      <x v="36"/>
    </i>
    <i r="6">
      <x v="9"/>
    </i>
    <i r="7">
      <x v="1039"/>
    </i>
    <i r="4">
      <x v="19"/>
    </i>
    <i r="5">
      <x v="11"/>
    </i>
    <i r="6">
      <x v="14"/>
    </i>
    <i r="7">
      <x v="1040"/>
    </i>
    <i r="5">
      <x v="37"/>
    </i>
    <i r="6">
      <x v="19"/>
    </i>
    <i r="7">
      <x v="1041"/>
    </i>
    <i r="3">
      <x v="212"/>
    </i>
    <i r="4">
      <x v="8"/>
    </i>
    <i r="5">
      <x v="6"/>
    </i>
    <i r="6">
      <x v="49"/>
    </i>
    <i r="7">
      <x v="1042"/>
    </i>
    <i r="4">
      <x v="10"/>
    </i>
    <i r="5">
      <x v="17"/>
    </i>
    <i r="6">
      <x v="6"/>
    </i>
    <i r="7">
      <x v="1043"/>
    </i>
    <i r="4">
      <x v="13"/>
    </i>
    <i r="5">
      <x v="47"/>
    </i>
    <i r="6">
      <x v="9"/>
    </i>
    <i r="7">
      <x v="1044"/>
    </i>
    <i r="4">
      <x v="14"/>
    </i>
    <i r="5">
      <x v="54"/>
    </i>
    <i r="6">
      <x v="55"/>
    </i>
    <i r="7">
      <x v="1045"/>
    </i>
    <i r="4">
      <x v="16"/>
    </i>
    <i r="5">
      <x v="50"/>
    </i>
    <i r="6">
      <x v="14"/>
    </i>
    <i r="7">
      <x v="1046"/>
    </i>
    <i r="4">
      <x v="17"/>
    </i>
    <i r="5">
      <x v="47"/>
    </i>
    <i r="6">
      <x v="16"/>
    </i>
    <i r="7">
      <x v="1047"/>
    </i>
    <i r="4">
      <x v="18"/>
    </i>
    <i r="5">
      <x v="26"/>
    </i>
    <i r="6">
      <x v="7"/>
    </i>
    <i r="7">
      <x v="1048"/>
    </i>
    <i r="4">
      <x v="19"/>
    </i>
    <i r="5">
      <x v="49"/>
    </i>
    <i r="6">
      <x v="40"/>
    </i>
    <i r="7">
      <x v="1049"/>
    </i>
    <i r="4">
      <x v="20"/>
    </i>
    <i r="5">
      <x v="50"/>
    </i>
    <i r="6">
      <x v="42"/>
    </i>
    <i r="7">
      <x v="1050"/>
    </i>
    <i r="4">
      <x v="23"/>
    </i>
    <i r="5">
      <x v="47"/>
    </i>
    <i r="6">
      <x v="12"/>
    </i>
    <i r="7">
      <x v="1051"/>
    </i>
    <i r="3">
      <x v="213"/>
    </i>
    <i r="4">
      <x v="5"/>
    </i>
    <i r="5">
      <x v="7"/>
    </i>
    <i r="6">
      <x v="26"/>
    </i>
    <i r="7">
      <x v="1052"/>
    </i>
    <i r="4">
      <x v="11"/>
    </i>
    <i r="5">
      <x v="7"/>
    </i>
    <i r="6">
      <x v="54"/>
    </i>
    <i r="7">
      <x v="1053"/>
    </i>
    <i r="5">
      <x v="54"/>
    </i>
    <i r="6">
      <x v="59"/>
    </i>
    <i r="7">
      <x v="1054"/>
    </i>
    <i r="4">
      <x v="12"/>
    </i>
    <i r="5">
      <x v="12"/>
    </i>
    <i r="6">
      <x v="59"/>
    </i>
    <i r="7">
      <x v="1055"/>
    </i>
    <i r="5">
      <x v="28"/>
    </i>
    <i r="6">
      <x v="30"/>
    </i>
    <i r="7">
      <x v="1056"/>
    </i>
    <i r="5">
      <x v="48"/>
    </i>
    <i r="6">
      <x v="34"/>
    </i>
    <i r="7">
      <x v="1057"/>
    </i>
    <i r="4">
      <x v="13"/>
    </i>
    <i r="5">
      <x v="12"/>
    </i>
    <i r="6">
      <x v="41"/>
    </i>
    <i r="7">
      <x v="1058"/>
    </i>
    <i r="4">
      <x v="14"/>
    </i>
    <i r="5">
      <x v="49"/>
    </i>
    <i r="6">
      <x v="34"/>
    </i>
    <i r="7">
      <x v="1059"/>
    </i>
    <i r="4">
      <x v="16"/>
    </i>
    <i r="5">
      <x v="28"/>
    </i>
    <i r="6">
      <x v="41"/>
    </i>
    <i r="7">
      <x v="1060"/>
    </i>
    <i r="4">
      <x v="18"/>
    </i>
    <i r="5">
      <x v="31"/>
    </i>
    <i r="6">
      <x v="29"/>
    </i>
    <i r="7">
      <x v="1061"/>
    </i>
    <i r="4">
      <x v="20"/>
    </i>
    <i r="5">
      <x v="16"/>
    </i>
    <i r="6">
      <x v="30"/>
    </i>
    <i r="7">
      <x v="1062"/>
    </i>
    <i r="2">
      <x v="8"/>
    </i>
    <i r="3">
      <x v="214"/>
    </i>
    <i r="4">
      <x v="10"/>
    </i>
    <i r="5">
      <x v="40"/>
    </i>
    <i r="6">
      <x v="17"/>
    </i>
    <i r="7">
      <x v="1063"/>
    </i>
    <i r="4">
      <x v="13"/>
    </i>
    <i r="5">
      <x v="57"/>
    </i>
    <i r="6">
      <x v="51"/>
    </i>
    <i r="7">
      <x v="1064"/>
    </i>
    <i r="4">
      <x v="14"/>
    </i>
    <i r="5">
      <x v="23"/>
    </i>
    <i r="6">
      <x v="42"/>
    </i>
    <i r="7">
      <x v="1065"/>
    </i>
    <i r="5">
      <x v="48"/>
    </i>
    <i r="6">
      <x v="33"/>
    </i>
    <i r="7">
      <x v="1066"/>
    </i>
    <i r="4">
      <x v="15"/>
    </i>
    <i r="5">
      <x v="45"/>
    </i>
    <i r="6">
      <x v="4"/>
    </i>
    <i r="7">
      <x v="1067"/>
    </i>
    <i r="3">
      <x v="217"/>
    </i>
    <i r="4">
      <x v="11"/>
    </i>
    <i r="5">
      <x v="54"/>
    </i>
    <i r="6">
      <x v="6"/>
    </i>
    <i r="7">
      <x v="1068"/>
    </i>
    <i r="4">
      <x v="22"/>
    </i>
    <i r="5">
      <x v="45"/>
    </i>
    <i r="6">
      <x v="1"/>
    </i>
    <i r="7">
      <x v="1069"/>
    </i>
    <i r="3">
      <x v="218"/>
    </i>
    <i r="4">
      <x v="16"/>
    </i>
    <i r="5">
      <x v="1"/>
    </i>
    <i r="6">
      <x v="53"/>
    </i>
    <i r="7">
      <x v="1070"/>
    </i>
    <i r="3">
      <x v="219"/>
    </i>
    <i r="4">
      <x v="12"/>
    </i>
    <i r="5">
      <x v="24"/>
    </i>
    <i r="6">
      <x v="31"/>
    </i>
    <i r="7">
      <x v="1071"/>
    </i>
    <i r="3">
      <x v="221"/>
    </i>
    <i r="4">
      <x v="9"/>
    </i>
    <i r="5">
      <x v="37"/>
    </i>
    <i r="6">
      <x v="5"/>
    </i>
    <i r="7">
      <x v="1072"/>
    </i>
    <i r="4">
      <x v="10"/>
    </i>
    <i r="5">
      <x v="34"/>
    </i>
    <i r="6">
      <x v="56"/>
    </i>
    <i r="7">
      <x v="1073"/>
    </i>
    <i r="4">
      <x v="11"/>
    </i>
    <i r="5">
      <x v="7"/>
    </i>
    <i r="6">
      <x v="31"/>
    </i>
    <i r="7">
      <x v="1074"/>
    </i>
    <i r="4">
      <x v="12"/>
    </i>
    <i r="5">
      <x v="3"/>
    </i>
    <i r="6">
      <x v="39"/>
    </i>
    <i r="7">
      <x v="1075"/>
    </i>
    <i r="5">
      <x v="33"/>
    </i>
    <i r="6">
      <x v="50"/>
    </i>
    <i r="7">
      <x v="1076"/>
    </i>
    <i r="4">
      <x v="14"/>
    </i>
    <i r="5">
      <x v="30"/>
    </i>
    <i r="6">
      <x v="34"/>
    </i>
    <i r="7">
      <x v="1077"/>
    </i>
    <i r="5">
      <x v="55"/>
    </i>
    <i r="6">
      <x v="26"/>
    </i>
    <i r="7">
      <x v="1078"/>
    </i>
    <i r="4">
      <x v="16"/>
    </i>
    <i r="5">
      <x v="25"/>
    </i>
    <i r="6">
      <x v="51"/>
    </i>
    <i r="7">
      <x v="1079"/>
    </i>
    <i r="5">
      <x v="27"/>
    </i>
    <i r="6">
      <x v="20"/>
    </i>
    <i r="7">
      <x v="1080"/>
    </i>
    <i r="4">
      <x v="17"/>
    </i>
    <i r="5">
      <x v="17"/>
    </i>
    <i r="6">
      <x v="15"/>
    </i>
    <i r="7">
      <x v="1081"/>
    </i>
    <i r="3">
      <x v="222"/>
    </i>
    <i r="4">
      <x v="1"/>
    </i>
    <i r="5">
      <x v="48"/>
    </i>
    <i r="6">
      <x v="45"/>
    </i>
    <i r="7">
      <x v="1082"/>
    </i>
    <i r="4">
      <x v="17"/>
    </i>
    <i r="5">
      <x v="38"/>
    </i>
    <i r="6">
      <x v="13"/>
    </i>
    <i r="7">
      <x v="1083"/>
    </i>
    <i r="3">
      <x v="223"/>
    </i>
    <i r="4">
      <x v="13"/>
    </i>
    <i r="5">
      <x v="12"/>
    </i>
    <i r="6">
      <x v="23"/>
    </i>
    <i r="7">
      <x v="1084"/>
    </i>
    <i r="5">
      <x v="21"/>
    </i>
    <i r="6">
      <x v="3"/>
    </i>
    <i r="7">
      <x v="1085"/>
    </i>
    <i r="3">
      <x v="225"/>
    </i>
    <i r="4">
      <x v="9"/>
    </i>
    <i r="5">
      <x v="55"/>
    </i>
    <i r="6">
      <x v="31"/>
    </i>
    <i r="7">
      <x v="1086"/>
    </i>
    <i r="4">
      <x v="17"/>
    </i>
    <i r="5">
      <x v="31"/>
    </i>
    <i r="6">
      <x v="30"/>
    </i>
    <i r="7">
      <x v="1087"/>
    </i>
    <i r="3">
      <x v="227"/>
    </i>
    <i r="4">
      <x v="10"/>
    </i>
    <i r="5">
      <x v="15"/>
    </i>
    <i r="6">
      <x v="35"/>
    </i>
    <i r="7">
      <x v="1088"/>
    </i>
    <i r="3">
      <x v="229"/>
    </i>
    <i r="4">
      <x v="9"/>
    </i>
    <i r="5">
      <x v="30"/>
    </i>
    <i r="6">
      <x v="33"/>
    </i>
    <i r="7">
      <x v="1089"/>
    </i>
    <i r="3">
      <x v="230"/>
    </i>
    <i r="4">
      <x v="13"/>
    </i>
    <i r="5">
      <x v="26"/>
    </i>
    <i r="6">
      <x v="29"/>
    </i>
    <i r="7">
      <x v="1090"/>
    </i>
    <i r="4">
      <x v="15"/>
    </i>
    <i r="5">
      <x v="14"/>
    </i>
    <i r="6">
      <x v="30"/>
    </i>
    <i r="7">
      <x v="1091"/>
    </i>
    <i r="4">
      <x v="20"/>
    </i>
    <i r="5">
      <x v="55"/>
    </i>
    <i r="6">
      <x v="42"/>
    </i>
    <i r="7">
      <x v="1092"/>
    </i>
    <i r="3">
      <x v="231"/>
    </i>
    <i r="4">
      <x v="11"/>
    </i>
    <i r="5">
      <x v="43"/>
    </i>
    <i r="6">
      <x v="36"/>
    </i>
    <i r="7">
      <x v="1093"/>
    </i>
    <i r="3">
      <x v="233"/>
    </i>
    <i r="4">
      <x v="13"/>
    </i>
    <i r="5">
      <x v="13"/>
    </i>
    <i r="6">
      <x v="59"/>
    </i>
    <i r="7">
      <x v="1094"/>
    </i>
    <i r="3">
      <x v="234"/>
    </i>
    <i r="4">
      <x v="15"/>
    </i>
    <i r="5">
      <x v="24"/>
    </i>
    <i r="6">
      <x v="49"/>
    </i>
    <i r="7">
      <x v="1095"/>
    </i>
    <i r="4">
      <x v="19"/>
    </i>
    <i r="5">
      <x v="36"/>
    </i>
    <i r="6">
      <x v="50"/>
    </i>
    <i r="7">
      <x v="1096"/>
    </i>
    <i r="3">
      <x v="235"/>
    </i>
    <i r="4">
      <x v="3"/>
    </i>
    <i r="5">
      <x v="5"/>
    </i>
    <i r="6">
      <x v="38"/>
    </i>
    <i r="7">
      <x v="1097"/>
    </i>
    <i r="4">
      <x v="16"/>
    </i>
    <i r="5">
      <x v="52"/>
    </i>
    <i r="6">
      <x v="35"/>
    </i>
    <i r="7">
      <x v="1098"/>
    </i>
    <i r="4">
      <x v="17"/>
    </i>
    <i r="5">
      <x v="29"/>
    </i>
    <i r="6">
      <x v="5"/>
    </i>
    <i r="7">
      <x v="1099"/>
    </i>
    <i r="3">
      <x v="236"/>
    </i>
    <i r="4">
      <x v="13"/>
    </i>
    <i r="5">
      <x v="54"/>
    </i>
    <i r="6">
      <x v="34"/>
    </i>
    <i r="7">
      <x v="1100"/>
    </i>
    <i r="4">
      <x v="15"/>
    </i>
    <i r="5">
      <x v="59"/>
    </i>
    <i r="6">
      <x v="59"/>
    </i>
    <i r="7">
      <x v="1101"/>
    </i>
    <i r="3">
      <x v="238"/>
    </i>
    <i r="4">
      <x v="3"/>
    </i>
    <i r="5">
      <x v="8"/>
    </i>
    <i r="6">
      <x v="35"/>
    </i>
    <i r="7">
      <x v="1102"/>
    </i>
    <i r="4">
      <x v="4"/>
    </i>
    <i r="5">
      <x v="41"/>
    </i>
    <i r="6">
      <x v="18"/>
    </i>
    <i r="7">
      <x v="1103"/>
    </i>
    <i r="4">
      <x v="7"/>
    </i>
    <i r="5">
      <x v="37"/>
    </i>
    <i r="6">
      <x v="45"/>
    </i>
    <i r="7">
      <x v="1104"/>
    </i>
    <i r="4">
      <x v="8"/>
    </i>
    <i r="5">
      <x v="3"/>
    </i>
    <i r="6">
      <x v="15"/>
    </i>
    <i r="7">
      <x v="1105"/>
    </i>
    <i r="4">
      <x v="9"/>
    </i>
    <i r="5">
      <x v="4"/>
    </i>
    <i r="6">
      <x v="45"/>
    </i>
    <i r="7">
      <x v="1106"/>
    </i>
    <i r="4">
      <x v="10"/>
    </i>
    <i r="5">
      <x v="28"/>
    </i>
    <i r="6">
      <x v="10"/>
    </i>
    <i r="7">
      <x v="1107"/>
    </i>
    <i r="4">
      <x v="11"/>
    </i>
    <i r="5">
      <x v="45"/>
    </i>
    <i r="6">
      <x v="49"/>
    </i>
    <i r="7">
      <x v="1108"/>
    </i>
    <i r="4">
      <x v="12"/>
    </i>
    <i r="5">
      <x v="5"/>
    </i>
    <i r="6">
      <x v="49"/>
    </i>
    <i r="7">
      <x v="1109"/>
    </i>
    <i r="5">
      <x v="20"/>
    </i>
    <i r="6">
      <x v="23"/>
    </i>
    <i r="7">
      <x v="1110"/>
    </i>
    <i r="5">
      <x v="21"/>
    </i>
    <i r="6">
      <x v="6"/>
    </i>
    <i r="7">
      <x v="1111"/>
    </i>
    <i r="4">
      <x v="13"/>
    </i>
    <i r="5">
      <x v="20"/>
    </i>
    <i r="6">
      <x v="56"/>
    </i>
    <i r="7">
      <x v="1112"/>
    </i>
    <i r="5">
      <x v="38"/>
    </i>
    <i r="6">
      <x v="34"/>
    </i>
    <i r="7">
      <x v="1113"/>
    </i>
    <i r="4">
      <x v="14"/>
    </i>
    <i r="5">
      <x v="20"/>
    </i>
    <i r="6">
      <x v="2"/>
    </i>
    <i r="7">
      <x v="1114"/>
    </i>
    <i r="4">
      <x v="15"/>
    </i>
    <i r="5">
      <x v="29"/>
    </i>
    <i r="6">
      <x v="33"/>
    </i>
    <i r="7">
      <x v="1115"/>
    </i>
    <i r="5">
      <x v="44"/>
    </i>
    <i r="6">
      <x v="30"/>
    </i>
    <i r="7">
      <x v="1116"/>
    </i>
    <i r="4">
      <x v="16"/>
    </i>
    <i r="5">
      <x v="15"/>
    </i>
    <i r="6">
      <x v="58"/>
    </i>
    <i r="7">
      <x v="1117"/>
    </i>
    <i r="5">
      <x v="51"/>
    </i>
    <i r="6">
      <x v="60"/>
    </i>
    <i r="7">
      <x v="1118"/>
    </i>
    <i r="4">
      <x v="19"/>
    </i>
    <i r="5">
      <x v="28"/>
    </i>
    <i r="6">
      <x v="12"/>
    </i>
    <i r="7">
      <x v="1119"/>
    </i>
    <i r="5">
      <x v="32"/>
    </i>
    <i r="6">
      <x v="48"/>
    </i>
    <i r="7">
      <x v="1120"/>
    </i>
    <i r="5">
      <x v="48"/>
    </i>
    <i r="6">
      <x v="42"/>
    </i>
    <i r="7">
      <x v="1121"/>
    </i>
    <i r="4">
      <x v="20"/>
    </i>
    <i r="5">
      <x v="10"/>
    </i>
    <i r="6">
      <x v="59"/>
    </i>
    <i r="7">
      <x v="1122"/>
    </i>
    <i r="4">
      <x v="22"/>
    </i>
    <i r="5">
      <x v="59"/>
    </i>
    <i r="6">
      <x v="7"/>
    </i>
    <i r="7">
      <x v="1123"/>
    </i>
    <i r="4">
      <x v="24"/>
    </i>
    <i r="5">
      <x v="42"/>
    </i>
    <i r="6">
      <x v="46"/>
    </i>
    <i r="7">
      <x v="1124"/>
    </i>
    <i r="3">
      <x v="239"/>
    </i>
    <i r="4">
      <x v="2"/>
    </i>
    <i r="5">
      <x v="57"/>
    </i>
    <i r="6">
      <x v="10"/>
    </i>
    <i r="7">
      <x v="1125"/>
    </i>
    <i r="4">
      <x v="7"/>
    </i>
    <i r="5">
      <x v="6"/>
    </i>
    <i r="6">
      <x v="1"/>
    </i>
    <i r="7">
      <x v="1126"/>
    </i>
    <i r="5">
      <x v="17"/>
    </i>
    <i r="6">
      <x v="25"/>
    </i>
    <i r="7">
      <x v="1127"/>
    </i>
    <i r="5">
      <x v="47"/>
    </i>
    <i r="6">
      <x v="29"/>
    </i>
    <i r="7">
      <x v="1128"/>
    </i>
    <i r="4">
      <x v="9"/>
    </i>
    <i r="5">
      <x v="23"/>
    </i>
    <i r="6">
      <x v="55"/>
    </i>
    <i r="7">
      <x v="1129"/>
    </i>
    <i r="5">
      <x v="33"/>
    </i>
    <i r="6">
      <x v="58"/>
    </i>
    <i r="7">
      <x v="1130"/>
    </i>
    <i r="5">
      <x v="49"/>
    </i>
    <i r="6">
      <x v="40"/>
    </i>
    <i r="7">
      <x v="1131"/>
    </i>
    <i r="4">
      <x v="12"/>
    </i>
    <i r="5">
      <x v="18"/>
    </i>
    <i r="6">
      <x v="43"/>
    </i>
    <i r="7">
      <x v="1132"/>
    </i>
    <i r="5">
      <x v="32"/>
    </i>
    <i r="6">
      <x v="45"/>
    </i>
    <i r="7">
      <x v="1133"/>
    </i>
    <i r="4">
      <x v="13"/>
    </i>
    <i r="5">
      <x v="17"/>
    </i>
    <i r="6">
      <x v="18"/>
    </i>
    <i r="7">
      <x v="1134"/>
    </i>
    <i r="5">
      <x v="18"/>
    </i>
    <i r="6">
      <x v="33"/>
    </i>
    <i r="7">
      <x v="1135"/>
    </i>
    <i r="5">
      <x v="40"/>
    </i>
    <i r="6">
      <x v="48"/>
    </i>
    <i r="7">
      <x v="1136"/>
    </i>
    <i r="4">
      <x v="15"/>
    </i>
    <i r="5">
      <x v="9"/>
    </i>
    <i r="6">
      <x v="30"/>
    </i>
    <i r="7">
      <x v="1137"/>
    </i>
    <i r="5">
      <x v="55"/>
    </i>
    <i r="6">
      <x v="17"/>
    </i>
    <i r="7">
      <x v="1138"/>
    </i>
    <i r="4">
      <x v="16"/>
    </i>
    <i r="5">
      <x v="37"/>
    </i>
    <i r="6">
      <x v="20"/>
    </i>
    <i r="7">
      <x v="1139"/>
    </i>
    <i r="4">
      <x v="17"/>
    </i>
    <i r="5">
      <x v="8"/>
    </i>
    <i r="6">
      <x v="53"/>
    </i>
    <i r="7">
      <x v="1140"/>
    </i>
    <i r="5">
      <x v="13"/>
    </i>
    <i r="6">
      <x v="23"/>
    </i>
    <i r="7">
      <x v="1141"/>
    </i>
    <i r="4">
      <x v="18"/>
    </i>
    <i r="5">
      <x v="7"/>
    </i>
    <i r="6">
      <x v="53"/>
    </i>
    <i r="7">
      <x v="1142"/>
    </i>
    <i r="5">
      <x v="27"/>
    </i>
    <i r="6">
      <x v="4"/>
    </i>
    <i r="7">
      <x v="1143"/>
    </i>
    <i r="5">
      <x v="37"/>
    </i>
    <i r="6">
      <x v="30"/>
    </i>
    <i r="7">
      <x v="1144"/>
    </i>
    <i r="3">
      <x v="240"/>
    </i>
    <i r="4">
      <x v="9"/>
    </i>
    <i r="5">
      <x v="48"/>
    </i>
    <i r="6">
      <x v="18"/>
    </i>
    <i r="7">
      <x v="1145"/>
    </i>
    <i r="4">
      <x v="12"/>
    </i>
    <i r="5">
      <x v="41"/>
    </i>
    <i r="6">
      <x v="13"/>
    </i>
    <i r="7">
      <x v="1146"/>
    </i>
    <i r="5">
      <x v="59"/>
    </i>
    <i r="6">
      <x v="51"/>
    </i>
    <i r="7">
      <x v="1147"/>
    </i>
    <i r="4">
      <x v="13"/>
    </i>
    <i r="5">
      <x v="43"/>
    </i>
    <i r="6">
      <x v="47"/>
    </i>
    <i r="7">
      <x v="1148"/>
    </i>
    <i r="4">
      <x v="15"/>
    </i>
    <i r="5">
      <x v="4"/>
    </i>
    <i r="6">
      <x v="42"/>
    </i>
    <i r="7">
      <x v="1149"/>
    </i>
    <i r="5">
      <x v="56"/>
    </i>
    <i r="6">
      <x v="23"/>
    </i>
    <i r="7">
      <x v="1150"/>
    </i>
    <i r="4">
      <x v="16"/>
    </i>
    <i r="5">
      <x v="30"/>
    </i>
    <i r="6">
      <x v="58"/>
    </i>
    <i r="7">
      <x v="1151"/>
    </i>
    <i r="4">
      <x v="19"/>
    </i>
    <i r="5">
      <x v="54"/>
    </i>
    <i r="6">
      <x v="31"/>
    </i>
    <i r="7">
      <x v="1152"/>
    </i>
    <i r="4">
      <x v="20"/>
    </i>
    <i r="5">
      <x v="44"/>
    </i>
    <i r="6">
      <x v="7"/>
    </i>
    <i r="7">
      <x v="1153"/>
    </i>
    <i r="4">
      <x v="22"/>
    </i>
    <i r="5">
      <x v="46"/>
    </i>
    <i r="6">
      <x v="24"/>
    </i>
    <i r="7">
      <x v="1154"/>
    </i>
    <i r="3">
      <x v="241"/>
    </i>
    <i r="4">
      <x v="11"/>
    </i>
    <i r="5">
      <x v="60"/>
    </i>
    <i r="6">
      <x v="39"/>
    </i>
    <i r="7">
      <x v="1155"/>
    </i>
    <i r="4">
      <x v="12"/>
    </i>
    <i r="5">
      <x v="52"/>
    </i>
    <i r="6">
      <x v="58"/>
    </i>
    <i r="7">
      <x v="1156"/>
    </i>
    <i r="4">
      <x v="13"/>
    </i>
    <i r="5">
      <x v="3"/>
    </i>
    <i r="6">
      <x v="38"/>
    </i>
    <i r="7">
      <x v="1157"/>
    </i>
    <i r="4">
      <x v="14"/>
    </i>
    <i r="5">
      <x v="21"/>
    </i>
    <i r="6">
      <x v="1"/>
    </i>
    <i r="7">
      <x v="1158"/>
    </i>
    <i r="5">
      <x v="42"/>
    </i>
    <i r="6">
      <x v="19"/>
    </i>
    <i r="7">
      <x v="1159"/>
    </i>
    <i r="4">
      <x v="16"/>
    </i>
    <i r="5">
      <x v="17"/>
    </i>
    <i r="6">
      <x v="18"/>
    </i>
    <i r="7">
      <x v="1160"/>
    </i>
    <i r="4">
      <x v="17"/>
    </i>
    <i r="5">
      <x v="13"/>
    </i>
    <i r="6">
      <x v="39"/>
    </i>
    <i r="7">
      <x v="1161"/>
    </i>
    <i r="4">
      <x v="18"/>
    </i>
    <i r="5">
      <x v="2"/>
    </i>
    <i r="6">
      <x v="40"/>
    </i>
    <i r="7">
      <x v="1162"/>
    </i>
    <i r="4">
      <x v="21"/>
    </i>
    <i r="5">
      <x v="5"/>
    </i>
    <i r="6">
      <x v="16"/>
    </i>
    <i r="7">
      <x v="1163"/>
    </i>
    <i r="5">
      <x v="24"/>
    </i>
    <i r="6">
      <x v="46"/>
    </i>
    <i r="7">
      <x v="1164"/>
    </i>
    <i r="4">
      <x v="22"/>
    </i>
    <i r="5">
      <x v="39"/>
    </i>
    <i r="6">
      <x v="33"/>
    </i>
    <i r="7">
      <x v="1165"/>
    </i>
    <i r="3">
      <x v="242"/>
    </i>
    <i r="4">
      <x v="6"/>
    </i>
    <i r="5">
      <x v="23"/>
    </i>
    <i r="6">
      <x v="32"/>
    </i>
    <i r="7">
      <x v="1166"/>
    </i>
    <i r="4">
      <x v="8"/>
    </i>
    <i r="5">
      <x v="12"/>
    </i>
    <i r="6">
      <x v="17"/>
    </i>
    <i r="7">
      <x v="1167"/>
    </i>
    <i r="5">
      <x v="50"/>
    </i>
    <i r="6">
      <x v="3"/>
    </i>
    <i r="7">
      <x v="1168"/>
    </i>
    <i r="4">
      <x v="11"/>
    </i>
    <i r="5">
      <x v="5"/>
    </i>
    <i r="6">
      <x v="44"/>
    </i>
    <i r="7">
      <x v="1169"/>
    </i>
    <i r="4">
      <x v="12"/>
    </i>
    <i r="5">
      <x v="18"/>
    </i>
    <i r="6">
      <x v="10"/>
    </i>
    <i r="7">
      <x v="1170"/>
    </i>
    <i r="4">
      <x v="14"/>
    </i>
    <i r="5">
      <x v="16"/>
    </i>
    <i r="6">
      <x v="13"/>
    </i>
    <i r="7">
      <x v="1171"/>
    </i>
    <i r="5">
      <x v="20"/>
    </i>
    <i r="6">
      <x v="15"/>
    </i>
    <i r="7">
      <x v="1172"/>
    </i>
    <i r="4">
      <x v="16"/>
    </i>
    <i r="5">
      <x v="13"/>
    </i>
    <i r="6">
      <x v="33"/>
    </i>
    <i r="7">
      <x v="1173"/>
    </i>
    <i r="5">
      <x v="38"/>
    </i>
    <i r="6">
      <x v="6"/>
    </i>
    <i r="7">
      <x v="1174"/>
    </i>
    <i r="4">
      <x v="18"/>
    </i>
    <i r="5">
      <x v="39"/>
    </i>
    <i r="6">
      <x v="60"/>
    </i>
    <i r="7">
      <x v="1175"/>
    </i>
    <i r="4">
      <x v="20"/>
    </i>
    <i r="5">
      <x v="21"/>
    </i>
    <i r="6">
      <x v="46"/>
    </i>
    <i r="7">
      <x v="1176"/>
    </i>
    <i r="5">
      <x v="55"/>
    </i>
    <i r="6">
      <x v="36"/>
    </i>
    <i r="7">
      <x v="1177"/>
    </i>
    <i r="3">
      <x v="243"/>
    </i>
    <i r="4">
      <x v="6"/>
    </i>
    <i r="5">
      <x v="51"/>
    </i>
    <i r="6">
      <x v="28"/>
    </i>
    <i r="7">
      <x v="1178"/>
    </i>
    <i r="4">
      <x v="11"/>
    </i>
    <i r="5">
      <x v="11"/>
    </i>
    <i r="6">
      <x v="23"/>
    </i>
    <i r="7">
      <x v="1179"/>
    </i>
    <i r="5">
      <x v="18"/>
    </i>
    <i r="6">
      <x v="15"/>
    </i>
    <i r="7">
      <x v="1180"/>
    </i>
    <i r="4">
      <x v="12"/>
    </i>
    <i r="5">
      <x v="54"/>
    </i>
    <i r="6">
      <x v="53"/>
    </i>
    <i r="7">
      <x v="1181"/>
    </i>
    <i r="4">
      <x v="13"/>
    </i>
    <i r="5">
      <x v="51"/>
    </i>
    <i r="6">
      <x v="47"/>
    </i>
    <i r="7">
      <x v="1182"/>
    </i>
    <i r="4">
      <x v="14"/>
    </i>
    <i r="5">
      <x v="59"/>
    </i>
    <i r="6">
      <x v="12"/>
    </i>
    <i r="7">
      <x v="1183"/>
    </i>
    <i r="4">
      <x v="15"/>
    </i>
    <i r="5">
      <x v="37"/>
    </i>
    <i r="6">
      <x v="33"/>
    </i>
    <i r="7">
      <x v="1184"/>
    </i>
    <i r="4">
      <x v="16"/>
    </i>
    <i r="5">
      <x v="30"/>
    </i>
    <i r="6">
      <x v="16"/>
    </i>
    <i r="7">
      <x v="1185"/>
    </i>
    <i r="4">
      <x v="17"/>
    </i>
    <i r="5">
      <x v="1"/>
    </i>
    <i r="6">
      <x v="50"/>
    </i>
    <i r="7">
      <x v="1186"/>
    </i>
    <i r="5">
      <x v="5"/>
    </i>
    <i r="6">
      <x v="51"/>
    </i>
    <i r="7">
      <x v="1187"/>
    </i>
    <i r="4">
      <x v="18"/>
    </i>
    <i r="5">
      <x v="27"/>
    </i>
    <i r="6">
      <x v="42"/>
    </i>
    <i r="7">
      <x v="1188"/>
    </i>
    <i r="5">
      <x v="39"/>
    </i>
    <i r="6">
      <x v="26"/>
    </i>
    <i r="7">
      <x v="1189"/>
    </i>
    <i r="4">
      <x v="20"/>
    </i>
    <i r="5">
      <x v="47"/>
    </i>
    <i r="6">
      <x v="43"/>
    </i>
    <i r="7">
      <x v="1190"/>
    </i>
    <i r="4">
      <x v="22"/>
    </i>
    <i r="5">
      <x v="29"/>
    </i>
    <i r="6">
      <x v="33"/>
    </i>
    <i r="7">
      <x v="1191"/>
    </i>
    <i r="3">
      <x v="244"/>
    </i>
    <i r="4">
      <x v="10"/>
    </i>
    <i r="5">
      <x v="45"/>
    </i>
    <i r="6">
      <x v="14"/>
    </i>
    <i r="7">
      <x v="1192"/>
    </i>
    <i r="4">
      <x v="11"/>
    </i>
    <i r="5">
      <x v="24"/>
    </i>
    <i r="6">
      <x v="55"/>
    </i>
    <i r="7">
      <x v="1193"/>
    </i>
    <i r="4">
      <x v="12"/>
    </i>
    <i r="5">
      <x v="28"/>
    </i>
    <i r="6">
      <x v="23"/>
    </i>
    <i r="7">
      <x v="1194"/>
    </i>
    <i r="4">
      <x v="13"/>
    </i>
    <i r="5">
      <x v="6"/>
    </i>
    <i r="6">
      <x v="36"/>
    </i>
    <i r="7">
      <x v="1195"/>
    </i>
    <i r="4">
      <x v="14"/>
    </i>
    <i r="5">
      <x v="30"/>
    </i>
    <i r="6">
      <x v="59"/>
    </i>
    <i r="7">
      <x v="1196"/>
    </i>
    <i r="4">
      <x v="16"/>
    </i>
    <i r="5">
      <x v="57"/>
    </i>
    <i r="6">
      <x v="24"/>
    </i>
    <i r="7">
      <x v="1197"/>
    </i>
    <i r="4">
      <x v="17"/>
    </i>
    <i r="5">
      <x v="26"/>
    </i>
    <i r="6">
      <x v="42"/>
    </i>
    <i r="7">
      <x v="1198"/>
    </i>
    <i r="5">
      <x v="51"/>
    </i>
    <i r="6">
      <x v="35"/>
    </i>
    <i r="7">
      <x v="1199"/>
    </i>
    <i r="4">
      <x v="19"/>
    </i>
    <i r="5">
      <x v="20"/>
    </i>
    <i r="6">
      <x v="24"/>
    </i>
    <i r="7">
      <x v="1200"/>
    </i>
    <i r="4">
      <x v="23"/>
    </i>
    <i r="5">
      <x v="53"/>
    </i>
    <i r="6">
      <x v="3"/>
    </i>
    <i r="7">
      <x v="1201"/>
    </i>
    <i r="2">
      <x v="9"/>
    </i>
    <i r="3">
      <x v="245"/>
    </i>
    <i r="4">
      <x v="5"/>
    </i>
    <i r="5">
      <x v="36"/>
    </i>
    <i r="6">
      <x v="55"/>
    </i>
    <i r="7">
      <x v="1202"/>
    </i>
    <i r="4">
      <x v="14"/>
    </i>
    <i r="5">
      <x v="19"/>
    </i>
    <i r="6">
      <x v="3"/>
    </i>
    <i r="7">
      <x v="1203"/>
    </i>
    <i r="3">
      <x v="246"/>
    </i>
    <i r="4">
      <x v="9"/>
    </i>
    <i r="5">
      <x v="5"/>
    </i>
    <i r="6">
      <x v="1"/>
    </i>
    <i r="7">
      <x v="1204"/>
    </i>
    <i r="4">
      <x v="17"/>
    </i>
    <i r="5">
      <x v="46"/>
    </i>
    <i r="6">
      <x v="17"/>
    </i>
    <i r="7">
      <x v="1205"/>
    </i>
    <i r="3">
      <x v="247"/>
    </i>
    <i r="4">
      <x v="2"/>
    </i>
    <i r="5">
      <x v="27"/>
    </i>
    <i r="6">
      <x v="46"/>
    </i>
    <i r="7">
      <x v="1206"/>
    </i>
    <i r="4">
      <x v="18"/>
    </i>
    <i r="5">
      <x v="2"/>
    </i>
    <i r="6">
      <x v="46"/>
    </i>
    <i r="7">
      <x v="1207"/>
    </i>
    <i r="3">
      <x v="248"/>
    </i>
    <i r="4">
      <x v="14"/>
    </i>
    <i r="5">
      <x v="9"/>
    </i>
    <i r="6">
      <x v="41"/>
    </i>
    <i r="7">
      <x v="1208"/>
    </i>
    <i r="4">
      <x v="15"/>
    </i>
    <i r="5">
      <x v="32"/>
    </i>
    <i r="6">
      <x v="44"/>
    </i>
    <i r="7">
      <x v="1209"/>
    </i>
    <i r="5">
      <x v="45"/>
    </i>
    <i r="6">
      <x v="35"/>
    </i>
    <i r="7">
      <x v="1210"/>
    </i>
    <i r="3">
      <x v="250"/>
    </i>
    <i r="4">
      <x v="13"/>
    </i>
    <i r="5">
      <x v="16"/>
    </i>
    <i r="6">
      <x v="15"/>
    </i>
    <i r="7">
      <x v="1211"/>
    </i>
    <i r="5">
      <x v="30"/>
    </i>
    <i r="6">
      <x v="18"/>
    </i>
    <i r="7">
      <x v="1212"/>
    </i>
    <i r="4">
      <x v="14"/>
    </i>
    <i r="5">
      <x v="19"/>
    </i>
    <i r="6">
      <x v="37"/>
    </i>
    <i r="7">
      <x v="1213"/>
    </i>
    <i r="3">
      <x v="251"/>
    </i>
    <i r="4">
      <x v="12"/>
    </i>
    <i r="5">
      <x v="45"/>
    </i>
    <i r="6">
      <x v="41"/>
    </i>
    <i r="7">
      <x v="1214"/>
    </i>
    <i r="4">
      <x v="14"/>
    </i>
    <i r="5">
      <x v="20"/>
    </i>
    <i r="6">
      <x v="55"/>
    </i>
    <i r="7">
      <x v="1215"/>
    </i>
    <i r="3">
      <x v="252"/>
    </i>
    <i r="4">
      <x v="19"/>
    </i>
    <i r="5">
      <x v="13"/>
    </i>
    <i r="6">
      <x v="25"/>
    </i>
    <i r="7">
      <x v="1216"/>
    </i>
    <i r="3">
      <x v="253"/>
    </i>
    <i r="4">
      <x v="16"/>
    </i>
    <i r="5">
      <x v="18"/>
    </i>
    <i r="6">
      <x v="28"/>
    </i>
    <i r="7">
      <x v="1217"/>
    </i>
    <i r="4">
      <x v="17"/>
    </i>
    <i r="5">
      <x v="11"/>
    </i>
    <i r="6">
      <x v="57"/>
    </i>
    <i r="7">
      <x v="1218"/>
    </i>
    <i r="5">
      <x v="18"/>
    </i>
    <i r="6">
      <x v="10"/>
    </i>
    <i r="7">
      <x v="1219"/>
    </i>
    <i r="4">
      <x v="22"/>
    </i>
    <i r="5">
      <x v="7"/>
    </i>
    <i r="6">
      <x v="50"/>
    </i>
    <i r="7">
      <x v="1220"/>
    </i>
    <i r="4">
      <x v="23"/>
    </i>
    <i r="5">
      <x v="7"/>
    </i>
    <i r="6">
      <x v="38"/>
    </i>
    <i r="7">
      <x v="1221"/>
    </i>
    <i r="4">
      <x v="24"/>
    </i>
    <i r="5">
      <x v="48"/>
    </i>
    <i r="6">
      <x v="34"/>
    </i>
    <i r="7">
      <x v="1222"/>
    </i>
    <i r="3">
      <x v="255"/>
    </i>
    <i r="4">
      <x v="9"/>
    </i>
    <i r="5">
      <x v="5"/>
    </i>
    <i r="6">
      <x v="28"/>
    </i>
    <i r="7">
      <x v="1223"/>
    </i>
    <i r="3">
      <x v="256"/>
    </i>
    <i r="4">
      <x v="9"/>
    </i>
    <i r="5">
      <x v="31"/>
    </i>
    <i r="6">
      <x v="23"/>
    </i>
    <i r="7">
      <x v="1224"/>
    </i>
    <i r="3">
      <x v="257"/>
    </i>
    <i r="4">
      <x v="10"/>
    </i>
    <i r="5">
      <x v="47"/>
    </i>
    <i r="6">
      <x v="7"/>
    </i>
    <i r="7">
      <x v="1225"/>
    </i>
    <i r="4">
      <x v="13"/>
    </i>
    <i r="5">
      <x v="14"/>
    </i>
    <i r="6">
      <x v="45"/>
    </i>
    <i r="7">
      <x v="1226"/>
    </i>
    <i r="4">
      <x v="16"/>
    </i>
    <i r="5">
      <x v="13"/>
    </i>
    <i r="6">
      <x v="60"/>
    </i>
    <i r="7">
      <x v="1227"/>
    </i>
    <i r="3">
      <x v="258"/>
    </i>
    <i r="4">
      <x v="3"/>
    </i>
    <i r="5">
      <x v="19"/>
    </i>
    <i r="6">
      <x v="32"/>
    </i>
    <i r="7">
      <x v="1228"/>
    </i>
    <i r="4">
      <x v="4"/>
    </i>
    <i r="5">
      <x v="3"/>
    </i>
    <i r="6">
      <x v="56"/>
    </i>
    <i r="7">
      <x v="1229"/>
    </i>
    <i r="4">
      <x v="8"/>
    </i>
    <i r="5">
      <x v="29"/>
    </i>
    <i r="6">
      <x v="21"/>
    </i>
    <i r="7">
      <x v="1230"/>
    </i>
    <i r="4">
      <x v="10"/>
    </i>
    <i r="5">
      <x v="40"/>
    </i>
    <i r="6">
      <x v="34"/>
    </i>
    <i r="7">
      <x v="1231"/>
    </i>
    <i r="4">
      <x v="14"/>
    </i>
    <i r="5">
      <x v="56"/>
    </i>
    <i r="6">
      <x v="39"/>
    </i>
    <i r="7">
      <x v="1232"/>
    </i>
    <i r="4">
      <x v="15"/>
    </i>
    <i r="5">
      <x v="37"/>
    </i>
    <i r="6">
      <x v="47"/>
    </i>
    <i r="7">
      <x v="1233"/>
    </i>
    <i r="3">
      <x v="259"/>
    </i>
    <i r="4">
      <x v="17"/>
    </i>
    <i r="5">
      <x v="47"/>
    </i>
    <i r="6">
      <x v="34"/>
    </i>
    <i r="7">
      <x v="1234"/>
    </i>
    <i r="3">
      <x v="261"/>
    </i>
    <i r="4">
      <x v="11"/>
    </i>
    <i r="5">
      <x v="26"/>
    </i>
    <i r="6">
      <x v="39"/>
    </i>
    <i r="7">
      <x v="1235"/>
    </i>
    <i r="4">
      <x v="15"/>
    </i>
    <i r="5">
      <x v="42"/>
    </i>
    <i r="6">
      <x v="57"/>
    </i>
    <i r="7">
      <x v="1236"/>
    </i>
    <i r="4">
      <x v="22"/>
    </i>
    <i r="5">
      <x v="8"/>
    </i>
    <i r="6">
      <x v="45"/>
    </i>
    <i r="7">
      <x v="1237"/>
    </i>
    <i r="3">
      <x v="262"/>
    </i>
    <i r="4">
      <x v="10"/>
    </i>
    <i r="5">
      <x v="6"/>
    </i>
    <i r="6">
      <x v="42"/>
    </i>
    <i r="7">
      <x v="1238"/>
    </i>
    <i r="3">
      <x v="263"/>
    </i>
    <i r="4">
      <x v="3"/>
    </i>
    <i r="5">
      <x v="31"/>
    </i>
    <i r="6">
      <x v="32"/>
    </i>
    <i r="7">
      <x v="1239"/>
    </i>
    <i r="4">
      <x v="21"/>
    </i>
    <i r="5">
      <x v="49"/>
    </i>
    <i r="6">
      <x v="32"/>
    </i>
    <i r="7">
      <x v="1240"/>
    </i>
    <i r="3">
      <x v="264"/>
    </i>
    <i r="4">
      <x v="12"/>
    </i>
    <i r="5">
      <x v="16"/>
    </i>
    <i r="6">
      <x v="59"/>
    </i>
    <i r="7">
      <x v="1241"/>
    </i>
    <i r="4">
      <x v="23"/>
    </i>
    <i r="5">
      <x v="40"/>
    </i>
    <i r="6">
      <x v="2"/>
    </i>
    <i r="7">
      <x v="1242"/>
    </i>
    <i r="3">
      <x v="265"/>
    </i>
    <i r="4">
      <x v="3"/>
    </i>
    <i r="5">
      <x v="46"/>
    </i>
    <i r="6">
      <x v="46"/>
    </i>
    <i r="7">
      <x v="1243"/>
    </i>
    <i r="3">
      <x v="266"/>
    </i>
    <i r="4">
      <x v="8"/>
    </i>
    <i r="5">
      <x v="12"/>
    </i>
    <i r="6">
      <x v="35"/>
    </i>
    <i r="7">
      <x v="1244"/>
    </i>
    <i r="4">
      <x v="14"/>
    </i>
    <i r="5">
      <x v="16"/>
    </i>
    <i r="6">
      <x v="39"/>
    </i>
    <i r="7">
      <x v="1245"/>
    </i>
    <i r="3">
      <x v="267"/>
    </i>
    <i r="4">
      <x v="23"/>
    </i>
    <i r="5">
      <x v="30"/>
    </i>
    <i r="6">
      <x v="6"/>
    </i>
    <i r="7">
      <x v="1246"/>
    </i>
    <i r="3">
      <x v="268"/>
    </i>
    <i r="4">
      <x v="7"/>
    </i>
    <i r="5">
      <x v="14"/>
    </i>
    <i r="6">
      <x v="38"/>
    </i>
    <i r="7">
      <x v="1247"/>
    </i>
    <i r="3">
      <x v="269"/>
    </i>
    <i r="4">
      <x v="8"/>
    </i>
    <i r="5">
      <x v="57"/>
    </i>
    <i r="6">
      <x v="32"/>
    </i>
    <i r="7">
      <x v="1248"/>
    </i>
    <i r="4">
      <x v="10"/>
    </i>
    <i r="5">
      <x v="3"/>
    </i>
    <i r="6">
      <x v="54"/>
    </i>
    <i r="7">
      <x v="1249"/>
    </i>
    <i r="5">
      <x v="46"/>
    </i>
    <i r="6">
      <x v="45"/>
    </i>
    <i r="7">
      <x v="1250"/>
    </i>
    <i r="4">
      <x v="11"/>
    </i>
    <i r="5">
      <x v="39"/>
    </i>
    <i r="6">
      <x v="27"/>
    </i>
    <i r="7">
      <x v="1251"/>
    </i>
    <i r="5">
      <x v="58"/>
    </i>
    <i r="6">
      <x v="1"/>
    </i>
    <i r="7">
      <x v="1252"/>
    </i>
    <i r="4">
      <x v="12"/>
    </i>
    <i r="5">
      <x v="12"/>
    </i>
    <i r="6">
      <x v="41"/>
    </i>
    <i r="7">
      <x v="1253"/>
    </i>
    <i r="5">
      <x v="52"/>
    </i>
    <i r="6">
      <x v="31"/>
    </i>
    <i r="7">
      <x v="1254"/>
    </i>
    <i r="5">
      <x v="54"/>
    </i>
    <i r="6">
      <x v="8"/>
    </i>
    <i r="7">
      <x v="1255"/>
    </i>
    <i r="4">
      <x v="13"/>
    </i>
    <i r="5">
      <x v="12"/>
    </i>
    <i r="6">
      <x v="18"/>
    </i>
    <i r="7">
      <x v="1256"/>
    </i>
    <i r="4">
      <x v="14"/>
    </i>
    <i r="5">
      <x v="21"/>
    </i>
    <i r="6">
      <x v="18"/>
    </i>
    <i r="7">
      <x v="1257"/>
    </i>
    <i r="5">
      <x v="23"/>
    </i>
    <i r="6">
      <x v="46"/>
    </i>
    <i r="7">
      <x v="1258"/>
    </i>
    <i r="5">
      <x v="28"/>
    </i>
    <i r="6">
      <x v="51"/>
    </i>
    <i r="7">
      <x v="1259"/>
    </i>
    <i r="4">
      <x v="15"/>
    </i>
    <i r="5">
      <x v="28"/>
    </i>
    <i r="6">
      <x v="3"/>
    </i>
    <i r="7">
      <x v="1260"/>
    </i>
    <i r="4">
      <x v="16"/>
    </i>
    <i r="5">
      <x v="5"/>
    </i>
    <i r="6">
      <x v="13"/>
    </i>
    <i r="7">
      <x v="1261"/>
    </i>
    <i r="5">
      <x v="51"/>
    </i>
    <i r="6">
      <x v="19"/>
    </i>
    <i r="7">
      <x v="1262"/>
    </i>
    <i r="4">
      <x v="17"/>
    </i>
    <i r="5">
      <x v="2"/>
    </i>
    <i r="6">
      <x v="2"/>
    </i>
    <i r="7">
      <x v="1263"/>
    </i>
    <i r="4">
      <x v="18"/>
    </i>
    <i r="5">
      <x v="19"/>
    </i>
    <i r="6">
      <x v="8"/>
    </i>
    <i r="7">
      <x v="1264"/>
    </i>
    <i r="5">
      <x v="41"/>
    </i>
    <i r="6">
      <x v="57"/>
    </i>
    <i r="7">
      <x v="1265"/>
    </i>
    <i r="5">
      <x v="51"/>
    </i>
    <i r="6">
      <x v="55"/>
    </i>
    <i r="7">
      <x v="1266"/>
    </i>
    <i r="4">
      <x v="20"/>
    </i>
    <i r="5">
      <x v="4"/>
    </i>
    <i r="6">
      <x v="7"/>
    </i>
    <i r="7">
      <x v="1267"/>
    </i>
    <i r="5">
      <x v="19"/>
    </i>
    <i r="6">
      <x v="22"/>
    </i>
    <i r="7">
      <x v="1268"/>
    </i>
    <i r="4">
      <x v="22"/>
    </i>
    <i r="5">
      <x v="26"/>
    </i>
    <i r="6">
      <x v="13"/>
    </i>
    <i r="7">
      <x v="1269"/>
    </i>
    <i r="3">
      <x v="270"/>
    </i>
    <i r="4">
      <x v="1"/>
    </i>
    <i r="5">
      <x v="9"/>
    </i>
    <i r="6">
      <x v="35"/>
    </i>
    <i r="7">
      <x v="1270"/>
    </i>
    <i r="5">
      <x v="43"/>
    </i>
    <i r="6">
      <x v="7"/>
    </i>
    <i r="7">
      <x v="1271"/>
    </i>
    <i r="4">
      <x v="9"/>
    </i>
    <i r="5">
      <x v="34"/>
    </i>
    <i r="6">
      <x v="27"/>
    </i>
    <i r="7">
      <x v="1272"/>
    </i>
    <i r="5">
      <x v="40"/>
    </i>
    <i r="6">
      <x v="3"/>
    </i>
    <i r="7">
      <x v="1273"/>
    </i>
    <i r="4">
      <x v="10"/>
    </i>
    <i r="5">
      <x v="51"/>
    </i>
    <i r="6">
      <x v="46"/>
    </i>
    <i r="7">
      <x v="1274"/>
    </i>
    <i r="4">
      <x v="12"/>
    </i>
    <i r="5">
      <x v="35"/>
    </i>
    <i r="6">
      <x v="35"/>
    </i>
    <i r="7">
      <x v="1275"/>
    </i>
    <i r="4">
      <x v="13"/>
    </i>
    <i r="5">
      <x v="7"/>
    </i>
    <i r="6">
      <x v="23"/>
    </i>
    <i r="7">
      <x v="1276"/>
    </i>
    <i r="5">
      <x v="17"/>
    </i>
    <i r="6">
      <x v="53"/>
    </i>
    <i r="7">
      <x v="1277"/>
    </i>
    <i r="4">
      <x v="14"/>
    </i>
    <i r="5">
      <x v="21"/>
    </i>
    <i r="6">
      <x v="35"/>
    </i>
    <i r="7">
      <x v="1278"/>
    </i>
    <i r="5">
      <x v="36"/>
    </i>
    <i r="6">
      <x v="4"/>
    </i>
    <i r="7">
      <x v="1279"/>
    </i>
    <i r="4">
      <x v="18"/>
    </i>
    <i r="5">
      <x v="7"/>
    </i>
    <i r="6">
      <x v="18"/>
    </i>
    <i r="7">
      <x v="1280"/>
    </i>
    <i r="5">
      <x v="36"/>
    </i>
    <i r="6">
      <x v="38"/>
    </i>
    <i r="7">
      <x v="1281"/>
    </i>
    <i r="4">
      <x v="20"/>
    </i>
    <i r="5">
      <x v="11"/>
    </i>
    <i r="6">
      <x v="42"/>
    </i>
    <i r="7">
      <x v="1282"/>
    </i>
    <i r="3">
      <x v="271"/>
    </i>
    <i r="4">
      <x v="7"/>
    </i>
    <i r="5">
      <x v="2"/>
    </i>
    <i r="6">
      <x v="5"/>
    </i>
    <i r="7">
      <x v="1283"/>
    </i>
    <i r="4">
      <x v="8"/>
    </i>
    <i r="5">
      <x v="25"/>
    </i>
    <i r="6">
      <x v="22"/>
    </i>
    <i r="7">
      <x v="1284"/>
    </i>
    <i r="4">
      <x v="10"/>
    </i>
    <i r="5">
      <x v="7"/>
    </i>
    <i r="6">
      <x v="46"/>
    </i>
    <i r="7">
      <x v="1285"/>
    </i>
    <i r="4">
      <x v="12"/>
    </i>
    <i r="5">
      <x v="4"/>
    </i>
    <i r="6">
      <x v="47"/>
    </i>
    <i r="7">
      <x v="1286"/>
    </i>
    <i r="5">
      <x v="59"/>
    </i>
    <i r="6">
      <x v="20"/>
    </i>
    <i r="7">
      <x v="1287"/>
    </i>
    <i r="4">
      <x v="15"/>
    </i>
    <i r="5">
      <x v="19"/>
    </i>
    <i r="6">
      <x v="7"/>
    </i>
    <i r="7">
      <x v="1288"/>
    </i>
    <i r="4">
      <x v="16"/>
    </i>
    <i r="5">
      <x v="45"/>
    </i>
    <i r="6">
      <x v="3"/>
    </i>
    <i r="7">
      <x v="1289"/>
    </i>
    <i r="4">
      <x v="17"/>
    </i>
    <i r="5">
      <x v="36"/>
    </i>
    <i r="6">
      <x v="29"/>
    </i>
    <i r="7">
      <x v="1290"/>
    </i>
    <i r="4">
      <x v="18"/>
    </i>
    <i r="5">
      <x v="54"/>
    </i>
    <i r="6">
      <x v="23"/>
    </i>
    <i r="7">
      <x v="1291"/>
    </i>
    <i r="4">
      <x v="19"/>
    </i>
    <i r="5">
      <x v="27"/>
    </i>
    <i r="6">
      <x v="3"/>
    </i>
    <i r="7">
      <x v="1292"/>
    </i>
    <i r="5">
      <x v="32"/>
    </i>
    <i r="6">
      <x v="54"/>
    </i>
    <i r="7">
      <x v="1293"/>
    </i>
    <i r="4">
      <x v="20"/>
    </i>
    <i r="5">
      <x v="19"/>
    </i>
    <i r="6">
      <x v="8"/>
    </i>
    <i r="7">
      <x v="1294"/>
    </i>
    <i r="3">
      <x v="272"/>
    </i>
    <i r="4">
      <x v="8"/>
    </i>
    <i r="5">
      <x v="39"/>
    </i>
    <i r="6">
      <x v="12"/>
    </i>
    <i r="7">
      <x v="1295"/>
    </i>
    <i r="4">
      <x v="9"/>
    </i>
    <i r="5">
      <x v="15"/>
    </i>
    <i r="6">
      <x v="59"/>
    </i>
    <i r="7">
      <x v="1296"/>
    </i>
    <i r="5">
      <x v="47"/>
    </i>
    <i r="6">
      <x v="29"/>
    </i>
    <i r="7">
      <x v="1297"/>
    </i>
    <i r="4">
      <x v="10"/>
    </i>
    <i r="5">
      <x v="9"/>
    </i>
    <i r="6">
      <x v="3"/>
    </i>
    <i r="7">
      <x v="1298"/>
    </i>
    <i r="4">
      <x v="11"/>
    </i>
    <i r="5">
      <x v="9"/>
    </i>
    <i r="6">
      <x v="10"/>
    </i>
    <i r="7">
      <x v="1299"/>
    </i>
    <i r="6">
      <x v="30"/>
    </i>
    <i r="7">
      <x v="1300"/>
    </i>
    <i r="4">
      <x v="12"/>
    </i>
    <i r="5">
      <x v="43"/>
    </i>
    <i r="6">
      <x v="27"/>
    </i>
    <i r="7">
      <x v="1301"/>
    </i>
    <i r="4">
      <x v="14"/>
    </i>
    <i r="5">
      <x v="14"/>
    </i>
    <i r="6">
      <x v="7"/>
    </i>
    <i r="7">
      <x v="1302"/>
    </i>
    <i r="5">
      <x v="16"/>
    </i>
    <i r="6">
      <x v="5"/>
    </i>
    <i r="7">
      <x v="1303"/>
    </i>
    <i r="5">
      <x v="41"/>
    </i>
    <i r="6">
      <x v="13"/>
    </i>
    <i r="7">
      <x v="1304"/>
    </i>
    <i r="4">
      <x v="16"/>
    </i>
    <i r="5">
      <x v="4"/>
    </i>
    <i r="6">
      <x v="59"/>
    </i>
    <i r="7">
      <x v="1305"/>
    </i>
    <i r="4">
      <x v="17"/>
    </i>
    <i r="5">
      <x v="12"/>
    </i>
    <i r="6">
      <x v="38"/>
    </i>
    <i r="7">
      <x v="1306"/>
    </i>
    <i r="4">
      <x v="19"/>
    </i>
    <i r="5">
      <x v="53"/>
    </i>
    <i r="6">
      <x v="10"/>
    </i>
    <i r="7">
      <x v="1307"/>
    </i>
    <i r="4">
      <x v="20"/>
    </i>
    <i r="5">
      <x v="1"/>
    </i>
    <i r="6">
      <x v="13"/>
    </i>
    <i r="7">
      <x v="1308"/>
    </i>
    <i r="5">
      <x v="36"/>
    </i>
    <i r="6">
      <x v="3"/>
    </i>
    <i r="7">
      <x v="1309"/>
    </i>
    <i r="4">
      <x v="21"/>
    </i>
    <i r="5">
      <x v="33"/>
    </i>
    <i r="6">
      <x v="25"/>
    </i>
    <i r="7">
      <x v="1310"/>
    </i>
    <i r="4">
      <x v="22"/>
    </i>
    <i r="5">
      <x v="3"/>
    </i>
    <i r="6">
      <x v="58"/>
    </i>
    <i r="7">
      <x v="1311"/>
    </i>
    <i r="5">
      <x v="56"/>
    </i>
    <i r="6">
      <x v="46"/>
    </i>
    <i r="7">
      <x v="1312"/>
    </i>
    <i r="3">
      <x v="273"/>
    </i>
    <i r="4">
      <x v="7"/>
    </i>
    <i r="5">
      <x v="15"/>
    </i>
    <i r="6">
      <x v="28"/>
    </i>
    <i r="7">
      <x v="1313"/>
    </i>
    <i r="5">
      <x v="30"/>
    </i>
    <i r="6">
      <x v="48"/>
    </i>
    <i r="7">
      <x v="1314"/>
    </i>
    <i r="5">
      <x v="53"/>
    </i>
    <i r="6">
      <x v="4"/>
    </i>
    <i r="7">
      <x v="1315"/>
    </i>
    <i r="4">
      <x v="8"/>
    </i>
    <i r="5">
      <x v="50"/>
    </i>
    <i r="6">
      <x v="54"/>
    </i>
    <i r="7">
      <x v="1316"/>
    </i>
    <i r="5">
      <x v="60"/>
    </i>
    <i r="6">
      <x v="59"/>
    </i>
    <i r="7">
      <x v="1317"/>
    </i>
    <i r="4">
      <x v="13"/>
    </i>
    <i r="5">
      <x v="3"/>
    </i>
    <i r="6">
      <x v="39"/>
    </i>
    <i r="7">
      <x v="1318"/>
    </i>
    <i r="4">
      <x v="15"/>
    </i>
    <i r="5">
      <x v="60"/>
    </i>
    <i r="6">
      <x v="53"/>
    </i>
    <i r="7">
      <x v="1319"/>
    </i>
    <i r="4">
      <x v="16"/>
    </i>
    <i r="5">
      <x v="18"/>
    </i>
    <i r="6">
      <x v="30"/>
    </i>
    <i r="7">
      <x v="1320"/>
    </i>
    <i r="5">
      <x v="30"/>
    </i>
    <i r="6">
      <x v="51"/>
    </i>
    <i r="7">
      <x v="1321"/>
    </i>
    <i r="4">
      <x v="17"/>
    </i>
    <i r="5">
      <x v="21"/>
    </i>
    <i r="6">
      <x v="18"/>
    </i>
    <i r="7">
      <x v="1322"/>
    </i>
    <i r="4">
      <x v="20"/>
    </i>
    <i r="5">
      <x v="49"/>
    </i>
    <i r="6">
      <x v="2"/>
    </i>
    <i r="7">
      <x v="1323"/>
    </i>
    <i r="3">
      <x v="274"/>
    </i>
    <i r="4">
      <x v="7"/>
    </i>
    <i r="5">
      <x v="1"/>
    </i>
    <i r="6">
      <x v="11"/>
    </i>
    <i r="7">
      <x v="1324"/>
    </i>
    <i r="5">
      <x v="2"/>
    </i>
    <i r="6">
      <x v="7"/>
    </i>
    <i r="7">
      <x v="1325"/>
    </i>
    <i r="4">
      <x v="9"/>
    </i>
    <i r="5">
      <x v="34"/>
    </i>
    <i r="6">
      <x v="9"/>
    </i>
    <i r="7">
      <x v="1326"/>
    </i>
    <i r="4">
      <x v="11"/>
    </i>
    <i r="5">
      <x v="31"/>
    </i>
    <i r="6">
      <x v="57"/>
    </i>
    <i r="7">
      <x v="1327"/>
    </i>
    <i r="4">
      <x v="14"/>
    </i>
    <i r="5">
      <x v="22"/>
    </i>
    <i r="6">
      <x v="32"/>
    </i>
    <i r="7">
      <x v="1328"/>
    </i>
    <i r="5">
      <x v="51"/>
    </i>
    <i r="6">
      <x v="28"/>
    </i>
    <i r="7">
      <x v="1329"/>
    </i>
    <i r="4">
      <x v="15"/>
    </i>
    <i r="5">
      <x v="6"/>
    </i>
    <i r="6">
      <x v="53"/>
    </i>
    <i r="7">
      <x v="1330"/>
    </i>
    <i r="5">
      <x v="47"/>
    </i>
    <i r="6">
      <x v="40"/>
    </i>
    <i r="7">
      <x v="1331"/>
    </i>
    <i r="4">
      <x v="16"/>
    </i>
    <i r="5">
      <x v="40"/>
    </i>
    <i r="6">
      <x v="6"/>
    </i>
    <i r="7">
      <x v="1332"/>
    </i>
    <i r="4">
      <x v="18"/>
    </i>
    <i r="5">
      <x v="49"/>
    </i>
    <i r="6">
      <x v="29"/>
    </i>
    <i r="7">
      <x v="1333"/>
    </i>
    <i r="4">
      <x v="21"/>
    </i>
    <i r="5">
      <x v="20"/>
    </i>
    <i r="6">
      <x v="5"/>
    </i>
    <i r="7">
      <x v="1334"/>
    </i>
    <i r="5">
      <x v="30"/>
    </i>
    <i r="6">
      <x v="18"/>
    </i>
    <i r="7">
      <x v="1335"/>
    </i>
    <i r="5">
      <x v="36"/>
    </i>
    <i r="6">
      <x v="54"/>
    </i>
    <i r="7">
      <x v="1336"/>
    </i>
    <i r="1">
      <x v="4"/>
    </i>
    <i r="2">
      <x v="10"/>
    </i>
    <i r="3">
      <x v="275"/>
    </i>
    <i r="4">
      <x v="1"/>
    </i>
    <i r="5">
      <x v="2"/>
    </i>
    <i r="6">
      <x v="55"/>
    </i>
    <i r="7">
      <x v="1337"/>
    </i>
    <i r="4">
      <x v="9"/>
    </i>
    <i r="5">
      <x v="29"/>
    </i>
    <i r="6">
      <x v="55"/>
    </i>
    <i r="7">
      <x v="1338"/>
    </i>
    <i r="3">
      <x v="277"/>
    </i>
    <i r="4">
      <x v="10"/>
    </i>
    <i r="5">
      <x v="47"/>
    </i>
    <i r="6">
      <x v="43"/>
    </i>
    <i r="7">
      <x v="1339"/>
    </i>
    <i r="4">
      <x v="15"/>
    </i>
    <i r="5">
      <x v="16"/>
    </i>
    <i r="6">
      <x v="22"/>
    </i>
    <i r="7">
      <x v="1340"/>
    </i>
    <i r="3">
      <x v="278"/>
    </i>
    <i r="4">
      <x v="16"/>
    </i>
    <i r="5">
      <x v="15"/>
    </i>
    <i r="6">
      <x v="16"/>
    </i>
    <i r="7">
      <x v="1341"/>
    </i>
    <i r="4">
      <x v="19"/>
    </i>
    <i r="5">
      <x v="41"/>
    </i>
    <i r="6">
      <x v="53"/>
    </i>
    <i r="7">
      <x v="1342"/>
    </i>
    <i r="4">
      <x v="22"/>
    </i>
    <i r="5">
      <x v="31"/>
    </i>
    <i r="6">
      <x v="24"/>
    </i>
    <i r="7">
      <x v="1343"/>
    </i>
    <i r="3">
      <x v="279"/>
    </i>
    <i r="4">
      <x v="13"/>
    </i>
    <i r="5">
      <x v="8"/>
    </i>
    <i r="6">
      <x v="54"/>
    </i>
    <i r="7">
      <x v="1344"/>
    </i>
    <i r="4">
      <x v="15"/>
    </i>
    <i r="5">
      <x v="46"/>
    </i>
    <i r="6">
      <x v="32"/>
    </i>
    <i r="7">
      <x v="1345"/>
    </i>
    <i r="3">
      <x v="280"/>
    </i>
    <i r="4">
      <x v="4"/>
    </i>
    <i r="5">
      <x v="55"/>
    </i>
    <i r="6">
      <x v="37"/>
    </i>
    <i r="7">
      <x v="1346"/>
    </i>
    <i r="4">
      <x v="11"/>
    </i>
    <i r="5">
      <x v="57"/>
    </i>
    <i r="6">
      <x v="29"/>
    </i>
    <i r="7">
      <x v="1347"/>
    </i>
    <i r="4">
      <x v="16"/>
    </i>
    <i r="5">
      <x v="26"/>
    </i>
    <i r="6">
      <x v="31"/>
    </i>
    <i r="7">
      <x v="1348"/>
    </i>
    <i r="3">
      <x v="281"/>
    </i>
    <i r="4">
      <x v="15"/>
    </i>
    <i r="5">
      <x v="26"/>
    </i>
    <i r="6">
      <x v="57"/>
    </i>
    <i r="7">
      <x v="1349"/>
    </i>
    <i r="4">
      <x v="18"/>
    </i>
    <i r="5">
      <x v="60"/>
    </i>
    <i r="6">
      <x v="21"/>
    </i>
    <i r="7">
      <x v="1350"/>
    </i>
    <i r="3">
      <x v="282"/>
    </i>
    <i r="4">
      <x v="17"/>
    </i>
    <i r="5">
      <x v="2"/>
    </i>
    <i r="6">
      <x v="46"/>
    </i>
    <i r="7">
      <x v="1351"/>
    </i>
    <i r="4">
      <x v="18"/>
    </i>
    <i r="5">
      <x v="19"/>
    </i>
    <i r="6">
      <x v="43"/>
    </i>
    <i r="7">
      <x v="1352"/>
    </i>
    <i r="3">
      <x v="283"/>
    </i>
    <i r="4">
      <x v="4"/>
    </i>
    <i r="5">
      <x v="1"/>
    </i>
    <i r="6">
      <x v="7"/>
    </i>
    <i r="7">
      <x v="1353"/>
    </i>
    <i r="4">
      <x v="16"/>
    </i>
    <i r="5">
      <x v="37"/>
    </i>
    <i r="6">
      <x v="7"/>
    </i>
    <i r="7">
      <x v="1354"/>
    </i>
    <i r="5">
      <x v="43"/>
    </i>
    <i r="6">
      <x v="22"/>
    </i>
    <i r="7">
      <x v="1355"/>
    </i>
    <i r="4">
      <x v="21"/>
    </i>
    <i r="5">
      <x v="3"/>
    </i>
    <i r="6">
      <x v="12"/>
    </i>
    <i r="7">
      <x v="1356"/>
    </i>
    <i r="3">
      <x v="284"/>
    </i>
    <i r="4">
      <x v="8"/>
    </i>
    <i r="5">
      <x v="28"/>
    </i>
    <i r="6">
      <x v="47"/>
    </i>
    <i r="7">
      <x v="1357"/>
    </i>
    <i r="4">
      <x v="9"/>
    </i>
    <i r="5">
      <x v="28"/>
    </i>
    <i r="6">
      <x v="29"/>
    </i>
    <i r="7">
      <x v="1358"/>
    </i>
    <i r="4">
      <x v="11"/>
    </i>
    <i r="5">
      <x v="5"/>
    </i>
    <i r="6">
      <x v="28"/>
    </i>
    <i r="7">
      <x v="1359"/>
    </i>
    <i r="4">
      <x v="12"/>
    </i>
    <i r="5">
      <x v="3"/>
    </i>
    <i r="6">
      <x v="12"/>
    </i>
    <i r="7">
      <x v="1360"/>
    </i>
    <i r="4">
      <x v="14"/>
    </i>
    <i r="5">
      <x v="17"/>
    </i>
    <i r="6">
      <x v="20"/>
    </i>
    <i r="7">
      <x v="1361"/>
    </i>
    <i r="4">
      <x v="15"/>
    </i>
    <i r="5">
      <x v="9"/>
    </i>
    <i r="6">
      <x v="37"/>
    </i>
    <i r="7">
      <x v="1362"/>
    </i>
    <i r="4">
      <x v="19"/>
    </i>
    <i r="5">
      <x v="51"/>
    </i>
    <i r="6">
      <x v="34"/>
    </i>
    <i r="7">
      <x v="1363"/>
    </i>
    <i r="3">
      <x v="285"/>
    </i>
    <i r="4">
      <x v="3"/>
    </i>
    <i r="5">
      <x v="18"/>
    </i>
    <i r="6">
      <x v="45"/>
    </i>
    <i r="7">
      <x v="1364"/>
    </i>
    <i r="4">
      <x v="16"/>
    </i>
    <i r="5">
      <x v="41"/>
    </i>
    <i r="6">
      <x v="29"/>
    </i>
    <i r="7">
      <x v="1365"/>
    </i>
    <i r="3">
      <x v="286"/>
    </i>
    <i r="4">
      <x v="16"/>
    </i>
    <i r="5">
      <x v="46"/>
    </i>
    <i r="6">
      <x v="6"/>
    </i>
    <i r="7">
      <x v="1366"/>
    </i>
    <i r="4">
      <x v="19"/>
    </i>
    <i r="5">
      <x v="52"/>
    </i>
    <i r="6">
      <x v="3"/>
    </i>
    <i r="7">
      <x v="1367"/>
    </i>
    <i r="4">
      <x v="20"/>
    </i>
    <i r="5">
      <x v="37"/>
    </i>
    <i r="6">
      <x v="34"/>
    </i>
    <i r="7">
      <x v="1368"/>
    </i>
    <i r="3">
      <x v="287"/>
    </i>
    <i r="4">
      <x v="12"/>
    </i>
    <i r="5">
      <x v="39"/>
    </i>
    <i r="6">
      <x v="40"/>
    </i>
    <i r="7">
      <x v="1369"/>
    </i>
    <i r="3">
      <x v="289"/>
    </i>
    <i r="4">
      <x v="2"/>
    </i>
    <i r="5">
      <x v="17"/>
    </i>
    <i r="6">
      <x v="48"/>
    </i>
    <i r="7">
      <x v="1370"/>
    </i>
    <i r="4">
      <x v="17"/>
    </i>
    <i r="5">
      <x v="21"/>
    </i>
    <i r="6">
      <x v="31"/>
    </i>
    <i r="7">
      <x v="1371"/>
    </i>
    <i r="3">
      <x v="290"/>
    </i>
    <i r="4">
      <x v="8"/>
    </i>
    <i r="5">
      <x v="6"/>
    </i>
    <i r="6">
      <x v="5"/>
    </i>
    <i r="7">
      <x v="1372"/>
    </i>
    <i r="4">
      <x v="18"/>
    </i>
    <i r="5">
      <x v="51"/>
    </i>
    <i r="6">
      <x v="42"/>
    </i>
    <i r="7">
      <x v="1373"/>
    </i>
    <i r="4">
      <x v="19"/>
    </i>
    <i r="5">
      <x v="16"/>
    </i>
    <i r="6">
      <x v="55"/>
    </i>
    <i r="7">
      <x v="1374"/>
    </i>
    <i r="4">
      <x v="22"/>
    </i>
    <i r="5">
      <x v="1"/>
    </i>
    <i r="6">
      <x v="20"/>
    </i>
    <i r="7">
      <x v="1375"/>
    </i>
    <i r="3">
      <x v="291"/>
    </i>
    <i r="4">
      <x v="13"/>
    </i>
    <i r="5">
      <x v="30"/>
    </i>
    <i r="6">
      <x v="51"/>
    </i>
    <i r="7">
      <x v="1376"/>
    </i>
    <i r="4">
      <x v="14"/>
    </i>
    <i r="5">
      <x v="12"/>
    </i>
    <i r="6">
      <x v="47"/>
    </i>
    <i r="7">
      <x v="1377"/>
    </i>
    <i r="4">
      <x v="20"/>
    </i>
    <i r="5">
      <x v="22"/>
    </i>
    <i r="6">
      <x v="5"/>
    </i>
    <i r="7">
      <x v="1378"/>
    </i>
    <i r="3">
      <x v="293"/>
    </i>
    <i r="4">
      <x v="15"/>
    </i>
    <i r="5">
      <x v="43"/>
    </i>
    <i r="6">
      <x v="54"/>
    </i>
    <i r="7">
      <x v="1379"/>
    </i>
    <i r="3">
      <x v="294"/>
    </i>
    <i r="4">
      <x v="13"/>
    </i>
    <i r="5">
      <x v="10"/>
    </i>
    <i r="6">
      <x v="41"/>
    </i>
    <i r="7">
      <x v="1380"/>
    </i>
    <i r="4">
      <x v="17"/>
    </i>
    <i r="5">
      <x v="14"/>
    </i>
    <i r="6">
      <x v="46"/>
    </i>
    <i r="7">
      <x v="1381"/>
    </i>
    <i r="4">
      <x v="18"/>
    </i>
    <i r="5">
      <x v="23"/>
    </i>
    <i r="6">
      <x v="15"/>
    </i>
    <i r="7">
      <x v="1382"/>
    </i>
    <i r="3">
      <x v="295"/>
    </i>
    <i r="4">
      <x v="7"/>
    </i>
    <i r="5">
      <x v="32"/>
    </i>
    <i r="6">
      <x v="48"/>
    </i>
    <i r="7">
      <x v="1383"/>
    </i>
    <i r="4">
      <x v="16"/>
    </i>
    <i r="5">
      <x v="41"/>
    </i>
    <i r="6">
      <x v="18"/>
    </i>
    <i r="7">
      <x v="1384"/>
    </i>
    <i r="3">
      <x v="296"/>
    </i>
    <i r="4">
      <x v="11"/>
    </i>
    <i r="5">
      <x v="22"/>
    </i>
    <i r="6">
      <x v="19"/>
    </i>
    <i r="7">
      <x v="1385"/>
    </i>
    <i r="3">
      <x v="297"/>
    </i>
    <i r="4">
      <x v="14"/>
    </i>
    <i r="5">
      <x v="4"/>
    </i>
    <i r="6">
      <x v="1"/>
    </i>
    <i r="7">
      <x v="1386"/>
    </i>
    <i r="3">
      <x v="298"/>
    </i>
    <i r="4">
      <x v="10"/>
    </i>
    <i r="5">
      <x v="33"/>
    </i>
    <i r="6">
      <x v="8"/>
    </i>
    <i r="7">
      <x v="1387"/>
    </i>
    <i r="4">
      <x v="14"/>
    </i>
    <i r="5">
      <x v="38"/>
    </i>
    <i r="6">
      <x v="5"/>
    </i>
    <i r="7">
      <x v="1388"/>
    </i>
    <i r="3">
      <x v="299"/>
    </i>
    <i r="4">
      <x v="4"/>
    </i>
    <i r="5">
      <x v="58"/>
    </i>
    <i r="6">
      <x v="30"/>
    </i>
    <i r="7">
      <x v="1389"/>
    </i>
    <i r="4">
      <x v="5"/>
    </i>
    <i r="5">
      <x v="1"/>
    </i>
    <i r="6">
      <x v="56"/>
    </i>
    <i r="7">
      <x v="1390"/>
    </i>
    <i r="4">
      <x v="7"/>
    </i>
    <i r="5">
      <x v="12"/>
    </i>
    <i r="6">
      <x v="15"/>
    </i>
    <i r="7">
      <x v="1391"/>
    </i>
    <i r="5">
      <x v="56"/>
    </i>
    <i r="6">
      <x v="10"/>
    </i>
    <i r="7">
      <x v="1392"/>
    </i>
    <i r="4">
      <x v="9"/>
    </i>
    <i r="5">
      <x v="40"/>
    </i>
    <i r="6">
      <x v="2"/>
    </i>
    <i r="7">
      <x v="1393"/>
    </i>
    <i r="4">
      <x v="10"/>
    </i>
    <i r="5">
      <x v="4"/>
    </i>
    <i r="6">
      <x v="26"/>
    </i>
    <i r="7">
      <x v="1394"/>
    </i>
    <i r="5">
      <x v="56"/>
    </i>
    <i r="6">
      <x v="29"/>
    </i>
    <i r="7">
      <x v="1395"/>
    </i>
    <i r="4">
      <x v="11"/>
    </i>
    <i r="5">
      <x v="42"/>
    </i>
    <i r="6">
      <x v="34"/>
    </i>
    <i r="7">
      <x v="1396"/>
    </i>
    <i r="5">
      <x v="48"/>
    </i>
    <i r="6">
      <x v="13"/>
    </i>
    <i r="7">
      <x v="1397"/>
    </i>
    <i r="4">
      <x v="12"/>
    </i>
    <i r="5">
      <x v="43"/>
    </i>
    <i r="6">
      <x v="10"/>
    </i>
    <i r="7">
      <x v="1398"/>
    </i>
    <i r="4">
      <x v="13"/>
    </i>
    <i r="5">
      <x v="58"/>
    </i>
    <i r="6">
      <x v="25"/>
    </i>
    <i r="7">
      <x v="1399"/>
    </i>
    <i r="4">
      <x v="14"/>
    </i>
    <i r="5">
      <x v="56"/>
    </i>
    <i r="6">
      <x v="33"/>
    </i>
    <i r="7">
      <x v="1400"/>
    </i>
    <i r="4">
      <x v="15"/>
    </i>
    <i r="5">
      <x v="1"/>
    </i>
    <i r="6">
      <x v="25"/>
    </i>
    <i r="7">
      <x v="1401"/>
    </i>
    <i r="5">
      <x v="26"/>
    </i>
    <i r="6">
      <x v="59"/>
    </i>
    <i r="7">
      <x v="1402"/>
    </i>
    <i r="5">
      <x v="30"/>
    </i>
    <i r="6">
      <x v="16"/>
    </i>
    <i r="7">
      <x v="1403"/>
    </i>
    <i r="5">
      <x v="37"/>
    </i>
    <i r="6">
      <x v="54"/>
    </i>
    <i r="7">
      <x v="1404"/>
    </i>
    <i r="5">
      <x v="41"/>
    </i>
    <i r="6">
      <x v="58"/>
    </i>
    <i r="7">
      <x v="1405"/>
    </i>
    <i r="4">
      <x v="16"/>
    </i>
    <i r="5">
      <x v="17"/>
    </i>
    <i r="6">
      <x v="14"/>
    </i>
    <i r="7">
      <x v="1406"/>
    </i>
    <i r="5">
      <x v="48"/>
    </i>
    <i r="6">
      <x v="27"/>
    </i>
    <i r="7">
      <x v="1407"/>
    </i>
    <i r="4">
      <x v="17"/>
    </i>
    <i r="5">
      <x v="54"/>
    </i>
    <i r="6">
      <x v="42"/>
    </i>
    <i r="7">
      <x v="1408"/>
    </i>
    <i r="4">
      <x v="18"/>
    </i>
    <i r="5">
      <x v="40"/>
    </i>
    <i r="6">
      <x v="28"/>
    </i>
    <i r="7">
      <x v="1409"/>
    </i>
    <i r="4">
      <x v="19"/>
    </i>
    <i r="5">
      <x v="21"/>
    </i>
    <i r="6">
      <x v="6"/>
    </i>
    <i r="7">
      <x v="1410"/>
    </i>
    <i r="5">
      <x v="59"/>
    </i>
    <i r="6">
      <x v="57"/>
    </i>
    <i r="7">
      <x v="1411"/>
    </i>
    <i r="4">
      <x v="20"/>
    </i>
    <i r="5">
      <x v="42"/>
    </i>
    <i r="6">
      <x v="12"/>
    </i>
    <i r="7">
      <x v="1412"/>
    </i>
    <i r="3">
      <x v="300"/>
    </i>
    <i r="4">
      <x v="11"/>
    </i>
    <i r="5">
      <x v="52"/>
    </i>
    <i r="6">
      <x v="8"/>
    </i>
    <i r="7">
      <x v="1413"/>
    </i>
    <i r="4">
      <x v="12"/>
    </i>
    <i r="5">
      <x v="50"/>
    </i>
    <i r="6">
      <x v="34"/>
    </i>
    <i r="7">
      <x v="1414"/>
    </i>
    <i r="4">
      <x v="13"/>
    </i>
    <i r="5">
      <x v="31"/>
    </i>
    <i r="6">
      <x v="44"/>
    </i>
    <i r="7">
      <x v="1415"/>
    </i>
    <i r="5">
      <x v="58"/>
    </i>
    <i r="6">
      <x v="38"/>
    </i>
    <i r="7">
      <x v="1416"/>
    </i>
    <i r="5">
      <x v="60"/>
    </i>
    <i r="6">
      <x v="36"/>
    </i>
    <i r="7">
      <x v="1417"/>
    </i>
    <i r="4">
      <x v="14"/>
    </i>
    <i r="5">
      <x v="46"/>
    </i>
    <i r="6">
      <x v="12"/>
    </i>
    <i r="7">
      <x v="1418"/>
    </i>
    <i r="5">
      <x v="47"/>
    </i>
    <i r="6">
      <x v="28"/>
    </i>
    <i r="7">
      <x v="1419"/>
    </i>
    <i r="4">
      <x v="15"/>
    </i>
    <i r="5">
      <x v="21"/>
    </i>
    <i r="6">
      <x v="32"/>
    </i>
    <i r="7">
      <x v="1420"/>
    </i>
    <i r="4">
      <x v="17"/>
    </i>
    <i r="5">
      <x v="58"/>
    </i>
    <i r="6">
      <x v="45"/>
    </i>
    <i r="7">
      <x v="1421"/>
    </i>
    <i r="4">
      <x v="18"/>
    </i>
    <i r="5">
      <x v="4"/>
    </i>
    <i r="6">
      <x v="28"/>
    </i>
    <i r="7">
      <x v="1422"/>
    </i>
    <i r="4">
      <x v="22"/>
    </i>
    <i r="5">
      <x v="42"/>
    </i>
    <i r="6">
      <x v="10"/>
    </i>
    <i r="7">
      <x v="1423"/>
    </i>
    <i r="3">
      <x v="301"/>
    </i>
    <i r="4">
      <x v="7"/>
    </i>
    <i r="5">
      <x v="24"/>
    </i>
    <i r="6">
      <x v="47"/>
    </i>
    <i r="7">
      <x v="1424"/>
    </i>
    <i r="4">
      <x v="8"/>
    </i>
    <i r="5">
      <x v="47"/>
    </i>
    <i r="6">
      <x v="31"/>
    </i>
    <i r="7">
      <x v="1425"/>
    </i>
    <i r="4">
      <x v="10"/>
    </i>
    <i r="5">
      <x v="18"/>
    </i>
    <i r="6">
      <x v="32"/>
    </i>
    <i r="7">
      <x v="1426"/>
    </i>
    <i r="4">
      <x v="11"/>
    </i>
    <i r="5">
      <x v="19"/>
    </i>
    <i r="6">
      <x v="58"/>
    </i>
    <i r="7">
      <x v="1427"/>
    </i>
    <i r="4">
      <x v="12"/>
    </i>
    <i r="5">
      <x v="19"/>
    </i>
    <i r="6">
      <x v="33"/>
    </i>
    <i r="7">
      <x v="1428"/>
    </i>
    <i r="5">
      <x v="32"/>
    </i>
    <i r="6">
      <x v="44"/>
    </i>
    <i r="7">
      <x v="1429"/>
    </i>
    <i r="5">
      <x v="33"/>
    </i>
    <i r="6">
      <x v="9"/>
    </i>
    <i r="7">
      <x v="1430"/>
    </i>
    <i r="4">
      <x v="13"/>
    </i>
    <i r="5">
      <x v="60"/>
    </i>
    <i r="6">
      <x v="56"/>
    </i>
    <i r="7">
      <x v="1431"/>
    </i>
    <i r="4">
      <x v="14"/>
    </i>
    <i r="5">
      <x v="22"/>
    </i>
    <i r="6">
      <x v="34"/>
    </i>
    <i r="7">
      <x v="1432"/>
    </i>
    <i r="5">
      <x v="27"/>
    </i>
    <i r="6">
      <x v="8"/>
    </i>
    <i r="7">
      <x v="1433"/>
    </i>
    <i r="4">
      <x v="15"/>
    </i>
    <i r="5">
      <x v="10"/>
    </i>
    <i r="6">
      <x v="12"/>
    </i>
    <i r="7">
      <x v="1434"/>
    </i>
    <i r="4">
      <x v="16"/>
    </i>
    <i r="5">
      <x v="37"/>
    </i>
    <i r="6">
      <x v="52"/>
    </i>
    <i r="7">
      <x v="1435"/>
    </i>
    <i r="4">
      <x v="17"/>
    </i>
    <i r="5">
      <x v="15"/>
    </i>
    <i r="6">
      <x v="37"/>
    </i>
    <i r="7">
      <x v="1436"/>
    </i>
    <i r="5">
      <x v="54"/>
    </i>
    <i r="6">
      <x v="14"/>
    </i>
    <i r="7">
      <x v="1437"/>
    </i>
    <i r="4">
      <x v="20"/>
    </i>
    <i r="5">
      <x v="39"/>
    </i>
    <i r="6">
      <x v="21"/>
    </i>
    <i r="7">
      <x v="1438"/>
    </i>
    <i r="4">
      <x v="22"/>
    </i>
    <i r="5">
      <x v="2"/>
    </i>
    <i r="6">
      <x v="45"/>
    </i>
    <i r="7">
      <x v="1439"/>
    </i>
    <i r="3">
      <x v="302"/>
    </i>
    <i r="4">
      <x v="1"/>
    </i>
    <i r="5">
      <x v="33"/>
    </i>
    <i r="6">
      <x v="38"/>
    </i>
    <i r="7">
      <x v="1440"/>
    </i>
    <i r="4">
      <x v="2"/>
    </i>
    <i r="5">
      <x v="53"/>
    </i>
    <i r="6">
      <x v="21"/>
    </i>
    <i r="7">
      <x v="1441"/>
    </i>
    <i r="4">
      <x v="9"/>
    </i>
    <i r="5">
      <x v="37"/>
    </i>
    <i r="6">
      <x v="53"/>
    </i>
    <i r="7">
      <x v="1442"/>
    </i>
    <i r="4">
      <x v="10"/>
    </i>
    <i r="5">
      <x v="34"/>
    </i>
    <i r="6">
      <x v="5"/>
    </i>
    <i r="7">
      <x v="1443"/>
    </i>
    <i r="5">
      <x v="35"/>
    </i>
    <i r="6">
      <x v="13"/>
    </i>
    <i r="7">
      <x v="1444"/>
    </i>
    <i r="5">
      <x v="56"/>
    </i>
    <i r="6">
      <x v="5"/>
    </i>
    <i r="7">
      <x v="1445"/>
    </i>
    <i r="4">
      <x v="11"/>
    </i>
    <i r="5">
      <x v="41"/>
    </i>
    <i r="6">
      <x v="38"/>
    </i>
    <i r="7">
      <x v="1446"/>
    </i>
    <i r="4">
      <x v="12"/>
    </i>
    <i r="5">
      <x v="25"/>
    </i>
    <i r="6">
      <x v="1"/>
    </i>
    <i r="7">
      <x v="1447"/>
    </i>
    <i r="5">
      <x v="33"/>
    </i>
    <i r="6">
      <x v="26"/>
    </i>
    <i r="7">
      <x v="1448"/>
    </i>
    <i r="5">
      <x v="50"/>
    </i>
    <i r="6">
      <x v="7"/>
    </i>
    <i r="7">
      <x v="1449"/>
    </i>
    <i r="4">
      <x v="14"/>
    </i>
    <i r="5">
      <x v="16"/>
    </i>
    <i r="6">
      <x v="18"/>
    </i>
    <i r="7">
      <x v="1450"/>
    </i>
    <i r="4">
      <x v="16"/>
    </i>
    <i r="5">
      <x v="49"/>
    </i>
    <i r="6">
      <x v="19"/>
    </i>
    <i r="7">
      <x v="1451"/>
    </i>
    <i r="4">
      <x v="17"/>
    </i>
    <i r="5">
      <x v="30"/>
    </i>
    <i r="6">
      <x v="2"/>
    </i>
    <i r="7">
      <x v="1452"/>
    </i>
    <i r="6">
      <x v="59"/>
    </i>
    <i r="7">
      <x v="1453"/>
    </i>
    <i r="4">
      <x v="19"/>
    </i>
    <i r="5">
      <x v="2"/>
    </i>
    <i r="6">
      <x v="1"/>
    </i>
    <i r="7">
      <x v="1454"/>
    </i>
    <i r="5">
      <x v="55"/>
    </i>
    <i r="6">
      <x v="49"/>
    </i>
    <i r="7">
      <x v="1455"/>
    </i>
    <i r="4">
      <x v="22"/>
    </i>
    <i r="5">
      <x v="2"/>
    </i>
    <i r="6">
      <x v="49"/>
    </i>
    <i r="7">
      <x v="1456"/>
    </i>
    <i r="3">
      <x v="303"/>
    </i>
    <i r="4">
      <x v="11"/>
    </i>
    <i r="5">
      <x v="34"/>
    </i>
    <i r="6">
      <x v="12"/>
    </i>
    <i r="7">
      <x v="1457"/>
    </i>
    <i r="5">
      <x v="59"/>
    </i>
    <i r="6">
      <x v="48"/>
    </i>
    <i r="7">
      <x v="1458"/>
    </i>
    <i r="4">
      <x v="12"/>
    </i>
    <i r="5">
      <x v="22"/>
    </i>
    <i r="6">
      <x v="43"/>
    </i>
    <i r="7">
      <x v="1459"/>
    </i>
    <i r="4">
      <x v="13"/>
    </i>
    <i r="5">
      <x v="29"/>
    </i>
    <i r="6">
      <x v="12"/>
    </i>
    <i r="7">
      <x v="1460"/>
    </i>
    <i r="5">
      <x v="31"/>
    </i>
    <i r="6">
      <x v="3"/>
    </i>
    <i r="7">
      <x v="1461"/>
    </i>
    <i r="4">
      <x v="14"/>
    </i>
    <i r="5">
      <x v="43"/>
    </i>
    <i r="6">
      <x v="54"/>
    </i>
    <i r="7">
      <x v="1462"/>
    </i>
    <i r="5">
      <x v="57"/>
    </i>
    <i r="6">
      <x v="45"/>
    </i>
    <i r="7">
      <x v="1463"/>
    </i>
    <i r="4">
      <x v="15"/>
    </i>
    <i r="5">
      <x v="47"/>
    </i>
    <i r="6">
      <x v="43"/>
    </i>
    <i r="7">
      <x v="1464"/>
    </i>
    <i r="4">
      <x v="16"/>
    </i>
    <i r="5">
      <x v="29"/>
    </i>
    <i r="6">
      <x v="5"/>
    </i>
    <i r="7">
      <x v="1465"/>
    </i>
    <i r="4">
      <x v="17"/>
    </i>
    <i r="5">
      <x v="20"/>
    </i>
    <i r="6">
      <x v="3"/>
    </i>
    <i r="7">
      <x v="1466"/>
    </i>
    <i r="4">
      <x v="18"/>
    </i>
    <i r="5">
      <x v="17"/>
    </i>
    <i r="6">
      <x v="29"/>
    </i>
    <i r="7">
      <x v="1467"/>
    </i>
    <i r="5">
      <x v="54"/>
    </i>
    <i r="6">
      <x v="43"/>
    </i>
    <i r="7">
      <x v="1468"/>
    </i>
    <i r="4">
      <x v="19"/>
    </i>
    <i r="5">
      <x v="29"/>
    </i>
    <i r="6">
      <x v="10"/>
    </i>
    <i r="7">
      <x v="1469"/>
    </i>
    <i r="4">
      <x v="23"/>
    </i>
    <i r="5">
      <x v="3"/>
    </i>
    <i r="6">
      <x v="52"/>
    </i>
    <i r="7">
      <x v="1470"/>
    </i>
    <i r="3">
      <x v="304"/>
    </i>
    <i r="4">
      <x v="2"/>
    </i>
    <i r="5">
      <x v="34"/>
    </i>
    <i r="6">
      <x v="11"/>
    </i>
    <i r="7">
      <x v="1471"/>
    </i>
    <i r="4">
      <x v="7"/>
    </i>
    <i r="5">
      <x v="53"/>
    </i>
    <i r="6">
      <x v="1"/>
    </i>
    <i r="7">
      <x v="1472"/>
    </i>
    <i r="4">
      <x v="9"/>
    </i>
    <i r="5">
      <x v="58"/>
    </i>
    <i r="6">
      <x v="55"/>
    </i>
    <i r="7">
      <x v="1473"/>
    </i>
    <i r="4">
      <x v="10"/>
    </i>
    <i r="5">
      <x v="43"/>
    </i>
    <i r="6">
      <x v="57"/>
    </i>
    <i r="7">
      <x v="1474"/>
    </i>
    <i r="5">
      <x v="56"/>
    </i>
    <i r="6">
      <x v="58"/>
    </i>
    <i r="7">
      <x v="1475"/>
    </i>
    <i r="4">
      <x v="14"/>
    </i>
    <i r="5">
      <x v="10"/>
    </i>
    <i r="6">
      <x v="1"/>
    </i>
    <i r="7">
      <x v="1476"/>
    </i>
    <i r="5">
      <x v="57"/>
    </i>
    <i r="6">
      <x v="22"/>
    </i>
    <i r="7">
      <x v="1477"/>
    </i>
    <i r="4">
      <x v="15"/>
    </i>
    <i r="5">
      <x v="41"/>
    </i>
    <i r="6">
      <x v="60"/>
    </i>
    <i r="7">
      <x v="1478"/>
    </i>
    <i r="5">
      <x v="60"/>
    </i>
    <i r="6">
      <x v="42"/>
    </i>
    <i r="7">
      <x v="1479"/>
    </i>
    <i r="4">
      <x v="17"/>
    </i>
    <i r="5">
      <x v="22"/>
    </i>
    <i r="6">
      <x v="24"/>
    </i>
    <i r="7">
      <x v="1480"/>
    </i>
    <i r="5">
      <x v="57"/>
    </i>
    <i r="6">
      <x v="17"/>
    </i>
    <i r="7">
      <x v="1481"/>
    </i>
    <i r="4">
      <x v="18"/>
    </i>
    <i r="5">
      <x v="59"/>
    </i>
    <i r="6">
      <x v="23"/>
    </i>
    <i r="7">
      <x v="1482"/>
    </i>
    <i r="4">
      <x v="20"/>
    </i>
    <i r="5">
      <x v="4"/>
    </i>
    <i r="6">
      <x v="11"/>
    </i>
    <i r="7">
      <x v="1483"/>
    </i>
    <i r="5">
      <x v="15"/>
    </i>
    <i r="6">
      <x v="35"/>
    </i>
    <i r="7">
      <x v="1484"/>
    </i>
    <i r="4">
      <x v="23"/>
    </i>
    <i r="5">
      <x v="21"/>
    </i>
    <i r="6">
      <x v="44"/>
    </i>
    <i r="7">
      <x v="1485"/>
    </i>
    <i r="3">
      <x v="305"/>
    </i>
    <i r="4">
      <x v="7"/>
    </i>
    <i r="5">
      <x v="14"/>
    </i>
    <i r="6">
      <x v="28"/>
    </i>
    <i r="7">
      <x v="1486"/>
    </i>
    <i r="4">
      <x v="9"/>
    </i>
    <i r="5">
      <x v="43"/>
    </i>
    <i r="6">
      <x v="31"/>
    </i>
    <i r="7">
      <x v="1487"/>
    </i>
    <i r="5">
      <x v="59"/>
    </i>
    <i r="6">
      <x v="26"/>
    </i>
    <i r="7">
      <x v="1488"/>
    </i>
    <i r="4">
      <x v="10"/>
    </i>
    <i r="5">
      <x v="54"/>
    </i>
    <i r="6">
      <x v="30"/>
    </i>
    <i r="7">
      <x v="1489"/>
    </i>
    <i r="4">
      <x v="13"/>
    </i>
    <i r="5">
      <x v="4"/>
    </i>
    <i r="6">
      <x v="58"/>
    </i>
    <i r="7">
      <x v="1490"/>
    </i>
    <i r="5">
      <x v="40"/>
    </i>
    <i r="6">
      <x v="11"/>
    </i>
    <i r="7">
      <x v="1491"/>
    </i>
    <i r="4">
      <x v="15"/>
    </i>
    <i r="5">
      <x v="15"/>
    </i>
    <i r="6">
      <x v="29"/>
    </i>
    <i r="7">
      <x v="1492"/>
    </i>
    <i r="6">
      <x v="58"/>
    </i>
    <i r="7">
      <x v="1493"/>
    </i>
    <i r="5">
      <x v="19"/>
    </i>
    <i r="6">
      <x v="29"/>
    </i>
    <i r="7">
      <x v="1494"/>
    </i>
    <i r="4">
      <x v="16"/>
    </i>
    <i r="5">
      <x v="18"/>
    </i>
    <i r="6">
      <x v="34"/>
    </i>
    <i r="7">
      <x v="1495"/>
    </i>
    <i r="5">
      <x v="21"/>
    </i>
    <i r="6">
      <x v="18"/>
    </i>
    <i r="7">
      <x v="1496"/>
    </i>
    <i r="5">
      <x v="30"/>
    </i>
    <i r="6">
      <x v="6"/>
    </i>
    <i r="7">
      <x v="1497"/>
    </i>
    <i r="4">
      <x v="18"/>
    </i>
    <i r="5">
      <x v="7"/>
    </i>
    <i r="6">
      <x v="4"/>
    </i>
    <i r="7">
      <x v="1498"/>
    </i>
    <i r="5">
      <x v="38"/>
    </i>
    <i r="6">
      <x v="47"/>
    </i>
    <i r="7">
      <x v="1499"/>
    </i>
    <i r="4">
      <x v="22"/>
    </i>
    <i r="5">
      <x v="3"/>
    </i>
    <i r="6">
      <x v="48"/>
    </i>
    <i r="7">
      <x v="1500"/>
    </i>
    <i r="5">
      <x v="58"/>
    </i>
    <i r="6">
      <x v="10"/>
    </i>
    <i r="7">
      <x v="1501"/>
    </i>
    <i r="4">
      <x v="24"/>
    </i>
    <i r="5">
      <x v="7"/>
    </i>
    <i r="6">
      <x v="12"/>
    </i>
    <i r="7">
      <x v="1502"/>
    </i>
    <i r="2">
      <x v="11"/>
    </i>
    <i r="3">
      <x v="306"/>
    </i>
    <i r="4">
      <x v="11"/>
    </i>
    <i r="5">
      <x v="57"/>
    </i>
    <i r="6">
      <x v="38"/>
    </i>
    <i r="7">
      <x v="1503"/>
    </i>
    <i r="4">
      <x v="18"/>
    </i>
    <i r="5">
      <x v="3"/>
    </i>
    <i r="6">
      <x v="60"/>
    </i>
    <i r="7">
      <x v="1504"/>
    </i>
    <i r="4">
      <x v="19"/>
    </i>
    <i r="5">
      <x v="34"/>
    </i>
    <i r="6">
      <x v="60"/>
    </i>
    <i r="7">
      <x v="1505"/>
    </i>
    <i r="3">
      <x v="307"/>
    </i>
    <i r="4">
      <x v="7"/>
    </i>
    <i r="5">
      <x v="11"/>
    </i>
    <i r="6">
      <x v="31"/>
    </i>
    <i r="7">
      <x v="1506"/>
    </i>
    <i r="4">
      <x v="14"/>
    </i>
    <i r="5">
      <x v="55"/>
    </i>
    <i r="6">
      <x v="25"/>
    </i>
    <i r="7">
      <x v="1507"/>
    </i>
    <i r="4">
      <x v="15"/>
    </i>
    <i r="5">
      <x v="38"/>
    </i>
    <i r="6">
      <x v="37"/>
    </i>
    <i r="7">
      <x v="1508"/>
    </i>
    <i r="4">
      <x v="16"/>
    </i>
    <i r="5">
      <x v="9"/>
    </i>
    <i r="6">
      <x v="18"/>
    </i>
    <i r="7">
      <x v="1509"/>
    </i>
    <i r="3">
      <x v="308"/>
    </i>
    <i r="4">
      <x v="11"/>
    </i>
    <i r="5">
      <x v="15"/>
    </i>
    <i r="6">
      <x v="56"/>
    </i>
    <i r="7">
      <x v="1510"/>
    </i>
    <i r="4">
      <x v="12"/>
    </i>
    <i r="5">
      <x v="9"/>
    </i>
    <i r="6">
      <x v="39"/>
    </i>
    <i r="7">
      <x v="1511"/>
    </i>
    <i r="4">
      <x v="14"/>
    </i>
    <i r="5">
      <x v="9"/>
    </i>
    <i r="6">
      <x v="12"/>
    </i>
    <i r="7">
      <x v="1512"/>
    </i>
    <i r="4">
      <x v="17"/>
    </i>
    <i r="5">
      <x v="46"/>
    </i>
    <i r="6">
      <x v="60"/>
    </i>
    <i r="7">
      <x v="1513"/>
    </i>
    <i r="3">
      <x v="309"/>
    </i>
    <i r="4">
      <x v="11"/>
    </i>
    <i r="5">
      <x v="14"/>
    </i>
    <i r="6">
      <x v="28"/>
    </i>
    <i r="7">
      <x v="1514"/>
    </i>
    <i r="5">
      <x v="22"/>
    </i>
    <i r="6">
      <x v="23"/>
    </i>
    <i r="7">
      <x v="1515"/>
    </i>
    <i r="4">
      <x v="13"/>
    </i>
    <i r="5">
      <x v="28"/>
    </i>
    <i r="6">
      <x v="4"/>
    </i>
    <i r="7">
      <x v="1516"/>
    </i>
    <i r="4">
      <x v="16"/>
    </i>
    <i r="5">
      <x v="37"/>
    </i>
    <i r="6">
      <x v="14"/>
    </i>
    <i r="7">
      <x v="1517"/>
    </i>
    <i r="4">
      <x v="17"/>
    </i>
    <i r="5">
      <x v="43"/>
    </i>
    <i r="6">
      <x v="19"/>
    </i>
    <i r="7">
      <x v="1518"/>
    </i>
    <i r="4">
      <x v="18"/>
    </i>
    <i r="5">
      <x v="58"/>
    </i>
    <i r="6">
      <x v="59"/>
    </i>
    <i r="7">
      <x v="1519"/>
    </i>
    <i r="4">
      <x v="20"/>
    </i>
    <i r="5">
      <x v="24"/>
    </i>
    <i r="6">
      <x v="55"/>
    </i>
    <i r="7">
      <x v="1520"/>
    </i>
    <i r="3">
      <x v="310"/>
    </i>
    <i r="4">
      <x v="18"/>
    </i>
    <i r="5">
      <x v="22"/>
    </i>
    <i r="6">
      <x v="45"/>
    </i>
    <i r="7">
      <x v="1521"/>
    </i>
    <i r="3">
      <x v="311"/>
    </i>
    <i r="4">
      <x v="4"/>
    </i>
    <i r="5">
      <x v="26"/>
    </i>
    <i r="6">
      <x v="14"/>
    </i>
    <i r="7">
      <x v="1522"/>
    </i>
    <i r="4">
      <x v="14"/>
    </i>
    <i r="5">
      <x v="49"/>
    </i>
    <i r="6">
      <x v="37"/>
    </i>
    <i r="7">
      <x v="1523"/>
    </i>
    <i r="3">
      <x v="314"/>
    </i>
    <i r="4">
      <x v="12"/>
    </i>
    <i r="5">
      <x v="41"/>
    </i>
    <i r="6">
      <x v="14"/>
    </i>
    <i r="7">
      <x v="1524"/>
    </i>
    <i r="3">
      <x v="315"/>
    </i>
    <i r="4">
      <x v="13"/>
    </i>
    <i r="5">
      <x v="42"/>
    </i>
    <i r="6">
      <x v="37"/>
    </i>
    <i r="7">
      <x v="1525"/>
    </i>
    <i r="3">
      <x v="316"/>
    </i>
    <i r="4">
      <x v="7"/>
    </i>
    <i r="5">
      <x v="44"/>
    </i>
    <i r="6">
      <x v="24"/>
    </i>
    <i r="7">
      <x v="1526"/>
    </i>
    <i r="4">
      <x v="15"/>
    </i>
    <i r="5">
      <x v="2"/>
    </i>
    <i r="6">
      <x v="60"/>
    </i>
    <i r="7">
      <x v="1527"/>
    </i>
    <i r="4">
      <x v="16"/>
    </i>
    <i r="5">
      <x v="55"/>
    </i>
    <i r="6">
      <x v="57"/>
    </i>
    <i r="7">
      <x v="1528"/>
    </i>
    <i r="5">
      <x v="58"/>
    </i>
    <i r="6">
      <x v="45"/>
    </i>
    <i r="7">
      <x v="1529"/>
    </i>
    <i r="4">
      <x v="19"/>
    </i>
    <i r="5">
      <x v="52"/>
    </i>
    <i r="6">
      <x v="16"/>
    </i>
    <i r="7">
      <x v="1530"/>
    </i>
    <i r="3">
      <x v="317"/>
    </i>
    <i r="4">
      <x v="11"/>
    </i>
    <i r="5">
      <x v="46"/>
    </i>
    <i r="6">
      <x v="18"/>
    </i>
    <i r="7">
      <x v="1531"/>
    </i>
    <i r="4">
      <x v="22"/>
    </i>
    <i r="5">
      <x v="53"/>
    </i>
    <i r="6">
      <x v="56"/>
    </i>
    <i r="7">
      <x v="1532"/>
    </i>
    <i r="3">
      <x v="318"/>
    </i>
    <i r="4">
      <x v="20"/>
    </i>
    <i r="5">
      <x v="22"/>
    </i>
    <i r="6">
      <x v="28"/>
    </i>
    <i r="7">
      <x v="1533"/>
    </i>
    <i r="4">
      <x v="22"/>
    </i>
    <i r="5">
      <x v="50"/>
    </i>
    <i r="6">
      <x v="20"/>
    </i>
    <i r="7">
      <x v="1534"/>
    </i>
    <i r="3">
      <x v="319"/>
    </i>
    <i r="4">
      <x v="6"/>
    </i>
    <i r="5">
      <x v="39"/>
    </i>
    <i r="6">
      <x v="7"/>
    </i>
    <i r="7">
      <x v="1535"/>
    </i>
    <i r="4">
      <x v="17"/>
    </i>
    <i r="5">
      <x v="25"/>
    </i>
    <i r="6">
      <x v="21"/>
    </i>
    <i r="7">
      <x v="1536"/>
    </i>
    <i r="4">
      <x v="19"/>
    </i>
    <i r="5">
      <x v="13"/>
    </i>
    <i r="6">
      <x v="2"/>
    </i>
    <i r="7">
      <x v="1537"/>
    </i>
    <i r="3">
      <x v="320"/>
    </i>
    <i r="4">
      <x v="9"/>
    </i>
    <i r="5">
      <x v="26"/>
    </i>
    <i r="6">
      <x v="18"/>
    </i>
    <i r="7">
      <x v="1538"/>
    </i>
    <i r="4">
      <x v="17"/>
    </i>
    <i r="5">
      <x v="16"/>
    </i>
    <i r="6">
      <x v="59"/>
    </i>
    <i r="7">
      <x v="1539"/>
    </i>
    <i r="3">
      <x v="323"/>
    </i>
    <i r="4">
      <x v="2"/>
    </i>
    <i r="5">
      <x v="6"/>
    </i>
    <i r="6">
      <x v="36"/>
    </i>
    <i r="7">
      <x v="1540"/>
    </i>
    <i r="4">
      <x v="10"/>
    </i>
    <i r="5">
      <x v="7"/>
    </i>
    <i r="6">
      <x v="37"/>
    </i>
    <i r="7">
      <x v="1541"/>
    </i>
    <i r="3">
      <x v="324"/>
    </i>
    <i r="4">
      <x v="20"/>
    </i>
    <i r="5">
      <x v="13"/>
    </i>
    <i r="6">
      <x v="22"/>
    </i>
    <i r="7">
      <x v="1542"/>
    </i>
    <i r="3">
      <x v="325"/>
    </i>
    <i r="4">
      <x v="13"/>
    </i>
    <i r="5">
      <x v="53"/>
    </i>
    <i r="6">
      <x v="35"/>
    </i>
    <i r="7">
      <x v="1543"/>
    </i>
    <i r="3">
      <x v="326"/>
    </i>
    <i r="4">
      <x v="6"/>
    </i>
    <i r="5">
      <x v="2"/>
    </i>
    <i r="6">
      <x v="7"/>
    </i>
    <i r="7">
      <x v="1544"/>
    </i>
    <i r="4">
      <x v="9"/>
    </i>
    <i r="5">
      <x v="28"/>
    </i>
    <i r="6">
      <x v="39"/>
    </i>
    <i r="7">
      <x v="1545"/>
    </i>
    <i r="3">
      <x v="328"/>
    </i>
    <i r="4">
      <x v="9"/>
    </i>
    <i r="5">
      <x v="48"/>
    </i>
    <i r="6">
      <x v="37"/>
    </i>
    <i r="7">
      <x v="1546"/>
    </i>
    <i r="4">
      <x v="11"/>
    </i>
    <i r="5">
      <x v="38"/>
    </i>
    <i r="6">
      <x v="2"/>
    </i>
    <i r="7">
      <x v="1547"/>
    </i>
    <i r="4">
      <x v="20"/>
    </i>
    <i r="5">
      <x v="44"/>
    </i>
    <i r="6">
      <x v="49"/>
    </i>
    <i r="7">
      <x v="1548"/>
    </i>
    <i r="4">
      <x v="22"/>
    </i>
    <i r="5">
      <x v="36"/>
    </i>
    <i r="6">
      <x v="30"/>
    </i>
    <i r="7">
      <x v="1549"/>
    </i>
    <i r="3">
      <x v="329"/>
    </i>
    <i r="4">
      <x v="9"/>
    </i>
    <i r="5">
      <x v="59"/>
    </i>
    <i r="6">
      <x v="53"/>
    </i>
    <i r="7">
      <x v="1550"/>
    </i>
    <i r="4">
      <x v="10"/>
    </i>
    <i r="5">
      <x v="19"/>
    </i>
    <i r="6">
      <x v="40"/>
    </i>
    <i r="7">
      <x v="1551"/>
    </i>
    <i r="5">
      <x v="52"/>
    </i>
    <i r="6">
      <x v="24"/>
    </i>
    <i r="7">
      <x v="1552"/>
    </i>
    <i r="4">
      <x v="11"/>
    </i>
    <i r="5">
      <x v="3"/>
    </i>
    <i r="6">
      <x v="19"/>
    </i>
    <i r="7">
      <x v="1553"/>
    </i>
    <i r="4">
      <x v="20"/>
    </i>
    <i r="5">
      <x v="57"/>
    </i>
    <i r="6">
      <x v="60"/>
    </i>
    <i r="7">
      <x v="1554"/>
    </i>
    <i r="3">
      <x v="330"/>
    </i>
    <i r="4">
      <x v="2"/>
    </i>
    <i r="5">
      <x v="26"/>
    </i>
    <i r="6">
      <x v="58"/>
    </i>
    <i r="7">
      <x v="1555"/>
    </i>
    <i r="4">
      <x v="8"/>
    </i>
    <i r="5">
      <x v="27"/>
    </i>
    <i r="6">
      <x v="38"/>
    </i>
    <i r="7">
      <x v="1556"/>
    </i>
    <i r="4">
      <x v="10"/>
    </i>
    <i r="5">
      <x v="15"/>
    </i>
    <i r="6">
      <x v="43"/>
    </i>
    <i r="7">
      <x v="1557"/>
    </i>
    <i r="5">
      <x v="34"/>
    </i>
    <i r="6">
      <x v="30"/>
    </i>
    <i r="7">
      <x v="1558"/>
    </i>
    <i r="4">
      <x v="11"/>
    </i>
    <i r="5">
      <x v="13"/>
    </i>
    <i r="6">
      <x v="24"/>
    </i>
    <i r="7">
      <x v="1559"/>
    </i>
    <i r="5">
      <x v="14"/>
    </i>
    <i r="6">
      <x v="42"/>
    </i>
    <i r="7">
      <x v="1560"/>
    </i>
    <i r="5">
      <x v="23"/>
    </i>
    <i r="6">
      <x v="11"/>
    </i>
    <i r="7">
      <x v="1561"/>
    </i>
    <i r="5">
      <x v="49"/>
    </i>
    <i r="6">
      <x v="48"/>
    </i>
    <i r="7">
      <x v="1562"/>
    </i>
    <i r="4">
      <x v="12"/>
    </i>
    <i r="5">
      <x v="6"/>
    </i>
    <i r="6">
      <x v="11"/>
    </i>
    <i r="7">
      <x v="1563"/>
    </i>
    <i r="5">
      <x v="9"/>
    </i>
    <i r="6">
      <x v="60"/>
    </i>
    <i r="7">
      <x v="1564"/>
    </i>
    <i r="5">
      <x v="19"/>
    </i>
    <i r="6">
      <x v="4"/>
    </i>
    <i r="7">
      <x v="1565"/>
    </i>
    <i r="5">
      <x v="23"/>
    </i>
    <i r="6">
      <x v="18"/>
    </i>
    <i r="7">
      <x v="1566"/>
    </i>
    <i r="4">
      <x v="13"/>
    </i>
    <i r="5">
      <x v="15"/>
    </i>
    <i r="6">
      <x v="3"/>
    </i>
    <i r="7">
      <x v="1567"/>
    </i>
    <i r="5">
      <x v="17"/>
    </i>
    <i r="6">
      <x v="41"/>
    </i>
    <i r="7">
      <x v="1568"/>
    </i>
    <i r="4">
      <x v="14"/>
    </i>
    <i r="5">
      <x v="9"/>
    </i>
    <i r="6">
      <x v="45"/>
    </i>
    <i r="7">
      <x v="1569"/>
    </i>
    <i r="5">
      <x v="47"/>
    </i>
    <i r="6">
      <x v="56"/>
    </i>
    <i r="7">
      <x v="1570"/>
    </i>
    <i r="5">
      <x v="48"/>
    </i>
    <i r="6">
      <x v="44"/>
    </i>
    <i r="7">
      <x v="1571"/>
    </i>
    <i r="5">
      <x v="54"/>
    </i>
    <i r="6">
      <x v="36"/>
    </i>
    <i r="7">
      <x v="1572"/>
    </i>
    <i r="4">
      <x v="15"/>
    </i>
    <i r="5">
      <x v="23"/>
    </i>
    <i r="6">
      <x v="20"/>
    </i>
    <i r="7">
      <x v="1573"/>
    </i>
    <i r="5">
      <x v="49"/>
    </i>
    <i r="6">
      <x v="48"/>
    </i>
    <i r="7">
      <x v="1574"/>
    </i>
    <i r="4">
      <x v="16"/>
    </i>
    <i r="5">
      <x v="10"/>
    </i>
    <i r="6">
      <x v="22"/>
    </i>
    <i r="7">
      <x v="1575"/>
    </i>
    <i r="5">
      <x v="14"/>
    </i>
    <i r="6">
      <x v="18"/>
    </i>
    <i r="7">
      <x v="1576"/>
    </i>
    <i r="5">
      <x v="38"/>
    </i>
    <i r="6">
      <x v="58"/>
    </i>
    <i r="7">
      <x v="1577"/>
    </i>
    <i r="5">
      <x v="48"/>
    </i>
    <i r="6">
      <x v="5"/>
    </i>
    <i r="7">
      <x v="1578"/>
    </i>
    <i r="4">
      <x v="17"/>
    </i>
    <i r="5">
      <x v="26"/>
    </i>
    <i r="6">
      <x v="37"/>
    </i>
    <i r="7">
      <x v="1579"/>
    </i>
    <i r="5">
      <x v="27"/>
    </i>
    <i r="6">
      <x v="16"/>
    </i>
    <i r="7">
      <x v="1580"/>
    </i>
    <i r="5">
      <x v="41"/>
    </i>
    <i r="6">
      <x v="18"/>
    </i>
    <i r="7">
      <x v="1581"/>
    </i>
    <i r="5">
      <x v="44"/>
    </i>
    <i r="6">
      <x v="43"/>
    </i>
    <i r="7">
      <x v="1582"/>
    </i>
    <i r="5">
      <x v="60"/>
    </i>
    <i r="6">
      <x v="9"/>
    </i>
    <i r="7">
      <x v="1583"/>
    </i>
    <i r="4">
      <x v="19"/>
    </i>
    <i r="5">
      <x v="47"/>
    </i>
    <i r="6">
      <x v="24"/>
    </i>
    <i r="7">
      <x v="1584"/>
    </i>
    <i r="5">
      <x v="53"/>
    </i>
    <i r="6">
      <x v="49"/>
    </i>
    <i r="7">
      <x v="1585"/>
    </i>
    <i r="4">
      <x v="20"/>
    </i>
    <i r="5">
      <x v="40"/>
    </i>
    <i r="6">
      <x v="47"/>
    </i>
    <i r="7">
      <x v="1586"/>
    </i>
    <i r="4">
      <x v="24"/>
    </i>
    <i r="5">
      <x v="38"/>
    </i>
    <i r="6">
      <x v="14"/>
    </i>
    <i r="7">
      <x v="1587"/>
    </i>
    <i r="3">
      <x v="331"/>
    </i>
    <i r="4">
      <x v="1"/>
    </i>
    <i r="5">
      <x v="53"/>
    </i>
    <i r="6">
      <x v="8"/>
    </i>
    <i r="7">
      <x v="1588"/>
    </i>
    <i r="4">
      <x v="2"/>
    </i>
    <i r="5">
      <x v="14"/>
    </i>
    <i r="6">
      <x v="43"/>
    </i>
    <i r="7">
      <x v="1589"/>
    </i>
    <i r="5">
      <x v="39"/>
    </i>
    <i r="6">
      <x v="55"/>
    </i>
    <i r="7">
      <x v="1590"/>
    </i>
    <i r="4">
      <x v="9"/>
    </i>
    <i r="5">
      <x v="37"/>
    </i>
    <i r="6">
      <x v="19"/>
    </i>
    <i r="7">
      <x v="1591"/>
    </i>
    <i r="4">
      <x v="10"/>
    </i>
    <i r="5">
      <x v="46"/>
    </i>
    <i r="6">
      <x v="35"/>
    </i>
    <i r="7">
      <x v="1592"/>
    </i>
    <i r="4">
      <x v="12"/>
    </i>
    <i r="5">
      <x v="38"/>
    </i>
    <i r="6">
      <x v="1"/>
    </i>
    <i r="7">
      <x v="1593"/>
    </i>
    <i r="5">
      <x v="49"/>
    </i>
    <i r="6">
      <x v="26"/>
    </i>
    <i r="7">
      <x v="1594"/>
    </i>
    <i r="4">
      <x v="14"/>
    </i>
    <i r="5">
      <x v="27"/>
    </i>
    <i r="6">
      <x v="48"/>
    </i>
    <i r="7">
      <x v="1595"/>
    </i>
    <i r="4">
      <x v="16"/>
    </i>
    <i r="5">
      <x v="48"/>
    </i>
    <i r="6">
      <x v="21"/>
    </i>
    <i r="7">
      <x v="1596"/>
    </i>
    <i r="4">
      <x v="17"/>
    </i>
    <i r="5">
      <x v="18"/>
    </i>
    <i r="6">
      <x v="18"/>
    </i>
    <i r="7">
      <x v="1597"/>
    </i>
    <i r="4">
      <x v="18"/>
    </i>
    <i r="5">
      <x v="29"/>
    </i>
    <i r="6">
      <x v="36"/>
    </i>
    <i r="7">
      <x v="1598"/>
    </i>
    <i r="4">
      <x v="21"/>
    </i>
    <i r="5">
      <x v="45"/>
    </i>
    <i r="6">
      <x v="34"/>
    </i>
    <i r="7">
      <x v="1599"/>
    </i>
    <i r="4">
      <x v="22"/>
    </i>
    <i r="5">
      <x v="55"/>
    </i>
    <i r="6">
      <x v="5"/>
    </i>
    <i r="7">
      <x v="1600"/>
    </i>
    <i r="3">
      <x v="332"/>
    </i>
    <i r="4">
      <x v="9"/>
    </i>
    <i r="5">
      <x v="43"/>
    </i>
    <i r="6">
      <x v="21"/>
    </i>
    <i r="7">
      <x v="1601"/>
    </i>
    <i r="4">
      <x v="10"/>
    </i>
    <i r="5">
      <x v="45"/>
    </i>
    <i r="6">
      <x v="55"/>
    </i>
    <i r="7">
      <x v="1602"/>
    </i>
    <i r="4">
      <x v="11"/>
    </i>
    <i r="5">
      <x v="20"/>
    </i>
    <i r="6">
      <x v="44"/>
    </i>
    <i r="7">
      <x v="1603"/>
    </i>
    <i r="5">
      <x v="31"/>
    </i>
    <i r="6">
      <x v="54"/>
    </i>
    <i r="7">
      <x v="1604"/>
    </i>
    <i r="5">
      <x v="54"/>
    </i>
    <i r="6">
      <x v="28"/>
    </i>
    <i r="7">
      <x v="1605"/>
    </i>
    <i r="4">
      <x v="12"/>
    </i>
    <i r="5">
      <x v="12"/>
    </i>
    <i r="6">
      <x v="58"/>
    </i>
    <i r="7">
      <x v="1606"/>
    </i>
    <i r="4">
      <x v="13"/>
    </i>
    <i r="5">
      <x v="48"/>
    </i>
    <i r="6">
      <x v="54"/>
    </i>
    <i r="7">
      <x v="1607"/>
    </i>
    <i r="4">
      <x v="14"/>
    </i>
    <i r="5">
      <x v="57"/>
    </i>
    <i r="6">
      <x v="1"/>
    </i>
    <i r="7">
      <x v="1608"/>
    </i>
    <i r="4">
      <x v="15"/>
    </i>
    <i r="5">
      <x v="51"/>
    </i>
    <i r="6">
      <x v="50"/>
    </i>
    <i r="7">
      <x v="1609"/>
    </i>
    <i r="4">
      <x v="16"/>
    </i>
    <i r="5">
      <x v="29"/>
    </i>
    <i r="6">
      <x v="44"/>
    </i>
    <i r="7">
      <x v="1610"/>
    </i>
    <i r="4">
      <x v="17"/>
    </i>
    <i r="5">
      <x v="51"/>
    </i>
    <i r="6">
      <x v="32"/>
    </i>
    <i r="7">
      <x v="1611"/>
    </i>
    <i r="4">
      <x v="18"/>
    </i>
    <i r="5">
      <x v="14"/>
    </i>
    <i r="6">
      <x v="26"/>
    </i>
    <i r="7">
      <x v="1612"/>
    </i>
    <i r="5">
      <x v="18"/>
    </i>
    <i r="6">
      <x v="9"/>
    </i>
    <i r="7">
      <x v="1613"/>
    </i>
    <i r="5">
      <x v="31"/>
    </i>
    <i r="6">
      <x v="7"/>
    </i>
    <i r="7">
      <x v="1614"/>
    </i>
    <i r="5">
      <x v="58"/>
    </i>
    <i r="6">
      <x v="5"/>
    </i>
    <i r="7">
      <x v="1615"/>
    </i>
    <i r="4">
      <x v="22"/>
    </i>
    <i r="5">
      <x v="6"/>
    </i>
    <i r="6">
      <x v="2"/>
    </i>
    <i r="7">
      <x v="1616"/>
    </i>
    <i r="5">
      <x v="52"/>
    </i>
    <i r="6">
      <x v="31"/>
    </i>
    <i r="7">
      <x v="1617"/>
    </i>
    <i r="4">
      <x v="23"/>
    </i>
    <i r="5">
      <x v="21"/>
    </i>
    <i r="6">
      <x v="36"/>
    </i>
    <i r="7">
      <x v="1618"/>
    </i>
    <i r="3">
      <x v="333"/>
    </i>
    <i r="4">
      <x v="1"/>
    </i>
    <i r="5">
      <x v="18"/>
    </i>
    <i r="6">
      <x v="33"/>
    </i>
    <i r="7">
      <x v="1619"/>
    </i>
    <i r="4">
      <x v="3"/>
    </i>
    <i r="5">
      <x v="25"/>
    </i>
    <i r="6">
      <x v="20"/>
    </i>
    <i r="7">
      <x v="1620"/>
    </i>
    <i r="4">
      <x v="8"/>
    </i>
    <i r="5">
      <x v="10"/>
    </i>
    <i r="6">
      <x v="55"/>
    </i>
    <i r="7">
      <x v="1621"/>
    </i>
    <i r="4">
      <x v="9"/>
    </i>
    <i r="5">
      <x v="43"/>
    </i>
    <i r="6">
      <x v="26"/>
    </i>
    <i r="7">
      <x v="1622"/>
    </i>
    <i r="4">
      <x v="10"/>
    </i>
    <i r="5">
      <x v="7"/>
    </i>
    <i r="6">
      <x v="34"/>
    </i>
    <i r="7">
      <x v="1623"/>
    </i>
    <i r="5">
      <x v="47"/>
    </i>
    <i r="6">
      <x v="53"/>
    </i>
    <i r="7">
      <x v="1624"/>
    </i>
    <i r="5">
      <x v="54"/>
    </i>
    <i r="6">
      <x v="11"/>
    </i>
    <i r="7">
      <x v="1625"/>
    </i>
    <i r="4">
      <x v="12"/>
    </i>
    <i r="5">
      <x v="59"/>
    </i>
    <i r="6">
      <x v="30"/>
    </i>
    <i r="7">
      <x v="1626"/>
    </i>
    <i r="4">
      <x v="13"/>
    </i>
    <i r="5">
      <x v="21"/>
    </i>
    <i r="6">
      <x v="55"/>
    </i>
    <i r="7">
      <x v="1627"/>
    </i>
    <i r="6">
      <x v="57"/>
    </i>
    <i r="7">
      <x v="1628"/>
    </i>
    <i r="4">
      <x v="14"/>
    </i>
    <i r="5">
      <x v="43"/>
    </i>
    <i r="6">
      <x v="5"/>
    </i>
    <i r="7">
      <x v="1629"/>
    </i>
    <i r="4">
      <x v="15"/>
    </i>
    <i r="5">
      <x v="9"/>
    </i>
    <i r="6">
      <x v="26"/>
    </i>
    <i r="7">
      <x v="1630"/>
    </i>
    <i r="5">
      <x v="14"/>
    </i>
    <i r="6">
      <x v="8"/>
    </i>
    <i r="7">
      <x v="1631"/>
    </i>
    <i r="5">
      <x v="55"/>
    </i>
    <i r="6">
      <x v="45"/>
    </i>
    <i r="7">
      <x v="1632"/>
    </i>
    <i r="4">
      <x v="17"/>
    </i>
    <i r="5">
      <x v="10"/>
    </i>
    <i r="6">
      <x v="41"/>
    </i>
    <i r="7">
      <x v="1633"/>
    </i>
    <i r="4">
      <x v="21"/>
    </i>
    <i r="5">
      <x v="29"/>
    </i>
    <i r="6">
      <x v="60"/>
    </i>
    <i r="7">
      <x v="1634"/>
    </i>
    <i r="4">
      <x v="22"/>
    </i>
    <i r="5">
      <x v="50"/>
    </i>
    <i r="6">
      <x v="55"/>
    </i>
    <i r="7">
      <x v="1635"/>
    </i>
    <i r="3">
      <x v="334"/>
    </i>
    <i r="4">
      <x v="7"/>
    </i>
    <i r="5">
      <x v="60"/>
    </i>
    <i r="6">
      <x v="35"/>
    </i>
    <i r="7">
      <x v="1636"/>
    </i>
    <i r="4">
      <x v="9"/>
    </i>
    <i r="5">
      <x v="12"/>
    </i>
    <i r="6">
      <x v="57"/>
    </i>
    <i r="7">
      <x v="1637"/>
    </i>
    <i r="4">
      <x v="10"/>
    </i>
    <i r="5">
      <x v="8"/>
    </i>
    <i r="6">
      <x v="22"/>
    </i>
    <i r="7">
      <x v="1638"/>
    </i>
    <i r="5">
      <x v="10"/>
    </i>
    <i r="6">
      <x v="1"/>
    </i>
    <i r="7">
      <x v="1639"/>
    </i>
    <i r="5">
      <x v="43"/>
    </i>
    <i r="6">
      <x v="2"/>
    </i>
    <i r="7">
      <x v="1640"/>
    </i>
    <i r="4">
      <x v="14"/>
    </i>
    <i r="5">
      <x v="52"/>
    </i>
    <i r="6">
      <x v="45"/>
    </i>
    <i r="7">
      <x v="1641"/>
    </i>
    <i r="4">
      <x v="16"/>
    </i>
    <i r="5">
      <x v="20"/>
    </i>
    <i r="6">
      <x v="32"/>
    </i>
    <i r="7">
      <x v="1642"/>
    </i>
    <i r="5">
      <x v="41"/>
    </i>
    <i r="6">
      <x v="2"/>
    </i>
    <i r="7">
      <x v="1643"/>
    </i>
    <i r="4">
      <x v="19"/>
    </i>
    <i r="5">
      <x v="24"/>
    </i>
    <i r="6">
      <x v="41"/>
    </i>
    <i r="7">
      <x v="1644"/>
    </i>
    <i r="5">
      <x v="58"/>
    </i>
    <i r="6">
      <x v="37"/>
    </i>
    <i r="7">
      <x v="1645"/>
    </i>
    <i r="4">
      <x v="20"/>
    </i>
    <i r="5">
      <x v="32"/>
    </i>
    <i r="6">
      <x v="14"/>
    </i>
    <i r="7">
      <x v="1646"/>
    </i>
    <i r="4">
      <x v="24"/>
    </i>
    <i r="5">
      <x v="48"/>
    </i>
    <i r="6">
      <x v="18"/>
    </i>
    <i r="7">
      <x v="1647"/>
    </i>
    <i r="3">
      <x v="335"/>
    </i>
    <i r="4">
      <x v="8"/>
    </i>
    <i r="5">
      <x v="28"/>
    </i>
    <i r="6">
      <x v="27"/>
    </i>
    <i r="7">
      <x v="1648"/>
    </i>
    <i r="4">
      <x v="10"/>
    </i>
    <i r="5">
      <x v="24"/>
    </i>
    <i r="6">
      <x v="49"/>
    </i>
    <i r="7">
      <x v="1649"/>
    </i>
    <i r="4">
      <x v="11"/>
    </i>
    <i r="5">
      <x v="32"/>
    </i>
    <i r="6">
      <x v="49"/>
    </i>
    <i r="7">
      <x v="1650"/>
    </i>
    <i r="4">
      <x v="12"/>
    </i>
    <i r="5">
      <x v="13"/>
    </i>
    <i r="6">
      <x v="50"/>
    </i>
    <i r="7">
      <x v="1651"/>
    </i>
    <i r="5">
      <x v="21"/>
    </i>
    <i r="6">
      <x v="9"/>
    </i>
    <i r="7">
      <x v="1652"/>
    </i>
    <i r="4">
      <x v="13"/>
    </i>
    <i r="5">
      <x v="18"/>
    </i>
    <i r="6">
      <x v="1"/>
    </i>
    <i r="7">
      <x v="1653"/>
    </i>
    <i r="4">
      <x v="14"/>
    </i>
    <i r="5">
      <x v="20"/>
    </i>
    <i r="6">
      <x v="53"/>
    </i>
    <i r="7">
      <x v="1654"/>
    </i>
    <i r="4">
      <x v="16"/>
    </i>
    <i r="5">
      <x v="26"/>
    </i>
    <i r="6">
      <x v="30"/>
    </i>
    <i r="7">
      <x v="1655"/>
    </i>
    <i r="5">
      <x v="36"/>
    </i>
    <i r="6">
      <x v="20"/>
    </i>
    <i r="7">
      <x v="1656"/>
    </i>
    <i r="4">
      <x v="18"/>
    </i>
    <i r="5">
      <x v="9"/>
    </i>
    <i r="6">
      <x v="28"/>
    </i>
    <i r="7">
      <x v="1657"/>
    </i>
    <i r="5">
      <x v="50"/>
    </i>
    <i r="6">
      <x v="13"/>
    </i>
    <i r="7">
      <x v="1658"/>
    </i>
    <i r="4">
      <x v="19"/>
    </i>
    <i r="5">
      <x v="46"/>
    </i>
    <i r="6">
      <x v="32"/>
    </i>
    <i r="7">
      <x v="1659"/>
    </i>
    <i r="4">
      <x v="20"/>
    </i>
    <i r="5">
      <x v="60"/>
    </i>
    <i r="6">
      <x v="22"/>
    </i>
    <i r="7">
      <x v="1660"/>
    </i>
    <i r="4">
      <x v="21"/>
    </i>
    <i r="5">
      <x v="16"/>
    </i>
    <i r="6">
      <x v="51"/>
    </i>
    <i r="7">
      <x v="1661"/>
    </i>
    <i r="2">
      <x v="12"/>
    </i>
    <i r="3">
      <x v="336"/>
    </i>
    <i r="4">
      <x v="14"/>
    </i>
    <i r="5">
      <x v="55"/>
    </i>
    <i r="6">
      <x v="31"/>
    </i>
    <i r="7">
      <x v="1662"/>
    </i>
    <i r="3">
      <x v="337"/>
    </i>
    <i r="4">
      <x v="8"/>
    </i>
    <i r="5">
      <x v="10"/>
    </i>
    <i r="6">
      <x v="35"/>
    </i>
    <i r="7">
      <x v="1663"/>
    </i>
    <i r="4">
      <x v="16"/>
    </i>
    <i r="5">
      <x v="32"/>
    </i>
    <i r="6">
      <x v="17"/>
    </i>
    <i r="7">
      <x v="1664"/>
    </i>
    <i r="4">
      <x v="18"/>
    </i>
    <i r="5">
      <x v="27"/>
    </i>
    <i r="6">
      <x v="48"/>
    </i>
    <i r="7">
      <x v="1665"/>
    </i>
    <i r="3">
      <x v="338"/>
    </i>
    <i r="4">
      <x v="17"/>
    </i>
    <i r="5">
      <x v="15"/>
    </i>
    <i r="6">
      <x v="11"/>
    </i>
    <i r="7">
      <x v="1666"/>
    </i>
    <i r="3">
      <x v="339"/>
    </i>
    <i r="4">
      <x v="10"/>
    </i>
    <i r="5">
      <x v="49"/>
    </i>
    <i r="6">
      <x v="21"/>
    </i>
    <i r="7">
      <x v="1667"/>
    </i>
    <i r="4">
      <x v="12"/>
    </i>
    <i r="5">
      <x v="39"/>
    </i>
    <i r="6">
      <x v="37"/>
    </i>
    <i r="7">
      <x v="1668"/>
    </i>
    <i r="4">
      <x v="14"/>
    </i>
    <i r="5">
      <x v="32"/>
    </i>
    <i r="6">
      <x v="48"/>
    </i>
    <i r="7">
      <x v="1669"/>
    </i>
    <i r="5">
      <x v="60"/>
    </i>
    <i r="6">
      <x v="42"/>
    </i>
    <i r="7">
      <x v="1670"/>
    </i>
    <i r="4">
      <x v="17"/>
    </i>
    <i r="5">
      <x v="19"/>
    </i>
    <i r="6">
      <x v="18"/>
    </i>
    <i r="7">
      <x v="1671"/>
    </i>
    <i r="4">
      <x v="22"/>
    </i>
    <i r="5">
      <x v="8"/>
    </i>
    <i r="6">
      <x v="9"/>
    </i>
    <i r="7">
      <x v="1672"/>
    </i>
    <i r="3">
      <x v="340"/>
    </i>
    <i r="4">
      <x v="11"/>
    </i>
    <i r="5">
      <x v="36"/>
    </i>
    <i r="6">
      <x v="48"/>
    </i>
    <i r="7">
      <x v="1673"/>
    </i>
    <i r="4">
      <x v="17"/>
    </i>
    <i r="5">
      <x v="10"/>
    </i>
    <i r="6">
      <x v="11"/>
    </i>
    <i r="7">
      <x v="1674"/>
    </i>
    <i r="3">
      <x v="342"/>
    </i>
    <i r="4">
      <x v="8"/>
    </i>
    <i r="5">
      <x v="41"/>
    </i>
    <i r="6">
      <x v="6"/>
    </i>
    <i r="7">
      <x v="1675"/>
    </i>
    <i r="4">
      <x v="9"/>
    </i>
    <i r="5">
      <x v="55"/>
    </i>
    <i r="6">
      <x v="16"/>
    </i>
    <i r="7">
      <x v="1676"/>
    </i>
    <i r="4">
      <x v="10"/>
    </i>
    <i r="5">
      <x v="41"/>
    </i>
    <i r="6">
      <x v="41"/>
    </i>
    <i r="7">
      <x v="1677"/>
    </i>
    <i r="3">
      <x v="344"/>
    </i>
    <i r="4">
      <x v="11"/>
    </i>
    <i r="5">
      <x v="56"/>
    </i>
    <i r="6">
      <x v="56"/>
    </i>
    <i r="7">
      <x v="1678"/>
    </i>
    <i r="4">
      <x v="14"/>
    </i>
    <i r="5">
      <x v="1"/>
    </i>
    <i r="6">
      <x v="47"/>
    </i>
    <i r="7">
      <x v="1679"/>
    </i>
    <i r="4">
      <x v="15"/>
    </i>
    <i r="5">
      <x v="27"/>
    </i>
    <i r="6">
      <x v="60"/>
    </i>
    <i r="7">
      <x v="1680"/>
    </i>
    <i r="3">
      <x v="345"/>
    </i>
    <i r="4">
      <x v="3"/>
    </i>
    <i r="5">
      <x v="2"/>
    </i>
    <i r="6">
      <x v="31"/>
    </i>
    <i r="7">
      <x v="1681"/>
    </i>
    <i r="4">
      <x v="10"/>
    </i>
    <i r="5">
      <x v="14"/>
    </i>
    <i r="6">
      <x v="38"/>
    </i>
    <i r="7">
      <x v="1682"/>
    </i>
    <i r="4">
      <x v="12"/>
    </i>
    <i r="5">
      <x v="28"/>
    </i>
    <i r="6">
      <x v="7"/>
    </i>
    <i r="7">
      <x v="1683"/>
    </i>
    <i r="4">
      <x v="18"/>
    </i>
    <i r="5">
      <x v="47"/>
    </i>
    <i r="6">
      <x v="40"/>
    </i>
    <i r="7">
      <x v="1684"/>
    </i>
    <i r="5">
      <x v="48"/>
    </i>
    <i r="6">
      <x v="20"/>
    </i>
    <i r="7">
      <x v="1685"/>
    </i>
    <i r="4">
      <x v="19"/>
    </i>
    <i r="5">
      <x v="46"/>
    </i>
    <i r="6">
      <x v="25"/>
    </i>
    <i r="7">
      <x v="1686"/>
    </i>
    <i r="3">
      <x v="346"/>
    </i>
    <i r="4">
      <x v="11"/>
    </i>
    <i r="5">
      <x v="35"/>
    </i>
    <i r="6">
      <x v="13"/>
    </i>
    <i r="7">
      <x v="1687"/>
    </i>
    <i r="4">
      <x v="17"/>
    </i>
    <i r="5">
      <x v="54"/>
    </i>
    <i r="6">
      <x v="11"/>
    </i>
    <i r="7">
      <x v="1688"/>
    </i>
    <i r="3">
      <x v="347"/>
    </i>
    <i r="4">
      <x v="2"/>
    </i>
    <i r="5">
      <x v="42"/>
    </i>
    <i r="6">
      <x v="4"/>
    </i>
    <i r="7">
      <x v="1689"/>
    </i>
    <i r="4">
      <x v="7"/>
    </i>
    <i r="5">
      <x v="25"/>
    </i>
    <i r="6">
      <x v="44"/>
    </i>
    <i r="7">
      <x v="1690"/>
    </i>
    <i r="4">
      <x v="11"/>
    </i>
    <i r="5">
      <x v="24"/>
    </i>
    <i r="6">
      <x v="43"/>
    </i>
    <i r="7">
      <x v="1691"/>
    </i>
    <i r="4">
      <x v="12"/>
    </i>
    <i r="5">
      <x v="2"/>
    </i>
    <i r="6">
      <x v="18"/>
    </i>
    <i r="7">
      <x v="1692"/>
    </i>
    <i r="5">
      <x v="22"/>
    </i>
    <i r="6">
      <x v="39"/>
    </i>
    <i r="7">
      <x v="1693"/>
    </i>
    <i r="4">
      <x v="13"/>
    </i>
    <i r="5">
      <x v="39"/>
    </i>
    <i r="6">
      <x v="20"/>
    </i>
    <i r="7">
      <x v="1694"/>
    </i>
    <i r="5">
      <x v="42"/>
    </i>
    <i r="6">
      <x v="6"/>
    </i>
    <i r="7">
      <x v="1695"/>
    </i>
    <i r="5">
      <x v="53"/>
    </i>
    <i r="6">
      <x v="16"/>
    </i>
    <i r="7">
      <x v="1696"/>
    </i>
    <i r="4">
      <x v="16"/>
    </i>
    <i r="5">
      <x v="44"/>
    </i>
    <i r="6">
      <x v="11"/>
    </i>
    <i r="7">
      <x v="1697"/>
    </i>
    <i r="4">
      <x v="17"/>
    </i>
    <i r="5">
      <x v="53"/>
    </i>
    <i r="6">
      <x v="8"/>
    </i>
    <i r="7">
      <x v="1698"/>
    </i>
    <i r="4">
      <x v="22"/>
    </i>
    <i r="5">
      <x v="29"/>
    </i>
    <i r="6">
      <x v="29"/>
    </i>
    <i r="7">
      <x v="1699"/>
    </i>
    <i r="3">
      <x v="348"/>
    </i>
    <i r="4">
      <x v="15"/>
    </i>
    <i r="5">
      <x v="35"/>
    </i>
    <i r="6">
      <x v="60"/>
    </i>
    <i r="7">
      <x v="1700"/>
    </i>
    <i r="3">
      <x v="349"/>
    </i>
    <i r="4">
      <x v="11"/>
    </i>
    <i r="5">
      <x v="2"/>
    </i>
    <i r="6">
      <x v="36"/>
    </i>
    <i r="7">
      <x v="1701"/>
    </i>
    <i r="4">
      <x v="16"/>
    </i>
    <i r="5">
      <x v="35"/>
    </i>
    <i r="6">
      <x v="33"/>
    </i>
    <i r="7">
      <x v="1702"/>
    </i>
    <i r="4">
      <x v="19"/>
    </i>
    <i r="5">
      <x v="32"/>
    </i>
    <i r="6">
      <x v="41"/>
    </i>
    <i r="7">
      <x v="1703"/>
    </i>
    <i r="3">
      <x v="350"/>
    </i>
    <i r="4">
      <x v="3"/>
    </i>
    <i r="5">
      <x v="6"/>
    </i>
    <i r="6">
      <x v="9"/>
    </i>
    <i r="7">
      <x v="1704"/>
    </i>
    <i r="4">
      <x v="4"/>
    </i>
    <i r="5">
      <x v="47"/>
    </i>
    <i r="6">
      <x v="28"/>
    </i>
    <i r="7">
      <x v="1705"/>
    </i>
    <i r="4">
      <x v="11"/>
    </i>
    <i r="5">
      <x v="59"/>
    </i>
    <i r="6">
      <x v="22"/>
    </i>
    <i r="7">
      <x v="1706"/>
    </i>
    <i r="4">
      <x v="13"/>
    </i>
    <i r="5">
      <x v="48"/>
    </i>
    <i r="6">
      <x v="33"/>
    </i>
    <i r="7">
      <x v="1707"/>
    </i>
    <i r="3">
      <x v="351"/>
    </i>
    <i r="4">
      <x v="14"/>
    </i>
    <i r="5">
      <x v="42"/>
    </i>
    <i r="6">
      <x v="9"/>
    </i>
    <i r="7">
      <x v="1708"/>
    </i>
    <i r="4">
      <x v="15"/>
    </i>
    <i r="5">
      <x v="58"/>
    </i>
    <i r="6">
      <x v="47"/>
    </i>
    <i r="7">
      <x v="1709"/>
    </i>
    <i r="4">
      <x v="16"/>
    </i>
    <i r="5">
      <x v="22"/>
    </i>
    <i r="6">
      <x v="41"/>
    </i>
    <i r="7">
      <x v="1710"/>
    </i>
    <i r="4">
      <x v="17"/>
    </i>
    <i r="5">
      <x v="59"/>
    </i>
    <i r="6">
      <x v="30"/>
    </i>
    <i r="7">
      <x v="1711"/>
    </i>
    <i r="3">
      <x v="352"/>
    </i>
    <i r="4">
      <x v="10"/>
    </i>
    <i r="5">
      <x v="50"/>
    </i>
    <i r="6">
      <x v="57"/>
    </i>
    <i r="7">
      <x v="1712"/>
    </i>
    <i r="4">
      <x v="11"/>
    </i>
    <i r="5">
      <x v="52"/>
    </i>
    <i r="6">
      <x v="7"/>
    </i>
    <i r="7">
      <x v="1713"/>
    </i>
    <i r="3">
      <x v="353"/>
    </i>
    <i r="4">
      <x v="17"/>
    </i>
    <i r="5">
      <x v="30"/>
    </i>
    <i r="6">
      <x v="10"/>
    </i>
    <i r="7">
      <x v="1714"/>
    </i>
    <i r="3">
      <x v="354"/>
    </i>
    <i r="4">
      <x v="14"/>
    </i>
    <i r="5">
      <x v="54"/>
    </i>
    <i r="6">
      <x v="27"/>
    </i>
    <i r="7">
      <x v="1715"/>
    </i>
    <i r="3">
      <x v="355"/>
    </i>
    <i r="4">
      <x v="7"/>
    </i>
    <i r="5">
      <x v="53"/>
    </i>
    <i r="6">
      <x v="49"/>
    </i>
    <i r="7">
      <x v="1716"/>
    </i>
    <i r="4">
      <x v="13"/>
    </i>
    <i r="5">
      <x v="25"/>
    </i>
    <i r="6">
      <x v="15"/>
    </i>
    <i r="7">
      <x v="1717"/>
    </i>
    <i r="3">
      <x v="356"/>
    </i>
    <i r="4">
      <x v="11"/>
    </i>
    <i r="5">
      <x v="40"/>
    </i>
    <i r="6">
      <x v="23"/>
    </i>
    <i r="7">
      <x v="1718"/>
    </i>
    <i r="3">
      <x v="357"/>
    </i>
    <i r="4">
      <x v="12"/>
    </i>
    <i r="5">
      <x v="58"/>
    </i>
    <i r="6">
      <x v="48"/>
    </i>
    <i r="7">
      <x v="1719"/>
    </i>
    <i r="4">
      <x v="19"/>
    </i>
    <i r="5">
      <x v="57"/>
    </i>
    <i r="6">
      <x v="19"/>
    </i>
    <i r="7">
      <x v="1720"/>
    </i>
    <i r="4">
      <x v="20"/>
    </i>
    <i r="5">
      <x v="11"/>
    </i>
    <i r="6">
      <x v="16"/>
    </i>
    <i r="7">
      <x v="1721"/>
    </i>
    <i r="3">
      <x v="358"/>
    </i>
    <i r="4">
      <x v="11"/>
    </i>
    <i r="5">
      <x v="20"/>
    </i>
    <i r="6">
      <x v="30"/>
    </i>
    <i r="7">
      <x v="1722"/>
    </i>
    <i r="4">
      <x v="12"/>
    </i>
    <i r="5">
      <x v="18"/>
    </i>
    <i r="6">
      <x v="5"/>
    </i>
    <i r="7">
      <x v="1723"/>
    </i>
    <i r="4">
      <x v="15"/>
    </i>
    <i r="5">
      <x v="20"/>
    </i>
    <i r="6">
      <x v="32"/>
    </i>
    <i r="7">
      <x v="1724"/>
    </i>
    <i r="4">
      <x v="16"/>
    </i>
    <i r="5">
      <x v="24"/>
    </i>
    <i r="6">
      <x v="30"/>
    </i>
    <i r="7">
      <x v="1725"/>
    </i>
    <i r="4">
      <x v="19"/>
    </i>
    <i r="5">
      <x v="49"/>
    </i>
    <i r="6">
      <x v="27"/>
    </i>
    <i r="7">
      <x v="1726"/>
    </i>
    <i r="3">
      <x v="359"/>
    </i>
    <i r="4">
      <x v="11"/>
    </i>
    <i r="5">
      <x v="36"/>
    </i>
    <i r="6">
      <x v="54"/>
    </i>
    <i r="7">
      <x v="1727"/>
    </i>
    <i r="3">
      <x v="360"/>
    </i>
    <i r="4">
      <x v="1"/>
    </i>
    <i r="5">
      <x v="16"/>
    </i>
    <i r="6">
      <x v="8"/>
    </i>
    <i r="7">
      <x v="1728"/>
    </i>
    <i r="4">
      <x v="2"/>
    </i>
    <i r="5">
      <x v="10"/>
    </i>
    <i r="6">
      <x v="60"/>
    </i>
    <i r="7">
      <x v="1729"/>
    </i>
    <i r="5">
      <x v="32"/>
    </i>
    <i r="6">
      <x v="41"/>
    </i>
    <i r="7">
      <x v="1730"/>
    </i>
    <i r="5">
      <x v="59"/>
    </i>
    <i r="6">
      <x v="35"/>
    </i>
    <i r="7">
      <x v="1731"/>
    </i>
    <i r="4">
      <x v="3"/>
    </i>
    <i r="5">
      <x v="27"/>
    </i>
    <i r="6">
      <x v="22"/>
    </i>
    <i r="7">
      <x v="1732"/>
    </i>
    <i r="5">
      <x v="28"/>
    </i>
    <i r="6">
      <x v="27"/>
    </i>
    <i r="7">
      <x v="1733"/>
    </i>
    <i r="5">
      <x v="60"/>
    </i>
    <i r="6">
      <x v="35"/>
    </i>
    <i r="7">
      <x v="1734"/>
    </i>
    <i r="4">
      <x v="7"/>
    </i>
    <i r="5">
      <x v="52"/>
    </i>
    <i r="6">
      <x v="33"/>
    </i>
    <i r="7">
      <x v="1735"/>
    </i>
    <i r="4">
      <x v="8"/>
    </i>
    <i r="5">
      <x v="54"/>
    </i>
    <i r="6">
      <x v="14"/>
    </i>
    <i r="7">
      <x v="1736"/>
    </i>
    <i r="4">
      <x v="9"/>
    </i>
    <i r="5">
      <x v="1"/>
    </i>
    <i r="6">
      <x v="11"/>
    </i>
    <i r="7">
      <x v="1737"/>
    </i>
    <i r="5">
      <x v="44"/>
    </i>
    <i r="6">
      <x v="31"/>
    </i>
    <i r="7">
      <x v="1738"/>
    </i>
    <i r="4">
      <x v="10"/>
    </i>
    <i r="5">
      <x v="23"/>
    </i>
    <i r="6">
      <x v="28"/>
    </i>
    <i r="7">
      <x v="1739"/>
    </i>
    <i r="5">
      <x v="28"/>
    </i>
    <i r="6">
      <x v="55"/>
    </i>
    <i r="7">
      <x v="1740"/>
    </i>
    <i r="5">
      <x v="35"/>
    </i>
    <i r="6">
      <x v="56"/>
    </i>
    <i r="7">
      <x v="1741"/>
    </i>
    <i r="5">
      <x v="40"/>
    </i>
    <i r="6">
      <x v="50"/>
    </i>
    <i r="7">
      <x v="1742"/>
    </i>
    <i r="4">
      <x v="11"/>
    </i>
    <i r="5">
      <x v="53"/>
    </i>
    <i r="6">
      <x v="51"/>
    </i>
    <i r="7">
      <x v="1743"/>
    </i>
    <i r="4">
      <x v="12"/>
    </i>
    <i r="5">
      <x v="13"/>
    </i>
    <i r="6">
      <x v="46"/>
    </i>
    <i r="7">
      <x v="1744"/>
    </i>
    <i r="5">
      <x v="17"/>
    </i>
    <i r="6">
      <x v="10"/>
    </i>
    <i r="7">
      <x v="1745"/>
    </i>
    <i r="5">
      <x v="35"/>
    </i>
    <i r="6">
      <x v="14"/>
    </i>
    <i r="7">
      <x v="1746"/>
    </i>
    <i r="5">
      <x v="49"/>
    </i>
    <i r="6">
      <x v="44"/>
    </i>
    <i r="7">
      <x v="1747"/>
    </i>
    <i r="4">
      <x v="13"/>
    </i>
    <i r="5">
      <x v="7"/>
    </i>
    <i r="6">
      <x v="22"/>
    </i>
    <i r="7">
      <x v="1748"/>
    </i>
    <i r="5">
      <x v="27"/>
    </i>
    <i r="6">
      <x v="4"/>
    </i>
    <i r="7">
      <x v="1749"/>
    </i>
    <i r="4">
      <x v="14"/>
    </i>
    <i r="5">
      <x v="2"/>
    </i>
    <i r="6">
      <x v="42"/>
    </i>
    <i r="7">
      <x v="1750"/>
    </i>
    <i r="5">
      <x v="12"/>
    </i>
    <i r="6">
      <x v="26"/>
    </i>
    <i r="7">
      <x v="1751"/>
    </i>
    <i r="5">
      <x v="18"/>
    </i>
    <i r="6">
      <x v="33"/>
    </i>
    <i r="7">
      <x v="1752"/>
    </i>
    <i r="5">
      <x v="36"/>
    </i>
    <i r="6">
      <x v="39"/>
    </i>
    <i r="7">
      <x v="1753"/>
    </i>
    <i r="5">
      <x v="55"/>
    </i>
    <i r="6">
      <x v="27"/>
    </i>
    <i r="7">
      <x v="1754"/>
    </i>
    <i r="4">
      <x v="15"/>
    </i>
    <i r="5">
      <x v="40"/>
    </i>
    <i r="6">
      <x v="54"/>
    </i>
    <i r="7">
      <x v="1755"/>
    </i>
    <i r="4">
      <x v="16"/>
    </i>
    <i r="5">
      <x v="32"/>
    </i>
    <i r="6">
      <x v="16"/>
    </i>
    <i r="7">
      <x v="1756"/>
    </i>
    <i r="5">
      <x v="35"/>
    </i>
    <i r="6">
      <x v="58"/>
    </i>
    <i r="7">
      <x v="1757"/>
    </i>
    <i r="5">
      <x v="40"/>
    </i>
    <i r="6">
      <x v="46"/>
    </i>
    <i r="7">
      <x v="1758"/>
    </i>
    <i r="4">
      <x v="17"/>
    </i>
    <i r="5">
      <x v="51"/>
    </i>
    <i r="6">
      <x v="2"/>
    </i>
    <i r="7">
      <x v="1759"/>
    </i>
    <i r="4">
      <x v="18"/>
    </i>
    <i r="5">
      <x v="47"/>
    </i>
    <i r="6">
      <x v="46"/>
    </i>
    <i r="7">
      <x v="1760"/>
    </i>
    <i r="4">
      <x v="19"/>
    </i>
    <i r="5">
      <x v="53"/>
    </i>
    <i r="6">
      <x v="42"/>
    </i>
    <i r="7">
      <x v="1761"/>
    </i>
    <i r="5">
      <x v="58"/>
    </i>
    <i r="6">
      <x v="37"/>
    </i>
    <i r="7">
      <x v="1762"/>
    </i>
    <i r="4">
      <x v="20"/>
    </i>
    <i r="5">
      <x v="11"/>
    </i>
    <i r="6">
      <x v="4"/>
    </i>
    <i r="7">
      <x v="1763"/>
    </i>
    <i r="4">
      <x v="21"/>
    </i>
    <i r="5">
      <x v="53"/>
    </i>
    <i r="6">
      <x v="34"/>
    </i>
    <i r="7">
      <x v="1764"/>
    </i>
    <i r="4">
      <x v="22"/>
    </i>
    <i r="5">
      <x v="26"/>
    </i>
    <i r="6">
      <x v="51"/>
    </i>
    <i r="7">
      <x v="1765"/>
    </i>
    <i r="5">
      <x v="34"/>
    </i>
    <i r="6">
      <x v="43"/>
    </i>
    <i r="7">
      <x v="1766"/>
    </i>
    <i r="5">
      <x v="52"/>
    </i>
    <i r="6">
      <x v="4"/>
    </i>
    <i r="7">
      <x v="1767"/>
    </i>
    <i r="4">
      <x v="23"/>
    </i>
    <i r="5">
      <x v="20"/>
    </i>
    <i r="6">
      <x v="29"/>
    </i>
    <i r="7">
      <x v="1768"/>
    </i>
    <i r="5">
      <x v="51"/>
    </i>
    <i r="6">
      <x v="16"/>
    </i>
    <i r="7">
      <x v="1769"/>
    </i>
    <i r="4">
      <x v="24"/>
    </i>
    <i r="5">
      <x v="11"/>
    </i>
    <i r="6">
      <x v="43"/>
    </i>
    <i r="7">
      <x v="1770"/>
    </i>
    <i r="3">
      <x v="361"/>
    </i>
    <i r="4">
      <x v="3"/>
    </i>
    <i r="5">
      <x v="30"/>
    </i>
    <i r="6">
      <x v="18"/>
    </i>
    <i r="7">
      <x v="1771"/>
    </i>
    <i r="4">
      <x v="4"/>
    </i>
    <i r="5">
      <x v="5"/>
    </i>
    <i r="6">
      <x v="37"/>
    </i>
    <i r="7">
      <x v="1772"/>
    </i>
    <i r="4">
      <x v="5"/>
    </i>
    <i r="5">
      <x v="22"/>
    </i>
    <i r="6">
      <x v="33"/>
    </i>
    <i r="7">
      <x v="1773"/>
    </i>
    <i r="4">
      <x v="8"/>
    </i>
    <i r="5">
      <x v="34"/>
    </i>
    <i r="6">
      <x v="51"/>
    </i>
    <i r="7">
      <x v="1774"/>
    </i>
    <i r="4">
      <x v="9"/>
    </i>
    <i r="5">
      <x v="54"/>
    </i>
    <i r="6">
      <x v="48"/>
    </i>
    <i r="7">
      <x v="1775"/>
    </i>
    <i r="4">
      <x v="12"/>
    </i>
    <i r="5">
      <x v="12"/>
    </i>
    <i r="6">
      <x v="7"/>
    </i>
    <i r="7">
      <x v="1776"/>
    </i>
    <i r="5">
      <x v="60"/>
    </i>
    <i r="6">
      <x v="11"/>
    </i>
    <i r="7">
      <x v="1777"/>
    </i>
    <i r="4">
      <x v="13"/>
    </i>
    <i r="5">
      <x v="8"/>
    </i>
    <i r="6">
      <x v="12"/>
    </i>
    <i r="7">
      <x v="1778"/>
    </i>
    <i r="4">
      <x v="16"/>
    </i>
    <i r="5">
      <x v="35"/>
    </i>
    <i r="6">
      <x v="44"/>
    </i>
    <i r="7">
      <x v="1779"/>
    </i>
    <i r="5">
      <x v="45"/>
    </i>
    <i r="6">
      <x v="20"/>
    </i>
    <i r="7">
      <x v="1780"/>
    </i>
    <i r="4">
      <x v="17"/>
    </i>
    <i r="5">
      <x v="37"/>
    </i>
    <i r="6">
      <x v="38"/>
    </i>
    <i r="7">
      <x v="1781"/>
    </i>
    <i r="5">
      <x v="57"/>
    </i>
    <i r="6">
      <x v="16"/>
    </i>
    <i r="7">
      <x v="1782"/>
    </i>
    <i r="4">
      <x v="18"/>
    </i>
    <i r="5">
      <x v="59"/>
    </i>
    <i r="6">
      <x v="24"/>
    </i>
    <i r="7">
      <x v="1783"/>
    </i>
    <i r="4">
      <x v="23"/>
    </i>
    <i r="5">
      <x v="55"/>
    </i>
    <i r="6">
      <x v="14"/>
    </i>
    <i r="7">
      <x v="1784"/>
    </i>
    <i r="3">
      <x v="362"/>
    </i>
    <i r="4">
      <x v="1"/>
    </i>
    <i r="5">
      <x v="15"/>
    </i>
    <i r="6">
      <x v="1"/>
    </i>
    <i r="7">
      <x v="1785"/>
    </i>
    <i r="4">
      <x v="3"/>
    </i>
    <i r="5">
      <x v="46"/>
    </i>
    <i r="6">
      <x v="16"/>
    </i>
    <i r="7">
      <x v="1786"/>
    </i>
    <i r="4">
      <x v="9"/>
    </i>
    <i r="5">
      <x v="46"/>
    </i>
    <i r="6">
      <x v="30"/>
    </i>
    <i r="7">
      <x v="1787"/>
    </i>
    <i r="4">
      <x v="10"/>
    </i>
    <i r="5">
      <x v="54"/>
    </i>
    <i r="6">
      <x v="55"/>
    </i>
    <i r="7">
      <x v="1788"/>
    </i>
    <i r="4">
      <x v="11"/>
    </i>
    <i r="5">
      <x v="7"/>
    </i>
    <i r="6">
      <x v="53"/>
    </i>
    <i r="7">
      <x v="1789"/>
    </i>
    <i r="4">
      <x v="12"/>
    </i>
    <i r="5">
      <x v="53"/>
    </i>
    <i r="6">
      <x v="28"/>
    </i>
    <i r="7">
      <x v="1790"/>
    </i>
    <i r="4">
      <x v="13"/>
    </i>
    <i r="5">
      <x v="2"/>
    </i>
    <i r="6">
      <x v="11"/>
    </i>
    <i r="7">
      <x v="1791"/>
    </i>
    <i r="5">
      <x v="10"/>
    </i>
    <i r="6">
      <x v="42"/>
    </i>
    <i r="7">
      <x v="1792"/>
    </i>
    <i r="5">
      <x v="46"/>
    </i>
    <i r="6">
      <x v="10"/>
    </i>
    <i r="7">
      <x v="1793"/>
    </i>
    <i r="4">
      <x v="15"/>
    </i>
    <i r="5">
      <x v="40"/>
    </i>
    <i r="6">
      <x v="31"/>
    </i>
    <i r="7">
      <x v="1794"/>
    </i>
    <i r="4">
      <x v="16"/>
    </i>
    <i r="5">
      <x v="14"/>
    </i>
    <i r="6">
      <x v="11"/>
    </i>
    <i r="7">
      <x v="1795"/>
    </i>
    <i r="4">
      <x v="17"/>
    </i>
    <i r="5">
      <x v="12"/>
    </i>
    <i r="6">
      <x v="33"/>
    </i>
    <i r="7">
      <x v="1796"/>
    </i>
    <i r="4">
      <x v="19"/>
    </i>
    <i r="5">
      <x v="6"/>
    </i>
    <i r="6">
      <x v="29"/>
    </i>
    <i r="7">
      <x v="1797"/>
    </i>
    <i r="5">
      <x v="59"/>
    </i>
    <i r="6">
      <x v="48"/>
    </i>
    <i r="7">
      <x v="1798"/>
    </i>
    <i r="4">
      <x v="22"/>
    </i>
    <i r="5">
      <x v="13"/>
    </i>
    <i r="6">
      <x v="44"/>
    </i>
    <i r="7">
      <x v="1799"/>
    </i>
    <i r="3">
      <x v="363"/>
    </i>
    <i r="4">
      <x v="1"/>
    </i>
    <i r="5">
      <x v="15"/>
    </i>
    <i r="6">
      <x v="10"/>
    </i>
    <i r="7">
      <x v="1800"/>
    </i>
    <i r="4">
      <x v="2"/>
    </i>
    <i r="5">
      <x v="16"/>
    </i>
    <i r="6">
      <x v="55"/>
    </i>
    <i r="7">
      <x v="1801"/>
    </i>
    <i r="5">
      <x v="34"/>
    </i>
    <i r="6">
      <x v="17"/>
    </i>
    <i r="7">
      <x v="1802"/>
    </i>
    <i r="4">
      <x v="5"/>
    </i>
    <i r="5">
      <x v="52"/>
    </i>
    <i r="6">
      <x v="42"/>
    </i>
    <i r="7">
      <x v="1803"/>
    </i>
    <i r="4">
      <x v="10"/>
    </i>
    <i r="5">
      <x v="4"/>
    </i>
    <i r="6">
      <x v="29"/>
    </i>
    <i r="7">
      <x v="1804"/>
    </i>
    <i r="5">
      <x v="7"/>
    </i>
    <i r="6">
      <x v="42"/>
    </i>
    <i r="7">
      <x v="1805"/>
    </i>
    <i r="4">
      <x v="11"/>
    </i>
    <i r="5">
      <x v="13"/>
    </i>
    <i r="6">
      <x v="52"/>
    </i>
    <i r="7">
      <x v="1806"/>
    </i>
    <i r="5">
      <x v="53"/>
    </i>
    <i r="6">
      <x v="34"/>
    </i>
    <i r="7">
      <x v="1807"/>
    </i>
    <i r="4">
      <x v="13"/>
    </i>
    <i r="5">
      <x v="45"/>
    </i>
    <i r="6">
      <x v="52"/>
    </i>
    <i r="7">
      <x v="1808"/>
    </i>
    <i r="4">
      <x v="14"/>
    </i>
    <i r="5">
      <x v="30"/>
    </i>
    <i r="6">
      <x v="25"/>
    </i>
    <i r="7">
      <x v="1809"/>
    </i>
    <i r="4">
      <x v="15"/>
    </i>
    <i r="5">
      <x v="21"/>
    </i>
    <i r="6">
      <x v="27"/>
    </i>
    <i r="7">
      <x v="1810"/>
    </i>
    <i r="4">
      <x v="16"/>
    </i>
    <i r="5">
      <x v="11"/>
    </i>
    <i r="6">
      <x v="25"/>
    </i>
    <i r="7">
      <x v="1811"/>
    </i>
    <i r="4">
      <x v="17"/>
    </i>
    <i r="5">
      <x v="33"/>
    </i>
    <i r="6">
      <x v="60"/>
    </i>
    <i r="7">
      <x v="1812"/>
    </i>
    <i r="4">
      <x v="18"/>
    </i>
    <i r="5">
      <x v="17"/>
    </i>
    <i r="6">
      <x v="55"/>
    </i>
    <i r="7">
      <x v="1813"/>
    </i>
    <i r="5">
      <x v="30"/>
    </i>
    <i r="6">
      <x v="40"/>
    </i>
    <i r="7">
      <x v="1814"/>
    </i>
    <i r="4">
      <x v="22"/>
    </i>
    <i r="5">
      <x v="36"/>
    </i>
    <i r="6">
      <x v="15"/>
    </i>
    <i r="7">
      <x v="1815"/>
    </i>
    <i r="5">
      <x v="47"/>
    </i>
    <i r="6">
      <x v="39"/>
    </i>
    <i r="7">
      <x v="1816"/>
    </i>
    <i r="5">
      <x v="59"/>
    </i>
    <i r="6">
      <x v="53"/>
    </i>
    <i r="7">
      <x v="1817"/>
    </i>
    <i r="3">
      <x v="364"/>
    </i>
    <i r="4">
      <x v="4"/>
    </i>
    <i r="5">
      <x v="9"/>
    </i>
    <i r="6">
      <x v="30"/>
    </i>
    <i r="7">
      <x v="1818"/>
    </i>
    <i r="4">
      <x v="6"/>
    </i>
    <i r="5">
      <x v="8"/>
    </i>
    <i r="6">
      <x v="31"/>
    </i>
    <i r="7">
      <x v="1819"/>
    </i>
    <i r="4">
      <x v="9"/>
    </i>
    <i r="5">
      <x v="39"/>
    </i>
    <i r="6">
      <x v="34"/>
    </i>
    <i r="7">
      <x v="1820"/>
    </i>
    <i r="4">
      <x v="14"/>
    </i>
    <i r="5">
      <x v="9"/>
    </i>
    <i r="6">
      <x v="24"/>
    </i>
    <i r="7">
      <x v="1821"/>
    </i>
    <i r="5">
      <x v="21"/>
    </i>
    <i r="6">
      <x v="9"/>
    </i>
    <i r="7">
      <x v="1822"/>
    </i>
    <i r="6">
      <x v="15"/>
    </i>
    <i r="7">
      <x v="1823"/>
    </i>
    <i r="5">
      <x v="57"/>
    </i>
    <i r="6">
      <x v="40"/>
    </i>
    <i r="7">
      <x v="1824"/>
    </i>
    <i r="4">
      <x v="15"/>
    </i>
    <i r="5">
      <x v="28"/>
    </i>
    <i r="6">
      <x v="30"/>
    </i>
    <i r="7">
      <x v="1825"/>
    </i>
    <i r="4">
      <x v="16"/>
    </i>
    <i r="5">
      <x v="28"/>
    </i>
    <i r="6">
      <x v="55"/>
    </i>
    <i r="7">
      <x v="1826"/>
    </i>
    <i r="5">
      <x v="37"/>
    </i>
    <i r="6">
      <x v="10"/>
    </i>
    <i r="7">
      <x v="1827"/>
    </i>
    <i r="5">
      <x v="58"/>
    </i>
    <i r="6">
      <x v="38"/>
    </i>
    <i r="7">
      <x v="1828"/>
    </i>
    <i r="4">
      <x v="17"/>
    </i>
    <i r="5">
      <x v="28"/>
    </i>
    <i r="6">
      <x v="36"/>
    </i>
    <i r="7">
      <x v="1829"/>
    </i>
    <i r="4">
      <x v="18"/>
    </i>
    <i r="5">
      <x v="6"/>
    </i>
    <i r="6">
      <x v="59"/>
    </i>
    <i r="7">
      <x v="1830"/>
    </i>
    <i r="4">
      <x v="19"/>
    </i>
    <i r="5">
      <x v="17"/>
    </i>
    <i r="6">
      <x v="16"/>
    </i>
    <i r="7">
      <x v="1831"/>
    </i>
    <i r="3">
      <x v="365"/>
    </i>
    <i r="4">
      <x v="1"/>
    </i>
    <i r="5">
      <x v="14"/>
    </i>
    <i r="6">
      <x v="13"/>
    </i>
    <i r="7">
      <x v="1832"/>
    </i>
    <i r="4">
      <x v="4"/>
    </i>
    <i r="5">
      <x v="2"/>
    </i>
    <i r="6">
      <x v="59"/>
    </i>
    <i r="7">
      <x v="1833"/>
    </i>
    <i r="4">
      <x v="8"/>
    </i>
    <i r="5">
      <x v="16"/>
    </i>
    <i r="6">
      <x v="60"/>
    </i>
    <i r="7">
      <x v="1834"/>
    </i>
    <i r="4">
      <x v="11"/>
    </i>
    <i r="5">
      <x v="10"/>
    </i>
    <i r="6">
      <x v="53"/>
    </i>
    <i r="7">
      <x v="1835"/>
    </i>
    <i r="5">
      <x v="23"/>
    </i>
    <i r="6">
      <x v="16"/>
    </i>
    <i r="7">
      <x v="1836"/>
    </i>
    <i r="4">
      <x v="12"/>
    </i>
    <i r="5">
      <x v="40"/>
    </i>
    <i r="6">
      <x v="24"/>
    </i>
    <i r="7">
      <x v="1837"/>
    </i>
    <i r="4">
      <x v="13"/>
    </i>
    <i r="5">
      <x v="10"/>
    </i>
    <i r="6">
      <x v="30"/>
    </i>
    <i r="7">
      <x v="1838"/>
    </i>
    <i r="5">
      <x v="52"/>
    </i>
    <i r="6">
      <x v="25"/>
    </i>
    <i r="7">
      <x v="1839"/>
    </i>
    <i r="5">
      <x v="54"/>
    </i>
    <i r="6">
      <x v="38"/>
    </i>
    <i r="7">
      <x v="1840"/>
    </i>
    <i r="4">
      <x v="14"/>
    </i>
    <i r="5">
      <x v="31"/>
    </i>
    <i r="6">
      <x v="40"/>
    </i>
    <i r="7">
      <x v="1841"/>
    </i>
    <i r="5">
      <x v="35"/>
    </i>
    <i r="6">
      <x v="9"/>
    </i>
    <i r="7">
      <x v="1842"/>
    </i>
    <i r="5">
      <x v="45"/>
    </i>
    <i r="6">
      <x v="39"/>
    </i>
    <i r="7">
      <x v="1843"/>
    </i>
    <i r="5">
      <x v="50"/>
    </i>
    <i r="6">
      <x v="55"/>
    </i>
    <i r="7">
      <x v="1844"/>
    </i>
    <i r="4">
      <x v="16"/>
    </i>
    <i r="5">
      <x v="51"/>
    </i>
    <i r="6">
      <x v="30"/>
    </i>
    <i r="7">
      <x v="1845"/>
    </i>
    <i r="5">
      <x v="60"/>
    </i>
    <i r="6">
      <x v="57"/>
    </i>
    <i r="7">
      <x v="1846"/>
    </i>
    <i r="4">
      <x v="17"/>
    </i>
    <i r="5">
      <x v="9"/>
    </i>
    <i r="6">
      <x v="50"/>
    </i>
    <i r="7">
      <x v="1847"/>
    </i>
    <i r="4">
      <x v="18"/>
    </i>
    <i r="5">
      <x v="32"/>
    </i>
    <i r="6">
      <x v="53"/>
    </i>
    <i r="7">
      <x v="1848"/>
    </i>
    <i r="3">
      <x v="366"/>
    </i>
    <i r="4">
      <x v="2"/>
    </i>
    <i r="5">
      <x v="3"/>
    </i>
    <i r="6">
      <x v="42"/>
    </i>
    <i r="7">
      <x v="1849"/>
    </i>
    <i r="5">
      <x v="23"/>
    </i>
    <i r="6">
      <x v="21"/>
    </i>
    <i r="7">
      <x v="1850"/>
    </i>
    <i r="4">
      <x v="4"/>
    </i>
    <i r="5">
      <x v="56"/>
    </i>
    <i r="6">
      <x v="7"/>
    </i>
    <i r="7">
      <x v="1851"/>
    </i>
    <i r="4">
      <x v="5"/>
    </i>
    <i r="5">
      <x v="59"/>
    </i>
    <i r="6">
      <x v="16"/>
    </i>
    <i r="7">
      <x v="1852"/>
    </i>
    <i r="4">
      <x v="8"/>
    </i>
    <i r="5">
      <x v="58"/>
    </i>
    <i r="6">
      <x v="23"/>
    </i>
    <i r="7">
      <x v="1853"/>
    </i>
    <i r="4">
      <x v="11"/>
    </i>
    <i r="5">
      <x v="5"/>
    </i>
    <i r="6">
      <x v="35"/>
    </i>
    <i r="7">
      <x v="1854"/>
    </i>
    <i r="5">
      <x v="37"/>
    </i>
    <i r="6">
      <x v="2"/>
    </i>
    <i r="7">
      <x v="1855"/>
    </i>
    <i r="5">
      <x v="47"/>
    </i>
    <i r="6">
      <x v="39"/>
    </i>
    <i r="7">
      <x v="1856"/>
    </i>
    <i r="5">
      <x v="58"/>
    </i>
    <i r="6">
      <x v="39"/>
    </i>
    <i r="7">
      <x v="1857"/>
    </i>
    <i r="4">
      <x v="12"/>
    </i>
    <i r="5">
      <x v="12"/>
    </i>
    <i r="6">
      <x v="41"/>
    </i>
    <i r="7">
      <x v="1858"/>
    </i>
    <i r="4">
      <x v="14"/>
    </i>
    <i r="5">
      <x v="47"/>
    </i>
    <i r="6">
      <x v="7"/>
    </i>
    <i r="7">
      <x v="1859"/>
    </i>
    <i r="4">
      <x v="15"/>
    </i>
    <i r="5">
      <x v="29"/>
    </i>
    <i r="6">
      <x v="30"/>
    </i>
    <i r="7">
      <x v="1860"/>
    </i>
    <i r="4">
      <x v="17"/>
    </i>
    <i r="5">
      <x v="16"/>
    </i>
    <i r="6">
      <x v="54"/>
    </i>
    <i r="7">
      <x v="1861"/>
    </i>
    <i r="4">
      <x v="18"/>
    </i>
    <i r="5">
      <x v="52"/>
    </i>
    <i r="6">
      <x v="16"/>
    </i>
    <i r="7">
      <x v="1862"/>
    </i>
    <i r="4">
      <x v="22"/>
    </i>
    <i r="5">
      <x v="31"/>
    </i>
    <i r="6">
      <x v="40"/>
    </i>
    <i r="7">
      <x v="1863"/>
    </i>
    <i r="5">
      <x v="51"/>
    </i>
    <i r="6">
      <x v="57"/>
    </i>
    <i r="7">
      <x v="1864"/>
    </i>
    <i r="4">
      <x v="23"/>
    </i>
    <i r="5">
      <x v="26"/>
    </i>
    <i r="6">
      <x v="26"/>
    </i>
    <i r="7">
      <x v="1865"/>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2ED7FC-FBE3-45F6-BF0F-E25915C52A0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V17:X37" firstHeaderRow="0" firstDataRow="1" firstDataCol="1"/>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4"/>
  </rowFields>
  <rowItems count="20">
    <i>
      <x/>
    </i>
    <i>
      <x v="1"/>
    </i>
    <i>
      <x v="2"/>
    </i>
    <i>
      <x v="3"/>
    </i>
    <i>
      <x v="4"/>
    </i>
    <i>
      <x v="5"/>
    </i>
    <i>
      <x v="6"/>
    </i>
    <i>
      <x v="7"/>
    </i>
    <i>
      <x v="8"/>
    </i>
    <i>
      <x v="9"/>
    </i>
    <i>
      <x v="10"/>
    </i>
    <i>
      <x v="11"/>
    </i>
    <i>
      <x v="12"/>
    </i>
    <i>
      <x v="13"/>
    </i>
    <i>
      <x v="14"/>
    </i>
    <i>
      <x v="15"/>
    </i>
    <i>
      <x v="16"/>
    </i>
    <i>
      <x v="17"/>
    </i>
    <i>
      <x v="18"/>
    </i>
    <i>
      <x v="19"/>
    </i>
  </rowItems>
  <colFields count="1">
    <field x="-2"/>
  </colFields>
  <colItems count="2">
    <i>
      <x/>
    </i>
    <i i="1">
      <x v="1"/>
    </i>
  </colItems>
  <dataFields count="2">
    <dataField name="Average of Customer Rating" fld="16" subtotal="average" baseField="4" baseItem="0"/>
    <dataField name="Count of Order ID" fld="0" subtotal="count" baseField="0" baseItem="0"/>
  </dataFields>
  <formats count="1">
    <format dxfId="48">
      <pivotArea collapsedLevelsAreSubtotals="1" fieldPosition="0">
        <references count="2">
          <reference field="4294967294" count="1" selected="0">
            <x v="0"/>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919628F-FEBA-498F-ABC5-18FBDFF0CB0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M20:AN64" firstHeaderRow="1" firstDataRow="1" firstDataCol="1"/>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axis="axisRow" numFmtId="166" showAll="0">
      <items count="44">
        <item x="26"/>
        <item x="32"/>
        <item x="23"/>
        <item x="2"/>
        <item x="13"/>
        <item x="12"/>
        <item x="1"/>
        <item x="19"/>
        <item x="3"/>
        <item x="17"/>
        <item x="0"/>
        <item x="5"/>
        <item x="10"/>
        <item x="20"/>
        <item x="18"/>
        <item x="7"/>
        <item x="15"/>
        <item x="16"/>
        <item x="27"/>
        <item x="24"/>
        <item x="9"/>
        <item x="6"/>
        <item x="22"/>
        <item x="25"/>
        <item x="11"/>
        <item x="14"/>
        <item x="31"/>
        <item x="21"/>
        <item x="4"/>
        <item x="33"/>
        <item x="28"/>
        <item x="36"/>
        <item x="29"/>
        <item x="38"/>
        <item x="30"/>
        <item x="37"/>
        <item x="8"/>
        <item x="35"/>
        <item x="40"/>
        <item x="39"/>
        <item x="42"/>
        <item x="34"/>
        <item x="41"/>
        <item t="default"/>
      </items>
    </pivotField>
    <pivotField numFmtId="1"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5150EA-B551-4066-B998-10910E03E290}"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U6:AB31" firstHeaderRow="1" firstDataRow="2" firstDataCol="1"/>
  <pivotFields count="27">
    <pivotField dataField="1" compact="0" showAll="0"/>
    <pivotField compact="0"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compact="0" showAll="0"/>
    <pivotField compact="0"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compact="0" showAll="0"/>
    <pivotField compact="0" numFmtId="165" showAll="0"/>
    <pivotField compact="0" numFmtId="166" showAll="0"/>
    <pivotField compact="0" numFmtId="1" showAll="0"/>
    <pivotField compact="0" numFmtId="165" showAll="0"/>
    <pivotField compact="0" numFmtId="165" showAll="0"/>
    <pivotField compact="0" numFmtId="165" showAll="0"/>
    <pivotField compact="0" numFmtId="165" showAll="0"/>
    <pivotField compact="0" numFmtId="165" showAll="0"/>
    <pivotField compact="0" showAll="0">
      <items count="5">
        <item x="2"/>
        <item x="3"/>
        <item x="0"/>
        <item x="1"/>
        <item t="default"/>
      </items>
    </pivotField>
    <pivotField compact="0" showAll="0">
      <items count="6">
        <item x="2"/>
        <item x="0"/>
        <item x="4"/>
        <item x="1"/>
        <item x="3"/>
        <item t="default"/>
      </items>
    </pivotField>
    <pivotField compact="0" showAll="0">
      <items count="6">
        <item x="4"/>
        <item x="2"/>
        <item x="0"/>
        <item x="3"/>
        <item x="1"/>
        <item t="default"/>
      </items>
    </pivotField>
    <pivotField compact="0" showAll="0"/>
    <pivotField compact="0" showAll="0">
      <items count="3">
        <item x="1"/>
        <item x="0"/>
        <item t="default"/>
      </items>
    </pivotField>
    <pivotField name=" Days" axis="axisCol" compact="0" showAll="0">
      <items count="8">
        <item x="4"/>
        <item x="5"/>
        <item x="6"/>
        <item x="0"/>
        <item x="1"/>
        <item x="2"/>
        <item x="3"/>
        <item t="default"/>
      </items>
    </pivotField>
    <pivotField compact="0" showAll="0"/>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Hours " axis="axisRow" compact="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4">
        <item x="0"/>
        <item x="1"/>
        <item x="2"/>
        <item t="default"/>
      </items>
    </pivotField>
  </pivotFields>
  <rowFields count="1">
    <field x="22"/>
  </rowFields>
  <rowItems count="24">
    <i>
      <x v="1"/>
    </i>
    <i>
      <x v="2"/>
    </i>
    <i>
      <x v="3"/>
    </i>
    <i>
      <x v="4"/>
    </i>
    <i>
      <x v="5"/>
    </i>
    <i>
      <x v="6"/>
    </i>
    <i>
      <x v="7"/>
    </i>
    <i>
      <x v="8"/>
    </i>
    <i>
      <x v="9"/>
    </i>
    <i>
      <x v="10"/>
    </i>
    <i>
      <x v="11"/>
    </i>
    <i>
      <x v="12"/>
    </i>
    <i>
      <x v="13"/>
    </i>
    <i>
      <x v="14"/>
    </i>
    <i>
      <x v="15"/>
    </i>
    <i>
      <x v="16"/>
    </i>
    <i>
      <x v="17"/>
    </i>
    <i>
      <x v="18"/>
    </i>
    <i>
      <x v="19"/>
    </i>
    <i>
      <x v="20"/>
    </i>
    <i>
      <x v="21"/>
    </i>
    <i>
      <x v="22"/>
    </i>
    <i>
      <x v="23"/>
    </i>
    <i>
      <x v="24"/>
    </i>
  </rowItems>
  <colFields count="1">
    <field x="18"/>
  </colFields>
  <colItems count="7">
    <i>
      <x/>
    </i>
    <i>
      <x v="1"/>
    </i>
    <i>
      <x v="2"/>
    </i>
    <i>
      <x v="3"/>
    </i>
    <i>
      <x v="4"/>
    </i>
    <i>
      <x v="5"/>
    </i>
    <i>
      <x v="6"/>
    </i>
  </colItems>
  <dataFields count="1">
    <dataField name=" " fld="0" subtotal="count" baseField="0" baseItem="0"/>
  </dataFields>
  <formats count="2">
    <format dxfId="46">
      <pivotArea type="all" dataOnly="0" outline="0" fieldPosition="0"/>
    </format>
    <format dxfId="45">
      <pivotArea type="all" dataOnly="0"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418C95-5B92-44F8-AAB7-5DD133784C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numFmtId="166" showAll="0"/>
    <pivotField numFmtId="1" showAll="0"/>
    <pivotField numFmtId="165" showAll="0"/>
    <pivotField dataField="1" numFmtId="165" showAll="0"/>
    <pivotField numFmtId="165" showAll="0"/>
    <pivotField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Sum of Discount Amount"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022151-566F-405D-9265-D58CB70552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8:E14" firstHeaderRow="1" firstDataRow="1" firstDataCol="1"/>
  <pivotFields count="25">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v="3"/>
    </i>
    <i>
      <x v="2"/>
    </i>
    <i>
      <x/>
    </i>
    <i>
      <x v="4"/>
    </i>
    <i>
      <x v="1"/>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76BA18-772F-473F-BD49-130B31D3E2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91AD0A9-60E5-4A12-B16B-EADDC2410A9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68:D81" firstHeaderRow="0"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dataField="1"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10" baseField="0" baseItem="0" numFmtId="165"/>
    <dataField name="Sum of Grand Total" fld="12" baseField="0" baseItem="0" numFmtId="165"/>
  </dataFields>
  <chartFormats count="4">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72E6D98-5F81-4054-ADFC-00DC55A0ED6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7">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86A1212-967F-4AEB-A532-2D021AC8A21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dataField="1"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Average of Customer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9EF3CC2-64CD-4F36-9BC9-5714434E9E5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O88:P94"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items count="5">
        <item x="2"/>
        <item x="3"/>
        <item x="0"/>
        <item x="1"/>
        <item t="default"/>
      </items>
    </pivotField>
    <pivotField showAll="0">
      <items count="6">
        <item x="2"/>
        <item x="0"/>
        <item x="4"/>
        <item x="1"/>
        <item x="3"/>
        <item t="default"/>
      </items>
    </pivotField>
    <pivotField axis="axisRow"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5"/>
  </rowFields>
  <rowItems count="6">
    <i>
      <x/>
    </i>
    <i>
      <x v="1"/>
    </i>
    <i>
      <x v="2"/>
    </i>
    <i>
      <x v="3"/>
    </i>
    <i>
      <x v="4"/>
    </i>
    <i t="grand">
      <x/>
    </i>
  </rowItems>
  <colItems count="1">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C4198C9-43B2-45E9-9461-0D431E220A8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dataField="1"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Sum of Shipping Fe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154DD5A-C1A0-4E57-B01C-AF6A65268A7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7:F40" firstHeaderRow="1" firstDataRow="1" firstDataCol="1"/>
  <pivotFields count="27">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axis="axisRow"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7"/>
  </rowFields>
  <rowItems count="3">
    <i>
      <x/>
    </i>
    <i>
      <x v="1"/>
    </i>
    <i t="grand">
      <x/>
    </i>
  </rowItems>
  <colItems count="1">
    <i/>
  </colItems>
  <dataFields count="1">
    <dataField name="Count of Order ID" fld="0" subtotal="count" baseField="0" baseItem="0"/>
  </dataFields>
  <chartFormats count="3">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7" count="1" selected="0">
            <x v="0"/>
          </reference>
        </references>
      </pivotArea>
    </chartFormat>
    <chartFormat chart="4" format="20">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E86CEF7-710F-43FE-BED7-30D3D4C8E38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dataField="1"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Sum of Shipping Fe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F0C69A8-76BB-4EFF-A280-78CA5659B6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8:K57" firstHeaderRow="1" firstDataRow="1" firstDataCol="1"/>
  <pivotFields count="25">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3"/>
  </rowFields>
  <rowItems count="39">
    <i>
      <x v="8"/>
    </i>
    <i>
      <x v="25"/>
    </i>
    <i>
      <x v="27"/>
    </i>
    <i>
      <x v="10"/>
    </i>
    <i>
      <x v="33"/>
    </i>
    <i>
      <x v="28"/>
    </i>
    <i>
      <x v="16"/>
    </i>
    <i>
      <x v="29"/>
    </i>
    <i>
      <x v="36"/>
    </i>
    <i>
      <x v="5"/>
    </i>
    <i>
      <x v="35"/>
    </i>
    <i>
      <x v="37"/>
    </i>
    <i>
      <x v="3"/>
    </i>
    <i>
      <x v="32"/>
    </i>
    <i>
      <x v="34"/>
    </i>
    <i>
      <x v="17"/>
    </i>
    <i>
      <x v="1"/>
    </i>
    <i>
      <x v="11"/>
    </i>
    <i>
      <x v="9"/>
    </i>
    <i>
      <x v="18"/>
    </i>
    <i>
      <x v="26"/>
    </i>
    <i>
      <x v="24"/>
    </i>
    <i>
      <x v="14"/>
    </i>
    <i>
      <x v="23"/>
    </i>
    <i>
      <x v="4"/>
    </i>
    <i>
      <x v="19"/>
    </i>
    <i>
      <x v="20"/>
    </i>
    <i>
      <x v="15"/>
    </i>
    <i>
      <x v="6"/>
    </i>
    <i>
      <x v="30"/>
    </i>
    <i>
      <x/>
    </i>
    <i>
      <x v="31"/>
    </i>
    <i>
      <x v="12"/>
    </i>
    <i>
      <x v="22"/>
    </i>
    <i>
      <x v="13"/>
    </i>
    <i>
      <x v="2"/>
    </i>
    <i>
      <x v="21"/>
    </i>
    <i>
      <x v="7"/>
    </i>
    <i t="grand">
      <x/>
    </i>
  </rowItems>
  <colItems count="1">
    <i/>
  </colItems>
  <dataFields count="1">
    <dataField name="Sum of Total Sales" fld="10"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FFA9C3F-6960-485E-B896-A167BDFA3E91}" name="grand total per c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85:H96"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measureFilter="1" sortType="a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3"/>
  </rowFields>
  <rowItems count="11">
    <i>
      <x v="18"/>
    </i>
    <i>
      <x v="28"/>
    </i>
    <i>
      <x v="9"/>
    </i>
    <i>
      <x v="5"/>
    </i>
    <i>
      <x v="29"/>
    </i>
    <i>
      <x v="37"/>
    </i>
    <i>
      <x v="32"/>
    </i>
    <i>
      <x v="33"/>
    </i>
    <i>
      <x v="27"/>
    </i>
    <i>
      <x v="8"/>
    </i>
    <i t="grand">
      <x/>
    </i>
  </rowItems>
  <colItems count="1">
    <i/>
  </colItems>
  <dataFields count="1">
    <dataField name="Sum of Grand Total" fld="12" baseField="0" baseItem="0" numFmtId="165"/>
  </dataFields>
  <chartFormats count="3">
    <chartFormat chart="2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D3FA277-60F5-4057-9860-9791F905B87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44:F47"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axis="axisRow"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7"/>
  </rowFields>
  <rowItems count="3">
    <i>
      <x/>
    </i>
    <i>
      <x v="1"/>
    </i>
    <i t="grand">
      <x/>
    </i>
  </rowItems>
  <colItems count="1">
    <i/>
  </colItems>
  <dataFields count="1">
    <dataField name="Sum of Total Sales" fld="10" baseField="0" baseItem="0" numFmtId="165"/>
  </dataField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7" count="1" selected="0">
            <x v="0"/>
          </reference>
        </references>
      </pivotArea>
    </chartFormat>
    <chartFormat chart="5"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2F8E8FA-FC23-465C-BDBF-43A62E84586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Items count="1">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7D4B402-E3C6-4935-8AFC-71DC69C5F7D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H19" firstHeaderRow="1" firstDataRow="1" firstDataCol="1"/>
  <pivotFields count="27">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axis="axisRow" showAll="0">
      <items count="5">
        <item x="2"/>
        <item x="3"/>
        <item x="0"/>
        <item x="1"/>
        <item t="default"/>
      </items>
    </pivotField>
    <pivotField showAll="0">
      <items count="6">
        <item x="2"/>
        <item x="0"/>
        <item x="4"/>
        <item x="1"/>
        <item x="3"/>
        <item t="default"/>
      </items>
    </pivotField>
    <pivotField showAll="0">
      <items count="6">
        <item x="4"/>
        <item x="2"/>
        <item x="0"/>
        <item x="3"/>
        <item x="1"/>
        <item t="default"/>
      </items>
    </pivotField>
    <pivotField showAll="0"/>
    <pivotField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3"/>
  </rowFields>
  <rowItems count="5">
    <i>
      <x/>
    </i>
    <i>
      <x v="1"/>
    </i>
    <i>
      <x v="2"/>
    </i>
    <i>
      <x v="3"/>
    </i>
    <i t="grand">
      <x/>
    </i>
  </rowItems>
  <colItems count="1">
    <i/>
  </colItems>
  <dataFields count="1">
    <dataField name="Count of Order ID" fld="0"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3"/>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3" count="1" selected="0">
            <x v="0"/>
          </reference>
        </references>
      </pivotArea>
    </chartFormat>
    <chartFormat chart="4" format="12">
      <pivotArea type="data" outline="0" fieldPosition="0">
        <references count="2">
          <reference field="4294967294" count="1" selected="0">
            <x v="0"/>
          </reference>
          <reference field="13" count="1" selected="0">
            <x v="1"/>
          </reference>
        </references>
      </pivotArea>
    </chartFormat>
    <chartFormat chart="4" format="13">
      <pivotArea type="data" outline="0" fieldPosition="0">
        <references count="2">
          <reference field="4294967294" count="1" selected="0">
            <x v="0"/>
          </reference>
          <reference field="13" count="1" selected="0">
            <x v="2"/>
          </reference>
        </references>
      </pivotArea>
    </chartFormat>
    <chartFormat chart="4"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9706CA7-EC84-4431-A4B4-18D4420B42D8}"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3:H28" firstHeaderRow="1" firstDataRow="2" firstDataCol="1"/>
  <pivotFields count="27">
    <pivotField dataField="1" compact="0" showAll="0" insertBlankRow="1" defaultSubtotal="0"/>
    <pivotField compact="0" numFmtId="164" showAll="0" insertBlankRow="1" defaultSubtotal="0">
      <items count="18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s>
    </pivotField>
    <pivotField compact="0" showAll="0" insertBlankRow="1" defaultSubtotal="0"/>
    <pivotField compact="0" showAll="0" insertBlankRow="1" defaultSubtotal="0">
      <items count="38">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s>
    </pivotField>
    <pivotField compact="0" showAll="0" insertBlankRow="1" defaultSubtotal="0"/>
    <pivotField compact="0" numFmtId="165" showAll="0" insertBlankRow="1" defaultSubtotal="0"/>
    <pivotField compact="0" numFmtId="166" showAll="0" insertBlankRow="1" defaultSubtotal="0"/>
    <pivotField compact="0" numFmtId="1" showAll="0" insertBlankRow="1" defaultSubtotal="0"/>
    <pivotField compact="0" numFmtId="165" showAll="0" insertBlankRow="1" defaultSubtotal="0"/>
    <pivotField compact="0" numFmtId="165" showAll="0" insertBlankRow="1" defaultSubtotal="0"/>
    <pivotField compact="0" numFmtId="165" showAll="0" insertBlankRow="1" defaultSubtotal="0"/>
    <pivotField compact="0" numFmtId="165" showAll="0" insertBlankRow="1" defaultSubtotal="0"/>
    <pivotField compact="0" numFmtId="165" showAll="0" insertBlankRow="1" defaultSubtotal="0"/>
    <pivotField compact="0" showAll="0" insertBlankRow="1" defaultSubtotal="0">
      <items count="4">
        <item x="2"/>
        <item x="3"/>
        <item x="0"/>
        <item x="1"/>
      </items>
    </pivotField>
    <pivotField compact="0" showAll="0" insertBlankRow="1" defaultSubtotal="0">
      <items count="5">
        <item x="2"/>
        <item x="0"/>
        <item x="4"/>
        <item x="1"/>
        <item x="3"/>
      </items>
    </pivotField>
    <pivotField compact="0" showAll="0" insertBlankRow="1" defaultSubtotal="0">
      <items count="5">
        <item x="4"/>
        <item x="2"/>
        <item x="0"/>
        <item x="3"/>
        <item x="1"/>
      </items>
    </pivotField>
    <pivotField compact="0" showAll="0" insertBlankRow="1" defaultSubtotal="0"/>
    <pivotField compact="0" showAll="0" insertBlankRow="1" defaultSubtotal="0">
      <items count="2">
        <item x="1"/>
        <item x="0"/>
      </items>
    </pivotField>
    <pivotField axis="axisCol" compact="0" showAll="0" insertBlankRow="1" defaultSubtotal="0">
      <items count="7">
        <item x="4"/>
        <item x="5"/>
        <item x="6"/>
        <item x="0"/>
        <item x="1"/>
        <item x="2"/>
        <item x="3"/>
      </items>
    </pivotField>
    <pivotField compact="0" showAll="0" insertBlankRow="1" defaultSubtotal="0"/>
    <pivotField compact="0" showAll="0" insertBlankRow="1"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compact="0" showAll="0" insertBlankRow="1"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compact="0" showAll="0" insertBlankRow="1"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howAll="0" insertBlankRow="1" defaultSubtotal="0">
      <items count="14">
        <item x="0"/>
        <item x="1"/>
        <item x="2"/>
        <item x="3"/>
        <item x="4"/>
        <item x="5"/>
        <item x="6"/>
        <item x="7"/>
        <item x="8"/>
        <item x="9"/>
        <item x="10"/>
        <item x="11"/>
        <item x="12"/>
        <item x="13"/>
      </items>
    </pivotField>
    <pivotField compact="0" showAll="0" insertBlankRow="1" defaultSubtotal="0">
      <items count="6">
        <item x="0"/>
        <item x="1"/>
        <item x="2"/>
        <item x="3"/>
        <item x="4"/>
        <item x="5"/>
      </items>
    </pivotField>
    <pivotField compact="0" showAll="0" insertBlankRow="1" defaultSubtotal="0">
      <items count="3">
        <item x="0"/>
        <item x="1"/>
        <item x="2"/>
      </items>
    </pivotField>
  </pivotFields>
  <rowFields count="1">
    <field x="22"/>
  </rowFields>
  <rowItems count="24">
    <i>
      <x v="1"/>
    </i>
    <i>
      <x v="2"/>
    </i>
    <i>
      <x v="3"/>
    </i>
    <i>
      <x v="4"/>
    </i>
    <i>
      <x v="5"/>
    </i>
    <i>
      <x v="6"/>
    </i>
    <i>
      <x v="7"/>
    </i>
    <i>
      <x v="8"/>
    </i>
    <i>
      <x v="9"/>
    </i>
    <i>
      <x v="10"/>
    </i>
    <i>
      <x v="11"/>
    </i>
    <i>
      <x v="12"/>
    </i>
    <i>
      <x v="13"/>
    </i>
    <i>
      <x v="14"/>
    </i>
    <i>
      <x v="15"/>
    </i>
    <i>
      <x v="16"/>
    </i>
    <i>
      <x v="17"/>
    </i>
    <i>
      <x v="18"/>
    </i>
    <i>
      <x v="19"/>
    </i>
    <i>
      <x v="20"/>
    </i>
    <i>
      <x v="21"/>
    </i>
    <i>
      <x v="22"/>
    </i>
    <i>
      <x v="23"/>
    </i>
    <i>
      <x v="24"/>
    </i>
  </rowItems>
  <colFields count="1">
    <field x="18"/>
  </colFields>
  <colItems count="7">
    <i>
      <x/>
    </i>
    <i>
      <x v="1"/>
    </i>
    <i>
      <x v="2"/>
    </i>
    <i>
      <x v="3"/>
    </i>
    <i>
      <x v="4"/>
    </i>
    <i>
      <x v="5"/>
    </i>
    <i>
      <x v="6"/>
    </i>
  </colItems>
  <dataFields count="1">
    <dataField name="Count of Order ID" fld="0"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6</v>
    <v>8</v>
    <v>40</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80D3A7-B87E-4B14-8B0E-9566B13EA7BE}" sourceName="City">
  <pivotTables>
    <pivotTable tabId="7" name="sales perdate"/>
    <pivotTable tabId="7" name="PivotTable2"/>
    <pivotTable tabId="7" name="PivotTable15"/>
    <pivotTable tabId="7" name="PivotTable12"/>
    <pivotTable tabId="7" name="PivotTable1"/>
    <pivotTable tabId="7" name="PivotTable4"/>
    <pivotTable tabId="7" name="PivotTable7"/>
    <pivotTable tabId="7" name="PivotTable8"/>
    <pivotTable tabId="4" name="PivotTable2"/>
    <pivotTable tabId="4" name="PivotTable5"/>
    <pivotTable tabId="4" name="PivotTable7"/>
    <pivotTable tabId="4" name="PivotTable8"/>
    <pivotTable tabId="8" name="PivotTable6"/>
    <pivotTable tabId="8" name="PivotTable8"/>
  </pivotTables>
  <data>
    <tabular pivotCacheId="1534965206">
      <items count="38">
        <i x="27" s="1"/>
        <i x="5" s="1"/>
        <i x="32" s="1"/>
        <i x="18" s="1"/>
        <i x="23" s="1"/>
        <i x="17" s="1"/>
        <i x="6" s="1"/>
        <i x="33" s="1"/>
        <i x="15" s="1"/>
        <i x="10" s="1"/>
        <i x="12" s="1"/>
        <i x="8" s="1"/>
        <i x="36" s="1"/>
        <i x="20" s="1"/>
        <i x="26" s="1"/>
        <i x="3" s="1"/>
        <i x="16" s="1"/>
        <i x="28" s="1"/>
        <i x="35" s="1"/>
        <i x="21" s="1"/>
        <i x="9" s="1"/>
        <i x="24" s="1"/>
        <i x="22" s="1"/>
        <i x="1" s="1"/>
        <i x="37" s="1"/>
        <i x="34" s="1"/>
        <i x="13" s="1"/>
        <i x="14" s="1"/>
        <i x="4" s="1"/>
        <i x="2" s="1"/>
        <i x="30" s="1"/>
        <i x="25" s="1"/>
        <i x="31" s="1"/>
        <i x="11" s="1"/>
        <i x="7" s="1"/>
        <i x="29" s="1"/>
        <i x="0"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Kelamin1" xr10:uid="{23FC9504-1B0E-4ECB-8243-9F66520D7B75}" sourceName="Jenis Kelamin">
  <pivotTables>
    <pivotTable tabId="8" name="PivotTable13"/>
    <pivotTable tabId="4" name="PivotTable3"/>
    <pivotTable tabId="4" name="PivotTable4"/>
    <pivotTable tabId="4" name="PivotTable9"/>
    <pivotTable tabId="8" name="PivotTable1"/>
    <pivotTable tabId="8" name="PivotTable10"/>
    <pivotTable tabId="8" name="PivotTable14"/>
    <pivotTable tabId="8" name="PivotTable2"/>
    <pivotTable tabId="8" name="PivotTable3"/>
    <pivotTable tabId="8" name="PivotTable4"/>
    <pivotTable tabId="8" name="PivotTable7"/>
    <pivotTable tabId="8" name="PivotTable9"/>
    <pivotTable tabId="13" name="PivotTable12"/>
    <pivotTable tabId="8" name="PivotTable11"/>
    <pivotTable tabId="8" name="grand total per city"/>
    <pivotTable tabId="8" name="PivotTable16"/>
  </pivotTables>
  <data>
    <tabular pivotCacheId="90191559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38BCB05-E76B-428F-B690-8D73FD2512C7}" sourceName="City">
  <pivotTables>
    <pivotTable tabId="8" name="PivotTable11"/>
    <pivotTable tabId="4" name="PivotTable3"/>
    <pivotTable tabId="4" name="PivotTable4"/>
    <pivotTable tabId="4" name="PivotTable9"/>
    <pivotTable tabId="8" name="PivotTable1"/>
    <pivotTable tabId="8" name="PivotTable10"/>
    <pivotTable tabId="8" name="PivotTable12"/>
    <pivotTable tabId="8" name="PivotTable13"/>
    <pivotTable tabId="8" name="PivotTable14"/>
    <pivotTable tabId="8" name="PivotTable2"/>
    <pivotTable tabId="8" name="PivotTable3"/>
    <pivotTable tabId="8" name="PivotTable4"/>
    <pivotTable tabId="8" name="PivotTable7"/>
    <pivotTable tabId="8" name="PivotTable9"/>
    <pivotTable tabId="13" name="PivotTable12"/>
  </pivotTables>
  <data>
    <tabular pivotCacheId="901915595">
      <items count="38">
        <i x="27" s="1"/>
        <i x="5" s="1"/>
        <i x="32" s="1"/>
        <i x="18" s="1"/>
        <i x="23" s="1"/>
        <i x="17" s="1"/>
        <i x="6" s="1"/>
        <i x="33" s="1"/>
        <i x="15" s="1"/>
        <i x="10" s="1"/>
        <i x="12" s="1"/>
        <i x="8" s="1"/>
        <i x="36" s="1"/>
        <i x="20" s="1"/>
        <i x="26" s="1"/>
        <i x="3" s="1"/>
        <i x="16" s="1"/>
        <i x="28" s="1"/>
        <i x="35" s="1"/>
        <i x="21" s="1"/>
        <i x="9" s="1"/>
        <i x="24" s="1"/>
        <i x="22" s="1"/>
        <i x="1" s="1"/>
        <i x="37" s="1"/>
        <i x="34" s="1"/>
        <i x="13" s="1"/>
        <i x="14" s="1"/>
        <i x="4" s="1"/>
        <i x="2" s="1"/>
        <i x="30" s="1"/>
        <i x="25" s="1"/>
        <i x="31" s="1"/>
        <i x="11" s="1"/>
        <i x="7" s="1"/>
        <i x="29" s="1"/>
        <i x="0"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9CD9FF2-71A2-40B0-8035-AF76FE83544E}" sourceName="Payment Method">
  <pivotTables>
    <pivotTable tabId="8" name="PivotTable9"/>
    <pivotTable tabId="4" name="PivotTable3"/>
    <pivotTable tabId="4" name="PivotTable4"/>
    <pivotTable tabId="4" name="PivotTable9"/>
    <pivotTable tabId="8" name="grand total per city"/>
    <pivotTable tabId="8" name="PivotTable1"/>
    <pivotTable tabId="8" name="PivotTable10"/>
    <pivotTable tabId="8" name="PivotTable11"/>
    <pivotTable tabId="8" name="PivotTable12"/>
    <pivotTable tabId="8" name="PivotTable13"/>
    <pivotTable tabId="8" name="PivotTable14"/>
    <pivotTable tabId="8" name="PivotTable2"/>
    <pivotTable tabId="8" name="PivotTable3"/>
    <pivotTable tabId="8" name="PivotTable4"/>
    <pivotTable tabId="8" name="PivotTable7"/>
    <pivotTable tabId="13" name="PivotTable12"/>
    <pivotTable tabId="8" name="PivotTable16"/>
  </pivotTables>
  <data>
    <tabular pivotCacheId="901915595">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5CAC8E6-FB26-40D7-B615-27188A698087}" sourceName="Platform">
  <pivotTables>
    <pivotTable tabId="8" name="PivotTable9"/>
    <pivotTable tabId="4" name="PivotTable3"/>
    <pivotTable tabId="4" name="PivotTable4"/>
    <pivotTable tabId="4" name="PivotTable9"/>
    <pivotTable tabId="8" name="grand total per city"/>
    <pivotTable tabId="8" name="PivotTable1"/>
    <pivotTable tabId="8" name="PivotTable10"/>
    <pivotTable tabId="8" name="PivotTable11"/>
    <pivotTable tabId="8" name="PivotTable12"/>
    <pivotTable tabId="8" name="PivotTable13"/>
    <pivotTable tabId="8" name="PivotTable14"/>
    <pivotTable tabId="8" name="PivotTable2"/>
    <pivotTable tabId="8" name="PivotTable3"/>
    <pivotTable tabId="8" name="PivotTable4"/>
    <pivotTable tabId="8" name="PivotTable7"/>
    <pivotTable tabId="13" name="PivotTable12"/>
    <pivotTable tabId="8" name="PivotTable16"/>
  </pivotTables>
  <data>
    <tabular pivotCacheId="901915595">
      <items count="5">
        <i x="4" s="1"/>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C0AEE3A-19BD-4C34-A0CD-56F99C846ED6}" sourceName="Order Status">
  <pivotTables>
    <pivotTable tabId="8" name="PivotTable9"/>
    <pivotTable tabId="4" name="PivotTable3"/>
    <pivotTable tabId="4" name="PivotTable4"/>
    <pivotTable tabId="4" name="PivotTable9"/>
    <pivotTable tabId="8" name="grand total per city"/>
    <pivotTable tabId="8" name="PivotTable1"/>
    <pivotTable tabId="8" name="PivotTable10"/>
    <pivotTable tabId="8" name="PivotTable11"/>
    <pivotTable tabId="8" name="PivotTable12"/>
    <pivotTable tabId="8" name="PivotTable13"/>
    <pivotTable tabId="8" name="PivotTable14"/>
    <pivotTable tabId="8" name="PivotTable2"/>
    <pivotTable tabId="8" name="PivotTable3"/>
    <pivotTable tabId="8" name="PivotTable4"/>
    <pivotTable tabId="8" name="PivotTable7"/>
    <pivotTable tabId="13" name="PivotTable12"/>
    <pivotTable tabId="8" name="PivotTable16"/>
  </pivotTables>
  <data>
    <tabular pivotCacheId="901915595">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EE5AFD3-D49A-41AA-9F27-3303035C7AB0}" cache="Slicer_City" caption="City" startItem="2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2" xr10:uid="{892EE67E-5F58-4207-A93F-FDF98185A8A1}" cache="Slicer_Jenis_Kelamin1" caption="Jenis Kelamin" rowHeight="234950"/>
  <slicer name="Payment Method" xr10:uid="{25BEDE55-3286-470D-8BB9-E3C70CD68653}" cache="Slicer_Payment_Method" caption="Payment Method" rowHeight="234950"/>
  <slicer name="Platform" xr10:uid="{2328E631-1F9D-4630-BA90-064DA2F8DE9D}" cache="Slicer_Platform" caption="Platform" rowHeight="234950"/>
  <slicer name="Order Status" xr10:uid="{054C7EFD-50BD-4161-8BB2-7FBB8B5466A9}" cache="Slicer_Order_Status" caption="Order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3" xr10:uid="{8650982F-8106-40E1-A0F6-DD3840AE8AC9}" cache="Slicer_Jenis_Kelamin1" caption="Jenis Kelamin" style="SlicerStyleOther2" rowHeight="234950"/>
  <slicer name="City 1" xr10:uid="{58DFB1B9-A989-419A-9BBE-5B298632904A}" cache="Slicer_City1" caption="City" startItem="11" style="SlicerStyleOther2" rowHeight="234950"/>
  <slicer name="Payment Method 1" xr10:uid="{DDCAC49E-9B2C-406F-A812-F0292246E977}" cache="Slicer_Payment_Method" caption="Payment Method" style="SlicerStyleOther2" rowHeight="234950"/>
  <slicer name="Platform 1" xr10:uid="{F4D2BD25-E44E-4B96-93D4-76632913718C}" cache="Slicer_Platform" caption="Platform" style="SlicerStyleOther2" rowHeight="234950"/>
  <slicer name="Order Status 1" xr10:uid="{30D82BE4-0774-45A2-96B5-F55D8282881D}" cache="Slicer_Order_Status" caption="Order Status"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EAF68-329C-421B-8381-72BF4EC86B93}" name="Table1" displayName="Table1" ref="A3:R88" totalsRowShown="0">
  <autoFilter ref="A3:R88" xr:uid="{D76EAF68-329C-421B-8381-72BF4EC86B93}"/>
  <tableColumns count="18">
    <tableColumn id="1" xr3:uid="{A1EAAA31-7669-44E9-B9A5-65B8AA451411}" name="Order ID"/>
    <tableColumn id="2" xr3:uid="{6D47244C-C3E3-40DE-B95C-0F709CBE4032}" name="Order Date" dataDxfId="49"/>
    <tableColumn id="3" xr3:uid="{BD23A5BA-9BA4-4F7B-B451-6521934A39D8}" name="Customer Name"/>
    <tableColumn id="4" xr3:uid="{B13021F9-F77A-4B15-B997-C551B5228BA0}" name="City"/>
    <tableColumn id="5" xr3:uid="{5A3C0350-F69E-49EE-AFCB-33D51D1E367F}" name="Product Name"/>
    <tableColumn id="6" xr3:uid="{A9284229-E548-4376-B7E5-C329C3B9437D}" name="Unit Price"/>
    <tableColumn id="7" xr3:uid="{FA01ABF2-DDD3-4125-B334-5421F0679193}" name="Quantity (kg)"/>
    <tableColumn id="8" xr3:uid="{1AEE9B71-1EE3-49BB-ACB1-BA13240EEFA2}" name="Discount (%)"/>
    <tableColumn id="9" xr3:uid="{9A1B6CE6-439F-4060-9136-2070CB75405A}" name="Subtotal"/>
    <tableColumn id="10" xr3:uid="{C4311742-B932-487D-8FB8-49D97847B4CC}" name="Discount Amount"/>
    <tableColumn id="11" xr3:uid="{AD6B0E2A-E994-48B6-8B04-4A1DDC21E933}" name="Total Sales"/>
    <tableColumn id="12" xr3:uid="{A57BA379-CA62-4A60-94EF-E7A49789E43E}" name="Shipping Fee"/>
    <tableColumn id="13" xr3:uid="{564FF4B4-FFEC-489D-9BC7-ADF4F686C6CC}" name="Grand Total"/>
    <tableColumn id="14" xr3:uid="{080884D5-46EA-409B-AB6E-E02D644AC3DE}" name="Payment Method"/>
    <tableColumn id="15" xr3:uid="{CDAB9CB2-BAEB-4A7F-BCB8-C05A22512661}" name="Order Status"/>
    <tableColumn id="16" xr3:uid="{609E3631-2350-45A6-9346-4E27AFAA5D36}" name="Platform"/>
    <tableColumn id="17" xr3:uid="{9FE766A0-B8BC-427B-9094-701C7324D859}" name="Customer Rating"/>
    <tableColumn id="18" xr3:uid="{D4AEA22F-0197-4058-9ABD-190B6BADCB1A}" name="Jenis Kelam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3D641-FCE1-48E2-8A48-E18052D42391}" name="Table2" displayName="Table2" ref="A3:S4" totalsRowShown="0">
  <autoFilter ref="A3:S4" xr:uid="{40C3D641-FCE1-48E2-8A48-E18052D42391}"/>
  <tableColumns count="19">
    <tableColumn id="1" xr3:uid="{3BDF5D41-D3D0-46CF-BAA3-EF7AB9BBE9AC}" name="Order ID"/>
    <tableColumn id="2" xr3:uid="{0ACDA70C-DCFC-4F25-93CF-916BBCDC4AA5}" name="Order Date" dataDxfId="47"/>
    <tableColumn id="3" xr3:uid="{E186C702-F741-4997-810F-754A7899BF9E}" name="Customer Name"/>
    <tableColumn id="4" xr3:uid="{E276DCD7-9F23-4806-B330-0EB832A07264}" name="City"/>
    <tableColumn id="5" xr3:uid="{BEB13E3C-DE08-42D9-A0CE-C0714F3A21C0}" name="Product Name"/>
    <tableColumn id="6" xr3:uid="{2C5EABA9-8738-41AE-93EA-AF6B4BE9CE05}" name="Unit Price"/>
    <tableColumn id="7" xr3:uid="{5BF3862B-45D9-4081-A327-76F136941768}" name="Quantity (kg)"/>
    <tableColumn id="8" xr3:uid="{B224AF00-41F7-4F5D-9C5D-D53BAF4671DB}" name="Discount (%)"/>
    <tableColumn id="9" xr3:uid="{1FF3ACD4-DBEE-4194-8470-B774FAAE2F0B}" name="Subtotal"/>
    <tableColumn id="10" xr3:uid="{A3CBB973-F368-4DBB-B067-323F712B8E2D}" name="Discount Amount"/>
    <tableColumn id="11" xr3:uid="{D5ED9699-C57A-4712-96C8-8251E6A81A50}" name="Total Sales"/>
    <tableColumn id="12" xr3:uid="{1D32B9A6-777E-485A-BA6C-A1AA1C45A068}" name="Shipping Fee"/>
    <tableColumn id="13" xr3:uid="{0DE51788-FF49-4653-B330-6E97D87F0147}" name="Grand Total"/>
    <tableColumn id="14" xr3:uid="{69386E13-7A73-4ED1-9AC2-877ED3A04153}" name="Payment Method"/>
    <tableColumn id="15" xr3:uid="{37BA4306-A0AB-4E69-9CBB-2FAD99FE7387}" name="Order Status"/>
    <tableColumn id="16" xr3:uid="{F94BC827-EDDF-4822-9AE3-902F2A851B18}" name="Platform"/>
    <tableColumn id="17" xr3:uid="{C589B53C-EDD2-4F8C-8248-DD1E0328647F}" name="Customer Rating"/>
    <tableColumn id="18" xr3:uid="{523870BC-2261-4C5C-AC9A-29DA421A75F8}" name="Jenis Kelamin"/>
    <tableColumn id="19" xr3:uid="{E6377935-2B2C-40A1-884F-3920FDEC7C02}" name="har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EF74AE-0BCD-48BF-B1F6-0FBE1DA7CA01}" name="Table3" displayName="Table3" ref="A3:T2003" totalsRowShown="0" headerRowDxfId="44" dataDxfId="43">
  <autoFilter ref="A3:T2003" xr:uid="{DAEF74AE-0BCD-48BF-B1F6-0FBE1DA7CA01}"/>
  <tableColumns count="20">
    <tableColumn id="1" xr3:uid="{5277193E-67B1-471C-BBB6-2CCD7036C0D7}" name="Order ID" dataDxfId="42"/>
    <tableColumn id="2" xr3:uid="{4222C5C1-0BB3-45B6-88A1-222DF29656EE}" name="Order Date" dataDxfId="41"/>
    <tableColumn id="3" xr3:uid="{FF7C6485-AED0-4150-A5E6-5AD1E12A4B4C}" name="Customer Name" dataDxfId="40"/>
    <tableColumn id="4" xr3:uid="{20005E50-69F2-408A-B850-E8FB9EF8C61E}" name="City" dataDxfId="39"/>
    <tableColumn id="5" xr3:uid="{11744FDE-06BA-4173-8595-165315ED8916}" name="Product Name" dataDxfId="38"/>
    <tableColumn id="6" xr3:uid="{080732DD-B1AB-4CA1-8082-50D258AA1A87}" name="Unit Price" dataDxfId="37"/>
    <tableColumn id="7" xr3:uid="{738850FF-BEB3-4BCB-96F4-921AAAF3DFCF}" name="Quantity (kg)" dataDxfId="36"/>
    <tableColumn id="8" xr3:uid="{E000FB6F-D85F-4DDD-BA04-0C3DDC1FAFB5}" name="Discount (%)" dataDxfId="35"/>
    <tableColumn id="9" xr3:uid="{A813E4ED-0C94-49F1-B144-1D1D6E030784}" name="Subtotal" dataDxfId="34">
      <calculatedColumnFormula>F4*G4</calculatedColumnFormula>
    </tableColumn>
    <tableColumn id="10" xr3:uid="{2C242421-A5FC-468D-A4E3-6EEFD8CFD467}" name="Discount Amount" dataDxfId="33">
      <calculatedColumnFormula>I4*(H4/100)</calculatedColumnFormula>
    </tableColumn>
    <tableColumn id="11" xr3:uid="{191E768A-D23F-4D36-8D85-CAAEFFFE946F}" name="Total Sales" dataDxfId="32">
      <calculatedColumnFormula>I4-J4</calculatedColumnFormula>
    </tableColumn>
    <tableColumn id="12" xr3:uid="{F42DD85A-8A79-4E05-B05D-77560503D579}" name="Shipping Fee" dataDxfId="31"/>
    <tableColumn id="13" xr3:uid="{E80B749F-F385-4241-B228-E1976D26792D}" name="Grand Total" dataDxfId="30">
      <calculatedColumnFormula>K4+L4</calculatedColumnFormula>
    </tableColumn>
    <tableColumn id="14" xr3:uid="{8F8FBEAE-66D0-4256-8488-B71801278418}" name="Payment Method" dataDxfId="29"/>
    <tableColumn id="15" xr3:uid="{D7B033BA-E2DB-4702-B50A-B3A43A6AAECE}" name="Order Status"/>
    <tableColumn id="16" xr3:uid="{21E75C77-D093-4059-9C7F-520C11F40546}" name="Platform" dataDxfId="28"/>
    <tableColumn id="17" xr3:uid="{020749F1-7B9F-4F17-9FCA-CA80D4A19A51}" name="Customer Rating" dataDxfId="27"/>
    <tableColumn id="18" xr3:uid="{06389CB3-3EA0-4B11-8C16-88682F981D57}" name="Jenis Kelamin" dataDxfId="26"/>
    <tableColumn id="19" xr3:uid="{13B6B422-E10F-4290-9CCF-8FF9548BFF63}" name="hari">
      <calculatedColumnFormula>TEXT(B4,"DDD")</calculatedColumnFormula>
    </tableColumn>
    <tableColumn id="20" xr3:uid="{B863BBA0-6F40-4B3F-BAFC-469F3C67501A}" name="order status2">
      <calculatedColumnFormula>VLOOKUP(A4,Status!$A$2:$B$1867,2,FALSE)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1.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openxmlformats.org/officeDocument/2006/relationships/pivotTable" Target="../pivotTables/pivotTable29.xml"/><Relationship Id="rId18" Type="http://schemas.openxmlformats.org/officeDocument/2006/relationships/drawing" Target="../drawings/drawing3.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pivotTable" Target="../pivotTables/pivotTable28.xml"/><Relationship Id="rId17" Type="http://schemas.openxmlformats.org/officeDocument/2006/relationships/printerSettings" Target="../printerSettings/printerSettings1.bin"/><Relationship Id="rId2" Type="http://schemas.openxmlformats.org/officeDocument/2006/relationships/pivotTable" Target="../pivotTables/pivotTable18.xml"/><Relationship Id="rId16" Type="http://schemas.openxmlformats.org/officeDocument/2006/relationships/pivotTable" Target="../pivotTables/pivotTable32.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5" Type="http://schemas.openxmlformats.org/officeDocument/2006/relationships/pivotTable" Target="../pivotTables/pivotTable31.xml"/><Relationship Id="rId10" Type="http://schemas.openxmlformats.org/officeDocument/2006/relationships/pivotTable" Target="../pivotTables/pivotTable26.xml"/><Relationship Id="rId19" Type="http://schemas.microsoft.com/office/2007/relationships/slicer" Target="../slicers/slicer2.xml"/><Relationship Id="rId4" Type="http://schemas.openxmlformats.org/officeDocument/2006/relationships/pivotTable" Target="../pivotTables/pivotTable20.xml"/><Relationship Id="rId9" Type="http://schemas.openxmlformats.org/officeDocument/2006/relationships/pivotTable" Target="../pivotTables/pivotTable25.xml"/><Relationship Id="rId14" Type="http://schemas.openxmlformats.org/officeDocument/2006/relationships/pivotTable" Target="../pivotTables/pivotTable3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E06F-E01B-4937-9D5F-C4593BB6D0A5}">
  <dimension ref="A1:AA36"/>
  <sheetViews>
    <sheetView zoomScale="70" zoomScaleNormal="70" workbookViewId="0">
      <selection activeCell="E21" sqref="E21"/>
    </sheetView>
  </sheetViews>
  <sheetFormatPr defaultRowHeight="14.4" x14ac:dyDescent="0.3"/>
  <cols>
    <col min="1" max="1" width="17.88671875" bestFit="1" customWidth="1"/>
    <col min="2" max="2" width="16.77734375" bestFit="1" customWidth="1"/>
    <col min="3" max="3" width="14.44140625" bestFit="1" customWidth="1"/>
    <col min="4" max="4" width="13.88671875" bestFit="1" customWidth="1"/>
    <col min="5" max="5" width="16.6640625" bestFit="1" customWidth="1"/>
    <col min="6" max="6" width="15.88671875" bestFit="1" customWidth="1"/>
    <col min="7" max="7" width="20.44140625" bestFit="1" customWidth="1"/>
    <col min="8" max="8" width="25.77734375" bestFit="1" customWidth="1"/>
    <col min="9" max="9" width="12.77734375" bestFit="1" customWidth="1"/>
    <col min="10" max="10" width="20.44140625" bestFit="1" customWidth="1"/>
    <col min="11" max="11" width="16.77734375" bestFit="1" customWidth="1"/>
    <col min="12" max="14" width="16.44140625" bestFit="1" customWidth="1"/>
    <col min="15" max="15" width="17.5546875" bestFit="1" customWidth="1"/>
    <col min="16" max="16" width="16.77734375" bestFit="1" customWidth="1"/>
    <col min="17" max="17" width="10.77734375" bestFit="1" customWidth="1"/>
    <col min="18" max="18" width="8" bestFit="1" customWidth="1"/>
    <col min="19" max="19" width="9.33203125" bestFit="1" customWidth="1"/>
    <col min="20" max="20" width="8" bestFit="1" customWidth="1"/>
    <col min="21" max="21" width="11.109375" bestFit="1" customWidth="1"/>
    <col min="22" max="22" width="14.44140625" bestFit="1" customWidth="1"/>
    <col min="23" max="23" width="20.44140625" bestFit="1" customWidth="1"/>
    <col min="24" max="24" width="16.77734375" bestFit="1" customWidth="1"/>
    <col min="25" max="25" width="22.21875" bestFit="1" customWidth="1"/>
    <col min="26" max="26" width="26.44140625" bestFit="1" customWidth="1"/>
    <col min="27" max="27" width="17.77734375" bestFit="1" customWidth="1"/>
    <col min="28" max="29" width="10.77734375" bestFit="1" customWidth="1"/>
    <col min="30" max="32" width="14.44140625" bestFit="1" customWidth="1"/>
    <col min="33" max="33" width="12.77734375" bestFit="1" customWidth="1"/>
    <col min="34" max="39" width="14.44140625" bestFit="1" customWidth="1"/>
    <col min="40" max="40" width="15.44140625" bestFit="1" customWidth="1"/>
  </cols>
  <sheetData>
    <row r="1" spans="1:27" x14ac:dyDescent="0.3">
      <c r="A1" s="11" t="s">
        <v>2375</v>
      </c>
      <c r="B1" t="s">
        <v>2380</v>
      </c>
      <c r="D1" s="11" t="s">
        <v>2375</v>
      </c>
      <c r="E1" t="s">
        <v>2381</v>
      </c>
      <c r="G1" s="11" t="s">
        <v>2375</v>
      </c>
      <c r="H1" t="s">
        <v>2382</v>
      </c>
      <c r="J1" s="11" t="s">
        <v>2383</v>
      </c>
      <c r="K1" s="11" t="s">
        <v>2384</v>
      </c>
    </row>
    <row r="2" spans="1:27" x14ac:dyDescent="0.3">
      <c r="A2" s="12" t="s">
        <v>76</v>
      </c>
      <c r="B2" s="7">
        <v>7736625</v>
      </c>
      <c r="D2" s="12" t="s">
        <v>116</v>
      </c>
      <c r="E2" s="14">
        <v>5.3999999999999999E-2</v>
      </c>
      <c r="G2" s="12" t="s">
        <v>2369</v>
      </c>
      <c r="H2" s="15">
        <v>2.9473684210526314</v>
      </c>
      <c r="J2" s="11" t="s">
        <v>2375</v>
      </c>
      <c r="K2" t="s">
        <v>34</v>
      </c>
      <c r="L2" t="s">
        <v>59</v>
      </c>
      <c r="M2" t="s">
        <v>22</v>
      </c>
      <c r="N2" t="s">
        <v>29</v>
      </c>
      <c r="O2" t="s">
        <v>12</v>
      </c>
    </row>
    <row r="3" spans="1:27" x14ac:dyDescent="0.3">
      <c r="A3" s="12" t="s">
        <v>42</v>
      </c>
      <c r="B3" s="7">
        <v>5955200</v>
      </c>
      <c r="D3" s="12" t="s">
        <v>23</v>
      </c>
      <c r="E3" s="14">
        <v>0.74750000000000005</v>
      </c>
      <c r="G3" s="12" t="s">
        <v>2368</v>
      </c>
      <c r="H3" s="15">
        <v>2.9822335025380711</v>
      </c>
      <c r="J3" s="12" t="s">
        <v>2369</v>
      </c>
      <c r="K3" s="7">
        <v>7144557.5</v>
      </c>
      <c r="L3" s="7">
        <v>8489127.5</v>
      </c>
      <c r="M3" s="7">
        <v>8756247.5</v>
      </c>
      <c r="N3" s="7">
        <v>7334250</v>
      </c>
      <c r="O3" s="7">
        <v>31724182.5</v>
      </c>
    </row>
    <row r="4" spans="1:27" x14ac:dyDescent="0.3">
      <c r="A4" s="12" t="s">
        <v>144</v>
      </c>
      <c r="B4" s="7">
        <v>575750</v>
      </c>
      <c r="D4" s="12" t="s">
        <v>2111</v>
      </c>
      <c r="E4" s="14">
        <v>3.3500000000000002E-2</v>
      </c>
      <c r="G4" s="12" t="s">
        <v>2366</v>
      </c>
      <c r="H4" s="15">
        <v>3.0074626865671643</v>
      </c>
      <c r="J4" s="12" t="s">
        <v>2368</v>
      </c>
      <c r="K4" s="7">
        <v>8098127.5</v>
      </c>
      <c r="L4" s="7">
        <v>7341987.5</v>
      </c>
      <c r="M4" s="7">
        <v>7905612.5</v>
      </c>
      <c r="N4" s="7">
        <v>8158825</v>
      </c>
      <c r="O4" s="7">
        <v>31504552.5</v>
      </c>
    </row>
    <row r="5" spans="1:27" x14ac:dyDescent="0.3">
      <c r="A5" s="12" t="s">
        <v>50</v>
      </c>
      <c r="B5" s="7">
        <v>2118220</v>
      </c>
      <c r="D5" s="12" t="s">
        <v>70</v>
      </c>
      <c r="E5" s="14">
        <v>0.13850000000000001</v>
      </c>
      <c r="G5" s="12" t="s">
        <v>2371</v>
      </c>
      <c r="H5" s="15">
        <v>2.9853300733496333</v>
      </c>
      <c r="J5" s="12" t="s">
        <v>2366</v>
      </c>
      <c r="K5" s="7">
        <v>7452010</v>
      </c>
      <c r="L5" s="7">
        <v>8432635</v>
      </c>
      <c r="M5" s="7">
        <v>7652915</v>
      </c>
      <c r="N5" s="7">
        <v>8713842.5</v>
      </c>
      <c r="O5" s="7">
        <v>32251402.5</v>
      </c>
    </row>
    <row r="6" spans="1:27" x14ac:dyDescent="0.3">
      <c r="A6" s="12" t="s">
        <v>54</v>
      </c>
      <c r="B6" s="7">
        <v>1036140</v>
      </c>
      <c r="D6" s="12" t="s">
        <v>2108</v>
      </c>
      <c r="E6" s="14">
        <v>2.6499999999999999E-2</v>
      </c>
      <c r="G6" s="12" t="s">
        <v>2367</v>
      </c>
      <c r="H6" s="15">
        <v>2.9797979797979797</v>
      </c>
      <c r="J6" s="12" t="s">
        <v>2371</v>
      </c>
      <c r="K6" s="7">
        <v>8357205</v>
      </c>
      <c r="L6" s="7">
        <v>6308737.5</v>
      </c>
      <c r="M6" s="7">
        <v>9128835</v>
      </c>
      <c r="N6" s="7">
        <v>7954720</v>
      </c>
      <c r="O6" s="7">
        <v>31749497.5</v>
      </c>
    </row>
    <row r="7" spans="1:27" x14ac:dyDescent="0.3">
      <c r="A7" s="12" t="s">
        <v>66</v>
      </c>
      <c r="B7" s="7">
        <v>4637030</v>
      </c>
      <c r="D7" s="12" t="s">
        <v>12</v>
      </c>
      <c r="E7" s="14">
        <v>1</v>
      </c>
      <c r="G7" s="12" t="s">
        <v>12</v>
      </c>
      <c r="H7" s="15">
        <v>2.9805000000000001</v>
      </c>
      <c r="J7" s="12" t="s">
        <v>2367</v>
      </c>
      <c r="K7" s="7">
        <v>6887387.5</v>
      </c>
      <c r="L7" s="7">
        <v>8183627.5</v>
      </c>
      <c r="M7" s="7">
        <v>8139195</v>
      </c>
      <c r="N7" s="7">
        <v>9044717.5</v>
      </c>
      <c r="O7" s="7">
        <v>32254927.5</v>
      </c>
    </row>
    <row r="8" spans="1:27" x14ac:dyDescent="0.3">
      <c r="A8" s="12" t="s">
        <v>103</v>
      </c>
      <c r="B8" s="7">
        <v>3247475</v>
      </c>
      <c r="J8" s="12" t="s">
        <v>12</v>
      </c>
      <c r="K8" s="7">
        <v>37939287.5</v>
      </c>
      <c r="L8" s="7">
        <v>38756115</v>
      </c>
      <c r="M8" s="7">
        <v>41582805</v>
      </c>
      <c r="N8" s="7">
        <v>41206355</v>
      </c>
      <c r="O8" s="7">
        <v>159484562.5</v>
      </c>
    </row>
    <row r="9" spans="1:27" x14ac:dyDescent="0.3">
      <c r="A9" s="12" t="s">
        <v>162</v>
      </c>
      <c r="B9" s="7">
        <v>6877000</v>
      </c>
      <c r="D9" s="12" t="s">
        <v>2387</v>
      </c>
      <c r="G9" s="12" t="s">
        <v>2388</v>
      </c>
    </row>
    <row r="10" spans="1:27" x14ac:dyDescent="0.3">
      <c r="A10" s="12" t="s">
        <v>191</v>
      </c>
      <c r="B10" s="7">
        <v>393157.5</v>
      </c>
      <c r="J10" s="12" t="s">
        <v>2389</v>
      </c>
      <c r="W10" s="11" t="s">
        <v>14</v>
      </c>
      <c r="X10" t="s">
        <v>23</v>
      </c>
    </row>
    <row r="11" spans="1:27" x14ac:dyDescent="0.3">
      <c r="A11" s="12" t="s">
        <v>21</v>
      </c>
      <c r="B11" s="7">
        <v>2044450</v>
      </c>
    </row>
    <row r="12" spans="1:27" x14ac:dyDescent="0.3">
      <c r="A12" s="12" t="s">
        <v>171</v>
      </c>
      <c r="B12" s="7">
        <v>1026900</v>
      </c>
      <c r="J12" s="11" t="s">
        <v>2385</v>
      </c>
      <c r="K12" s="11" t="s">
        <v>2384</v>
      </c>
      <c r="O12" s="36" t="e" vm="1">
        <v>#VALUE!</v>
      </c>
      <c r="W12" s="11" t="s">
        <v>2375</v>
      </c>
      <c r="X12" t="s">
        <v>2380</v>
      </c>
      <c r="Y12" t="s">
        <v>2392</v>
      </c>
      <c r="Z12" t="s">
        <v>2393</v>
      </c>
      <c r="AA12" t="s">
        <v>2383</v>
      </c>
    </row>
    <row r="13" spans="1:27" x14ac:dyDescent="0.3">
      <c r="A13" s="12" t="s">
        <v>100</v>
      </c>
      <c r="B13" s="7">
        <v>602750</v>
      </c>
      <c r="J13" s="11" t="s">
        <v>2375</v>
      </c>
      <c r="K13" t="s">
        <v>35</v>
      </c>
      <c r="L13" t="s">
        <v>24</v>
      </c>
      <c r="M13" t="s">
        <v>12</v>
      </c>
      <c r="W13" s="12" t="s">
        <v>2369</v>
      </c>
      <c r="X13" s="7">
        <v>8322502.5</v>
      </c>
      <c r="Y13" s="7">
        <v>51298.305084745763</v>
      </c>
      <c r="Z13" s="7">
        <v>237.27966101694915</v>
      </c>
      <c r="AA13" s="14">
        <v>0.20002470940861367</v>
      </c>
    </row>
    <row r="14" spans="1:27" x14ac:dyDescent="0.3">
      <c r="A14" s="12" t="s">
        <v>58</v>
      </c>
      <c r="B14" s="7">
        <v>5472775</v>
      </c>
      <c r="J14" s="12" t="s">
        <v>76</v>
      </c>
      <c r="K14" s="13">
        <v>39.099999999999994</v>
      </c>
      <c r="L14" s="13">
        <v>134.5</v>
      </c>
      <c r="M14" s="13">
        <v>173.6</v>
      </c>
      <c r="W14" s="12" t="s">
        <v>2368</v>
      </c>
      <c r="X14" s="7">
        <v>8544257.5</v>
      </c>
      <c r="Y14" s="7">
        <v>49800.675675675673</v>
      </c>
      <c r="Z14" s="7">
        <v>350.98817567567568</v>
      </c>
      <c r="AA14" s="14">
        <v>0.1985728877453059</v>
      </c>
    </row>
    <row r="15" spans="1:27" x14ac:dyDescent="0.3">
      <c r="A15" s="12" t="s">
        <v>36</v>
      </c>
      <c r="B15" s="7">
        <v>3179250</v>
      </c>
      <c r="J15" s="12" t="s">
        <v>42</v>
      </c>
      <c r="K15" s="13">
        <v>29.299999999999997</v>
      </c>
      <c r="L15" s="13">
        <v>122.10000000000001</v>
      </c>
      <c r="M15" s="13">
        <v>151.4</v>
      </c>
      <c r="W15" s="12" t="s">
        <v>2366</v>
      </c>
      <c r="X15" s="7">
        <v>7922550</v>
      </c>
      <c r="Y15" s="7">
        <v>51148.026315789473</v>
      </c>
      <c r="Z15" s="7">
        <v>289.63815789473682</v>
      </c>
      <c r="AA15" s="14">
        <v>0.20016155987788989</v>
      </c>
    </row>
    <row r="16" spans="1:27" x14ac:dyDescent="0.3">
      <c r="A16" s="12" t="s">
        <v>46</v>
      </c>
      <c r="B16" s="7">
        <v>1540665</v>
      </c>
      <c r="D16" s="11" t="s">
        <v>2375</v>
      </c>
      <c r="E16" t="s">
        <v>2380</v>
      </c>
      <c r="J16" s="12" t="s">
        <v>144</v>
      </c>
      <c r="K16" s="13">
        <v>11.800000000000002</v>
      </c>
      <c r="L16" s="13">
        <v>46.300000000000004</v>
      </c>
      <c r="M16" s="13">
        <v>58.100000000000009</v>
      </c>
      <c r="W16" s="12" t="s">
        <v>2371</v>
      </c>
      <c r="X16" s="7">
        <v>8570537.5</v>
      </c>
      <c r="Y16" s="7">
        <v>47510.135135135133</v>
      </c>
      <c r="Z16" s="7">
        <v>236.19087837837839</v>
      </c>
      <c r="AA16" s="14">
        <v>0.19301512561184567</v>
      </c>
    </row>
    <row r="17" spans="1:27" x14ac:dyDescent="0.3">
      <c r="A17" s="12" t="s">
        <v>28</v>
      </c>
      <c r="B17" s="7">
        <v>849900</v>
      </c>
      <c r="D17" s="12" t="s">
        <v>50</v>
      </c>
      <c r="E17" s="16">
        <v>2118220</v>
      </c>
      <c r="J17" s="12" t="s">
        <v>50</v>
      </c>
      <c r="K17" s="13">
        <v>12.7</v>
      </c>
      <c r="L17" s="13">
        <v>69.599999999999994</v>
      </c>
      <c r="M17" s="13">
        <v>82.3</v>
      </c>
      <c r="W17" s="12" t="s">
        <v>2367</v>
      </c>
      <c r="X17" s="7">
        <v>8266177.5</v>
      </c>
      <c r="Y17" s="7">
        <v>53128.289473684214</v>
      </c>
      <c r="Z17" s="7">
        <v>342.34375</v>
      </c>
      <c r="AA17" s="14">
        <v>0.20822571735634485</v>
      </c>
    </row>
    <row r="18" spans="1:27" x14ac:dyDescent="0.3">
      <c r="A18" s="12" t="s">
        <v>96</v>
      </c>
      <c r="B18" s="7">
        <v>1004340</v>
      </c>
      <c r="D18" s="12" t="s">
        <v>81</v>
      </c>
      <c r="E18" s="16">
        <v>2818125</v>
      </c>
      <c r="J18" s="12" t="s">
        <v>54</v>
      </c>
      <c r="K18" s="13">
        <v>21.5</v>
      </c>
      <c r="L18" s="13">
        <v>53.300000000000011</v>
      </c>
      <c r="M18" s="13">
        <v>74.800000000000011</v>
      </c>
      <c r="W18" s="12" t="s">
        <v>12</v>
      </c>
      <c r="X18" s="7">
        <v>41626025</v>
      </c>
      <c r="Y18" s="7">
        <v>50593.311036789295</v>
      </c>
      <c r="Z18" s="7">
        <v>291.58862876254182</v>
      </c>
      <c r="AA18" s="14">
        <v>1</v>
      </c>
    </row>
    <row r="19" spans="1:27" x14ac:dyDescent="0.3">
      <c r="A19" s="12" t="s">
        <v>183</v>
      </c>
      <c r="B19" s="7">
        <v>1404810</v>
      </c>
      <c r="D19" s="12" t="s">
        <v>36</v>
      </c>
      <c r="E19" s="16">
        <v>3179250</v>
      </c>
      <c r="J19" s="12" t="s">
        <v>66</v>
      </c>
      <c r="K19" s="13">
        <v>19.7</v>
      </c>
      <c r="L19" s="13">
        <v>82.000000000000028</v>
      </c>
      <c r="M19" s="13">
        <v>101.70000000000003</v>
      </c>
    </row>
    <row r="20" spans="1:27" x14ac:dyDescent="0.3">
      <c r="A20" s="12" t="s">
        <v>81</v>
      </c>
      <c r="B20" s="7">
        <v>2818125</v>
      </c>
      <c r="D20" s="12" t="s">
        <v>103</v>
      </c>
      <c r="E20" s="16">
        <v>3247475</v>
      </c>
      <c r="J20" s="12" t="s">
        <v>103</v>
      </c>
      <c r="K20" s="13">
        <v>10.100000000000001</v>
      </c>
      <c r="L20" s="13">
        <v>49.3</v>
      </c>
      <c r="M20" s="13">
        <v>59.4</v>
      </c>
    </row>
    <row r="21" spans="1:27" x14ac:dyDescent="0.3">
      <c r="A21" s="12" t="s">
        <v>33</v>
      </c>
      <c r="B21" s="7">
        <v>3913000</v>
      </c>
      <c r="D21" s="12" t="s">
        <v>33</v>
      </c>
      <c r="E21" s="16">
        <v>3913000</v>
      </c>
      <c r="J21" s="12" t="s">
        <v>162</v>
      </c>
      <c r="K21" s="13">
        <v>11.7</v>
      </c>
      <c r="L21" s="13">
        <v>48.699999999999974</v>
      </c>
      <c r="M21" s="13">
        <v>60.399999999999977</v>
      </c>
    </row>
    <row r="22" spans="1:27" x14ac:dyDescent="0.3">
      <c r="A22" s="12" t="s">
        <v>12</v>
      </c>
      <c r="B22" s="7">
        <v>56433562.5</v>
      </c>
      <c r="D22" s="12" t="s">
        <v>66</v>
      </c>
      <c r="E22" s="16">
        <v>4637030</v>
      </c>
      <c r="J22" s="12" t="s">
        <v>191</v>
      </c>
      <c r="K22" s="13">
        <v>4.3</v>
      </c>
      <c r="L22" s="13">
        <v>21.400000000000006</v>
      </c>
      <c r="M22" s="13">
        <v>25.700000000000006</v>
      </c>
    </row>
    <row r="23" spans="1:27" x14ac:dyDescent="0.3">
      <c r="D23" s="12" t="s">
        <v>58</v>
      </c>
      <c r="E23" s="16">
        <v>5472775</v>
      </c>
      <c r="J23" s="12" t="s">
        <v>21</v>
      </c>
      <c r="K23" s="13">
        <v>41.2</v>
      </c>
      <c r="L23" s="13">
        <v>165.4</v>
      </c>
      <c r="M23" s="13">
        <v>206.60000000000002</v>
      </c>
    </row>
    <row r="24" spans="1:27" x14ac:dyDescent="0.3">
      <c r="A24" s="12" t="s">
        <v>2386</v>
      </c>
      <c r="D24" s="12" t="s">
        <v>42</v>
      </c>
      <c r="E24" s="16">
        <v>5955200</v>
      </c>
      <c r="J24" s="12" t="s">
        <v>171</v>
      </c>
      <c r="K24" s="13">
        <v>19.499999999999996</v>
      </c>
      <c r="L24" s="13">
        <v>66.900000000000006</v>
      </c>
      <c r="M24" s="13">
        <v>86.4</v>
      </c>
    </row>
    <row r="25" spans="1:27" x14ac:dyDescent="0.3">
      <c r="D25" s="12" t="s">
        <v>162</v>
      </c>
      <c r="E25" s="16">
        <v>6877000</v>
      </c>
      <c r="J25" s="12" t="s">
        <v>100</v>
      </c>
      <c r="K25" s="13">
        <v>10.5</v>
      </c>
      <c r="L25" s="13">
        <v>50.199999999999989</v>
      </c>
      <c r="M25" s="13">
        <v>60.699999999999989</v>
      </c>
    </row>
    <row r="26" spans="1:27" x14ac:dyDescent="0.3">
      <c r="D26" s="12" t="s">
        <v>76</v>
      </c>
      <c r="E26" s="16">
        <v>7736625</v>
      </c>
      <c r="J26" s="12" t="s">
        <v>58</v>
      </c>
      <c r="K26" s="13">
        <v>51.3</v>
      </c>
      <c r="L26" s="13">
        <v>264.7</v>
      </c>
      <c r="M26" s="13">
        <v>316</v>
      </c>
      <c r="O26" s="12" t="s">
        <v>2391</v>
      </c>
    </row>
    <row r="27" spans="1:27" x14ac:dyDescent="0.3">
      <c r="D27" s="12" t="s">
        <v>12</v>
      </c>
      <c r="E27" s="16">
        <v>45954700</v>
      </c>
      <c r="J27" s="12" t="s">
        <v>36</v>
      </c>
      <c r="K27" s="13">
        <v>34.6</v>
      </c>
      <c r="L27" s="13">
        <v>202.8</v>
      </c>
      <c r="M27" s="13">
        <v>237.4</v>
      </c>
    </row>
    <row r="28" spans="1:27" x14ac:dyDescent="0.3">
      <c r="J28" s="12" t="s">
        <v>46</v>
      </c>
      <c r="K28" s="13">
        <v>22.3</v>
      </c>
      <c r="L28" s="13">
        <v>126</v>
      </c>
      <c r="M28" s="13">
        <v>148.30000000000001</v>
      </c>
    </row>
    <row r="29" spans="1:27" x14ac:dyDescent="0.3">
      <c r="J29" s="12" t="s">
        <v>28</v>
      </c>
      <c r="K29" s="13">
        <v>14.399999999999999</v>
      </c>
      <c r="L29" s="13">
        <v>42.599999999999994</v>
      </c>
      <c r="M29" s="13">
        <v>56.999999999999993</v>
      </c>
    </row>
    <row r="30" spans="1:27" x14ac:dyDescent="0.3">
      <c r="J30" s="12" t="s">
        <v>96</v>
      </c>
      <c r="K30" s="13">
        <v>16.5</v>
      </c>
      <c r="L30" s="13">
        <v>90.399999999999991</v>
      </c>
      <c r="M30" s="13">
        <v>106.89999999999999</v>
      </c>
    </row>
    <row r="31" spans="1:27" x14ac:dyDescent="0.3">
      <c r="J31" s="12" t="s">
        <v>183</v>
      </c>
      <c r="K31" s="13">
        <v>26.5</v>
      </c>
      <c r="L31" s="13">
        <v>102.5</v>
      </c>
      <c r="M31" s="13">
        <v>129</v>
      </c>
    </row>
    <row r="32" spans="1:27" x14ac:dyDescent="0.3">
      <c r="J32" s="12" t="s">
        <v>81</v>
      </c>
      <c r="K32" s="13">
        <v>34.300000000000011</v>
      </c>
      <c r="L32" s="13">
        <v>155.70000000000002</v>
      </c>
      <c r="M32" s="13">
        <v>190.00000000000003</v>
      </c>
    </row>
    <row r="33" spans="10:13" x14ac:dyDescent="0.3">
      <c r="J33" s="12" t="s">
        <v>33</v>
      </c>
      <c r="K33" s="13">
        <v>48.099999999999994</v>
      </c>
      <c r="L33" s="13">
        <v>149.60000000000005</v>
      </c>
      <c r="M33" s="13">
        <v>197.70000000000005</v>
      </c>
    </row>
    <row r="34" spans="10:13" x14ac:dyDescent="0.3">
      <c r="J34" s="12" t="s">
        <v>12</v>
      </c>
      <c r="K34" s="13">
        <v>479.4</v>
      </c>
      <c r="L34" s="13">
        <v>2044</v>
      </c>
      <c r="M34" s="13">
        <v>2523.4000000000005</v>
      </c>
    </row>
    <row r="36" spans="10:13" x14ac:dyDescent="0.3">
      <c r="J36" s="12" t="s">
        <v>2390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E6D4-8C39-4D9A-B82E-EE602F79F05E}">
  <dimension ref="A1:R88"/>
  <sheetViews>
    <sheetView workbookViewId="0">
      <selection activeCell="A3" sqref="A3:R88"/>
    </sheetView>
  </sheetViews>
  <sheetFormatPr defaultRowHeight="14.4" x14ac:dyDescent="0.3"/>
  <cols>
    <col min="1" max="1" width="10.21875" bestFit="1" customWidth="1"/>
    <col min="2" max="2" width="15.6640625" bestFit="1" customWidth="1"/>
    <col min="3" max="3" width="16.88671875" bestFit="1" customWidth="1"/>
    <col min="4" max="4" width="14.6640625" bestFit="1" customWidth="1"/>
    <col min="5" max="5" width="15.44140625" bestFit="1" customWidth="1"/>
    <col min="6" max="6" width="11.33203125" bestFit="1" customWidth="1"/>
    <col min="7" max="7" width="14.33203125" bestFit="1" customWidth="1"/>
    <col min="8" max="8" width="13.77734375" bestFit="1" customWidth="1"/>
    <col min="9" max="9" width="10.33203125" bestFit="1" customWidth="1"/>
    <col min="10" max="10" width="18" bestFit="1" customWidth="1"/>
    <col min="11" max="11" width="12.109375" bestFit="1" customWidth="1"/>
    <col min="12" max="12" width="13.88671875" bestFit="1" customWidth="1"/>
    <col min="13" max="13" width="13" bestFit="1" customWidth="1"/>
    <col min="14" max="14" width="18.109375" bestFit="1" customWidth="1"/>
    <col min="15" max="15" width="13.6640625" bestFit="1" customWidth="1"/>
    <col min="16" max="16" width="18.88671875" bestFit="1" customWidth="1"/>
    <col min="17" max="17" width="17.21875" bestFit="1" customWidth="1"/>
    <col min="18" max="18" width="14.44140625" bestFit="1" customWidth="1"/>
  </cols>
  <sheetData>
    <row r="1" spans="1:18" x14ac:dyDescent="0.3">
      <c r="A1" s="26" t="s">
        <v>2820</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2324</v>
      </c>
      <c r="B4" s="25">
        <v>46021.562951388885</v>
      </c>
      <c r="C4" t="s">
        <v>372</v>
      </c>
      <c r="D4" t="s">
        <v>95</v>
      </c>
      <c r="E4" t="s">
        <v>183</v>
      </c>
      <c r="F4">
        <v>11000</v>
      </c>
      <c r="G4">
        <v>1.4</v>
      </c>
      <c r="H4">
        <v>0</v>
      </c>
      <c r="I4">
        <v>15399.999999999998</v>
      </c>
      <c r="J4">
        <v>0</v>
      </c>
      <c r="K4">
        <v>15399.999999999998</v>
      </c>
      <c r="L4">
        <v>85000</v>
      </c>
      <c r="M4">
        <v>100400</v>
      </c>
      <c r="N4" t="s">
        <v>59</v>
      </c>
      <c r="O4" t="s">
        <v>2111</v>
      </c>
      <c r="P4" t="s">
        <v>2368</v>
      </c>
      <c r="Q4">
        <v>4</v>
      </c>
      <c r="R4" t="s">
        <v>24</v>
      </c>
    </row>
    <row r="5" spans="1:18" x14ac:dyDescent="0.3">
      <c r="A5" t="s">
        <v>2313</v>
      </c>
      <c r="B5" s="25">
        <v>46020.712476851855</v>
      </c>
      <c r="C5" t="s">
        <v>372</v>
      </c>
      <c r="D5" t="s">
        <v>95</v>
      </c>
      <c r="E5" t="s">
        <v>183</v>
      </c>
      <c r="F5">
        <v>11000</v>
      </c>
      <c r="G5">
        <v>1.8</v>
      </c>
      <c r="H5">
        <v>0</v>
      </c>
      <c r="I5">
        <v>19800</v>
      </c>
      <c r="J5">
        <v>0</v>
      </c>
      <c r="K5">
        <v>19800</v>
      </c>
      <c r="L5">
        <v>85000</v>
      </c>
      <c r="M5">
        <v>104800</v>
      </c>
      <c r="N5" t="s">
        <v>29</v>
      </c>
      <c r="O5" t="s">
        <v>23</v>
      </c>
      <c r="P5" t="s">
        <v>2367</v>
      </c>
      <c r="Q5">
        <v>1</v>
      </c>
      <c r="R5" t="s">
        <v>24</v>
      </c>
    </row>
    <row r="6" spans="1:18" x14ac:dyDescent="0.3">
      <c r="A6" t="s">
        <v>2306</v>
      </c>
      <c r="B6" s="25">
        <v>46020.555717592593</v>
      </c>
      <c r="C6" t="s">
        <v>474</v>
      </c>
      <c r="D6" t="s">
        <v>161</v>
      </c>
      <c r="E6" t="s">
        <v>183</v>
      </c>
      <c r="F6">
        <v>11000</v>
      </c>
      <c r="G6">
        <v>0.6</v>
      </c>
      <c r="H6">
        <v>0</v>
      </c>
      <c r="I6">
        <v>6600</v>
      </c>
      <c r="J6">
        <v>0</v>
      </c>
      <c r="K6">
        <v>6600</v>
      </c>
      <c r="L6">
        <v>46000</v>
      </c>
      <c r="M6">
        <v>52600</v>
      </c>
      <c r="N6" t="s">
        <v>29</v>
      </c>
      <c r="O6" t="s">
        <v>2111</v>
      </c>
      <c r="P6" t="s">
        <v>2369</v>
      </c>
      <c r="Q6">
        <v>1</v>
      </c>
      <c r="R6" t="s">
        <v>24</v>
      </c>
    </row>
    <row r="7" spans="1:18" x14ac:dyDescent="0.3">
      <c r="A7" t="s">
        <v>2305</v>
      </c>
      <c r="B7" s="25">
        <v>46020.555648148147</v>
      </c>
      <c r="C7" t="s">
        <v>1878</v>
      </c>
      <c r="D7" t="s">
        <v>230</v>
      </c>
      <c r="E7" t="s">
        <v>183</v>
      </c>
      <c r="F7">
        <v>11000</v>
      </c>
      <c r="G7">
        <v>2.2000000000000002</v>
      </c>
      <c r="H7">
        <v>0</v>
      </c>
      <c r="I7">
        <v>24200.000000000004</v>
      </c>
      <c r="J7">
        <v>0</v>
      </c>
      <c r="K7">
        <v>24200.000000000004</v>
      </c>
      <c r="L7">
        <v>28000</v>
      </c>
      <c r="M7">
        <v>52200</v>
      </c>
      <c r="N7" t="s">
        <v>34</v>
      </c>
      <c r="O7" t="s">
        <v>2108</v>
      </c>
      <c r="P7" t="s">
        <v>2366</v>
      </c>
      <c r="Q7">
        <v>3</v>
      </c>
      <c r="R7" t="s">
        <v>24</v>
      </c>
    </row>
    <row r="8" spans="1:18" x14ac:dyDescent="0.3">
      <c r="A8" t="s">
        <v>2249</v>
      </c>
      <c r="B8" s="25">
        <v>46016.898402777777</v>
      </c>
      <c r="C8" t="s">
        <v>143</v>
      </c>
      <c r="D8" t="s">
        <v>95</v>
      </c>
      <c r="E8" t="s">
        <v>183</v>
      </c>
      <c r="F8">
        <v>11000</v>
      </c>
      <c r="G8">
        <v>1.5</v>
      </c>
      <c r="H8">
        <v>5</v>
      </c>
      <c r="I8">
        <v>16500</v>
      </c>
      <c r="J8">
        <v>825</v>
      </c>
      <c r="K8">
        <v>15675</v>
      </c>
      <c r="L8">
        <v>85000</v>
      </c>
      <c r="M8">
        <v>100675</v>
      </c>
      <c r="N8" t="s">
        <v>34</v>
      </c>
      <c r="O8" t="s">
        <v>2111</v>
      </c>
      <c r="P8" t="s">
        <v>2367</v>
      </c>
      <c r="Q8">
        <v>4</v>
      </c>
      <c r="R8" t="s">
        <v>35</v>
      </c>
    </row>
    <row r="9" spans="1:18" x14ac:dyDescent="0.3">
      <c r="A9" t="s">
        <v>2236</v>
      </c>
      <c r="B9" s="25">
        <v>46016.566412037035</v>
      </c>
      <c r="C9" t="s">
        <v>1799</v>
      </c>
      <c r="D9" t="s">
        <v>75</v>
      </c>
      <c r="E9" t="s">
        <v>183</v>
      </c>
      <c r="F9">
        <v>11000</v>
      </c>
      <c r="G9">
        <v>0.7</v>
      </c>
      <c r="H9">
        <v>5</v>
      </c>
      <c r="I9">
        <v>7699.9999999999991</v>
      </c>
      <c r="J9">
        <v>385</v>
      </c>
      <c r="K9">
        <v>7314.9999999999991</v>
      </c>
      <c r="L9">
        <v>74000</v>
      </c>
      <c r="M9">
        <v>81315</v>
      </c>
      <c r="N9" t="s">
        <v>34</v>
      </c>
      <c r="O9" t="s">
        <v>2108</v>
      </c>
      <c r="P9" t="s">
        <v>2368</v>
      </c>
      <c r="Q9">
        <v>3</v>
      </c>
      <c r="R9" t="s">
        <v>24</v>
      </c>
    </row>
    <row r="10" spans="1:18" x14ac:dyDescent="0.3">
      <c r="A10" t="s">
        <v>2212</v>
      </c>
      <c r="B10" s="25">
        <v>46016.04859953704</v>
      </c>
      <c r="C10" t="s">
        <v>121</v>
      </c>
      <c r="D10" t="s">
        <v>95</v>
      </c>
      <c r="E10" t="s">
        <v>183</v>
      </c>
      <c r="F10">
        <v>11000</v>
      </c>
      <c r="G10">
        <v>1.7</v>
      </c>
      <c r="H10">
        <v>5</v>
      </c>
      <c r="I10">
        <v>18700</v>
      </c>
      <c r="J10">
        <v>935</v>
      </c>
      <c r="K10">
        <v>17765</v>
      </c>
      <c r="L10">
        <v>0</v>
      </c>
      <c r="M10">
        <v>17765</v>
      </c>
      <c r="N10" t="s">
        <v>29</v>
      </c>
      <c r="O10" t="s">
        <v>23</v>
      </c>
      <c r="P10" t="s">
        <v>2366</v>
      </c>
      <c r="Q10">
        <v>4</v>
      </c>
      <c r="R10" t="s">
        <v>35</v>
      </c>
    </row>
    <row r="11" spans="1:18" x14ac:dyDescent="0.3">
      <c r="A11" t="s">
        <v>2211</v>
      </c>
      <c r="B11" s="25">
        <v>46016.010497685187</v>
      </c>
      <c r="C11" t="s">
        <v>909</v>
      </c>
      <c r="D11" t="s">
        <v>287</v>
      </c>
      <c r="E11" t="s">
        <v>183</v>
      </c>
      <c r="F11">
        <v>11000</v>
      </c>
      <c r="G11">
        <v>0.8</v>
      </c>
      <c r="H11">
        <v>5</v>
      </c>
      <c r="I11">
        <v>8800</v>
      </c>
      <c r="J11">
        <v>440</v>
      </c>
      <c r="K11">
        <v>8360</v>
      </c>
      <c r="L11">
        <v>79000</v>
      </c>
      <c r="M11">
        <v>87360</v>
      </c>
      <c r="N11" t="s">
        <v>22</v>
      </c>
      <c r="O11" t="s">
        <v>23</v>
      </c>
      <c r="P11" t="s">
        <v>2367</v>
      </c>
      <c r="Q11">
        <v>4</v>
      </c>
      <c r="R11" t="s">
        <v>24</v>
      </c>
    </row>
    <row r="12" spans="1:18" x14ac:dyDescent="0.3">
      <c r="A12" t="s">
        <v>2176</v>
      </c>
      <c r="B12" s="25">
        <v>46003.52853009259</v>
      </c>
      <c r="C12" t="s">
        <v>1078</v>
      </c>
      <c r="D12" t="s">
        <v>134</v>
      </c>
      <c r="E12" t="s">
        <v>183</v>
      </c>
      <c r="F12">
        <v>11000</v>
      </c>
      <c r="G12">
        <v>2</v>
      </c>
      <c r="H12">
        <v>5</v>
      </c>
      <c r="I12">
        <v>22000</v>
      </c>
      <c r="J12">
        <v>1100</v>
      </c>
      <c r="K12">
        <v>20900</v>
      </c>
      <c r="L12">
        <v>50000</v>
      </c>
      <c r="M12">
        <v>70900</v>
      </c>
      <c r="N12" t="s">
        <v>34</v>
      </c>
      <c r="O12" t="s">
        <v>23</v>
      </c>
      <c r="P12" t="s">
        <v>2367</v>
      </c>
      <c r="Q12">
        <v>5</v>
      </c>
      <c r="R12" t="s">
        <v>24</v>
      </c>
    </row>
    <row r="13" spans="1:18" x14ac:dyDescent="0.3">
      <c r="A13" t="s">
        <v>2155</v>
      </c>
      <c r="B13" s="25">
        <v>45996.673032407409</v>
      </c>
      <c r="C13" t="s">
        <v>686</v>
      </c>
      <c r="D13" t="s">
        <v>112</v>
      </c>
      <c r="E13" t="s">
        <v>183</v>
      </c>
      <c r="F13">
        <v>11000</v>
      </c>
      <c r="G13">
        <v>1</v>
      </c>
      <c r="H13">
        <v>0</v>
      </c>
      <c r="I13">
        <v>11000</v>
      </c>
      <c r="J13">
        <v>0</v>
      </c>
      <c r="K13">
        <v>11000</v>
      </c>
      <c r="L13">
        <v>0</v>
      </c>
      <c r="M13">
        <v>11000</v>
      </c>
      <c r="N13" t="s">
        <v>29</v>
      </c>
      <c r="O13" t="s">
        <v>23</v>
      </c>
      <c r="P13" t="s">
        <v>2368</v>
      </c>
      <c r="Q13">
        <v>4</v>
      </c>
      <c r="R13" t="s">
        <v>24</v>
      </c>
    </row>
    <row r="14" spans="1:18" x14ac:dyDescent="0.3">
      <c r="A14" t="s">
        <v>2149</v>
      </c>
      <c r="B14" s="25">
        <v>45995.485138888886</v>
      </c>
      <c r="C14" t="s">
        <v>346</v>
      </c>
      <c r="D14" t="s">
        <v>109</v>
      </c>
      <c r="E14" t="s">
        <v>183</v>
      </c>
      <c r="F14">
        <v>11000</v>
      </c>
      <c r="G14">
        <v>2.2999999999999998</v>
      </c>
      <c r="H14">
        <v>0</v>
      </c>
      <c r="I14">
        <v>25299.999999999996</v>
      </c>
      <c r="J14">
        <v>0</v>
      </c>
      <c r="K14">
        <v>25299.999999999996</v>
      </c>
      <c r="L14">
        <v>72000</v>
      </c>
      <c r="M14">
        <v>97300</v>
      </c>
      <c r="N14" t="s">
        <v>22</v>
      </c>
      <c r="O14" t="s">
        <v>2111</v>
      </c>
      <c r="P14" t="s">
        <v>2368</v>
      </c>
      <c r="Q14">
        <v>5</v>
      </c>
      <c r="R14" t="s">
        <v>24</v>
      </c>
    </row>
    <row r="15" spans="1:18" x14ac:dyDescent="0.3">
      <c r="A15" t="s">
        <v>2121</v>
      </c>
      <c r="B15" s="25">
        <v>45990.404178240744</v>
      </c>
      <c r="C15" t="s">
        <v>170</v>
      </c>
      <c r="D15" t="s">
        <v>62</v>
      </c>
      <c r="E15" t="s">
        <v>183</v>
      </c>
      <c r="F15">
        <v>11000</v>
      </c>
      <c r="G15">
        <v>1.7</v>
      </c>
      <c r="H15">
        <v>0</v>
      </c>
      <c r="I15">
        <v>18700</v>
      </c>
      <c r="J15">
        <v>0</v>
      </c>
      <c r="K15">
        <v>18700</v>
      </c>
      <c r="L15">
        <v>59000</v>
      </c>
      <c r="M15">
        <v>77700</v>
      </c>
      <c r="N15" t="s">
        <v>22</v>
      </c>
      <c r="O15" t="s">
        <v>23</v>
      </c>
      <c r="P15" t="s">
        <v>2371</v>
      </c>
      <c r="Q15">
        <v>2</v>
      </c>
      <c r="R15" t="s">
        <v>24</v>
      </c>
    </row>
    <row r="16" spans="1:18" x14ac:dyDescent="0.3">
      <c r="A16" t="s">
        <v>2095</v>
      </c>
      <c r="B16" s="25">
        <v>45988.910763888889</v>
      </c>
      <c r="C16" t="s">
        <v>217</v>
      </c>
      <c r="D16" t="s">
        <v>180</v>
      </c>
      <c r="E16" t="s">
        <v>183</v>
      </c>
      <c r="F16">
        <v>11000</v>
      </c>
      <c r="G16">
        <v>1.4</v>
      </c>
      <c r="H16">
        <v>0</v>
      </c>
      <c r="I16">
        <v>15399.999999999998</v>
      </c>
      <c r="J16">
        <v>0</v>
      </c>
      <c r="K16">
        <v>15399.999999999998</v>
      </c>
      <c r="L16">
        <v>57000</v>
      </c>
      <c r="M16">
        <v>72400</v>
      </c>
      <c r="N16" t="s">
        <v>59</v>
      </c>
      <c r="O16" t="s">
        <v>70</v>
      </c>
      <c r="P16" t="s">
        <v>2367</v>
      </c>
      <c r="Q16">
        <v>4</v>
      </c>
      <c r="R16" t="s">
        <v>35</v>
      </c>
    </row>
    <row r="17" spans="1:18" x14ac:dyDescent="0.3">
      <c r="A17" t="s">
        <v>2086</v>
      </c>
      <c r="B17" s="25">
        <v>45988.618622685186</v>
      </c>
      <c r="C17" t="s">
        <v>317</v>
      </c>
      <c r="D17" t="s">
        <v>253</v>
      </c>
      <c r="E17" t="s">
        <v>183</v>
      </c>
      <c r="F17">
        <v>11000</v>
      </c>
      <c r="G17">
        <v>1.3</v>
      </c>
      <c r="H17">
        <v>0</v>
      </c>
      <c r="I17">
        <v>14300</v>
      </c>
      <c r="J17">
        <v>0</v>
      </c>
      <c r="K17">
        <v>14300</v>
      </c>
      <c r="L17">
        <v>18000</v>
      </c>
      <c r="M17">
        <v>32300</v>
      </c>
      <c r="N17" t="s">
        <v>29</v>
      </c>
      <c r="O17" t="s">
        <v>23</v>
      </c>
      <c r="P17" t="s">
        <v>2369</v>
      </c>
      <c r="Q17">
        <v>3</v>
      </c>
      <c r="R17" t="s">
        <v>35</v>
      </c>
    </row>
    <row r="18" spans="1:18" x14ac:dyDescent="0.3">
      <c r="A18" t="s">
        <v>2061</v>
      </c>
      <c r="B18" s="25">
        <v>45986.819282407407</v>
      </c>
      <c r="C18" t="s">
        <v>858</v>
      </c>
      <c r="D18" t="s">
        <v>20</v>
      </c>
      <c r="E18" t="s">
        <v>183</v>
      </c>
      <c r="F18">
        <v>11000</v>
      </c>
      <c r="G18">
        <v>1.5</v>
      </c>
      <c r="H18">
        <v>5</v>
      </c>
      <c r="I18">
        <v>16500</v>
      </c>
      <c r="J18">
        <v>825</v>
      </c>
      <c r="K18">
        <v>15675</v>
      </c>
      <c r="L18">
        <v>0</v>
      </c>
      <c r="M18">
        <v>15675</v>
      </c>
      <c r="N18" t="s">
        <v>59</v>
      </c>
      <c r="O18" t="s">
        <v>23</v>
      </c>
      <c r="P18" t="s">
        <v>2371</v>
      </c>
      <c r="Q18">
        <v>2</v>
      </c>
      <c r="R18" t="s">
        <v>35</v>
      </c>
    </row>
    <row r="19" spans="1:18" x14ac:dyDescent="0.3">
      <c r="A19" t="s">
        <v>2021</v>
      </c>
      <c r="B19" s="25">
        <v>45984.366388888891</v>
      </c>
      <c r="C19" t="s">
        <v>707</v>
      </c>
      <c r="D19" t="s">
        <v>62</v>
      </c>
      <c r="E19" t="s">
        <v>183</v>
      </c>
      <c r="F19">
        <v>11000</v>
      </c>
      <c r="G19">
        <v>1.6</v>
      </c>
      <c r="H19">
        <v>0</v>
      </c>
      <c r="I19">
        <v>17600</v>
      </c>
      <c r="J19">
        <v>0</v>
      </c>
      <c r="K19">
        <v>17600</v>
      </c>
      <c r="L19">
        <v>59000</v>
      </c>
      <c r="M19">
        <v>76600</v>
      </c>
      <c r="N19" t="s">
        <v>34</v>
      </c>
      <c r="O19" t="s">
        <v>23</v>
      </c>
      <c r="P19" t="s">
        <v>2371</v>
      </c>
      <c r="Q19">
        <v>2</v>
      </c>
      <c r="R19" t="s">
        <v>24</v>
      </c>
    </row>
    <row r="20" spans="1:18" x14ac:dyDescent="0.3">
      <c r="A20" t="s">
        <v>1990</v>
      </c>
      <c r="B20" s="25">
        <v>45965.650150462963</v>
      </c>
      <c r="C20" t="s">
        <v>495</v>
      </c>
      <c r="D20" t="s">
        <v>186</v>
      </c>
      <c r="E20" t="s">
        <v>183</v>
      </c>
      <c r="F20">
        <v>11000</v>
      </c>
      <c r="G20">
        <v>3</v>
      </c>
      <c r="H20">
        <v>0</v>
      </c>
      <c r="I20">
        <v>33000</v>
      </c>
      <c r="J20">
        <v>0</v>
      </c>
      <c r="K20">
        <v>33000</v>
      </c>
      <c r="L20">
        <v>87000</v>
      </c>
      <c r="M20">
        <v>120000</v>
      </c>
      <c r="N20" t="s">
        <v>22</v>
      </c>
      <c r="O20" t="s">
        <v>23</v>
      </c>
      <c r="P20" t="s">
        <v>2367</v>
      </c>
      <c r="Q20">
        <v>1</v>
      </c>
      <c r="R20" t="s">
        <v>24</v>
      </c>
    </row>
    <row r="21" spans="1:18" x14ac:dyDescent="0.3">
      <c r="A21" t="s">
        <v>1978</v>
      </c>
      <c r="B21" s="25">
        <v>45962.773599537039</v>
      </c>
      <c r="C21" t="s">
        <v>1082</v>
      </c>
      <c r="D21" t="s">
        <v>151</v>
      </c>
      <c r="E21" t="s">
        <v>183</v>
      </c>
      <c r="F21">
        <v>11000</v>
      </c>
      <c r="G21">
        <v>0.6</v>
      </c>
      <c r="H21">
        <v>0</v>
      </c>
      <c r="I21">
        <v>6600</v>
      </c>
      <c r="J21">
        <v>0</v>
      </c>
      <c r="K21">
        <v>6600</v>
      </c>
      <c r="L21">
        <v>68000</v>
      </c>
      <c r="M21">
        <v>74600</v>
      </c>
      <c r="N21" t="s">
        <v>29</v>
      </c>
      <c r="O21" t="s">
        <v>23</v>
      </c>
      <c r="P21" t="s">
        <v>2371</v>
      </c>
      <c r="Q21">
        <v>2</v>
      </c>
      <c r="R21" t="s">
        <v>35</v>
      </c>
    </row>
    <row r="22" spans="1:18" x14ac:dyDescent="0.3">
      <c r="A22" t="s">
        <v>1974</v>
      </c>
      <c r="B22" s="25">
        <v>45961.962627314817</v>
      </c>
      <c r="C22" t="s">
        <v>44</v>
      </c>
      <c r="D22" t="s">
        <v>45</v>
      </c>
      <c r="E22" t="s">
        <v>183</v>
      </c>
      <c r="F22">
        <v>11000</v>
      </c>
      <c r="G22">
        <v>2.5</v>
      </c>
      <c r="H22">
        <v>0</v>
      </c>
      <c r="I22">
        <v>27500</v>
      </c>
      <c r="J22">
        <v>0</v>
      </c>
      <c r="K22">
        <v>27500</v>
      </c>
      <c r="L22">
        <v>43000</v>
      </c>
      <c r="M22">
        <v>70500</v>
      </c>
      <c r="N22" t="s">
        <v>34</v>
      </c>
      <c r="O22" t="s">
        <v>23</v>
      </c>
      <c r="P22" t="s">
        <v>2368</v>
      </c>
      <c r="Q22">
        <v>4</v>
      </c>
      <c r="R22" t="s">
        <v>24</v>
      </c>
    </row>
    <row r="23" spans="1:18" x14ac:dyDescent="0.3">
      <c r="A23" t="s">
        <v>1953</v>
      </c>
      <c r="B23" s="25">
        <v>45960.801782407405</v>
      </c>
      <c r="C23" t="s">
        <v>193</v>
      </c>
      <c r="D23" t="s">
        <v>99</v>
      </c>
      <c r="E23" t="s">
        <v>183</v>
      </c>
      <c r="F23">
        <v>11000</v>
      </c>
      <c r="G23">
        <v>2.8</v>
      </c>
      <c r="H23">
        <v>0</v>
      </c>
      <c r="I23">
        <v>30799.999999999996</v>
      </c>
      <c r="J23">
        <v>0</v>
      </c>
      <c r="K23">
        <v>30799.999999999996</v>
      </c>
      <c r="L23">
        <v>97000</v>
      </c>
      <c r="M23">
        <v>127800</v>
      </c>
      <c r="N23" t="s">
        <v>29</v>
      </c>
      <c r="O23" t="s">
        <v>23</v>
      </c>
      <c r="P23" t="s">
        <v>2369</v>
      </c>
      <c r="Q23">
        <v>2</v>
      </c>
      <c r="R23" t="s">
        <v>24</v>
      </c>
    </row>
    <row r="24" spans="1:18" x14ac:dyDescent="0.3">
      <c r="A24" t="s">
        <v>1942</v>
      </c>
      <c r="B24" s="25">
        <v>45960.373541666668</v>
      </c>
      <c r="C24" t="s">
        <v>690</v>
      </c>
      <c r="D24" t="s">
        <v>230</v>
      </c>
      <c r="E24" t="s">
        <v>183</v>
      </c>
      <c r="F24">
        <v>11000</v>
      </c>
      <c r="G24">
        <v>1.8</v>
      </c>
      <c r="H24">
        <v>0</v>
      </c>
      <c r="I24">
        <v>19800</v>
      </c>
      <c r="J24">
        <v>0</v>
      </c>
      <c r="K24">
        <v>19800</v>
      </c>
      <c r="L24">
        <v>28000</v>
      </c>
      <c r="M24">
        <v>47800</v>
      </c>
      <c r="N24" t="s">
        <v>22</v>
      </c>
      <c r="O24" t="s">
        <v>23</v>
      </c>
      <c r="P24" t="s">
        <v>2369</v>
      </c>
      <c r="Q24">
        <v>5</v>
      </c>
      <c r="R24" t="s">
        <v>35</v>
      </c>
    </row>
    <row r="25" spans="1:18" x14ac:dyDescent="0.3">
      <c r="A25" t="s">
        <v>1931</v>
      </c>
      <c r="B25" s="25">
        <v>45959.571446759262</v>
      </c>
      <c r="C25" t="s">
        <v>732</v>
      </c>
      <c r="D25" t="s">
        <v>180</v>
      </c>
      <c r="E25" t="s">
        <v>183</v>
      </c>
      <c r="F25">
        <v>11000</v>
      </c>
      <c r="G25">
        <v>2.2000000000000002</v>
      </c>
      <c r="H25">
        <v>0</v>
      </c>
      <c r="I25">
        <v>24200.000000000004</v>
      </c>
      <c r="J25">
        <v>0</v>
      </c>
      <c r="K25">
        <v>24200.000000000004</v>
      </c>
      <c r="L25">
        <v>57000</v>
      </c>
      <c r="M25">
        <v>81200</v>
      </c>
      <c r="N25" t="s">
        <v>22</v>
      </c>
      <c r="O25" t="s">
        <v>23</v>
      </c>
      <c r="P25" t="s">
        <v>2369</v>
      </c>
      <c r="Q25">
        <v>2</v>
      </c>
      <c r="R25" t="s">
        <v>24</v>
      </c>
    </row>
    <row r="26" spans="1:18" x14ac:dyDescent="0.3">
      <c r="A26" t="s">
        <v>1918</v>
      </c>
      <c r="B26" s="25">
        <v>45958.492430555554</v>
      </c>
      <c r="C26" t="s">
        <v>341</v>
      </c>
      <c r="D26" t="s">
        <v>186</v>
      </c>
      <c r="E26" t="s">
        <v>183</v>
      </c>
      <c r="F26">
        <v>11000</v>
      </c>
      <c r="G26">
        <v>1</v>
      </c>
      <c r="H26">
        <v>0</v>
      </c>
      <c r="I26">
        <v>11000</v>
      </c>
      <c r="J26">
        <v>0</v>
      </c>
      <c r="K26">
        <v>11000</v>
      </c>
      <c r="L26">
        <v>87000</v>
      </c>
      <c r="M26">
        <v>98000</v>
      </c>
      <c r="N26" t="s">
        <v>29</v>
      </c>
      <c r="O26" t="s">
        <v>23</v>
      </c>
      <c r="P26" t="s">
        <v>2368</v>
      </c>
      <c r="Q26">
        <v>2</v>
      </c>
      <c r="R26" t="s">
        <v>35</v>
      </c>
    </row>
    <row r="27" spans="1:18" x14ac:dyDescent="0.3">
      <c r="A27" t="s">
        <v>1916</v>
      </c>
      <c r="B27" s="25">
        <v>45958.474999999999</v>
      </c>
      <c r="C27" t="s">
        <v>305</v>
      </c>
      <c r="D27" t="s">
        <v>106</v>
      </c>
      <c r="E27" t="s">
        <v>183</v>
      </c>
      <c r="F27">
        <v>11000</v>
      </c>
      <c r="G27">
        <v>1.5</v>
      </c>
      <c r="H27">
        <v>0</v>
      </c>
      <c r="I27">
        <v>16500</v>
      </c>
      <c r="J27">
        <v>0</v>
      </c>
      <c r="K27">
        <v>16500</v>
      </c>
      <c r="L27">
        <v>0</v>
      </c>
      <c r="M27">
        <v>16500</v>
      </c>
      <c r="N27" t="s">
        <v>34</v>
      </c>
      <c r="O27" t="s">
        <v>70</v>
      </c>
      <c r="P27" t="s">
        <v>2371</v>
      </c>
      <c r="Q27">
        <v>3</v>
      </c>
      <c r="R27" t="s">
        <v>24</v>
      </c>
    </row>
    <row r="28" spans="1:18" x14ac:dyDescent="0.3">
      <c r="A28" t="s">
        <v>1875</v>
      </c>
      <c r="B28" s="25">
        <v>45955.657939814817</v>
      </c>
      <c r="C28" t="s">
        <v>158</v>
      </c>
      <c r="D28" t="s">
        <v>41</v>
      </c>
      <c r="E28" t="s">
        <v>183</v>
      </c>
      <c r="F28">
        <v>11000</v>
      </c>
      <c r="G28">
        <v>0.7</v>
      </c>
      <c r="H28">
        <v>5</v>
      </c>
      <c r="I28">
        <v>7699.9999999999991</v>
      </c>
      <c r="J28">
        <v>385</v>
      </c>
      <c r="K28">
        <v>7314.9999999999991</v>
      </c>
      <c r="L28">
        <v>93000</v>
      </c>
      <c r="M28">
        <v>100315</v>
      </c>
      <c r="N28" t="s">
        <v>22</v>
      </c>
      <c r="O28" t="s">
        <v>23</v>
      </c>
      <c r="P28" t="s">
        <v>2369</v>
      </c>
      <c r="Q28">
        <v>4</v>
      </c>
      <c r="R28" t="s">
        <v>24</v>
      </c>
    </row>
    <row r="29" spans="1:18" x14ac:dyDescent="0.3">
      <c r="A29" t="s">
        <v>1795</v>
      </c>
      <c r="B29" s="25">
        <v>45930.576701388891</v>
      </c>
      <c r="C29" t="s">
        <v>640</v>
      </c>
      <c r="D29" t="s">
        <v>168</v>
      </c>
      <c r="E29" t="s">
        <v>183</v>
      </c>
      <c r="F29">
        <v>11000</v>
      </c>
      <c r="G29">
        <v>1.7</v>
      </c>
      <c r="H29">
        <v>0</v>
      </c>
      <c r="I29">
        <v>18700</v>
      </c>
      <c r="J29">
        <v>0</v>
      </c>
      <c r="K29">
        <v>18700</v>
      </c>
      <c r="L29">
        <v>56000</v>
      </c>
      <c r="M29">
        <v>74700</v>
      </c>
      <c r="N29" t="s">
        <v>29</v>
      </c>
      <c r="O29" t="s">
        <v>23</v>
      </c>
      <c r="P29" t="s">
        <v>2368</v>
      </c>
      <c r="Q29">
        <v>2</v>
      </c>
      <c r="R29" t="s">
        <v>24</v>
      </c>
    </row>
    <row r="30" spans="1:18" x14ac:dyDescent="0.3">
      <c r="A30" t="s">
        <v>1791</v>
      </c>
      <c r="B30" s="25">
        <v>45930.250763888886</v>
      </c>
      <c r="C30" t="s">
        <v>567</v>
      </c>
      <c r="D30" t="s">
        <v>53</v>
      </c>
      <c r="E30" t="s">
        <v>183</v>
      </c>
      <c r="F30">
        <v>11000</v>
      </c>
      <c r="G30">
        <v>1.5</v>
      </c>
      <c r="H30">
        <v>0</v>
      </c>
      <c r="I30">
        <v>16500</v>
      </c>
      <c r="J30">
        <v>0</v>
      </c>
      <c r="K30">
        <v>16500</v>
      </c>
      <c r="L30">
        <v>80000</v>
      </c>
      <c r="M30">
        <v>96500</v>
      </c>
      <c r="N30" t="s">
        <v>29</v>
      </c>
      <c r="O30" t="s">
        <v>23</v>
      </c>
      <c r="P30" t="s">
        <v>2366</v>
      </c>
      <c r="Q30">
        <v>1</v>
      </c>
      <c r="R30" t="s">
        <v>35</v>
      </c>
    </row>
    <row r="31" spans="1:18" x14ac:dyDescent="0.3">
      <c r="A31" t="s">
        <v>1786</v>
      </c>
      <c r="B31" s="25">
        <v>45929.637141203704</v>
      </c>
      <c r="C31" t="s">
        <v>1332</v>
      </c>
      <c r="D31" t="s">
        <v>99</v>
      </c>
      <c r="E31" t="s">
        <v>183</v>
      </c>
      <c r="F31">
        <v>11000</v>
      </c>
      <c r="G31">
        <v>2.6</v>
      </c>
      <c r="H31">
        <v>0</v>
      </c>
      <c r="I31">
        <v>28600</v>
      </c>
      <c r="J31">
        <v>0</v>
      </c>
      <c r="K31">
        <v>28600</v>
      </c>
      <c r="L31">
        <v>97000</v>
      </c>
      <c r="M31">
        <v>125600</v>
      </c>
      <c r="N31" t="s">
        <v>22</v>
      </c>
      <c r="O31" t="s">
        <v>116</v>
      </c>
      <c r="P31" t="s">
        <v>2366</v>
      </c>
      <c r="Q31">
        <v>2</v>
      </c>
      <c r="R31" t="s">
        <v>35</v>
      </c>
    </row>
    <row r="32" spans="1:18" x14ac:dyDescent="0.3">
      <c r="A32" t="s">
        <v>1776</v>
      </c>
      <c r="B32" s="25">
        <v>45928.913715277777</v>
      </c>
      <c r="C32" t="s">
        <v>730</v>
      </c>
      <c r="D32" t="s">
        <v>168</v>
      </c>
      <c r="E32" t="s">
        <v>183</v>
      </c>
      <c r="F32">
        <v>11000</v>
      </c>
      <c r="G32">
        <v>1.5</v>
      </c>
      <c r="H32">
        <v>0</v>
      </c>
      <c r="I32">
        <v>16500</v>
      </c>
      <c r="J32">
        <v>0</v>
      </c>
      <c r="K32">
        <v>16500</v>
      </c>
      <c r="L32">
        <v>56000</v>
      </c>
      <c r="M32">
        <v>72500</v>
      </c>
      <c r="N32" t="s">
        <v>59</v>
      </c>
      <c r="O32" t="s">
        <v>23</v>
      </c>
      <c r="P32" t="s">
        <v>2367</v>
      </c>
      <c r="Q32">
        <v>3</v>
      </c>
      <c r="R32" t="s">
        <v>24</v>
      </c>
    </row>
    <row r="33" spans="1:18" x14ac:dyDescent="0.3">
      <c r="A33" t="s">
        <v>1738</v>
      </c>
      <c r="B33" s="25">
        <v>45926.48233796296</v>
      </c>
      <c r="C33" t="s">
        <v>247</v>
      </c>
      <c r="D33" t="s">
        <v>99</v>
      </c>
      <c r="E33" t="s">
        <v>183</v>
      </c>
      <c r="F33">
        <v>11000</v>
      </c>
      <c r="G33">
        <v>1</v>
      </c>
      <c r="H33">
        <v>0</v>
      </c>
      <c r="I33">
        <v>11000</v>
      </c>
      <c r="J33">
        <v>0</v>
      </c>
      <c r="K33">
        <v>11000</v>
      </c>
      <c r="L33">
        <v>97000</v>
      </c>
      <c r="M33">
        <v>108000</v>
      </c>
      <c r="N33" t="s">
        <v>59</v>
      </c>
      <c r="O33" t="s">
        <v>70</v>
      </c>
      <c r="P33" t="s">
        <v>2367</v>
      </c>
      <c r="Q33">
        <v>2</v>
      </c>
      <c r="R33" t="s">
        <v>24</v>
      </c>
    </row>
    <row r="34" spans="1:18" x14ac:dyDescent="0.3">
      <c r="A34" t="s">
        <v>1707</v>
      </c>
      <c r="B34" s="25">
        <v>45922.552523148152</v>
      </c>
      <c r="C34" t="s">
        <v>418</v>
      </c>
      <c r="D34" t="s">
        <v>95</v>
      </c>
      <c r="E34" t="s">
        <v>183</v>
      </c>
      <c r="F34">
        <v>11000</v>
      </c>
      <c r="G34">
        <v>2</v>
      </c>
      <c r="H34">
        <v>0</v>
      </c>
      <c r="I34">
        <v>22000</v>
      </c>
      <c r="J34">
        <v>0</v>
      </c>
      <c r="K34">
        <v>22000</v>
      </c>
      <c r="L34">
        <v>85000</v>
      </c>
      <c r="M34">
        <v>107000</v>
      </c>
      <c r="N34" t="s">
        <v>22</v>
      </c>
      <c r="O34" t="s">
        <v>70</v>
      </c>
      <c r="P34" t="s">
        <v>2369</v>
      </c>
      <c r="Q34">
        <v>1</v>
      </c>
      <c r="R34" t="s">
        <v>24</v>
      </c>
    </row>
    <row r="35" spans="1:18" x14ac:dyDescent="0.3">
      <c r="A35" t="s">
        <v>1679</v>
      </c>
      <c r="B35" s="25">
        <v>45909.637118055558</v>
      </c>
      <c r="C35" t="s">
        <v>787</v>
      </c>
      <c r="D35" t="s">
        <v>112</v>
      </c>
      <c r="E35" t="s">
        <v>183</v>
      </c>
      <c r="F35">
        <v>11000</v>
      </c>
      <c r="G35">
        <v>1.6</v>
      </c>
      <c r="H35">
        <v>5</v>
      </c>
      <c r="I35">
        <v>17600</v>
      </c>
      <c r="J35">
        <v>880</v>
      </c>
      <c r="K35">
        <v>16720</v>
      </c>
      <c r="L35">
        <v>0</v>
      </c>
      <c r="M35">
        <v>16720</v>
      </c>
      <c r="N35" t="s">
        <v>22</v>
      </c>
      <c r="O35" t="s">
        <v>70</v>
      </c>
      <c r="P35" t="s">
        <v>2367</v>
      </c>
      <c r="Q35">
        <v>1</v>
      </c>
      <c r="R35" t="s">
        <v>24</v>
      </c>
    </row>
    <row r="36" spans="1:18" x14ac:dyDescent="0.3">
      <c r="A36" t="s">
        <v>1671</v>
      </c>
      <c r="B36" s="25">
        <v>45904.605358796296</v>
      </c>
      <c r="C36" t="s">
        <v>173</v>
      </c>
      <c r="D36" t="s">
        <v>174</v>
      </c>
      <c r="E36" t="s">
        <v>183</v>
      </c>
      <c r="F36">
        <v>11000</v>
      </c>
      <c r="G36">
        <v>0.7</v>
      </c>
      <c r="H36">
        <v>0</v>
      </c>
      <c r="I36">
        <v>7699.9999999999991</v>
      </c>
      <c r="J36">
        <v>0</v>
      </c>
      <c r="K36">
        <v>7699.9999999999991</v>
      </c>
      <c r="L36">
        <v>48000</v>
      </c>
      <c r="M36">
        <v>55700</v>
      </c>
      <c r="N36" t="s">
        <v>34</v>
      </c>
      <c r="O36" t="s">
        <v>23</v>
      </c>
      <c r="P36" t="s">
        <v>2371</v>
      </c>
      <c r="Q36">
        <v>3</v>
      </c>
      <c r="R36" t="s">
        <v>24</v>
      </c>
    </row>
    <row r="37" spans="1:18" x14ac:dyDescent="0.3">
      <c r="A37" t="s">
        <v>1661</v>
      </c>
      <c r="B37" s="25">
        <v>45900.701782407406</v>
      </c>
      <c r="C37" t="s">
        <v>378</v>
      </c>
      <c r="D37" t="s">
        <v>45</v>
      </c>
      <c r="E37" t="s">
        <v>183</v>
      </c>
      <c r="F37">
        <v>11000</v>
      </c>
      <c r="G37">
        <v>0.9</v>
      </c>
      <c r="H37">
        <v>0</v>
      </c>
      <c r="I37">
        <v>9900</v>
      </c>
      <c r="J37">
        <v>0</v>
      </c>
      <c r="K37">
        <v>9900</v>
      </c>
      <c r="L37">
        <v>43000</v>
      </c>
      <c r="M37">
        <v>52900</v>
      </c>
      <c r="N37" t="s">
        <v>34</v>
      </c>
      <c r="O37" t="s">
        <v>116</v>
      </c>
      <c r="P37" t="s">
        <v>2367</v>
      </c>
      <c r="Q37">
        <v>5</v>
      </c>
      <c r="R37" t="s">
        <v>35</v>
      </c>
    </row>
    <row r="38" spans="1:18" x14ac:dyDescent="0.3">
      <c r="A38" t="s">
        <v>1634</v>
      </c>
      <c r="B38" s="25">
        <v>45898.650752314818</v>
      </c>
      <c r="C38" t="s">
        <v>317</v>
      </c>
      <c r="D38" t="s">
        <v>253</v>
      </c>
      <c r="E38" t="s">
        <v>183</v>
      </c>
      <c r="F38">
        <v>11000</v>
      </c>
      <c r="G38">
        <v>2</v>
      </c>
      <c r="H38">
        <v>0</v>
      </c>
      <c r="I38">
        <v>22000</v>
      </c>
      <c r="J38">
        <v>0</v>
      </c>
      <c r="K38">
        <v>22000</v>
      </c>
      <c r="L38">
        <v>18000</v>
      </c>
      <c r="M38">
        <v>40000</v>
      </c>
      <c r="N38" t="s">
        <v>22</v>
      </c>
      <c r="O38" t="s">
        <v>23</v>
      </c>
      <c r="P38" t="s">
        <v>2371</v>
      </c>
      <c r="Q38">
        <v>1</v>
      </c>
      <c r="R38" t="s">
        <v>35</v>
      </c>
    </row>
    <row r="39" spans="1:18" x14ac:dyDescent="0.3">
      <c r="A39" t="s">
        <v>1613</v>
      </c>
      <c r="B39" s="25">
        <v>45896.9065162037</v>
      </c>
      <c r="C39" t="s">
        <v>640</v>
      </c>
      <c r="D39" t="s">
        <v>168</v>
      </c>
      <c r="E39" t="s">
        <v>183</v>
      </c>
      <c r="F39">
        <v>11000</v>
      </c>
      <c r="G39">
        <v>0.7</v>
      </c>
      <c r="H39">
        <v>0</v>
      </c>
      <c r="I39">
        <v>7699.9999999999991</v>
      </c>
      <c r="J39">
        <v>0</v>
      </c>
      <c r="K39">
        <v>7699.9999999999991</v>
      </c>
      <c r="L39">
        <v>56000</v>
      </c>
      <c r="M39">
        <v>63700</v>
      </c>
      <c r="N39" t="s">
        <v>22</v>
      </c>
      <c r="O39" t="s">
        <v>23</v>
      </c>
      <c r="P39" t="s">
        <v>2367</v>
      </c>
      <c r="Q39">
        <v>2</v>
      </c>
      <c r="R39" t="s">
        <v>24</v>
      </c>
    </row>
    <row r="40" spans="1:18" x14ac:dyDescent="0.3">
      <c r="A40" t="s">
        <v>1599</v>
      </c>
      <c r="B40" s="25">
        <v>45895.675254629627</v>
      </c>
      <c r="C40" t="s">
        <v>763</v>
      </c>
      <c r="D40" t="s">
        <v>106</v>
      </c>
      <c r="E40" t="s">
        <v>183</v>
      </c>
      <c r="F40">
        <v>11000</v>
      </c>
      <c r="G40">
        <v>1.1000000000000001</v>
      </c>
      <c r="H40">
        <v>0</v>
      </c>
      <c r="I40">
        <v>12100.000000000002</v>
      </c>
      <c r="J40">
        <v>0</v>
      </c>
      <c r="K40">
        <v>12100.000000000002</v>
      </c>
      <c r="L40">
        <v>18000</v>
      </c>
      <c r="M40">
        <v>30100</v>
      </c>
      <c r="N40" t="s">
        <v>34</v>
      </c>
      <c r="O40" t="s">
        <v>23</v>
      </c>
      <c r="P40" t="s">
        <v>2367</v>
      </c>
      <c r="Q40">
        <v>1</v>
      </c>
      <c r="R40" t="s">
        <v>24</v>
      </c>
    </row>
    <row r="41" spans="1:18" x14ac:dyDescent="0.3">
      <c r="A41" t="s">
        <v>1593</v>
      </c>
      <c r="B41" s="25">
        <v>45895.512175925927</v>
      </c>
      <c r="C41" t="s">
        <v>420</v>
      </c>
      <c r="D41" t="s">
        <v>168</v>
      </c>
      <c r="E41" t="s">
        <v>183</v>
      </c>
      <c r="F41">
        <v>11000</v>
      </c>
      <c r="G41">
        <v>2.7</v>
      </c>
      <c r="H41">
        <v>0</v>
      </c>
      <c r="I41">
        <v>29700.000000000004</v>
      </c>
      <c r="J41">
        <v>0</v>
      </c>
      <c r="K41">
        <v>29700.000000000004</v>
      </c>
      <c r="L41">
        <v>56000</v>
      </c>
      <c r="M41">
        <v>85700</v>
      </c>
      <c r="N41" t="s">
        <v>29</v>
      </c>
      <c r="O41" t="s">
        <v>23</v>
      </c>
      <c r="P41" t="s">
        <v>2367</v>
      </c>
      <c r="Q41">
        <v>4</v>
      </c>
      <c r="R41" t="s">
        <v>35</v>
      </c>
    </row>
    <row r="42" spans="1:18" x14ac:dyDescent="0.3">
      <c r="A42" t="s">
        <v>1590</v>
      </c>
      <c r="B42" s="25">
        <v>45895.470625000002</v>
      </c>
      <c r="C42" t="s">
        <v>891</v>
      </c>
      <c r="D42" t="s">
        <v>27</v>
      </c>
      <c r="E42" t="s">
        <v>183</v>
      </c>
      <c r="F42">
        <v>11000</v>
      </c>
      <c r="G42">
        <v>1.3</v>
      </c>
      <c r="H42">
        <v>0</v>
      </c>
      <c r="I42">
        <v>14300</v>
      </c>
      <c r="J42">
        <v>0</v>
      </c>
      <c r="K42">
        <v>14300</v>
      </c>
      <c r="L42">
        <v>17000</v>
      </c>
      <c r="M42">
        <v>31300</v>
      </c>
      <c r="N42" t="s">
        <v>34</v>
      </c>
      <c r="O42" t="s">
        <v>23</v>
      </c>
      <c r="P42" t="s">
        <v>2366</v>
      </c>
      <c r="Q42">
        <v>3</v>
      </c>
      <c r="R42" t="s">
        <v>24</v>
      </c>
    </row>
    <row r="43" spans="1:18" x14ac:dyDescent="0.3">
      <c r="A43" t="s">
        <v>1562</v>
      </c>
      <c r="B43" s="25">
        <v>45894.335925925923</v>
      </c>
      <c r="C43" t="s">
        <v>479</v>
      </c>
      <c r="D43" t="s">
        <v>45</v>
      </c>
      <c r="E43" t="s">
        <v>183</v>
      </c>
      <c r="F43">
        <v>11000</v>
      </c>
      <c r="G43">
        <v>2</v>
      </c>
      <c r="H43">
        <v>5</v>
      </c>
      <c r="I43">
        <v>22000</v>
      </c>
      <c r="J43">
        <v>1100</v>
      </c>
      <c r="K43">
        <v>20900</v>
      </c>
      <c r="L43">
        <v>43000</v>
      </c>
      <c r="M43">
        <v>63900</v>
      </c>
      <c r="N43" t="s">
        <v>22</v>
      </c>
      <c r="O43" t="s">
        <v>23</v>
      </c>
      <c r="P43" t="s">
        <v>2371</v>
      </c>
      <c r="Q43">
        <v>2</v>
      </c>
      <c r="R43" t="s">
        <v>24</v>
      </c>
    </row>
    <row r="44" spans="1:18" x14ac:dyDescent="0.3">
      <c r="A44" t="s">
        <v>1560</v>
      </c>
      <c r="B44" s="25">
        <v>45894.275509259256</v>
      </c>
      <c r="C44" t="s">
        <v>206</v>
      </c>
      <c r="D44" t="s">
        <v>124</v>
      </c>
      <c r="E44" t="s">
        <v>183</v>
      </c>
      <c r="F44">
        <v>11000</v>
      </c>
      <c r="G44">
        <v>1.8</v>
      </c>
      <c r="H44">
        <v>5</v>
      </c>
      <c r="I44">
        <v>19800</v>
      </c>
      <c r="J44">
        <v>990</v>
      </c>
      <c r="K44">
        <v>18810</v>
      </c>
      <c r="L44">
        <v>59000</v>
      </c>
      <c r="M44">
        <v>77810</v>
      </c>
      <c r="N44" t="s">
        <v>34</v>
      </c>
      <c r="O44" t="s">
        <v>116</v>
      </c>
      <c r="P44" t="s">
        <v>2368</v>
      </c>
      <c r="Q44">
        <v>3</v>
      </c>
      <c r="R44" t="s">
        <v>24</v>
      </c>
    </row>
    <row r="45" spans="1:18" x14ac:dyDescent="0.3">
      <c r="A45" t="s">
        <v>1504</v>
      </c>
      <c r="B45" s="25">
        <v>45868.948738425926</v>
      </c>
      <c r="C45" t="s">
        <v>201</v>
      </c>
      <c r="D45" t="s">
        <v>134</v>
      </c>
      <c r="E45" t="s">
        <v>183</v>
      </c>
      <c r="F45">
        <v>11000</v>
      </c>
      <c r="G45">
        <v>1</v>
      </c>
      <c r="H45">
        <v>0</v>
      </c>
      <c r="I45">
        <v>11000</v>
      </c>
      <c r="J45">
        <v>0</v>
      </c>
      <c r="K45">
        <v>11000</v>
      </c>
      <c r="L45">
        <v>50000</v>
      </c>
      <c r="M45">
        <v>61000</v>
      </c>
      <c r="N45" t="s">
        <v>29</v>
      </c>
      <c r="O45" t="s">
        <v>23</v>
      </c>
      <c r="P45" t="s">
        <v>2368</v>
      </c>
      <c r="Q45">
        <v>5</v>
      </c>
      <c r="R45" t="s">
        <v>35</v>
      </c>
    </row>
    <row r="46" spans="1:18" x14ac:dyDescent="0.3">
      <c r="A46" t="s">
        <v>1462</v>
      </c>
      <c r="B46" s="25">
        <v>45865.900543981479</v>
      </c>
      <c r="C46" t="s">
        <v>118</v>
      </c>
      <c r="D46" t="s">
        <v>119</v>
      </c>
      <c r="E46" t="s">
        <v>183</v>
      </c>
      <c r="F46">
        <v>11000</v>
      </c>
      <c r="G46">
        <v>2.1</v>
      </c>
      <c r="H46">
        <v>0</v>
      </c>
      <c r="I46">
        <v>23100</v>
      </c>
      <c r="J46">
        <v>0</v>
      </c>
      <c r="K46">
        <v>23100</v>
      </c>
      <c r="L46">
        <v>84000</v>
      </c>
      <c r="M46">
        <v>107100</v>
      </c>
      <c r="N46" t="s">
        <v>59</v>
      </c>
      <c r="O46" t="s">
        <v>23</v>
      </c>
      <c r="P46" t="s">
        <v>2369</v>
      </c>
      <c r="Q46">
        <v>5</v>
      </c>
      <c r="R46" t="s">
        <v>24</v>
      </c>
    </row>
    <row r="47" spans="1:18" x14ac:dyDescent="0.3">
      <c r="A47" t="s">
        <v>1457</v>
      </c>
      <c r="B47" s="25">
        <v>45865.574687499997</v>
      </c>
      <c r="C47" t="s">
        <v>533</v>
      </c>
      <c r="D47" t="s">
        <v>115</v>
      </c>
      <c r="E47" t="s">
        <v>183</v>
      </c>
      <c r="F47">
        <v>11000</v>
      </c>
      <c r="G47">
        <v>1.6</v>
      </c>
      <c r="H47">
        <v>0</v>
      </c>
      <c r="I47">
        <v>17600</v>
      </c>
      <c r="J47">
        <v>0</v>
      </c>
      <c r="K47">
        <v>17600</v>
      </c>
      <c r="L47">
        <v>78000</v>
      </c>
      <c r="M47">
        <v>95600</v>
      </c>
      <c r="N47" t="s">
        <v>34</v>
      </c>
      <c r="O47" t="s">
        <v>23</v>
      </c>
      <c r="P47" t="s">
        <v>2366</v>
      </c>
      <c r="Q47">
        <v>1</v>
      </c>
      <c r="R47" t="s">
        <v>24</v>
      </c>
    </row>
    <row r="48" spans="1:18" x14ac:dyDescent="0.3">
      <c r="A48" t="s">
        <v>1443</v>
      </c>
      <c r="B48" s="25">
        <v>45864.502696759257</v>
      </c>
      <c r="C48" t="s">
        <v>19</v>
      </c>
      <c r="D48" t="s">
        <v>20</v>
      </c>
      <c r="E48" t="s">
        <v>183</v>
      </c>
      <c r="F48">
        <v>11000</v>
      </c>
      <c r="G48">
        <v>0.8</v>
      </c>
      <c r="H48">
        <v>0</v>
      </c>
      <c r="I48">
        <v>8800</v>
      </c>
      <c r="J48">
        <v>0</v>
      </c>
      <c r="K48">
        <v>8800</v>
      </c>
      <c r="L48">
        <v>15000</v>
      </c>
      <c r="M48">
        <v>23800</v>
      </c>
      <c r="N48" t="s">
        <v>22</v>
      </c>
      <c r="O48" t="s">
        <v>23</v>
      </c>
      <c r="P48" t="s">
        <v>2371</v>
      </c>
      <c r="Q48">
        <v>1</v>
      </c>
      <c r="R48" t="s">
        <v>24</v>
      </c>
    </row>
    <row r="49" spans="1:18" x14ac:dyDescent="0.3">
      <c r="A49" t="s">
        <v>1408</v>
      </c>
      <c r="B49" s="25">
        <v>45863.376250000001</v>
      </c>
      <c r="C49" t="s">
        <v>1409</v>
      </c>
      <c r="D49" t="s">
        <v>253</v>
      </c>
      <c r="E49" t="s">
        <v>183</v>
      </c>
      <c r="F49">
        <v>11000</v>
      </c>
      <c r="G49">
        <v>1.3</v>
      </c>
      <c r="H49">
        <v>5</v>
      </c>
      <c r="I49">
        <v>14300</v>
      </c>
      <c r="J49">
        <v>715</v>
      </c>
      <c r="K49">
        <v>13585</v>
      </c>
      <c r="L49">
        <v>18000</v>
      </c>
      <c r="M49">
        <v>31585</v>
      </c>
      <c r="N49" t="s">
        <v>29</v>
      </c>
      <c r="O49" t="s">
        <v>23</v>
      </c>
      <c r="P49" t="s">
        <v>2369</v>
      </c>
      <c r="Q49">
        <v>4</v>
      </c>
      <c r="R49" t="s">
        <v>24</v>
      </c>
    </row>
    <row r="50" spans="1:18" x14ac:dyDescent="0.3">
      <c r="A50" t="s">
        <v>1403</v>
      </c>
      <c r="B50" s="25">
        <v>45861.503692129627</v>
      </c>
      <c r="C50" t="s">
        <v>126</v>
      </c>
      <c r="D50" t="s">
        <v>32</v>
      </c>
      <c r="E50" t="s">
        <v>183</v>
      </c>
      <c r="F50">
        <v>11000</v>
      </c>
      <c r="G50">
        <v>2</v>
      </c>
      <c r="H50">
        <v>0</v>
      </c>
      <c r="I50">
        <v>22000</v>
      </c>
      <c r="J50">
        <v>0</v>
      </c>
      <c r="K50">
        <v>22000</v>
      </c>
      <c r="L50">
        <v>76000</v>
      </c>
      <c r="M50">
        <v>98000</v>
      </c>
      <c r="N50" t="s">
        <v>34</v>
      </c>
      <c r="O50" t="s">
        <v>23</v>
      </c>
      <c r="P50" t="s">
        <v>2366</v>
      </c>
      <c r="Q50">
        <v>1</v>
      </c>
      <c r="R50" t="s">
        <v>24</v>
      </c>
    </row>
    <row r="51" spans="1:18" x14ac:dyDescent="0.3">
      <c r="A51" t="s">
        <v>1401</v>
      </c>
      <c r="B51" s="25">
        <v>45860.520914351851</v>
      </c>
      <c r="C51" t="s">
        <v>148</v>
      </c>
      <c r="D51" t="s">
        <v>20</v>
      </c>
      <c r="E51" t="s">
        <v>183</v>
      </c>
      <c r="F51">
        <v>11000</v>
      </c>
      <c r="G51">
        <v>1.2</v>
      </c>
      <c r="H51">
        <v>0</v>
      </c>
      <c r="I51">
        <v>13200</v>
      </c>
      <c r="J51">
        <v>0</v>
      </c>
      <c r="K51">
        <v>13200</v>
      </c>
      <c r="L51">
        <v>15000</v>
      </c>
      <c r="M51">
        <v>28200</v>
      </c>
      <c r="N51" t="s">
        <v>29</v>
      </c>
      <c r="O51" t="s">
        <v>23</v>
      </c>
      <c r="P51" t="s">
        <v>2366</v>
      </c>
      <c r="Q51">
        <v>5</v>
      </c>
      <c r="R51" t="s">
        <v>24</v>
      </c>
    </row>
    <row r="52" spans="1:18" x14ac:dyDescent="0.3">
      <c r="A52" t="s">
        <v>1382</v>
      </c>
      <c r="B52" s="25">
        <v>45847.836122685185</v>
      </c>
      <c r="C52" t="s">
        <v>1024</v>
      </c>
      <c r="D52" t="s">
        <v>115</v>
      </c>
      <c r="E52" t="s">
        <v>183</v>
      </c>
      <c r="F52">
        <v>11000</v>
      </c>
      <c r="G52">
        <v>2.5</v>
      </c>
      <c r="H52">
        <v>0</v>
      </c>
      <c r="I52">
        <v>27500</v>
      </c>
      <c r="J52">
        <v>0</v>
      </c>
      <c r="K52">
        <v>27500</v>
      </c>
      <c r="L52">
        <v>78000</v>
      </c>
      <c r="M52">
        <v>105500</v>
      </c>
      <c r="N52" t="s">
        <v>22</v>
      </c>
      <c r="O52" t="s">
        <v>23</v>
      </c>
      <c r="P52" t="s">
        <v>2369</v>
      </c>
      <c r="Q52">
        <v>4</v>
      </c>
      <c r="R52" t="s">
        <v>24</v>
      </c>
    </row>
    <row r="53" spans="1:18" x14ac:dyDescent="0.3">
      <c r="A53" t="s">
        <v>1358</v>
      </c>
      <c r="B53" s="25">
        <v>45838.677812499998</v>
      </c>
      <c r="C53" t="s">
        <v>835</v>
      </c>
      <c r="D53" t="s">
        <v>112</v>
      </c>
      <c r="E53" t="s">
        <v>183</v>
      </c>
      <c r="F53">
        <v>11000</v>
      </c>
      <c r="G53">
        <v>0.9</v>
      </c>
      <c r="H53">
        <v>0</v>
      </c>
      <c r="I53">
        <v>9900</v>
      </c>
      <c r="J53">
        <v>0</v>
      </c>
      <c r="K53">
        <v>9900</v>
      </c>
      <c r="L53">
        <v>0</v>
      </c>
      <c r="M53">
        <v>9900</v>
      </c>
      <c r="N53" t="s">
        <v>34</v>
      </c>
      <c r="O53" t="s">
        <v>23</v>
      </c>
      <c r="P53" t="s">
        <v>2368</v>
      </c>
      <c r="Q53">
        <v>4</v>
      </c>
      <c r="R53" t="s">
        <v>24</v>
      </c>
    </row>
    <row r="54" spans="1:18" x14ac:dyDescent="0.3">
      <c r="A54" t="s">
        <v>1352</v>
      </c>
      <c r="B54" s="25">
        <v>45838.570057870369</v>
      </c>
      <c r="C54" t="s">
        <v>795</v>
      </c>
      <c r="D54" t="s">
        <v>45</v>
      </c>
      <c r="E54" t="s">
        <v>183</v>
      </c>
      <c r="F54">
        <v>11000</v>
      </c>
      <c r="G54">
        <v>2.2000000000000002</v>
      </c>
      <c r="H54">
        <v>0</v>
      </c>
      <c r="I54">
        <v>24200.000000000004</v>
      </c>
      <c r="J54">
        <v>0</v>
      </c>
      <c r="K54">
        <v>24200.000000000004</v>
      </c>
      <c r="L54">
        <v>43000</v>
      </c>
      <c r="M54">
        <v>67200</v>
      </c>
      <c r="N54" t="s">
        <v>22</v>
      </c>
      <c r="O54" t="s">
        <v>23</v>
      </c>
      <c r="P54" t="s">
        <v>2371</v>
      </c>
      <c r="Q54">
        <v>3</v>
      </c>
      <c r="R54" t="s">
        <v>24</v>
      </c>
    </row>
    <row r="55" spans="1:18" x14ac:dyDescent="0.3">
      <c r="A55" t="s">
        <v>1321</v>
      </c>
      <c r="B55" s="25">
        <v>45837.421944444446</v>
      </c>
      <c r="C55" t="s">
        <v>245</v>
      </c>
      <c r="D55" t="s">
        <v>57</v>
      </c>
      <c r="E55" t="s">
        <v>183</v>
      </c>
      <c r="F55">
        <v>11000</v>
      </c>
      <c r="G55">
        <v>1.9</v>
      </c>
      <c r="H55">
        <v>0</v>
      </c>
      <c r="I55">
        <v>20900</v>
      </c>
      <c r="J55">
        <v>0</v>
      </c>
      <c r="K55">
        <v>20900</v>
      </c>
      <c r="L55">
        <v>26000</v>
      </c>
      <c r="M55">
        <v>46900</v>
      </c>
      <c r="N55" t="s">
        <v>29</v>
      </c>
      <c r="O55" t="s">
        <v>116</v>
      </c>
      <c r="P55" t="s">
        <v>2366</v>
      </c>
      <c r="Q55">
        <v>4</v>
      </c>
      <c r="R55" t="s">
        <v>24</v>
      </c>
    </row>
    <row r="56" spans="1:18" x14ac:dyDescent="0.3">
      <c r="A56" t="s">
        <v>1290</v>
      </c>
      <c r="B56" s="25">
        <v>45836.390486111108</v>
      </c>
      <c r="C56" t="s">
        <v>1291</v>
      </c>
      <c r="D56" t="s">
        <v>253</v>
      </c>
      <c r="E56" t="s">
        <v>183</v>
      </c>
      <c r="F56">
        <v>11000</v>
      </c>
      <c r="G56">
        <v>0.7</v>
      </c>
      <c r="H56">
        <v>0</v>
      </c>
      <c r="I56">
        <v>7699.9999999999991</v>
      </c>
      <c r="J56">
        <v>0</v>
      </c>
      <c r="K56">
        <v>7699.9999999999991</v>
      </c>
      <c r="L56">
        <v>18000</v>
      </c>
      <c r="M56">
        <v>25700</v>
      </c>
      <c r="N56" t="s">
        <v>59</v>
      </c>
      <c r="O56" t="s">
        <v>23</v>
      </c>
      <c r="P56" t="s">
        <v>2367</v>
      </c>
      <c r="Q56">
        <v>3</v>
      </c>
      <c r="R56" t="s">
        <v>24</v>
      </c>
    </row>
    <row r="57" spans="1:18" x14ac:dyDescent="0.3">
      <c r="A57" t="s">
        <v>1278</v>
      </c>
      <c r="B57" s="25">
        <v>45835.464108796295</v>
      </c>
      <c r="C57" t="s">
        <v>548</v>
      </c>
      <c r="D57" t="s">
        <v>165</v>
      </c>
      <c r="E57" t="s">
        <v>183</v>
      </c>
      <c r="F57">
        <v>11000</v>
      </c>
      <c r="G57">
        <v>1</v>
      </c>
      <c r="H57">
        <v>0</v>
      </c>
      <c r="I57">
        <v>11000</v>
      </c>
      <c r="J57">
        <v>0</v>
      </c>
      <c r="K57">
        <v>11000</v>
      </c>
      <c r="L57">
        <v>49000</v>
      </c>
      <c r="M57">
        <v>60000</v>
      </c>
      <c r="N57" t="s">
        <v>22</v>
      </c>
      <c r="O57" t="s">
        <v>23</v>
      </c>
      <c r="P57" t="s">
        <v>2369</v>
      </c>
      <c r="Q57">
        <v>3</v>
      </c>
      <c r="R57" t="s">
        <v>24</v>
      </c>
    </row>
    <row r="58" spans="1:18" x14ac:dyDescent="0.3">
      <c r="A58" t="s">
        <v>1274</v>
      </c>
      <c r="B58" s="25">
        <v>45835.252696759257</v>
      </c>
      <c r="C58" t="s">
        <v>479</v>
      </c>
      <c r="D58" t="s">
        <v>45</v>
      </c>
      <c r="E58" t="s">
        <v>183</v>
      </c>
      <c r="F58">
        <v>11000</v>
      </c>
      <c r="G58">
        <v>1.9</v>
      </c>
      <c r="H58">
        <v>0</v>
      </c>
      <c r="I58">
        <v>20900</v>
      </c>
      <c r="J58">
        <v>0</v>
      </c>
      <c r="K58">
        <v>20900</v>
      </c>
      <c r="L58">
        <v>43000</v>
      </c>
      <c r="M58">
        <v>63900</v>
      </c>
      <c r="N58" t="s">
        <v>34</v>
      </c>
      <c r="O58" t="s">
        <v>23</v>
      </c>
      <c r="P58" t="s">
        <v>2371</v>
      </c>
      <c r="Q58">
        <v>5</v>
      </c>
      <c r="R58" t="s">
        <v>24</v>
      </c>
    </row>
    <row r="59" spans="1:18" x14ac:dyDescent="0.3">
      <c r="A59" t="s">
        <v>1264</v>
      </c>
      <c r="B59" s="25">
        <v>45834.548009259262</v>
      </c>
      <c r="C59" t="s">
        <v>90</v>
      </c>
      <c r="D59" t="s">
        <v>85</v>
      </c>
      <c r="E59" t="s">
        <v>183</v>
      </c>
      <c r="F59">
        <v>11000</v>
      </c>
      <c r="G59">
        <v>2</v>
      </c>
      <c r="H59">
        <v>0</v>
      </c>
      <c r="I59">
        <v>22000</v>
      </c>
      <c r="J59">
        <v>0</v>
      </c>
      <c r="K59">
        <v>22000</v>
      </c>
      <c r="L59">
        <v>30000</v>
      </c>
      <c r="M59">
        <v>52000</v>
      </c>
      <c r="N59" t="s">
        <v>59</v>
      </c>
      <c r="O59" t="s">
        <v>23</v>
      </c>
      <c r="P59" t="s">
        <v>2366</v>
      </c>
      <c r="Q59">
        <v>5</v>
      </c>
      <c r="R59" t="s">
        <v>24</v>
      </c>
    </row>
    <row r="60" spans="1:18" x14ac:dyDescent="0.3">
      <c r="A60" t="s">
        <v>1256</v>
      </c>
      <c r="B60" s="25">
        <v>45834.28597222222</v>
      </c>
      <c r="C60" t="s">
        <v>1089</v>
      </c>
      <c r="D60" t="s">
        <v>119</v>
      </c>
      <c r="E60" t="s">
        <v>183</v>
      </c>
      <c r="F60">
        <v>11000</v>
      </c>
      <c r="G60">
        <v>1.9</v>
      </c>
      <c r="H60">
        <v>0</v>
      </c>
      <c r="I60">
        <v>20900</v>
      </c>
      <c r="J60">
        <v>0</v>
      </c>
      <c r="K60">
        <v>20900</v>
      </c>
      <c r="L60">
        <v>84000</v>
      </c>
      <c r="M60">
        <v>104900</v>
      </c>
      <c r="N60" t="s">
        <v>22</v>
      </c>
      <c r="O60" t="s">
        <v>23</v>
      </c>
      <c r="P60" t="s">
        <v>2366</v>
      </c>
      <c r="Q60">
        <v>4</v>
      </c>
      <c r="R60" t="s">
        <v>35</v>
      </c>
    </row>
    <row r="61" spans="1:18" x14ac:dyDescent="0.3">
      <c r="A61" t="s">
        <v>1235</v>
      </c>
      <c r="B61" s="25">
        <v>45833.517974537041</v>
      </c>
      <c r="C61" t="s">
        <v>516</v>
      </c>
      <c r="D61" t="s">
        <v>88</v>
      </c>
      <c r="E61" t="s">
        <v>183</v>
      </c>
      <c r="F61">
        <v>11000</v>
      </c>
      <c r="G61">
        <v>0.7</v>
      </c>
      <c r="H61">
        <v>5</v>
      </c>
      <c r="I61">
        <v>7699.9999999999991</v>
      </c>
      <c r="J61">
        <v>385</v>
      </c>
      <c r="K61">
        <v>7314.9999999999991</v>
      </c>
      <c r="L61">
        <v>49000</v>
      </c>
      <c r="M61">
        <v>56315</v>
      </c>
      <c r="N61" t="s">
        <v>29</v>
      </c>
      <c r="O61" t="s">
        <v>23</v>
      </c>
      <c r="P61" t="s">
        <v>2368</v>
      </c>
      <c r="Q61">
        <v>1</v>
      </c>
      <c r="R61" t="s">
        <v>24</v>
      </c>
    </row>
    <row r="62" spans="1:18" x14ac:dyDescent="0.3">
      <c r="A62" t="s">
        <v>181</v>
      </c>
      <c r="B62" s="25">
        <v>45681.753217592595</v>
      </c>
      <c r="C62" t="s">
        <v>182</v>
      </c>
      <c r="D62" t="s">
        <v>99</v>
      </c>
      <c r="E62" t="s">
        <v>183</v>
      </c>
      <c r="F62">
        <v>11000</v>
      </c>
      <c r="G62">
        <v>0.8</v>
      </c>
      <c r="H62">
        <v>0</v>
      </c>
      <c r="I62">
        <v>8800</v>
      </c>
      <c r="J62">
        <v>0</v>
      </c>
      <c r="K62">
        <v>8800</v>
      </c>
      <c r="L62">
        <v>97000</v>
      </c>
      <c r="M62">
        <v>105800</v>
      </c>
      <c r="N62" t="s">
        <v>59</v>
      </c>
      <c r="O62" t="s">
        <v>23</v>
      </c>
      <c r="P62" t="s">
        <v>2371</v>
      </c>
      <c r="Q62">
        <v>2</v>
      </c>
      <c r="R62" t="s">
        <v>24</v>
      </c>
    </row>
    <row r="63" spans="1:18" x14ac:dyDescent="0.3">
      <c r="A63" t="s">
        <v>1234</v>
      </c>
      <c r="B63" s="25">
        <v>45833.489618055559</v>
      </c>
      <c r="C63" t="s">
        <v>1013</v>
      </c>
      <c r="D63" t="s">
        <v>168</v>
      </c>
      <c r="E63" t="s">
        <v>183</v>
      </c>
      <c r="F63">
        <v>11000</v>
      </c>
      <c r="G63">
        <v>0.7</v>
      </c>
      <c r="H63">
        <v>5</v>
      </c>
      <c r="I63">
        <v>7699.9999999999991</v>
      </c>
      <c r="J63">
        <v>385</v>
      </c>
      <c r="K63">
        <v>7314.9999999999991</v>
      </c>
      <c r="L63">
        <v>56000</v>
      </c>
      <c r="M63">
        <v>63315</v>
      </c>
      <c r="N63" t="s">
        <v>29</v>
      </c>
      <c r="O63" t="s">
        <v>23</v>
      </c>
      <c r="P63" t="s">
        <v>2369</v>
      </c>
      <c r="Q63">
        <v>1</v>
      </c>
      <c r="R63" t="s">
        <v>24</v>
      </c>
    </row>
    <row r="64" spans="1:18" x14ac:dyDescent="0.3">
      <c r="A64" t="s">
        <v>1187</v>
      </c>
      <c r="B64" s="25">
        <v>45811.494756944441</v>
      </c>
      <c r="C64" t="s">
        <v>1054</v>
      </c>
      <c r="D64" t="s">
        <v>88</v>
      </c>
      <c r="E64" t="s">
        <v>183</v>
      </c>
      <c r="F64">
        <v>11000</v>
      </c>
      <c r="G64">
        <v>1.2</v>
      </c>
      <c r="H64">
        <v>0</v>
      </c>
      <c r="I64">
        <v>13200</v>
      </c>
      <c r="J64">
        <v>0</v>
      </c>
      <c r="K64">
        <v>13200</v>
      </c>
      <c r="L64">
        <v>49000</v>
      </c>
      <c r="M64">
        <v>62200</v>
      </c>
      <c r="N64" t="s">
        <v>22</v>
      </c>
      <c r="O64" t="s">
        <v>70</v>
      </c>
      <c r="P64" t="s">
        <v>2371</v>
      </c>
      <c r="Q64">
        <v>1</v>
      </c>
      <c r="R64" t="s">
        <v>24</v>
      </c>
    </row>
    <row r="65" spans="1:18" x14ac:dyDescent="0.3">
      <c r="A65" t="s">
        <v>1162</v>
      </c>
      <c r="B65" s="25">
        <v>45807.57240740741</v>
      </c>
      <c r="C65" t="s">
        <v>428</v>
      </c>
      <c r="D65" t="s">
        <v>366</v>
      </c>
      <c r="E65" t="s">
        <v>183</v>
      </c>
      <c r="F65">
        <v>11000</v>
      </c>
      <c r="G65">
        <v>1</v>
      </c>
      <c r="H65">
        <v>0</v>
      </c>
      <c r="I65">
        <v>11000</v>
      </c>
      <c r="J65">
        <v>0</v>
      </c>
      <c r="K65">
        <v>11000</v>
      </c>
      <c r="L65">
        <v>21000</v>
      </c>
      <c r="M65">
        <v>32000</v>
      </c>
      <c r="N65" t="s">
        <v>34</v>
      </c>
      <c r="O65" t="s">
        <v>23</v>
      </c>
      <c r="P65" t="s">
        <v>2369</v>
      </c>
      <c r="Q65">
        <v>2</v>
      </c>
      <c r="R65" t="s">
        <v>24</v>
      </c>
    </row>
    <row r="66" spans="1:18" x14ac:dyDescent="0.3">
      <c r="A66" t="s">
        <v>1155</v>
      </c>
      <c r="B66" s="25">
        <v>45807.301608796297</v>
      </c>
      <c r="C66" t="s">
        <v>302</v>
      </c>
      <c r="D66" t="s">
        <v>109</v>
      </c>
      <c r="E66" t="s">
        <v>183</v>
      </c>
      <c r="F66">
        <v>11000</v>
      </c>
      <c r="G66">
        <v>1.3</v>
      </c>
      <c r="H66">
        <v>0</v>
      </c>
      <c r="I66">
        <v>14300</v>
      </c>
      <c r="J66">
        <v>0</v>
      </c>
      <c r="K66">
        <v>14300</v>
      </c>
      <c r="L66">
        <v>72000</v>
      </c>
      <c r="M66">
        <v>86300</v>
      </c>
      <c r="N66" t="s">
        <v>59</v>
      </c>
      <c r="O66" t="s">
        <v>23</v>
      </c>
      <c r="P66" t="s">
        <v>2371</v>
      </c>
      <c r="Q66">
        <v>3</v>
      </c>
      <c r="R66" t="s">
        <v>24</v>
      </c>
    </row>
    <row r="67" spans="1:18" x14ac:dyDescent="0.3">
      <c r="A67" t="s">
        <v>1109</v>
      </c>
      <c r="B67" s="25">
        <v>45804.626157407409</v>
      </c>
      <c r="C67" t="s">
        <v>193</v>
      </c>
      <c r="D67" t="s">
        <v>99</v>
      </c>
      <c r="E67" t="s">
        <v>183</v>
      </c>
      <c r="F67">
        <v>11000</v>
      </c>
      <c r="G67">
        <v>1.3</v>
      </c>
      <c r="H67">
        <v>0</v>
      </c>
      <c r="I67">
        <v>14300</v>
      </c>
      <c r="J67">
        <v>0</v>
      </c>
      <c r="K67">
        <v>14300</v>
      </c>
      <c r="L67">
        <v>97000</v>
      </c>
      <c r="M67">
        <v>111300</v>
      </c>
      <c r="N67" t="s">
        <v>29</v>
      </c>
      <c r="O67" t="s">
        <v>23</v>
      </c>
      <c r="P67" t="s">
        <v>2368</v>
      </c>
      <c r="Q67">
        <v>3</v>
      </c>
      <c r="R67" t="s">
        <v>24</v>
      </c>
    </row>
    <row r="68" spans="1:18" x14ac:dyDescent="0.3">
      <c r="A68" t="s">
        <v>1100</v>
      </c>
      <c r="B68" s="25">
        <v>45804.487870370373</v>
      </c>
      <c r="C68" t="s">
        <v>118</v>
      </c>
      <c r="D68" t="s">
        <v>119</v>
      </c>
      <c r="E68" t="s">
        <v>183</v>
      </c>
      <c r="F68">
        <v>11000</v>
      </c>
      <c r="G68">
        <v>1.3</v>
      </c>
      <c r="H68">
        <v>0</v>
      </c>
      <c r="I68">
        <v>14300</v>
      </c>
      <c r="J68">
        <v>0</v>
      </c>
      <c r="K68">
        <v>14300</v>
      </c>
      <c r="L68">
        <v>84000</v>
      </c>
      <c r="M68">
        <v>98300</v>
      </c>
      <c r="N68" t="s">
        <v>34</v>
      </c>
      <c r="O68" t="s">
        <v>23</v>
      </c>
      <c r="P68" t="s">
        <v>2368</v>
      </c>
      <c r="Q68">
        <v>2</v>
      </c>
      <c r="R68" t="s">
        <v>24</v>
      </c>
    </row>
    <row r="69" spans="1:18" x14ac:dyDescent="0.3">
      <c r="A69" t="s">
        <v>1062</v>
      </c>
      <c r="B69" s="25">
        <v>45802.339050925926</v>
      </c>
      <c r="C69" t="s">
        <v>559</v>
      </c>
      <c r="D69" t="s">
        <v>426</v>
      </c>
      <c r="E69" t="s">
        <v>183</v>
      </c>
      <c r="F69">
        <v>11000</v>
      </c>
      <c r="G69">
        <v>2.8</v>
      </c>
      <c r="H69">
        <v>5</v>
      </c>
      <c r="I69">
        <v>30799.999999999996</v>
      </c>
      <c r="J69">
        <v>1540</v>
      </c>
      <c r="K69">
        <v>29259.999999999996</v>
      </c>
      <c r="L69">
        <v>67000</v>
      </c>
      <c r="M69">
        <v>96260</v>
      </c>
      <c r="N69" t="s">
        <v>34</v>
      </c>
      <c r="O69" t="s">
        <v>23</v>
      </c>
      <c r="P69" t="s">
        <v>2367</v>
      </c>
      <c r="Q69">
        <v>3</v>
      </c>
      <c r="R69" t="s">
        <v>24</v>
      </c>
    </row>
    <row r="70" spans="1:18" x14ac:dyDescent="0.3">
      <c r="A70" t="s">
        <v>1050</v>
      </c>
      <c r="B70" s="25">
        <v>45797.419479166667</v>
      </c>
      <c r="C70" t="s">
        <v>506</v>
      </c>
      <c r="D70" t="s">
        <v>174</v>
      </c>
      <c r="E70" t="s">
        <v>183</v>
      </c>
      <c r="F70">
        <v>11000</v>
      </c>
      <c r="G70">
        <v>2.2000000000000002</v>
      </c>
      <c r="H70">
        <v>0</v>
      </c>
      <c r="I70">
        <v>24200.000000000004</v>
      </c>
      <c r="J70">
        <v>0</v>
      </c>
      <c r="K70">
        <v>24200.000000000004</v>
      </c>
      <c r="L70">
        <v>48000</v>
      </c>
      <c r="M70">
        <v>72200</v>
      </c>
      <c r="N70" t="s">
        <v>29</v>
      </c>
      <c r="O70" t="s">
        <v>23</v>
      </c>
      <c r="P70" t="s">
        <v>2368</v>
      </c>
      <c r="Q70">
        <v>5</v>
      </c>
      <c r="R70" t="s">
        <v>24</v>
      </c>
    </row>
    <row r="71" spans="1:18" x14ac:dyDescent="0.3">
      <c r="A71" t="s">
        <v>931</v>
      </c>
      <c r="B71" s="25">
        <v>45774.447754629633</v>
      </c>
      <c r="C71" t="s">
        <v>296</v>
      </c>
      <c r="D71" t="s">
        <v>134</v>
      </c>
      <c r="E71" t="s">
        <v>183</v>
      </c>
      <c r="F71">
        <v>11000</v>
      </c>
      <c r="G71">
        <v>1.5</v>
      </c>
      <c r="H71">
        <v>0</v>
      </c>
      <c r="I71">
        <v>16500</v>
      </c>
      <c r="J71">
        <v>0</v>
      </c>
      <c r="K71">
        <v>16500</v>
      </c>
      <c r="L71">
        <v>50000</v>
      </c>
      <c r="M71">
        <v>66500</v>
      </c>
      <c r="N71" t="s">
        <v>59</v>
      </c>
      <c r="O71" t="s">
        <v>23</v>
      </c>
      <c r="P71" t="s">
        <v>2371</v>
      </c>
      <c r="Q71">
        <v>1</v>
      </c>
      <c r="R71" t="s">
        <v>24</v>
      </c>
    </row>
    <row r="72" spans="1:18" x14ac:dyDescent="0.3">
      <c r="A72" t="s">
        <v>914</v>
      </c>
      <c r="B72" s="25">
        <v>45773.612060185187</v>
      </c>
      <c r="C72" t="s">
        <v>915</v>
      </c>
      <c r="D72" t="s">
        <v>20</v>
      </c>
      <c r="E72" t="s">
        <v>183</v>
      </c>
      <c r="F72">
        <v>11000</v>
      </c>
      <c r="G72">
        <v>0.7</v>
      </c>
      <c r="H72">
        <v>0</v>
      </c>
      <c r="I72">
        <v>7699.9999999999991</v>
      </c>
      <c r="J72">
        <v>0</v>
      </c>
      <c r="K72">
        <v>7699.9999999999991</v>
      </c>
      <c r="L72">
        <v>15000</v>
      </c>
      <c r="M72">
        <v>22700</v>
      </c>
      <c r="N72" t="s">
        <v>34</v>
      </c>
      <c r="O72" t="s">
        <v>23</v>
      </c>
      <c r="P72" t="s">
        <v>2367</v>
      </c>
      <c r="Q72">
        <v>1</v>
      </c>
      <c r="R72" t="s">
        <v>35</v>
      </c>
    </row>
    <row r="73" spans="1:18" x14ac:dyDescent="0.3">
      <c r="A73" t="s">
        <v>885</v>
      </c>
      <c r="B73" s="25">
        <v>45772.433888888889</v>
      </c>
      <c r="C73" t="s">
        <v>92</v>
      </c>
      <c r="D73" t="s">
        <v>62</v>
      </c>
      <c r="E73" t="s">
        <v>183</v>
      </c>
      <c r="F73">
        <v>11000</v>
      </c>
      <c r="G73">
        <v>0.7</v>
      </c>
      <c r="H73">
        <v>5</v>
      </c>
      <c r="I73">
        <v>7699.9999999999991</v>
      </c>
      <c r="J73">
        <v>385</v>
      </c>
      <c r="K73">
        <v>7314.9999999999991</v>
      </c>
      <c r="L73">
        <v>59000</v>
      </c>
      <c r="M73">
        <v>66315</v>
      </c>
      <c r="N73" t="s">
        <v>22</v>
      </c>
      <c r="O73" t="s">
        <v>70</v>
      </c>
      <c r="P73" t="s">
        <v>2367</v>
      </c>
      <c r="Q73">
        <v>4</v>
      </c>
      <c r="R73" t="s">
        <v>24</v>
      </c>
    </row>
    <row r="74" spans="1:18" x14ac:dyDescent="0.3">
      <c r="A74" t="s">
        <v>876</v>
      </c>
      <c r="B74" s="25">
        <v>45772.093761574077</v>
      </c>
      <c r="C74" t="s">
        <v>391</v>
      </c>
      <c r="D74" t="s">
        <v>27</v>
      </c>
      <c r="E74" t="s">
        <v>183</v>
      </c>
      <c r="F74">
        <v>11000</v>
      </c>
      <c r="G74">
        <v>1.8</v>
      </c>
      <c r="H74">
        <v>5</v>
      </c>
      <c r="I74">
        <v>19800</v>
      </c>
      <c r="J74">
        <v>990</v>
      </c>
      <c r="K74">
        <v>18810</v>
      </c>
      <c r="L74">
        <v>17000</v>
      </c>
      <c r="M74">
        <v>35810</v>
      </c>
      <c r="N74" t="s">
        <v>22</v>
      </c>
      <c r="O74" t="s">
        <v>23</v>
      </c>
      <c r="P74" t="s">
        <v>2366</v>
      </c>
      <c r="Q74">
        <v>5</v>
      </c>
      <c r="R74" t="s">
        <v>24</v>
      </c>
    </row>
    <row r="75" spans="1:18" x14ac:dyDescent="0.3">
      <c r="A75" t="s">
        <v>862</v>
      </c>
      <c r="B75" s="25">
        <v>45761.862835648149</v>
      </c>
      <c r="C75" t="s">
        <v>523</v>
      </c>
      <c r="D75" t="s">
        <v>253</v>
      </c>
      <c r="E75" t="s">
        <v>183</v>
      </c>
      <c r="F75">
        <v>11000</v>
      </c>
      <c r="G75">
        <v>2</v>
      </c>
      <c r="H75">
        <v>0</v>
      </c>
      <c r="I75">
        <v>22000</v>
      </c>
      <c r="J75">
        <v>0</v>
      </c>
      <c r="K75">
        <v>22000</v>
      </c>
      <c r="L75">
        <v>18000</v>
      </c>
      <c r="M75">
        <v>40000</v>
      </c>
      <c r="N75" t="s">
        <v>22</v>
      </c>
      <c r="O75" t="s">
        <v>70</v>
      </c>
      <c r="P75" t="s">
        <v>2371</v>
      </c>
      <c r="Q75">
        <v>4</v>
      </c>
      <c r="R75" t="s">
        <v>24</v>
      </c>
    </row>
    <row r="76" spans="1:18" x14ac:dyDescent="0.3">
      <c r="A76" t="s">
        <v>798</v>
      </c>
      <c r="B76" s="25">
        <v>45746.643067129633</v>
      </c>
      <c r="C76" t="s">
        <v>799</v>
      </c>
      <c r="D76" t="s">
        <v>57</v>
      </c>
      <c r="E76" t="s">
        <v>183</v>
      </c>
      <c r="F76">
        <v>11000</v>
      </c>
      <c r="G76">
        <v>0.7</v>
      </c>
      <c r="H76">
        <v>0</v>
      </c>
      <c r="I76">
        <v>7699.9999999999991</v>
      </c>
      <c r="J76">
        <v>0</v>
      </c>
      <c r="K76">
        <v>7699.9999999999991</v>
      </c>
      <c r="L76">
        <v>26000</v>
      </c>
      <c r="M76">
        <v>33700</v>
      </c>
      <c r="N76" t="s">
        <v>29</v>
      </c>
      <c r="O76" t="s">
        <v>23</v>
      </c>
      <c r="P76" t="s">
        <v>2369</v>
      </c>
      <c r="Q76">
        <v>1</v>
      </c>
      <c r="R76" t="s">
        <v>24</v>
      </c>
    </row>
    <row r="77" spans="1:18" x14ac:dyDescent="0.3">
      <c r="A77" t="s">
        <v>602</v>
      </c>
      <c r="B77" s="25">
        <v>45716.518541666665</v>
      </c>
      <c r="C77" t="s">
        <v>493</v>
      </c>
      <c r="D77" t="s">
        <v>99</v>
      </c>
      <c r="E77" t="s">
        <v>183</v>
      </c>
      <c r="F77">
        <v>11000</v>
      </c>
      <c r="G77">
        <v>1.6</v>
      </c>
      <c r="H77">
        <v>0</v>
      </c>
      <c r="I77">
        <v>17600</v>
      </c>
      <c r="J77">
        <v>0</v>
      </c>
      <c r="K77">
        <v>17600</v>
      </c>
      <c r="L77">
        <v>97000</v>
      </c>
      <c r="M77">
        <v>114600</v>
      </c>
      <c r="N77" t="s">
        <v>34</v>
      </c>
      <c r="O77" t="s">
        <v>23</v>
      </c>
      <c r="P77" t="s">
        <v>2366</v>
      </c>
      <c r="Q77">
        <v>2</v>
      </c>
      <c r="R77" t="s">
        <v>24</v>
      </c>
    </row>
    <row r="78" spans="1:18" x14ac:dyDescent="0.3">
      <c r="A78" t="s">
        <v>597</v>
      </c>
      <c r="B78" s="25">
        <v>45716.490543981483</v>
      </c>
      <c r="C78" t="s">
        <v>407</v>
      </c>
      <c r="D78" t="s">
        <v>124</v>
      </c>
      <c r="E78" t="s">
        <v>183</v>
      </c>
      <c r="F78">
        <v>11000</v>
      </c>
      <c r="G78">
        <v>1.2</v>
      </c>
      <c r="H78">
        <v>0</v>
      </c>
      <c r="I78">
        <v>13200</v>
      </c>
      <c r="J78">
        <v>0</v>
      </c>
      <c r="K78">
        <v>13200</v>
      </c>
      <c r="L78">
        <v>59000</v>
      </c>
      <c r="M78">
        <v>72200</v>
      </c>
      <c r="N78" t="s">
        <v>59</v>
      </c>
      <c r="O78" t="s">
        <v>23</v>
      </c>
      <c r="P78" t="s">
        <v>2371</v>
      </c>
      <c r="Q78">
        <v>1</v>
      </c>
      <c r="R78" t="s">
        <v>24</v>
      </c>
    </row>
    <row r="79" spans="1:18" x14ac:dyDescent="0.3">
      <c r="A79" t="s">
        <v>571</v>
      </c>
      <c r="B79" s="25">
        <v>45715.736400462964</v>
      </c>
      <c r="C79" t="s">
        <v>540</v>
      </c>
      <c r="D79" t="s">
        <v>99</v>
      </c>
      <c r="E79" t="s">
        <v>183</v>
      </c>
      <c r="F79">
        <v>11000</v>
      </c>
      <c r="G79">
        <v>2.2000000000000002</v>
      </c>
      <c r="H79">
        <v>0</v>
      </c>
      <c r="I79">
        <v>24200.000000000004</v>
      </c>
      <c r="J79">
        <v>0</v>
      </c>
      <c r="K79">
        <v>24200.000000000004</v>
      </c>
      <c r="L79">
        <v>0</v>
      </c>
      <c r="M79">
        <v>24200.000000000004</v>
      </c>
      <c r="N79" t="s">
        <v>59</v>
      </c>
      <c r="O79" t="s">
        <v>23</v>
      </c>
      <c r="P79" t="s">
        <v>2369</v>
      </c>
      <c r="Q79">
        <v>3</v>
      </c>
      <c r="R79" t="s">
        <v>24</v>
      </c>
    </row>
    <row r="80" spans="1:18" x14ac:dyDescent="0.3">
      <c r="A80" t="s">
        <v>522</v>
      </c>
      <c r="B80" s="25">
        <v>45713.74763888889</v>
      </c>
      <c r="C80" t="s">
        <v>523</v>
      </c>
      <c r="D80" t="s">
        <v>253</v>
      </c>
      <c r="E80" t="s">
        <v>183</v>
      </c>
      <c r="F80">
        <v>11000</v>
      </c>
      <c r="G80">
        <v>1.5</v>
      </c>
      <c r="H80">
        <v>5</v>
      </c>
      <c r="I80">
        <v>16500</v>
      </c>
      <c r="J80">
        <v>825</v>
      </c>
      <c r="K80">
        <v>15675</v>
      </c>
      <c r="L80">
        <v>0</v>
      </c>
      <c r="M80">
        <v>15675</v>
      </c>
      <c r="N80" t="s">
        <v>22</v>
      </c>
      <c r="O80" t="s">
        <v>23</v>
      </c>
      <c r="P80" t="s">
        <v>2367</v>
      </c>
      <c r="Q80">
        <v>2</v>
      </c>
      <c r="R80" t="s">
        <v>24</v>
      </c>
    </row>
    <row r="81" spans="1:18" x14ac:dyDescent="0.3">
      <c r="A81" t="s">
        <v>496</v>
      </c>
      <c r="B81" s="25">
        <v>45713.440462962964</v>
      </c>
      <c r="C81" t="s">
        <v>272</v>
      </c>
      <c r="D81" t="s">
        <v>141</v>
      </c>
      <c r="E81" t="s">
        <v>183</v>
      </c>
      <c r="F81">
        <v>11000</v>
      </c>
      <c r="G81">
        <v>1.1000000000000001</v>
      </c>
      <c r="H81">
        <v>5</v>
      </c>
      <c r="I81">
        <v>12100.000000000002</v>
      </c>
      <c r="J81">
        <v>605.00000000000011</v>
      </c>
      <c r="K81">
        <v>11495.000000000002</v>
      </c>
      <c r="L81">
        <v>55000</v>
      </c>
      <c r="M81">
        <v>66495</v>
      </c>
      <c r="N81" t="s">
        <v>34</v>
      </c>
      <c r="O81" t="s">
        <v>23</v>
      </c>
      <c r="P81" t="s">
        <v>2368</v>
      </c>
      <c r="Q81">
        <v>3</v>
      </c>
      <c r="R81" t="s">
        <v>24</v>
      </c>
    </row>
    <row r="82" spans="1:18" x14ac:dyDescent="0.3">
      <c r="A82" t="s">
        <v>489</v>
      </c>
      <c r="B82" s="25">
        <v>45713.376006944447</v>
      </c>
      <c r="C82" t="s">
        <v>490</v>
      </c>
      <c r="D82" t="s">
        <v>124</v>
      </c>
      <c r="E82" t="s">
        <v>183</v>
      </c>
      <c r="F82">
        <v>11000</v>
      </c>
      <c r="G82">
        <v>0.9</v>
      </c>
      <c r="H82">
        <v>5</v>
      </c>
      <c r="I82">
        <v>9900</v>
      </c>
      <c r="J82">
        <v>495</v>
      </c>
      <c r="K82">
        <v>9405</v>
      </c>
      <c r="L82">
        <v>59000</v>
      </c>
      <c r="M82">
        <v>68405</v>
      </c>
      <c r="N82" t="s">
        <v>29</v>
      </c>
      <c r="O82" t="s">
        <v>23</v>
      </c>
      <c r="P82" t="s">
        <v>2368</v>
      </c>
      <c r="Q82">
        <v>5</v>
      </c>
      <c r="R82" t="s">
        <v>24</v>
      </c>
    </row>
    <row r="83" spans="1:18" x14ac:dyDescent="0.3">
      <c r="A83" t="s">
        <v>460</v>
      </c>
      <c r="B83" s="25">
        <v>45705.715231481481</v>
      </c>
      <c r="C83" t="s">
        <v>461</v>
      </c>
      <c r="D83" t="s">
        <v>109</v>
      </c>
      <c r="E83" t="s">
        <v>183</v>
      </c>
      <c r="F83">
        <v>11000</v>
      </c>
      <c r="G83">
        <v>2.1</v>
      </c>
      <c r="H83">
        <v>0</v>
      </c>
      <c r="I83">
        <v>23100</v>
      </c>
      <c r="J83">
        <v>0</v>
      </c>
      <c r="K83">
        <v>23100</v>
      </c>
      <c r="L83">
        <v>72000</v>
      </c>
      <c r="M83">
        <v>95100</v>
      </c>
      <c r="N83" t="s">
        <v>59</v>
      </c>
      <c r="O83" t="s">
        <v>23</v>
      </c>
      <c r="P83" t="s">
        <v>2371</v>
      </c>
      <c r="Q83">
        <v>2</v>
      </c>
      <c r="R83" t="s">
        <v>24</v>
      </c>
    </row>
    <row r="84" spans="1:18" x14ac:dyDescent="0.3">
      <c r="A84" t="s">
        <v>408</v>
      </c>
      <c r="B84" s="25">
        <v>45692.707870370374</v>
      </c>
      <c r="C84" t="s">
        <v>264</v>
      </c>
      <c r="D84" t="s">
        <v>186</v>
      </c>
      <c r="E84" t="s">
        <v>183</v>
      </c>
      <c r="F84">
        <v>11000</v>
      </c>
      <c r="G84">
        <v>2.2000000000000002</v>
      </c>
      <c r="H84">
        <v>0</v>
      </c>
      <c r="I84">
        <v>24200.000000000004</v>
      </c>
      <c r="J84">
        <v>0</v>
      </c>
      <c r="K84">
        <v>24200.000000000004</v>
      </c>
      <c r="L84">
        <v>87000</v>
      </c>
      <c r="M84">
        <v>111200</v>
      </c>
      <c r="N84" t="s">
        <v>29</v>
      </c>
      <c r="O84" t="s">
        <v>23</v>
      </c>
      <c r="P84" t="s">
        <v>2367</v>
      </c>
      <c r="Q84">
        <v>2</v>
      </c>
      <c r="R84" t="s">
        <v>24</v>
      </c>
    </row>
    <row r="85" spans="1:18" x14ac:dyDescent="0.3">
      <c r="A85" t="s">
        <v>360</v>
      </c>
      <c r="B85" s="25">
        <v>45688.391388888886</v>
      </c>
      <c r="C85" t="s">
        <v>317</v>
      </c>
      <c r="D85" t="s">
        <v>253</v>
      </c>
      <c r="E85" t="s">
        <v>183</v>
      </c>
      <c r="F85">
        <v>11000</v>
      </c>
      <c r="G85">
        <v>0.4</v>
      </c>
      <c r="H85">
        <v>0</v>
      </c>
      <c r="I85">
        <v>4400</v>
      </c>
      <c r="J85">
        <v>0</v>
      </c>
      <c r="K85">
        <v>4400</v>
      </c>
      <c r="L85">
        <v>18000</v>
      </c>
      <c r="M85">
        <v>22400</v>
      </c>
      <c r="N85" t="s">
        <v>29</v>
      </c>
      <c r="O85" t="s">
        <v>23</v>
      </c>
      <c r="P85" t="s">
        <v>2368</v>
      </c>
      <c r="Q85">
        <v>5</v>
      </c>
      <c r="R85" t="s">
        <v>35</v>
      </c>
    </row>
    <row r="86" spans="1:18" x14ac:dyDescent="0.3">
      <c r="A86" t="s">
        <v>332</v>
      </c>
      <c r="B86" s="25">
        <v>45687.396157407406</v>
      </c>
      <c r="C86" t="s">
        <v>333</v>
      </c>
      <c r="D86" t="s">
        <v>124</v>
      </c>
      <c r="E86" t="s">
        <v>183</v>
      </c>
      <c r="F86">
        <v>11000</v>
      </c>
      <c r="G86">
        <v>2</v>
      </c>
      <c r="H86">
        <v>0</v>
      </c>
      <c r="I86">
        <v>22000</v>
      </c>
      <c r="J86">
        <v>0</v>
      </c>
      <c r="K86">
        <v>22000</v>
      </c>
      <c r="L86">
        <v>59000</v>
      </c>
      <c r="M86">
        <v>81000</v>
      </c>
      <c r="N86" t="s">
        <v>59</v>
      </c>
      <c r="O86" t="s">
        <v>23</v>
      </c>
      <c r="P86" t="s">
        <v>2366</v>
      </c>
      <c r="Q86">
        <v>1</v>
      </c>
      <c r="R86" t="s">
        <v>35</v>
      </c>
    </row>
    <row r="87" spans="1:18" x14ac:dyDescent="0.3">
      <c r="A87" t="s">
        <v>295</v>
      </c>
      <c r="B87" s="25">
        <v>45685.439398148148</v>
      </c>
      <c r="C87" t="s">
        <v>296</v>
      </c>
      <c r="D87" t="s">
        <v>134</v>
      </c>
      <c r="E87" t="s">
        <v>183</v>
      </c>
      <c r="F87">
        <v>11000</v>
      </c>
      <c r="G87">
        <v>1.9</v>
      </c>
      <c r="H87">
        <v>0</v>
      </c>
      <c r="I87">
        <v>20900</v>
      </c>
      <c r="J87">
        <v>0</v>
      </c>
      <c r="K87">
        <v>20900</v>
      </c>
      <c r="L87">
        <v>0</v>
      </c>
      <c r="M87">
        <v>20900</v>
      </c>
      <c r="N87" t="s">
        <v>22</v>
      </c>
      <c r="O87" t="s">
        <v>23</v>
      </c>
      <c r="P87" t="s">
        <v>2371</v>
      </c>
      <c r="Q87">
        <v>3</v>
      </c>
      <c r="R87" t="s">
        <v>24</v>
      </c>
    </row>
    <row r="88" spans="1:18" x14ac:dyDescent="0.3">
      <c r="A88" t="s">
        <v>242</v>
      </c>
      <c r="B88" s="25">
        <v>45683.569062499999</v>
      </c>
      <c r="C88" t="s">
        <v>243</v>
      </c>
      <c r="D88" t="s">
        <v>124</v>
      </c>
      <c r="E88" t="s">
        <v>183</v>
      </c>
      <c r="F88">
        <v>11000</v>
      </c>
      <c r="G88">
        <v>1.5</v>
      </c>
      <c r="H88">
        <v>0</v>
      </c>
      <c r="I88">
        <v>16500</v>
      </c>
      <c r="J88">
        <v>0</v>
      </c>
      <c r="K88">
        <v>16500</v>
      </c>
      <c r="L88">
        <v>0</v>
      </c>
      <c r="M88">
        <v>16500</v>
      </c>
      <c r="N88" t="s">
        <v>29</v>
      </c>
      <c r="O88" t="s">
        <v>70</v>
      </c>
      <c r="P88" t="s">
        <v>2368</v>
      </c>
      <c r="Q88">
        <v>2</v>
      </c>
      <c r="R88"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87B4-5C05-470F-A229-6F6962118EFF}">
  <dimension ref="A3:AN7297"/>
  <sheetViews>
    <sheetView zoomScale="55" zoomScaleNormal="55" workbookViewId="0">
      <selection activeCell="S34" sqref="S34"/>
    </sheetView>
  </sheetViews>
  <sheetFormatPr defaultRowHeight="14.4" x14ac:dyDescent="0.3"/>
  <cols>
    <col min="1" max="1" width="36.21875" bestFit="1" customWidth="1"/>
    <col min="2" max="2" width="22.88671875" bestFit="1" customWidth="1"/>
    <col min="4" max="4" width="18.44140625" bestFit="1" customWidth="1"/>
    <col min="5" max="5" width="22.88671875" bestFit="1" customWidth="1"/>
    <col min="18" max="18" width="18.44140625" bestFit="1" customWidth="1"/>
    <col min="19" max="19" width="21.33203125" bestFit="1" customWidth="1"/>
    <col min="20" max="20" width="22.88671875" bestFit="1" customWidth="1"/>
    <col min="21" max="21" width="16.44140625" bestFit="1" customWidth="1"/>
    <col min="22" max="22" width="18.6640625" bestFit="1" customWidth="1"/>
    <col min="23" max="23" width="33.6640625" bestFit="1" customWidth="1"/>
    <col min="24" max="24" width="21.33203125" bestFit="1" customWidth="1"/>
    <col min="27" max="27" width="21.88671875" bestFit="1" customWidth="1"/>
    <col min="28" max="28" width="23.5546875" bestFit="1" customWidth="1"/>
    <col min="30" max="30" width="13.44140625" bestFit="1" customWidth="1"/>
    <col min="31" max="31" width="18.5546875" bestFit="1" customWidth="1"/>
    <col min="32" max="32" width="21.33203125" bestFit="1" customWidth="1"/>
    <col min="33" max="33" width="18.44140625" bestFit="1" customWidth="1"/>
    <col min="34" max="34" width="29.77734375" bestFit="1" customWidth="1"/>
    <col min="35" max="35" width="14.88671875" bestFit="1" customWidth="1"/>
    <col min="36" max="36" width="13.21875" bestFit="1" customWidth="1"/>
    <col min="37" max="37" width="11.44140625" bestFit="1" customWidth="1"/>
    <col min="39" max="39" width="18.44140625" bestFit="1" customWidth="1"/>
    <col min="40" max="40" width="21.33203125" bestFit="1" customWidth="1"/>
    <col min="41" max="41" width="14.44140625" bestFit="1" customWidth="1"/>
    <col min="42" max="42" width="14.88671875" bestFit="1" customWidth="1"/>
  </cols>
  <sheetData>
    <row r="3" spans="1:35" x14ac:dyDescent="0.3">
      <c r="A3" s="11" t="s">
        <v>2375</v>
      </c>
      <c r="B3" t="s">
        <v>2380</v>
      </c>
      <c r="D3" s="11" t="s">
        <v>2375</v>
      </c>
      <c r="E3" t="s">
        <v>2380</v>
      </c>
    </row>
    <row r="4" spans="1:35" x14ac:dyDescent="0.3">
      <c r="A4" s="12" t="s">
        <v>2744</v>
      </c>
      <c r="B4" s="7">
        <v>56433562.5</v>
      </c>
      <c r="D4" s="12" t="s">
        <v>2394</v>
      </c>
      <c r="E4" s="7">
        <v>5008055</v>
      </c>
    </row>
    <row r="5" spans="1:35" x14ac:dyDescent="0.3">
      <c r="A5" s="17" t="s">
        <v>2745</v>
      </c>
      <c r="B5" s="7">
        <v>14245240</v>
      </c>
      <c r="D5" s="12" t="s">
        <v>2395</v>
      </c>
      <c r="E5" s="7">
        <v>4411592.5</v>
      </c>
    </row>
    <row r="6" spans="1:35" x14ac:dyDescent="0.3">
      <c r="A6" s="18" t="s">
        <v>2394</v>
      </c>
      <c r="B6" s="7">
        <v>5008055</v>
      </c>
      <c r="D6" s="12" t="s">
        <v>2396</v>
      </c>
      <c r="E6" s="7">
        <v>4825592.5</v>
      </c>
    </row>
    <row r="7" spans="1:35" x14ac:dyDescent="0.3">
      <c r="A7" s="19" t="s">
        <v>2406</v>
      </c>
      <c r="B7" s="7">
        <v>195225</v>
      </c>
      <c r="D7" s="12" t="s">
        <v>2397</v>
      </c>
      <c r="E7" s="7">
        <v>4320902.5</v>
      </c>
    </row>
    <row r="8" spans="1:35" x14ac:dyDescent="0.3">
      <c r="A8" s="20" t="s">
        <v>2729</v>
      </c>
      <c r="B8" s="7">
        <v>10450</v>
      </c>
      <c r="D8" s="12" t="s">
        <v>2398</v>
      </c>
      <c r="E8" s="7">
        <v>3903452.5</v>
      </c>
    </row>
    <row r="9" spans="1:35" x14ac:dyDescent="0.3">
      <c r="A9" s="21" t="s">
        <v>2746</v>
      </c>
      <c r="B9" s="7">
        <v>10450</v>
      </c>
      <c r="D9" s="12" t="s">
        <v>2399</v>
      </c>
      <c r="E9" s="7">
        <v>4721585</v>
      </c>
    </row>
    <row r="10" spans="1:35" x14ac:dyDescent="0.3">
      <c r="A10" s="22" t="s">
        <v>2747</v>
      </c>
      <c r="B10" s="7">
        <v>10450</v>
      </c>
      <c r="D10" s="12" t="s">
        <v>2400</v>
      </c>
      <c r="E10" s="7">
        <v>4132577.5</v>
      </c>
    </row>
    <row r="11" spans="1:35" x14ac:dyDescent="0.3">
      <c r="A11" s="23">
        <v>45658.384444444448</v>
      </c>
      <c r="B11" s="7">
        <v>10450</v>
      </c>
      <c r="D11" s="12" t="s">
        <v>2401</v>
      </c>
      <c r="E11" s="7">
        <v>4755047.5</v>
      </c>
    </row>
    <row r="12" spans="1:35" x14ac:dyDescent="0.3">
      <c r="A12" s="20" t="s">
        <v>2730</v>
      </c>
      <c r="B12" s="7">
        <v>9975</v>
      </c>
      <c r="D12" s="12" t="s">
        <v>2402</v>
      </c>
      <c r="E12" s="7">
        <v>3912375</v>
      </c>
    </row>
    <row r="13" spans="1:35" x14ac:dyDescent="0.3">
      <c r="A13" s="21" t="s">
        <v>2748</v>
      </c>
      <c r="B13" s="7">
        <v>9975</v>
      </c>
      <c r="D13" s="12" t="s">
        <v>2403</v>
      </c>
      <c r="E13" s="7">
        <v>4906020</v>
      </c>
    </row>
    <row r="14" spans="1:35" x14ac:dyDescent="0.3">
      <c r="A14" s="22" t="s">
        <v>2749</v>
      </c>
      <c r="B14" s="7">
        <v>9975</v>
      </c>
      <c r="D14" s="12" t="s">
        <v>2404</v>
      </c>
      <c r="E14" s="7">
        <v>5361720</v>
      </c>
    </row>
    <row r="15" spans="1:35" x14ac:dyDescent="0.3">
      <c r="A15" s="23">
        <v>45658.423483796294</v>
      </c>
      <c r="B15" s="7">
        <v>9975</v>
      </c>
      <c r="D15" s="12" t="s">
        <v>2405</v>
      </c>
      <c r="E15" s="7">
        <v>6174642.5</v>
      </c>
      <c r="AA15" s="11" t="s">
        <v>2375</v>
      </c>
      <c r="AB15" t="s">
        <v>2383</v>
      </c>
      <c r="AF15" s="11" t="s">
        <v>2381</v>
      </c>
      <c r="AG15" s="11" t="s">
        <v>2384</v>
      </c>
    </row>
    <row r="16" spans="1:35" x14ac:dyDescent="0.3">
      <c r="A16" s="20" t="s">
        <v>2732</v>
      </c>
      <c r="B16" s="7">
        <v>56335</v>
      </c>
      <c r="D16" s="12" t="s">
        <v>12</v>
      </c>
      <c r="E16" s="7">
        <v>56433562.5</v>
      </c>
      <c r="R16" s="11" t="s">
        <v>2375</v>
      </c>
      <c r="S16" t="s">
        <v>2381</v>
      </c>
      <c r="T16" t="s">
        <v>2380</v>
      </c>
      <c r="AA16" s="12" t="s">
        <v>2369</v>
      </c>
      <c r="AB16" s="7">
        <v>31724182.5</v>
      </c>
      <c r="AF16" s="11" t="s">
        <v>2375</v>
      </c>
      <c r="AG16" t="s">
        <v>35</v>
      </c>
      <c r="AH16" t="s">
        <v>24</v>
      </c>
      <c r="AI16" t="s">
        <v>12</v>
      </c>
    </row>
    <row r="17" spans="1:40" x14ac:dyDescent="0.3">
      <c r="A17" s="21" t="s">
        <v>2750</v>
      </c>
      <c r="B17" s="7">
        <v>19142.5</v>
      </c>
      <c r="R17" s="12" t="s">
        <v>34</v>
      </c>
      <c r="S17">
        <v>499</v>
      </c>
      <c r="T17" s="7">
        <v>13086287.5</v>
      </c>
      <c r="V17" s="11" t="s">
        <v>2375</v>
      </c>
      <c r="W17" t="s">
        <v>2382</v>
      </c>
      <c r="X17" t="s">
        <v>2381</v>
      </c>
      <c r="AA17" s="12" t="s">
        <v>2368</v>
      </c>
      <c r="AB17" s="7">
        <v>31504552.5</v>
      </c>
      <c r="AF17" s="12" t="s">
        <v>34</v>
      </c>
      <c r="AG17">
        <v>110</v>
      </c>
      <c r="AH17">
        <v>389</v>
      </c>
      <c r="AI17">
        <v>499</v>
      </c>
    </row>
    <row r="18" spans="1:40" x14ac:dyDescent="0.3">
      <c r="A18" s="22" t="s">
        <v>2751</v>
      </c>
      <c r="B18" s="7">
        <v>19142.5</v>
      </c>
      <c r="R18" s="12" t="s">
        <v>59</v>
      </c>
      <c r="S18">
        <v>467</v>
      </c>
      <c r="T18" s="7">
        <v>13574115</v>
      </c>
      <c r="V18" s="12" t="s">
        <v>76</v>
      </c>
      <c r="W18" s="15">
        <v>3.1666666666666665</v>
      </c>
      <c r="X18">
        <v>156</v>
      </c>
      <c r="AA18" s="12" t="s">
        <v>2366</v>
      </c>
      <c r="AB18" s="7">
        <v>32251402.5</v>
      </c>
      <c r="AF18" s="12" t="s">
        <v>59</v>
      </c>
      <c r="AG18">
        <v>88</v>
      </c>
      <c r="AH18">
        <v>379</v>
      </c>
      <c r="AI18">
        <v>467</v>
      </c>
    </row>
    <row r="19" spans="1:40" x14ac:dyDescent="0.3">
      <c r="A19" s="23">
        <v>45658.51054398148</v>
      </c>
      <c r="B19" s="7">
        <v>19142.5</v>
      </c>
      <c r="R19" s="12" t="s">
        <v>22</v>
      </c>
      <c r="S19">
        <v>519</v>
      </c>
      <c r="T19" s="7">
        <v>14688805</v>
      </c>
      <c r="V19" s="12" t="s">
        <v>42</v>
      </c>
      <c r="W19" s="15">
        <v>2.8934911242603549</v>
      </c>
      <c r="X19">
        <v>169</v>
      </c>
      <c r="AA19" s="12" t="s">
        <v>2371</v>
      </c>
      <c r="AB19" s="7">
        <v>31749497.5</v>
      </c>
      <c r="AF19" s="12" t="s">
        <v>22</v>
      </c>
      <c r="AG19">
        <v>107</v>
      </c>
      <c r="AH19">
        <v>412</v>
      </c>
      <c r="AI19">
        <v>519</v>
      </c>
    </row>
    <row r="20" spans="1:40" x14ac:dyDescent="0.3">
      <c r="A20" s="21" t="s">
        <v>2752</v>
      </c>
      <c r="B20" s="7">
        <v>37192.5</v>
      </c>
      <c r="R20" s="12" t="s">
        <v>29</v>
      </c>
      <c r="S20">
        <v>515</v>
      </c>
      <c r="T20" s="7">
        <v>15084355</v>
      </c>
      <c r="V20" s="12" t="s">
        <v>144</v>
      </c>
      <c r="W20" s="15">
        <v>2.9</v>
      </c>
      <c r="X20">
        <v>80</v>
      </c>
      <c r="AA20" s="12" t="s">
        <v>2367</v>
      </c>
      <c r="AB20" s="7">
        <v>32254927.5</v>
      </c>
      <c r="AF20" s="12" t="s">
        <v>29</v>
      </c>
      <c r="AG20">
        <v>94</v>
      </c>
      <c r="AH20">
        <v>421</v>
      </c>
      <c r="AI20">
        <v>515</v>
      </c>
      <c r="AM20" s="11" t="s">
        <v>2375</v>
      </c>
      <c r="AN20" t="s">
        <v>2381</v>
      </c>
    </row>
    <row r="21" spans="1:40" x14ac:dyDescent="0.3">
      <c r="A21" s="22" t="s">
        <v>2753</v>
      </c>
      <c r="B21" s="7">
        <v>37192.5</v>
      </c>
      <c r="R21" s="12" t="s">
        <v>12</v>
      </c>
      <c r="S21">
        <v>2000</v>
      </c>
      <c r="T21" s="7">
        <v>56433562.5</v>
      </c>
      <c r="V21" s="12" t="s">
        <v>50</v>
      </c>
      <c r="W21" s="15">
        <v>2.9264705882352939</v>
      </c>
      <c r="X21">
        <v>68</v>
      </c>
      <c r="AA21" s="12" t="s">
        <v>12</v>
      </c>
      <c r="AB21" s="7">
        <v>159484562.5</v>
      </c>
      <c r="AF21" s="12" t="s">
        <v>12</v>
      </c>
      <c r="AG21">
        <v>399</v>
      </c>
      <c r="AH21">
        <v>1601</v>
      </c>
      <c r="AI21">
        <v>2000</v>
      </c>
      <c r="AM21" s="27">
        <v>0.1</v>
      </c>
      <c r="AN21">
        <v>6</v>
      </c>
    </row>
    <row r="22" spans="1:40" x14ac:dyDescent="0.3">
      <c r="A22" s="23">
        <v>45658.533715277779</v>
      </c>
      <c r="B22" s="7">
        <v>37192.5</v>
      </c>
      <c r="V22" s="12" t="s">
        <v>54</v>
      </c>
      <c r="W22" s="15">
        <v>3.1025641025641026</v>
      </c>
      <c r="X22">
        <v>78</v>
      </c>
      <c r="AM22" s="27">
        <v>0.2</v>
      </c>
      <c r="AN22">
        <v>44</v>
      </c>
    </row>
    <row r="23" spans="1:40" x14ac:dyDescent="0.3">
      <c r="A23" s="20" t="s">
        <v>2736</v>
      </c>
      <c r="B23" s="7">
        <v>45600</v>
      </c>
      <c r="V23" s="12" t="s">
        <v>66</v>
      </c>
      <c r="W23" s="15">
        <v>2.7966101694915255</v>
      </c>
      <c r="X23">
        <v>118</v>
      </c>
      <c r="AA23" t="str">
        <f t="shared" ref="AA23:AB29" si="0">AA15</f>
        <v>Row Labels</v>
      </c>
      <c r="AB23" t="str">
        <f t="shared" si="0"/>
        <v>Sum of Grand Total</v>
      </c>
      <c r="AM23" s="27">
        <v>0.3</v>
      </c>
      <c r="AN23">
        <v>64</v>
      </c>
    </row>
    <row r="24" spans="1:40" x14ac:dyDescent="0.3">
      <c r="A24" s="21" t="s">
        <v>2754</v>
      </c>
      <c r="B24" s="7">
        <v>45600</v>
      </c>
      <c r="V24" s="12" t="s">
        <v>103</v>
      </c>
      <c r="W24" s="15">
        <v>2.7931034482758621</v>
      </c>
      <c r="X24">
        <v>87</v>
      </c>
      <c r="AA24" t="str">
        <f t="shared" si="0"/>
        <v>BelanjaSayur App</v>
      </c>
      <c r="AB24">
        <f t="shared" si="0"/>
        <v>31724182.5</v>
      </c>
      <c r="AM24" s="27">
        <v>0.4</v>
      </c>
      <c r="AN24">
        <v>115</v>
      </c>
    </row>
    <row r="25" spans="1:40" x14ac:dyDescent="0.3">
      <c r="A25" s="22" t="s">
        <v>2755</v>
      </c>
      <c r="B25" s="7">
        <v>45600</v>
      </c>
      <c r="V25" s="12" t="s">
        <v>162</v>
      </c>
      <c r="W25" s="15">
        <v>3.1428571428571428</v>
      </c>
      <c r="X25">
        <v>84</v>
      </c>
      <c r="AA25" t="str">
        <f t="shared" si="0"/>
        <v>FoodMart</v>
      </c>
      <c r="AB25">
        <f t="shared" si="0"/>
        <v>31504552.5</v>
      </c>
      <c r="AM25" s="27">
        <v>0.5</v>
      </c>
      <c r="AN25">
        <v>121</v>
      </c>
    </row>
    <row r="26" spans="1:40" x14ac:dyDescent="0.3">
      <c r="A26" s="23">
        <v>45658.686226851853</v>
      </c>
      <c r="B26" s="7">
        <v>45600</v>
      </c>
      <c r="V26" s="12" t="s">
        <v>191</v>
      </c>
      <c r="W26" s="15">
        <v>2.8307692307692309</v>
      </c>
      <c r="X26">
        <v>65</v>
      </c>
      <c r="AA26" t="str">
        <f t="shared" si="0"/>
        <v>Hijau Mart</v>
      </c>
      <c r="AB26">
        <f t="shared" si="0"/>
        <v>32251402.5</v>
      </c>
      <c r="AM26" s="27">
        <v>0.6</v>
      </c>
      <c r="AN26">
        <v>123</v>
      </c>
    </row>
    <row r="27" spans="1:40" x14ac:dyDescent="0.3">
      <c r="A27" s="20" t="s">
        <v>2737</v>
      </c>
      <c r="B27" s="7">
        <v>21945.000000000004</v>
      </c>
      <c r="V27" s="12" t="s">
        <v>21</v>
      </c>
      <c r="W27" s="15">
        <v>3.05607476635514</v>
      </c>
      <c r="X27">
        <v>107</v>
      </c>
      <c r="AA27" t="str">
        <f t="shared" si="0"/>
        <v>Karirnex VegMart App</v>
      </c>
      <c r="AB27">
        <f t="shared" si="0"/>
        <v>31749497.5</v>
      </c>
      <c r="AM27" s="27">
        <v>0.7</v>
      </c>
      <c r="AN27">
        <v>117</v>
      </c>
    </row>
    <row r="28" spans="1:40" x14ac:dyDescent="0.3">
      <c r="A28" s="21" t="s">
        <v>2756</v>
      </c>
      <c r="B28" s="7">
        <v>21945.000000000004</v>
      </c>
      <c r="V28" s="12" t="s">
        <v>171</v>
      </c>
      <c r="W28" s="15">
        <v>3.0222222222222221</v>
      </c>
      <c r="X28">
        <v>90</v>
      </c>
      <c r="AA28" t="str">
        <f t="shared" si="0"/>
        <v>SayurKota Mart</v>
      </c>
      <c r="AB28">
        <f t="shared" si="0"/>
        <v>32254927.5</v>
      </c>
      <c r="AM28" s="27">
        <v>0.8</v>
      </c>
      <c r="AN28">
        <v>104</v>
      </c>
    </row>
    <row r="29" spans="1:40" x14ac:dyDescent="0.3">
      <c r="A29" s="22" t="s">
        <v>2750</v>
      </c>
      <c r="B29" s="7">
        <v>21945.000000000004</v>
      </c>
      <c r="V29" s="12" t="s">
        <v>100</v>
      </c>
      <c r="W29" s="15">
        <v>3.1749999999999998</v>
      </c>
      <c r="X29">
        <v>80</v>
      </c>
      <c r="AA29" t="str">
        <f t="shared" si="0"/>
        <v>Grand Total</v>
      </c>
      <c r="AB29">
        <f t="shared" si="0"/>
        <v>159484562.5</v>
      </c>
      <c r="AM29" s="27">
        <v>0.9</v>
      </c>
      <c r="AN29">
        <v>124</v>
      </c>
    </row>
    <row r="30" spans="1:40" x14ac:dyDescent="0.3">
      <c r="A30" s="23">
        <v>45658.736284722225</v>
      </c>
      <c r="B30" s="7">
        <v>21945.000000000004</v>
      </c>
      <c r="V30" s="12" t="s">
        <v>58</v>
      </c>
      <c r="W30" s="15">
        <v>2.8705035971223021</v>
      </c>
      <c r="X30">
        <v>139</v>
      </c>
      <c r="AM30" s="27">
        <v>1</v>
      </c>
      <c r="AN30">
        <v>134</v>
      </c>
    </row>
    <row r="31" spans="1:40" x14ac:dyDescent="0.3">
      <c r="A31" s="20" t="s">
        <v>2739</v>
      </c>
      <c r="B31" s="7">
        <v>50920</v>
      </c>
      <c r="V31" s="12" t="s">
        <v>36</v>
      </c>
      <c r="W31" s="15">
        <v>2.8103448275862069</v>
      </c>
      <c r="X31">
        <v>116</v>
      </c>
      <c r="AM31" s="27">
        <v>1.1000000000000001</v>
      </c>
      <c r="AN31">
        <v>112</v>
      </c>
    </row>
    <row r="32" spans="1:40" x14ac:dyDescent="0.3">
      <c r="A32" s="21" t="s">
        <v>2757</v>
      </c>
      <c r="B32" s="7">
        <v>29640</v>
      </c>
      <c r="V32" s="12" t="s">
        <v>46</v>
      </c>
      <c r="W32" s="15">
        <v>3.0540540540540539</v>
      </c>
      <c r="X32">
        <v>74</v>
      </c>
      <c r="AM32" s="27">
        <v>1.2</v>
      </c>
      <c r="AN32">
        <v>107</v>
      </c>
    </row>
    <row r="33" spans="1:40" x14ac:dyDescent="0.3">
      <c r="A33" s="22" t="s">
        <v>2758</v>
      </c>
      <c r="B33" s="7">
        <v>29640</v>
      </c>
      <c r="V33" s="12" t="s">
        <v>28</v>
      </c>
      <c r="W33" s="15">
        <v>3.0352941176470587</v>
      </c>
      <c r="X33">
        <v>85</v>
      </c>
      <c r="AM33" s="27">
        <v>1.3</v>
      </c>
      <c r="AN33">
        <v>100</v>
      </c>
    </row>
    <row r="34" spans="1:40" x14ac:dyDescent="0.3">
      <c r="A34" s="23">
        <v>45658.79583333333</v>
      </c>
      <c r="B34" s="7">
        <v>29640</v>
      </c>
      <c r="V34" s="12" t="s">
        <v>96</v>
      </c>
      <c r="W34" s="15">
        <v>2.7222222222222223</v>
      </c>
      <c r="X34">
        <v>72</v>
      </c>
      <c r="AM34" s="27">
        <v>1.4</v>
      </c>
      <c r="AN34">
        <v>82</v>
      </c>
    </row>
    <row r="35" spans="1:40" x14ac:dyDescent="0.3">
      <c r="A35" s="21" t="s">
        <v>2759</v>
      </c>
      <c r="B35" s="7">
        <v>21280</v>
      </c>
      <c r="V35" s="12" t="s">
        <v>183</v>
      </c>
      <c r="W35" s="15">
        <v>2.8117647058823527</v>
      </c>
      <c r="X35">
        <v>85</v>
      </c>
      <c r="AM35" s="27">
        <v>1.5</v>
      </c>
      <c r="AN35">
        <v>78</v>
      </c>
    </row>
    <row r="36" spans="1:40" x14ac:dyDescent="0.3">
      <c r="A36" s="22" t="s">
        <v>2760</v>
      </c>
      <c r="B36" s="7">
        <v>21280</v>
      </c>
      <c r="V36" s="12" t="s">
        <v>81</v>
      </c>
      <c r="W36" s="15">
        <v>3.3785714285714286</v>
      </c>
      <c r="X36">
        <v>140</v>
      </c>
      <c r="AM36" s="27">
        <v>1.6</v>
      </c>
      <c r="AN36">
        <v>72</v>
      </c>
    </row>
    <row r="37" spans="1:40" x14ac:dyDescent="0.3">
      <c r="A37" s="23">
        <v>45658.805023148147</v>
      </c>
      <c r="B37" s="7">
        <v>21280</v>
      </c>
      <c r="V37" s="12" t="s">
        <v>33</v>
      </c>
      <c r="W37" s="15">
        <v>2.9345794392523366</v>
      </c>
      <c r="X37">
        <v>107</v>
      </c>
      <c r="AM37" s="27">
        <v>1.7</v>
      </c>
      <c r="AN37">
        <v>55</v>
      </c>
    </row>
    <row r="38" spans="1:40" x14ac:dyDescent="0.3">
      <c r="A38" s="19" t="s">
        <v>2407</v>
      </c>
      <c r="B38" s="7">
        <v>145550</v>
      </c>
      <c r="AM38" s="27">
        <v>1.8</v>
      </c>
      <c r="AN38">
        <v>57</v>
      </c>
    </row>
    <row r="39" spans="1:40" x14ac:dyDescent="0.3">
      <c r="A39" s="20" t="s">
        <v>2731</v>
      </c>
      <c r="B39" s="7">
        <v>64750</v>
      </c>
      <c r="W39" s="24" t="str">
        <f t="shared" ref="W39:X59" si="1">W17</f>
        <v>Average of Customer Rating</v>
      </c>
      <c r="X39" s="24" t="str">
        <f t="shared" si="1"/>
        <v>Count of Order ID</v>
      </c>
      <c r="AG39" s="11" t="s">
        <v>2375</v>
      </c>
      <c r="AH39" t="s">
        <v>2392</v>
      </c>
      <c r="AM39" s="27">
        <v>1.9</v>
      </c>
      <c r="AN39">
        <v>43</v>
      </c>
    </row>
    <row r="40" spans="1:40" x14ac:dyDescent="0.3">
      <c r="A40" s="21" t="s">
        <v>2761</v>
      </c>
      <c r="B40" s="7">
        <v>64750</v>
      </c>
      <c r="W40" s="15">
        <f t="shared" si="1"/>
        <v>3.1666666666666665</v>
      </c>
      <c r="X40">
        <f t="shared" si="1"/>
        <v>156</v>
      </c>
      <c r="AG40" s="12" t="s">
        <v>65</v>
      </c>
      <c r="AH40" s="7">
        <v>86880.952380952382</v>
      </c>
      <c r="AM40" s="27">
        <v>2</v>
      </c>
      <c r="AN40">
        <v>33</v>
      </c>
    </row>
    <row r="41" spans="1:40" x14ac:dyDescent="0.3">
      <c r="A41" s="22" t="s">
        <v>2762</v>
      </c>
      <c r="B41" s="7">
        <v>64750</v>
      </c>
      <c r="W41" s="15">
        <f t="shared" si="1"/>
        <v>2.8934911242603549</v>
      </c>
      <c r="X41">
        <f t="shared" si="1"/>
        <v>169</v>
      </c>
      <c r="AG41" s="12" t="s">
        <v>99</v>
      </c>
      <c r="AH41" s="7">
        <v>86640.776699029127</v>
      </c>
      <c r="AM41" s="27">
        <v>2.1</v>
      </c>
      <c r="AN41">
        <v>34</v>
      </c>
    </row>
    <row r="42" spans="1:40" x14ac:dyDescent="0.3">
      <c r="A42" s="23">
        <v>45659.472870370373</v>
      </c>
      <c r="B42" s="7">
        <v>64750</v>
      </c>
      <c r="W42" s="15">
        <f t="shared" si="1"/>
        <v>2.9</v>
      </c>
      <c r="X42">
        <f t="shared" si="1"/>
        <v>80</v>
      </c>
      <c r="AG42" s="12" t="s">
        <v>41</v>
      </c>
      <c r="AH42" s="7">
        <v>84348.837209302321</v>
      </c>
      <c r="AM42" s="27">
        <v>2.2000000000000002</v>
      </c>
      <c r="AN42">
        <v>32</v>
      </c>
    </row>
    <row r="43" spans="1:40" x14ac:dyDescent="0.3">
      <c r="A43" s="20" t="s">
        <v>2732</v>
      </c>
      <c r="B43" s="7">
        <v>21000</v>
      </c>
      <c r="W43" s="15">
        <f t="shared" si="1"/>
        <v>2.9264705882352939</v>
      </c>
      <c r="X43">
        <f t="shared" si="1"/>
        <v>68</v>
      </c>
      <c r="AG43" s="12" t="s">
        <v>69</v>
      </c>
      <c r="AH43" s="7">
        <v>83297.872340425529</v>
      </c>
      <c r="AM43" s="27">
        <v>2.2999999999999998</v>
      </c>
      <c r="AN43">
        <v>38</v>
      </c>
    </row>
    <row r="44" spans="1:40" x14ac:dyDescent="0.3">
      <c r="A44" s="21" t="s">
        <v>2761</v>
      </c>
      <c r="B44" s="7">
        <v>21000</v>
      </c>
      <c r="W44" s="15">
        <f t="shared" si="1"/>
        <v>3.1025641025641026</v>
      </c>
      <c r="X44">
        <f t="shared" si="1"/>
        <v>78</v>
      </c>
      <c r="AG44" s="12" t="s">
        <v>186</v>
      </c>
      <c r="AH44" s="7">
        <v>82721.311475409835</v>
      </c>
      <c r="AM44" s="27">
        <v>2.4</v>
      </c>
      <c r="AN44">
        <v>22</v>
      </c>
    </row>
    <row r="45" spans="1:40" x14ac:dyDescent="0.3">
      <c r="A45" s="22" t="s">
        <v>2763</v>
      </c>
      <c r="B45" s="7">
        <v>21000</v>
      </c>
      <c r="W45" s="15">
        <f t="shared" si="1"/>
        <v>2.7966101694915255</v>
      </c>
      <c r="X45">
        <f t="shared" si="1"/>
        <v>118</v>
      </c>
      <c r="AG45" s="12" t="s">
        <v>119</v>
      </c>
      <c r="AH45" s="7">
        <v>81529.411764705888</v>
      </c>
      <c r="AM45" s="27">
        <v>2.5</v>
      </c>
      <c r="AN45">
        <v>21</v>
      </c>
    </row>
    <row r="46" spans="1:40" x14ac:dyDescent="0.3">
      <c r="A46" s="23">
        <v>45659.51425925926</v>
      </c>
      <c r="B46" s="7">
        <v>21000</v>
      </c>
      <c r="W46" s="15">
        <f t="shared" si="1"/>
        <v>2.7931034482758621</v>
      </c>
      <c r="X46">
        <f t="shared" si="1"/>
        <v>87</v>
      </c>
      <c r="AG46" s="12" t="s">
        <v>53</v>
      </c>
      <c r="AH46" s="7">
        <v>80000</v>
      </c>
      <c r="AM46" s="27">
        <v>2.6</v>
      </c>
      <c r="AN46">
        <v>20</v>
      </c>
    </row>
    <row r="47" spans="1:40" x14ac:dyDescent="0.3">
      <c r="A47" s="20" t="s">
        <v>2735</v>
      </c>
      <c r="B47" s="7">
        <v>59800</v>
      </c>
      <c r="W47" s="15">
        <f t="shared" si="1"/>
        <v>3.1428571428571428</v>
      </c>
      <c r="X47">
        <f t="shared" si="1"/>
        <v>84</v>
      </c>
      <c r="AG47" s="12" t="s">
        <v>95</v>
      </c>
      <c r="AH47" s="7">
        <v>79407.894736842107</v>
      </c>
      <c r="AM47" s="27">
        <v>2.7</v>
      </c>
      <c r="AN47">
        <v>18</v>
      </c>
    </row>
    <row r="48" spans="1:40" x14ac:dyDescent="0.3">
      <c r="A48" s="21" t="s">
        <v>2764</v>
      </c>
      <c r="B48" s="7">
        <v>59800</v>
      </c>
      <c r="W48" s="15">
        <f t="shared" si="1"/>
        <v>2.8307692307692309</v>
      </c>
      <c r="X48">
        <f t="shared" si="1"/>
        <v>65</v>
      </c>
      <c r="AG48" s="12" t="s">
        <v>115</v>
      </c>
      <c r="AH48" s="7">
        <v>75562.5</v>
      </c>
      <c r="AM48" s="27">
        <v>2.8</v>
      </c>
      <c r="AN48">
        <v>24</v>
      </c>
    </row>
    <row r="49" spans="1:40" x14ac:dyDescent="0.3">
      <c r="A49" s="22" t="s">
        <v>2765</v>
      </c>
      <c r="B49" s="7">
        <v>59800</v>
      </c>
      <c r="W49" s="15">
        <f t="shared" si="1"/>
        <v>3.05607476635514</v>
      </c>
      <c r="X49">
        <f t="shared" si="1"/>
        <v>107</v>
      </c>
      <c r="AG49" s="12" t="s">
        <v>287</v>
      </c>
      <c r="AH49" s="7">
        <v>74260</v>
      </c>
      <c r="AM49" s="27">
        <v>2.9</v>
      </c>
      <c r="AN49">
        <v>20</v>
      </c>
    </row>
    <row r="50" spans="1:40" x14ac:dyDescent="0.3">
      <c r="A50" s="23">
        <v>45659.656145833331</v>
      </c>
      <c r="B50" s="7">
        <v>59800</v>
      </c>
      <c r="W50" s="15">
        <f t="shared" si="1"/>
        <v>3.0222222222222221</v>
      </c>
      <c r="X50">
        <f t="shared" si="1"/>
        <v>90</v>
      </c>
      <c r="AG50" s="12" t="s">
        <v>236</v>
      </c>
      <c r="AH50" s="7">
        <v>74074.074074074073</v>
      </c>
      <c r="AM50" s="27">
        <v>3</v>
      </c>
      <c r="AN50">
        <v>16</v>
      </c>
    </row>
    <row r="51" spans="1:40" x14ac:dyDescent="0.3">
      <c r="A51" s="19" t="s">
        <v>2408</v>
      </c>
      <c r="B51" s="7">
        <v>51000</v>
      </c>
      <c r="W51" s="15">
        <f t="shared" si="1"/>
        <v>3.1749999999999998</v>
      </c>
      <c r="X51">
        <f t="shared" si="1"/>
        <v>80</v>
      </c>
      <c r="AG51" s="12" t="s">
        <v>109</v>
      </c>
      <c r="AH51" s="7">
        <v>70779.661016949147</v>
      </c>
      <c r="AM51" s="27">
        <v>3.1</v>
      </c>
      <c r="AN51">
        <v>6</v>
      </c>
    </row>
    <row r="52" spans="1:40" x14ac:dyDescent="0.3">
      <c r="A52" s="20" t="s">
        <v>2723</v>
      </c>
      <c r="B52" s="7">
        <v>25000</v>
      </c>
      <c r="W52" s="15">
        <f t="shared" si="1"/>
        <v>2.8705035971223021</v>
      </c>
      <c r="X52">
        <f t="shared" si="1"/>
        <v>139</v>
      </c>
      <c r="AG52" s="12" t="s">
        <v>151</v>
      </c>
      <c r="AH52" s="7">
        <v>65384.615384615383</v>
      </c>
      <c r="AM52" s="27">
        <v>3.2</v>
      </c>
      <c r="AN52">
        <v>11</v>
      </c>
    </row>
    <row r="53" spans="1:40" x14ac:dyDescent="0.3">
      <c r="A53" s="21" t="s">
        <v>2766</v>
      </c>
      <c r="B53" s="7">
        <v>25000</v>
      </c>
      <c r="W53" s="15">
        <f t="shared" si="1"/>
        <v>2.8103448275862069</v>
      </c>
      <c r="X53">
        <f t="shared" si="1"/>
        <v>116</v>
      </c>
      <c r="AG53" s="12" t="s">
        <v>75</v>
      </c>
      <c r="AH53" s="7">
        <v>65236.84210526316</v>
      </c>
      <c r="AM53" s="27">
        <v>3.3</v>
      </c>
      <c r="AN53">
        <v>10</v>
      </c>
    </row>
    <row r="54" spans="1:40" x14ac:dyDescent="0.3">
      <c r="A54" s="22" t="s">
        <v>2767</v>
      </c>
      <c r="B54" s="7">
        <v>25000</v>
      </c>
      <c r="W54" s="15">
        <f t="shared" si="1"/>
        <v>3.0540540540540539</v>
      </c>
      <c r="X54">
        <f t="shared" si="1"/>
        <v>74</v>
      </c>
      <c r="AG54" s="12" t="s">
        <v>32</v>
      </c>
      <c r="AH54" s="7">
        <v>64823.529411764706</v>
      </c>
      <c r="AM54" s="27">
        <v>3.4</v>
      </c>
      <c r="AN54">
        <v>8</v>
      </c>
    </row>
    <row r="55" spans="1:40" x14ac:dyDescent="0.3">
      <c r="A55" s="23">
        <v>45660.14980324074</v>
      </c>
      <c r="B55" s="7">
        <v>25000</v>
      </c>
      <c r="W55" s="15">
        <f t="shared" si="1"/>
        <v>3.0352941176470587</v>
      </c>
      <c r="X55">
        <f t="shared" si="1"/>
        <v>85</v>
      </c>
      <c r="AG55" s="12" t="s">
        <v>426</v>
      </c>
      <c r="AH55" s="7">
        <v>59555.555555555555</v>
      </c>
      <c r="AM55" s="27">
        <v>3.5</v>
      </c>
      <c r="AN55">
        <v>5</v>
      </c>
    </row>
    <row r="56" spans="1:40" x14ac:dyDescent="0.3">
      <c r="A56" s="20" t="s">
        <v>2736</v>
      </c>
      <c r="B56" s="7">
        <v>26000</v>
      </c>
      <c r="W56" s="15">
        <f t="shared" si="1"/>
        <v>2.7222222222222223</v>
      </c>
      <c r="X56">
        <f t="shared" si="1"/>
        <v>72</v>
      </c>
      <c r="AG56" s="12" t="s">
        <v>124</v>
      </c>
      <c r="AH56" s="7">
        <v>56640</v>
      </c>
      <c r="AM56" s="27">
        <v>3.6</v>
      </c>
      <c r="AN56">
        <v>5</v>
      </c>
    </row>
    <row r="57" spans="1:40" x14ac:dyDescent="0.3">
      <c r="A57" s="21" t="s">
        <v>2757</v>
      </c>
      <c r="B57" s="7">
        <v>26000</v>
      </c>
      <c r="W57" s="15">
        <f t="shared" si="1"/>
        <v>2.8117647058823527</v>
      </c>
      <c r="X57">
        <f t="shared" si="1"/>
        <v>85</v>
      </c>
      <c r="AG57" s="12" t="s">
        <v>180</v>
      </c>
      <c r="AH57" s="7">
        <v>55218.75</v>
      </c>
      <c r="AM57" s="27">
        <v>3.7</v>
      </c>
      <c r="AN57">
        <v>6</v>
      </c>
    </row>
    <row r="58" spans="1:40" x14ac:dyDescent="0.3">
      <c r="A58" s="22" t="s">
        <v>2768</v>
      </c>
      <c r="B58" s="7">
        <v>26000</v>
      </c>
      <c r="W58" s="15">
        <f t="shared" si="1"/>
        <v>3.3785714285714286</v>
      </c>
      <c r="X58">
        <f t="shared" si="1"/>
        <v>140</v>
      </c>
      <c r="AG58" s="12" t="s">
        <v>168</v>
      </c>
      <c r="AH58" s="7">
        <v>53052.631578947367</v>
      </c>
      <c r="AM58" s="27">
        <v>3.8</v>
      </c>
      <c r="AN58">
        <v>6</v>
      </c>
    </row>
    <row r="59" spans="1:40" x14ac:dyDescent="0.3">
      <c r="A59" s="23">
        <v>45660.671168981484</v>
      </c>
      <c r="B59" s="7">
        <v>26000</v>
      </c>
      <c r="W59" s="15">
        <f t="shared" si="1"/>
        <v>2.9345794392523366</v>
      </c>
      <c r="X59">
        <f t="shared" si="1"/>
        <v>107</v>
      </c>
      <c r="AG59" s="12" t="s">
        <v>62</v>
      </c>
      <c r="AH59" s="7">
        <v>52789.473684210527</v>
      </c>
      <c r="AM59" s="27">
        <v>3.9</v>
      </c>
      <c r="AN59">
        <v>2</v>
      </c>
    </row>
    <row r="60" spans="1:40" x14ac:dyDescent="0.3">
      <c r="A60" s="19" t="s">
        <v>2409</v>
      </c>
      <c r="B60" s="7">
        <v>214450</v>
      </c>
      <c r="AG60" s="12" t="s">
        <v>141</v>
      </c>
      <c r="AH60" s="7">
        <v>52659.574468085106</v>
      </c>
      <c r="AM60" s="27">
        <v>4</v>
      </c>
      <c r="AN60">
        <v>1</v>
      </c>
    </row>
    <row r="61" spans="1:40" x14ac:dyDescent="0.3">
      <c r="A61" s="20" t="s">
        <v>2729</v>
      </c>
      <c r="B61" s="7">
        <v>27000</v>
      </c>
      <c r="AG61" s="12" t="s">
        <v>154</v>
      </c>
      <c r="AH61" s="7">
        <v>47435.897435897437</v>
      </c>
      <c r="AM61" s="27">
        <v>4.0999999999999996</v>
      </c>
      <c r="AN61">
        <v>1</v>
      </c>
    </row>
    <row r="62" spans="1:40" x14ac:dyDescent="0.3">
      <c r="A62" s="21" t="s">
        <v>2769</v>
      </c>
      <c r="B62" s="7">
        <v>27000</v>
      </c>
      <c r="AG62" s="12" t="s">
        <v>134</v>
      </c>
      <c r="AH62" s="7">
        <v>47222.222222222219</v>
      </c>
      <c r="AM62" s="27">
        <v>4.2</v>
      </c>
      <c r="AN62">
        <v>2</v>
      </c>
    </row>
    <row r="63" spans="1:40" x14ac:dyDescent="0.3">
      <c r="A63" s="22" t="s">
        <v>2760</v>
      </c>
      <c r="B63" s="7">
        <v>27000</v>
      </c>
      <c r="AG63" s="12" t="s">
        <v>165</v>
      </c>
      <c r="AH63" s="7">
        <v>46772.727272727272</v>
      </c>
      <c r="AM63" s="27">
        <v>4.3</v>
      </c>
      <c r="AN63">
        <v>1</v>
      </c>
    </row>
    <row r="64" spans="1:40" x14ac:dyDescent="0.3">
      <c r="A64" s="23">
        <v>45661.406412037039</v>
      </c>
      <c r="B64" s="7">
        <v>27000</v>
      </c>
      <c r="AG64" s="12" t="s">
        <v>88</v>
      </c>
      <c r="AH64" s="7">
        <v>44625</v>
      </c>
      <c r="AM64" s="27" t="s">
        <v>12</v>
      </c>
      <c r="AN64">
        <v>2000</v>
      </c>
    </row>
    <row r="65" spans="1:34" x14ac:dyDescent="0.3">
      <c r="A65" s="20" t="s">
        <v>2730</v>
      </c>
      <c r="B65" s="7">
        <v>20000</v>
      </c>
      <c r="AG65" s="12" t="s">
        <v>174</v>
      </c>
      <c r="AH65" s="7">
        <v>44129.032258064515</v>
      </c>
    </row>
    <row r="66" spans="1:34" x14ac:dyDescent="0.3">
      <c r="A66" s="21" t="s">
        <v>2769</v>
      </c>
      <c r="B66" s="7">
        <v>20000</v>
      </c>
      <c r="AG66" s="12" t="s">
        <v>161</v>
      </c>
      <c r="AH66" s="7">
        <v>43513.513513513513</v>
      </c>
    </row>
    <row r="67" spans="1:34" x14ac:dyDescent="0.3">
      <c r="A67" s="22" t="s">
        <v>2770</v>
      </c>
      <c r="B67" s="7">
        <v>20000</v>
      </c>
      <c r="AG67" s="12" t="s">
        <v>45</v>
      </c>
      <c r="AH67" s="7">
        <v>38700</v>
      </c>
    </row>
    <row r="68" spans="1:34" x14ac:dyDescent="0.3">
      <c r="A68" s="23">
        <v>45661.448194444441</v>
      </c>
      <c r="B68" s="7">
        <v>20000</v>
      </c>
      <c r="AG68" s="12" t="s">
        <v>85</v>
      </c>
      <c r="AH68" s="7">
        <v>28750</v>
      </c>
    </row>
    <row r="69" spans="1:34" x14ac:dyDescent="0.3">
      <c r="A69" s="20" t="s">
        <v>2731</v>
      </c>
      <c r="B69" s="7">
        <v>19500</v>
      </c>
      <c r="AG69" s="12" t="s">
        <v>230</v>
      </c>
      <c r="AH69" s="7">
        <v>26444.444444444445</v>
      </c>
    </row>
    <row r="70" spans="1:34" x14ac:dyDescent="0.3">
      <c r="A70" s="21" t="s">
        <v>2771</v>
      </c>
      <c r="B70" s="7">
        <v>19500</v>
      </c>
      <c r="AG70" s="12" t="s">
        <v>57</v>
      </c>
      <c r="AH70" s="7">
        <v>24142.857142857141</v>
      </c>
    </row>
    <row r="71" spans="1:34" x14ac:dyDescent="0.3">
      <c r="A71" s="22" t="s">
        <v>2770</v>
      </c>
      <c r="B71" s="7">
        <v>19500</v>
      </c>
      <c r="AG71" s="12" t="s">
        <v>366</v>
      </c>
      <c r="AH71" s="7">
        <v>21000</v>
      </c>
    </row>
    <row r="72" spans="1:34" x14ac:dyDescent="0.3">
      <c r="A72" s="23">
        <v>45661.490555555552</v>
      </c>
      <c r="B72" s="7">
        <v>19500</v>
      </c>
      <c r="AG72" s="12" t="s">
        <v>49</v>
      </c>
      <c r="AH72" s="7">
        <v>17647.058823529413</v>
      </c>
    </row>
    <row r="73" spans="1:34" x14ac:dyDescent="0.3">
      <c r="A73" s="20" t="s">
        <v>2738</v>
      </c>
      <c r="B73" s="7">
        <v>53000</v>
      </c>
      <c r="AG73" s="12" t="s">
        <v>27</v>
      </c>
      <c r="AH73" s="7">
        <v>17000</v>
      </c>
    </row>
    <row r="74" spans="1:34" x14ac:dyDescent="0.3">
      <c r="A74" s="21" t="s">
        <v>2758</v>
      </c>
      <c r="B74" s="7">
        <v>7500</v>
      </c>
      <c r="AG74" s="12" t="s">
        <v>106</v>
      </c>
      <c r="AH74" s="7">
        <v>16524.590163934427</v>
      </c>
    </row>
    <row r="75" spans="1:34" x14ac:dyDescent="0.3">
      <c r="A75" s="22" t="s">
        <v>2772</v>
      </c>
      <c r="B75" s="7">
        <v>7500</v>
      </c>
      <c r="AG75" s="12" t="s">
        <v>253</v>
      </c>
      <c r="AH75" s="7">
        <v>15868.421052631578</v>
      </c>
    </row>
    <row r="76" spans="1:34" x14ac:dyDescent="0.3">
      <c r="A76" s="23">
        <v>45661.7503125</v>
      </c>
      <c r="B76" s="7">
        <v>7500</v>
      </c>
      <c r="AG76" s="12" t="s">
        <v>20</v>
      </c>
      <c r="AH76" s="7">
        <v>13828.125</v>
      </c>
    </row>
    <row r="77" spans="1:34" x14ac:dyDescent="0.3">
      <c r="A77" s="21" t="s">
        <v>2773</v>
      </c>
      <c r="B77" s="7">
        <v>45500</v>
      </c>
      <c r="AG77" s="12" t="s">
        <v>112</v>
      </c>
      <c r="AH77" s="7">
        <v>0</v>
      </c>
    </row>
    <row r="78" spans="1:34" x14ac:dyDescent="0.3">
      <c r="A78" s="22" t="s">
        <v>2747</v>
      </c>
      <c r="B78" s="7">
        <v>45500</v>
      </c>
      <c r="AG78" s="12" t="s">
        <v>12</v>
      </c>
      <c r="AH78" s="7">
        <v>51525.5</v>
      </c>
    </row>
    <row r="79" spans="1:34" x14ac:dyDescent="0.3">
      <c r="A79" s="23">
        <v>45661.768472222226</v>
      </c>
      <c r="B79" s="7">
        <v>45500</v>
      </c>
    </row>
    <row r="80" spans="1:34" x14ac:dyDescent="0.3">
      <c r="A80" s="20" t="s">
        <v>2739</v>
      </c>
      <c r="B80" s="7">
        <v>22950</v>
      </c>
    </row>
    <row r="81" spans="1:2" x14ac:dyDescent="0.3">
      <c r="A81" s="21" t="s">
        <v>2774</v>
      </c>
      <c r="B81" s="7">
        <v>22950</v>
      </c>
    </row>
    <row r="82" spans="1:2" x14ac:dyDescent="0.3">
      <c r="A82" s="22" t="s">
        <v>2761</v>
      </c>
      <c r="B82" s="7">
        <v>22950</v>
      </c>
    </row>
    <row r="83" spans="1:2" x14ac:dyDescent="0.3">
      <c r="A83" s="23">
        <v>45661.832175925927</v>
      </c>
      <c r="B83" s="7">
        <v>22950</v>
      </c>
    </row>
    <row r="84" spans="1:2" x14ac:dyDescent="0.3">
      <c r="A84" s="20" t="s">
        <v>2742</v>
      </c>
      <c r="B84" s="7">
        <v>72000</v>
      </c>
    </row>
    <row r="85" spans="1:2" x14ac:dyDescent="0.3">
      <c r="A85" s="21" t="s">
        <v>2751</v>
      </c>
      <c r="B85" s="7">
        <v>72000</v>
      </c>
    </row>
    <row r="86" spans="1:2" x14ac:dyDescent="0.3">
      <c r="A86" s="22" t="s">
        <v>2757</v>
      </c>
      <c r="B86" s="7">
        <v>72000</v>
      </c>
    </row>
    <row r="87" spans="1:2" x14ac:dyDescent="0.3">
      <c r="A87" s="23">
        <v>45661.924375000002</v>
      </c>
      <c r="B87" s="7">
        <v>72000</v>
      </c>
    </row>
    <row r="88" spans="1:2" x14ac:dyDescent="0.3">
      <c r="A88" s="19" t="s">
        <v>2410</v>
      </c>
      <c r="B88" s="7">
        <v>75450</v>
      </c>
    </row>
    <row r="89" spans="1:2" x14ac:dyDescent="0.3">
      <c r="A89" s="20" t="s">
        <v>2737</v>
      </c>
      <c r="B89" s="7">
        <v>45500</v>
      </c>
    </row>
    <row r="90" spans="1:2" x14ac:dyDescent="0.3">
      <c r="A90" s="21" t="s">
        <v>2761</v>
      </c>
      <c r="B90" s="7">
        <v>45500</v>
      </c>
    </row>
    <row r="91" spans="1:2" x14ac:dyDescent="0.3">
      <c r="A91" s="22" t="s">
        <v>2767</v>
      </c>
      <c r="B91" s="7">
        <v>45500</v>
      </c>
    </row>
    <row r="92" spans="1:2" x14ac:dyDescent="0.3">
      <c r="A92" s="23">
        <v>45662.722719907404</v>
      </c>
      <c r="B92" s="7">
        <v>45500</v>
      </c>
    </row>
    <row r="93" spans="1:2" x14ac:dyDescent="0.3">
      <c r="A93" s="20" t="s">
        <v>2738</v>
      </c>
      <c r="B93" s="7">
        <v>19950</v>
      </c>
    </row>
    <row r="94" spans="1:2" x14ac:dyDescent="0.3">
      <c r="A94" s="21" t="s">
        <v>2775</v>
      </c>
      <c r="B94" s="7">
        <v>19950</v>
      </c>
    </row>
    <row r="95" spans="1:2" x14ac:dyDescent="0.3">
      <c r="A95" s="22" t="s">
        <v>2776</v>
      </c>
      <c r="B95" s="7">
        <v>19950</v>
      </c>
    </row>
    <row r="96" spans="1:2" x14ac:dyDescent="0.3">
      <c r="A96" s="23">
        <v>45662.771412037036</v>
      </c>
      <c r="B96" s="7">
        <v>19950</v>
      </c>
    </row>
    <row r="97" spans="1:2" x14ac:dyDescent="0.3">
      <c r="A97" s="20" t="s">
        <v>2741</v>
      </c>
      <c r="B97" s="7">
        <v>10000</v>
      </c>
    </row>
    <row r="98" spans="1:2" x14ac:dyDescent="0.3">
      <c r="A98" s="21" t="s">
        <v>2768</v>
      </c>
      <c r="B98" s="7">
        <v>10000</v>
      </c>
    </row>
    <row r="99" spans="1:2" x14ac:dyDescent="0.3">
      <c r="A99" s="22" t="s">
        <v>2756</v>
      </c>
      <c r="B99" s="7">
        <v>10000</v>
      </c>
    </row>
    <row r="100" spans="1:2" x14ac:dyDescent="0.3">
      <c r="A100" s="23">
        <v>45662.895601851851</v>
      </c>
      <c r="B100" s="7">
        <v>10000</v>
      </c>
    </row>
    <row r="101" spans="1:2" x14ac:dyDescent="0.3">
      <c r="A101" s="19" t="s">
        <v>2411</v>
      </c>
      <c r="B101" s="7">
        <v>88000</v>
      </c>
    </row>
    <row r="102" spans="1:2" x14ac:dyDescent="0.3">
      <c r="A102" s="20" t="s">
        <v>2740</v>
      </c>
      <c r="B102" s="7">
        <v>27500</v>
      </c>
    </row>
    <row r="103" spans="1:2" x14ac:dyDescent="0.3">
      <c r="A103" s="21" t="s">
        <v>2777</v>
      </c>
      <c r="B103" s="7">
        <v>27500</v>
      </c>
    </row>
    <row r="104" spans="1:2" x14ac:dyDescent="0.3">
      <c r="A104" s="22" t="s">
        <v>2768</v>
      </c>
      <c r="B104" s="7">
        <v>27500</v>
      </c>
    </row>
    <row r="105" spans="1:2" x14ac:dyDescent="0.3">
      <c r="A105" s="23">
        <v>45666.855196759258</v>
      </c>
      <c r="B105" s="7">
        <v>27500</v>
      </c>
    </row>
    <row r="106" spans="1:2" x14ac:dyDescent="0.3">
      <c r="A106" s="20" t="s">
        <v>2741</v>
      </c>
      <c r="B106" s="7">
        <v>60500.000000000007</v>
      </c>
    </row>
    <row r="107" spans="1:2" x14ac:dyDescent="0.3">
      <c r="A107" s="21" t="s">
        <v>2778</v>
      </c>
      <c r="B107" s="7">
        <v>60500.000000000007</v>
      </c>
    </row>
    <row r="108" spans="1:2" x14ac:dyDescent="0.3">
      <c r="A108" s="22" t="s">
        <v>2779</v>
      </c>
      <c r="B108" s="7">
        <v>60500.000000000007</v>
      </c>
    </row>
    <row r="109" spans="1:2" x14ac:dyDescent="0.3">
      <c r="A109" s="23">
        <v>45666.898819444446</v>
      </c>
      <c r="B109" s="7">
        <v>60500.000000000007</v>
      </c>
    </row>
    <row r="110" spans="1:2" x14ac:dyDescent="0.3">
      <c r="A110" s="19" t="s">
        <v>2412</v>
      </c>
      <c r="B110" s="7">
        <v>13650</v>
      </c>
    </row>
    <row r="111" spans="1:2" x14ac:dyDescent="0.3">
      <c r="A111" s="20" t="s">
        <v>2729</v>
      </c>
      <c r="B111" s="7">
        <v>13650</v>
      </c>
    </row>
    <row r="112" spans="1:2" x14ac:dyDescent="0.3">
      <c r="A112" s="21" t="s">
        <v>2776</v>
      </c>
      <c r="B112" s="7">
        <v>13650</v>
      </c>
    </row>
    <row r="113" spans="1:2" x14ac:dyDescent="0.3">
      <c r="A113" s="22" t="s">
        <v>2780</v>
      </c>
      <c r="B113" s="7">
        <v>13650</v>
      </c>
    </row>
    <row r="114" spans="1:2" x14ac:dyDescent="0.3">
      <c r="A114" s="23">
        <v>45667.410266203704</v>
      </c>
      <c r="B114" s="7">
        <v>13650</v>
      </c>
    </row>
    <row r="115" spans="1:2" x14ac:dyDescent="0.3">
      <c r="A115" s="19" t="s">
        <v>2413</v>
      </c>
      <c r="B115" s="7">
        <v>65950</v>
      </c>
    </row>
    <row r="116" spans="1:2" x14ac:dyDescent="0.3">
      <c r="A116" s="20" t="s">
        <v>2726</v>
      </c>
      <c r="B116" s="7">
        <v>13650</v>
      </c>
    </row>
    <row r="117" spans="1:2" x14ac:dyDescent="0.3">
      <c r="A117" s="21" t="s">
        <v>2746</v>
      </c>
      <c r="B117" s="7">
        <v>13650</v>
      </c>
    </row>
    <row r="118" spans="1:2" x14ac:dyDescent="0.3">
      <c r="A118" s="22" t="s">
        <v>2781</v>
      </c>
      <c r="B118" s="7">
        <v>13650</v>
      </c>
    </row>
    <row r="119" spans="1:2" x14ac:dyDescent="0.3">
      <c r="A119" s="23">
        <v>45668.259467592594</v>
      </c>
      <c r="B119" s="7">
        <v>13650</v>
      </c>
    </row>
    <row r="120" spans="1:2" x14ac:dyDescent="0.3">
      <c r="A120" s="20" t="s">
        <v>2729</v>
      </c>
      <c r="B120" s="7">
        <v>16800</v>
      </c>
    </row>
    <row r="121" spans="1:2" x14ac:dyDescent="0.3">
      <c r="A121" s="21" t="s">
        <v>2778</v>
      </c>
      <c r="B121" s="7">
        <v>16800</v>
      </c>
    </row>
    <row r="122" spans="1:2" x14ac:dyDescent="0.3">
      <c r="A122" s="22" t="s">
        <v>2782</v>
      </c>
      <c r="B122" s="7">
        <v>16800</v>
      </c>
    </row>
    <row r="123" spans="1:2" x14ac:dyDescent="0.3">
      <c r="A123" s="23">
        <v>45668.398900462962</v>
      </c>
      <c r="B123" s="7">
        <v>16800</v>
      </c>
    </row>
    <row r="124" spans="1:2" x14ac:dyDescent="0.3">
      <c r="A124" s="20" t="s">
        <v>2732</v>
      </c>
      <c r="B124" s="7">
        <v>22000</v>
      </c>
    </row>
    <row r="125" spans="1:2" x14ac:dyDescent="0.3">
      <c r="A125" s="21" t="s">
        <v>2756</v>
      </c>
      <c r="B125" s="7">
        <v>22000</v>
      </c>
    </row>
    <row r="126" spans="1:2" x14ac:dyDescent="0.3">
      <c r="A126" s="22" t="s">
        <v>2762</v>
      </c>
      <c r="B126" s="7">
        <v>22000</v>
      </c>
    </row>
    <row r="127" spans="1:2" x14ac:dyDescent="0.3">
      <c r="A127" s="23">
        <v>45668.528425925928</v>
      </c>
      <c r="B127" s="7">
        <v>22000</v>
      </c>
    </row>
    <row r="128" spans="1:2" x14ac:dyDescent="0.3">
      <c r="A128" s="20" t="s">
        <v>2737</v>
      </c>
      <c r="B128" s="7">
        <v>13500</v>
      </c>
    </row>
    <row r="129" spans="1:2" x14ac:dyDescent="0.3">
      <c r="A129" s="21" t="s">
        <v>2773</v>
      </c>
      <c r="B129" s="7">
        <v>13500</v>
      </c>
    </row>
    <row r="130" spans="1:2" x14ac:dyDescent="0.3">
      <c r="A130" s="22" t="s">
        <v>2783</v>
      </c>
      <c r="B130" s="7">
        <v>13500</v>
      </c>
    </row>
    <row r="131" spans="1:2" x14ac:dyDescent="0.3">
      <c r="A131" s="23">
        <v>45668.726585648146</v>
      </c>
      <c r="B131" s="7">
        <v>13500</v>
      </c>
    </row>
    <row r="132" spans="1:2" x14ac:dyDescent="0.3">
      <c r="A132" s="19" t="s">
        <v>2414</v>
      </c>
      <c r="B132" s="7">
        <v>87700</v>
      </c>
    </row>
    <row r="133" spans="1:2" x14ac:dyDescent="0.3">
      <c r="A133" s="20" t="s">
        <v>2729</v>
      </c>
      <c r="B133" s="7">
        <v>13500</v>
      </c>
    </row>
    <row r="134" spans="1:2" x14ac:dyDescent="0.3">
      <c r="A134" s="21" t="s">
        <v>2750</v>
      </c>
      <c r="B134" s="7">
        <v>13500</v>
      </c>
    </row>
    <row r="135" spans="1:2" x14ac:dyDescent="0.3">
      <c r="A135" s="22" t="s">
        <v>2784</v>
      </c>
      <c r="B135" s="7">
        <v>13500</v>
      </c>
    </row>
    <row r="136" spans="1:2" x14ac:dyDescent="0.3">
      <c r="A136" s="23">
        <v>45669.385601851849</v>
      </c>
      <c r="B136" s="7">
        <v>13500</v>
      </c>
    </row>
    <row r="137" spans="1:2" x14ac:dyDescent="0.3">
      <c r="A137" s="20" t="s">
        <v>2732</v>
      </c>
      <c r="B137" s="7">
        <v>33700</v>
      </c>
    </row>
    <row r="138" spans="1:2" x14ac:dyDescent="0.3">
      <c r="A138" s="21" t="s">
        <v>2785</v>
      </c>
      <c r="B138" s="7">
        <v>33700</v>
      </c>
    </row>
    <row r="139" spans="1:2" x14ac:dyDescent="0.3">
      <c r="A139" s="22" t="s">
        <v>2786</v>
      </c>
      <c r="B139" s="7">
        <v>33700</v>
      </c>
    </row>
    <row r="140" spans="1:2" x14ac:dyDescent="0.3">
      <c r="A140" s="23">
        <v>45669.503946759258</v>
      </c>
      <c r="B140" s="7">
        <v>33700</v>
      </c>
    </row>
    <row r="141" spans="1:2" x14ac:dyDescent="0.3">
      <c r="A141" s="20" t="s">
        <v>2735</v>
      </c>
      <c r="B141" s="7">
        <v>40500</v>
      </c>
    </row>
    <row r="142" spans="1:2" x14ac:dyDescent="0.3">
      <c r="A142" s="21" t="s">
        <v>2778</v>
      </c>
      <c r="B142" s="7">
        <v>40500</v>
      </c>
    </row>
    <row r="143" spans="1:2" x14ac:dyDescent="0.3">
      <c r="A143" s="22" t="s">
        <v>2762</v>
      </c>
      <c r="B143" s="7">
        <v>40500</v>
      </c>
    </row>
    <row r="144" spans="1:2" x14ac:dyDescent="0.3">
      <c r="A144" s="23">
        <v>45669.649259259262</v>
      </c>
      <c r="B144" s="7">
        <v>40500</v>
      </c>
    </row>
    <row r="145" spans="1:2" x14ac:dyDescent="0.3">
      <c r="A145" s="19" t="s">
        <v>2415</v>
      </c>
      <c r="B145" s="7">
        <v>141050</v>
      </c>
    </row>
    <row r="146" spans="1:2" x14ac:dyDescent="0.3">
      <c r="A146" s="20" t="s">
        <v>2730</v>
      </c>
      <c r="B146" s="7">
        <v>62000</v>
      </c>
    </row>
    <row r="147" spans="1:2" x14ac:dyDescent="0.3">
      <c r="A147" s="21" t="s">
        <v>2774</v>
      </c>
      <c r="B147" s="7">
        <v>62000</v>
      </c>
    </row>
    <row r="148" spans="1:2" x14ac:dyDescent="0.3">
      <c r="A148" s="22" t="s">
        <v>2746</v>
      </c>
      <c r="B148" s="7">
        <v>62000</v>
      </c>
    </row>
    <row r="149" spans="1:2" x14ac:dyDescent="0.3">
      <c r="A149" s="23">
        <v>45670.457094907404</v>
      </c>
      <c r="B149" s="7">
        <v>62000</v>
      </c>
    </row>
    <row r="150" spans="1:2" x14ac:dyDescent="0.3">
      <c r="A150" s="20" t="s">
        <v>2732</v>
      </c>
      <c r="B150" s="7">
        <v>43050</v>
      </c>
    </row>
    <row r="151" spans="1:2" x14ac:dyDescent="0.3">
      <c r="A151" s="21" t="s">
        <v>2787</v>
      </c>
      <c r="B151" s="7">
        <v>28350</v>
      </c>
    </row>
    <row r="152" spans="1:2" x14ac:dyDescent="0.3">
      <c r="A152" s="22" t="s">
        <v>2788</v>
      </c>
      <c r="B152" s="7">
        <v>28350</v>
      </c>
    </row>
    <row r="153" spans="1:2" x14ac:dyDescent="0.3">
      <c r="A153" s="23">
        <v>45670.508576388886</v>
      </c>
      <c r="B153" s="7">
        <v>28350</v>
      </c>
    </row>
    <row r="154" spans="1:2" x14ac:dyDescent="0.3">
      <c r="A154" s="21" t="s">
        <v>2778</v>
      </c>
      <c r="B154" s="7">
        <v>14699.999999999998</v>
      </c>
    </row>
    <row r="155" spans="1:2" x14ac:dyDescent="0.3">
      <c r="A155" s="22" t="s">
        <v>2789</v>
      </c>
      <c r="B155" s="7">
        <v>14699.999999999998</v>
      </c>
    </row>
    <row r="156" spans="1:2" x14ac:dyDescent="0.3">
      <c r="A156" s="23">
        <v>45670.523865740739</v>
      </c>
      <c r="B156" s="7">
        <v>14699.999999999998</v>
      </c>
    </row>
    <row r="157" spans="1:2" x14ac:dyDescent="0.3">
      <c r="A157" s="20" t="s">
        <v>2734</v>
      </c>
      <c r="B157" s="7">
        <v>36000</v>
      </c>
    </row>
    <row r="158" spans="1:2" x14ac:dyDescent="0.3">
      <c r="A158" s="21" t="s">
        <v>2777</v>
      </c>
      <c r="B158" s="7">
        <v>36000</v>
      </c>
    </row>
    <row r="159" spans="1:2" x14ac:dyDescent="0.3">
      <c r="A159" s="22" t="s">
        <v>2768</v>
      </c>
      <c r="B159" s="7">
        <v>36000</v>
      </c>
    </row>
    <row r="160" spans="1:2" x14ac:dyDescent="0.3">
      <c r="A160" s="23">
        <v>45670.605196759258</v>
      </c>
      <c r="B160" s="7">
        <v>36000</v>
      </c>
    </row>
    <row r="161" spans="1:2" x14ac:dyDescent="0.3">
      <c r="A161" s="19" t="s">
        <v>2416</v>
      </c>
      <c r="B161" s="7">
        <v>42500</v>
      </c>
    </row>
    <row r="162" spans="1:2" x14ac:dyDescent="0.3">
      <c r="A162" s="20" t="s">
        <v>2726</v>
      </c>
      <c r="B162" s="7">
        <v>16500</v>
      </c>
    </row>
    <row r="163" spans="1:2" x14ac:dyDescent="0.3">
      <c r="A163" s="21" t="s">
        <v>2748</v>
      </c>
      <c r="B163" s="7">
        <v>16500</v>
      </c>
    </row>
    <row r="164" spans="1:2" x14ac:dyDescent="0.3">
      <c r="A164" s="22" t="s">
        <v>2764</v>
      </c>
      <c r="B164" s="7">
        <v>16500</v>
      </c>
    </row>
    <row r="165" spans="1:2" x14ac:dyDescent="0.3">
      <c r="A165" s="23">
        <v>45671.25675925926</v>
      </c>
      <c r="B165" s="7">
        <v>16500</v>
      </c>
    </row>
    <row r="166" spans="1:2" x14ac:dyDescent="0.3">
      <c r="A166" s="20" t="s">
        <v>2739</v>
      </c>
      <c r="B166" s="7">
        <v>26000</v>
      </c>
    </row>
    <row r="167" spans="1:2" x14ac:dyDescent="0.3">
      <c r="A167" s="21" t="s">
        <v>2781</v>
      </c>
      <c r="B167" s="7">
        <v>26000</v>
      </c>
    </row>
    <row r="168" spans="1:2" x14ac:dyDescent="0.3">
      <c r="A168" s="22" t="s">
        <v>2790</v>
      </c>
      <c r="B168" s="7">
        <v>26000</v>
      </c>
    </row>
    <row r="169" spans="1:2" x14ac:dyDescent="0.3">
      <c r="A169" s="23">
        <v>45671.818078703705</v>
      </c>
      <c r="B169" s="7">
        <v>26000</v>
      </c>
    </row>
    <row r="170" spans="1:2" x14ac:dyDescent="0.3">
      <c r="A170" s="19" t="s">
        <v>2417</v>
      </c>
      <c r="B170" s="7">
        <v>82000</v>
      </c>
    </row>
    <row r="171" spans="1:2" x14ac:dyDescent="0.3">
      <c r="A171" s="20" t="s">
        <v>2720</v>
      </c>
      <c r="B171" s="7">
        <v>10000</v>
      </c>
    </row>
    <row r="172" spans="1:2" x14ac:dyDescent="0.3">
      <c r="A172" s="21" t="s">
        <v>2765</v>
      </c>
      <c r="B172" s="7">
        <v>10000</v>
      </c>
    </row>
    <row r="173" spans="1:2" x14ac:dyDescent="0.3">
      <c r="A173" s="22" t="s">
        <v>2752</v>
      </c>
      <c r="B173" s="7">
        <v>10000</v>
      </c>
    </row>
    <row r="174" spans="1:2" x14ac:dyDescent="0.3">
      <c r="A174" s="23">
        <v>45672.03597222222</v>
      </c>
      <c r="B174" s="7">
        <v>10000</v>
      </c>
    </row>
    <row r="175" spans="1:2" x14ac:dyDescent="0.3">
      <c r="A175" s="20" t="s">
        <v>2729</v>
      </c>
      <c r="B175" s="7">
        <v>26000</v>
      </c>
    </row>
    <row r="176" spans="1:2" x14ac:dyDescent="0.3">
      <c r="A176" s="21" t="s">
        <v>2759</v>
      </c>
      <c r="B176" s="7">
        <v>26000</v>
      </c>
    </row>
    <row r="177" spans="1:2" x14ac:dyDescent="0.3">
      <c r="A177" s="22" t="s">
        <v>2767</v>
      </c>
      <c r="B177" s="7">
        <v>26000</v>
      </c>
    </row>
    <row r="178" spans="1:2" x14ac:dyDescent="0.3">
      <c r="A178" s="23">
        <v>45672.388692129629</v>
      </c>
      <c r="B178" s="7">
        <v>26000</v>
      </c>
    </row>
    <row r="179" spans="1:2" x14ac:dyDescent="0.3">
      <c r="A179" s="20" t="s">
        <v>2733</v>
      </c>
      <c r="B179" s="7">
        <v>46000</v>
      </c>
    </row>
    <row r="180" spans="1:2" x14ac:dyDescent="0.3">
      <c r="A180" s="21" t="s">
        <v>2784</v>
      </c>
      <c r="B180" s="7">
        <v>46000</v>
      </c>
    </row>
    <row r="181" spans="1:2" x14ac:dyDescent="0.3">
      <c r="A181" s="22" t="s">
        <v>2791</v>
      </c>
      <c r="B181" s="7">
        <v>46000</v>
      </c>
    </row>
    <row r="182" spans="1:2" x14ac:dyDescent="0.3">
      <c r="A182" s="23">
        <v>45672.552858796298</v>
      </c>
      <c r="B182" s="7">
        <v>46000</v>
      </c>
    </row>
    <row r="183" spans="1:2" x14ac:dyDescent="0.3">
      <c r="A183" s="19" t="s">
        <v>2418</v>
      </c>
      <c r="B183" s="7">
        <v>28000</v>
      </c>
    </row>
    <row r="184" spans="1:2" x14ac:dyDescent="0.3">
      <c r="A184" s="20" t="s">
        <v>2738</v>
      </c>
      <c r="B184" s="7">
        <v>28000</v>
      </c>
    </row>
    <row r="185" spans="1:2" x14ac:dyDescent="0.3">
      <c r="A185" s="21" t="s">
        <v>2792</v>
      </c>
      <c r="B185" s="7">
        <v>28000</v>
      </c>
    </row>
    <row r="186" spans="1:2" x14ac:dyDescent="0.3">
      <c r="A186" s="22" t="s">
        <v>2753</v>
      </c>
      <c r="B186" s="7">
        <v>28000</v>
      </c>
    </row>
    <row r="187" spans="1:2" x14ac:dyDescent="0.3">
      <c r="A187" s="23">
        <v>45673.786493055559</v>
      </c>
      <c r="B187" s="7">
        <v>28000</v>
      </c>
    </row>
    <row r="188" spans="1:2" x14ac:dyDescent="0.3">
      <c r="A188" s="19" t="s">
        <v>2419</v>
      </c>
      <c r="B188" s="7">
        <v>18200</v>
      </c>
    </row>
    <row r="189" spans="1:2" x14ac:dyDescent="0.3">
      <c r="A189" s="20" t="s">
        <v>2740</v>
      </c>
      <c r="B189" s="7">
        <v>18200</v>
      </c>
    </row>
    <row r="190" spans="1:2" x14ac:dyDescent="0.3">
      <c r="A190" s="21" t="s">
        <v>2752</v>
      </c>
      <c r="B190" s="7">
        <v>18200</v>
      </c>
    </row>
    <row r="191" spans="1:2" x14ac:dyDescent="0.3">
      <c r="A191" s="22" t="s">
        <v>2748</v>
      </c>
      <c r="B191" s="7">
        <v>18200</v>
      </c>
    </row>
    <row r="192" spans="1:2" x14ac:dyDescent="0.3">
      <c r="A192" s="23">
        <v>45674.866770833331</v>
      </c>
      <c r="B192" s="7">
        <v>18200</v>
      </c>
    </row>
    <row r="193" spans="1:2" x14ac:dyDescent="0.3">
      <c r="A193" s="19" t="s">
        <v>2420</v>
      </c>
      <c r="B193" s="7">
        <v>168200</v>
      </c>
    </row>
    <row r="194" spans="1:2" x14ac:dyDescent="0.3">
      <c r="A194" s="20" t="s">
        <v>2723</v>
      </c>
      <c r="B194" s="7">
        <v>22000</v>
      </c>
    </row>
    <row r="195" spans="1:2" x14ac:dyDescent="0.3">
      <c r="A195" s="21" t="s">
        <v>2777</v>
      </c>
      <c r="B195" s="7">
        <v>22000</v>
      </c>
    </row>
    <row r="196" spans="1:2" x14ac:dyDescent="0.3">
      <c r="A196" s="22" t="s">
        <v>2757</v>
      </c>
      <c r="B196" s="7">
        <v>22000</v>
      </c>
    </row>
    <row r="197" spans="1:2" x14ac:dyDescent="0.3">
      <c r="A197" s="23">
        <v>45675.146597222221</v>
      </c>
      <c r="B197" s="7">
        <v>22000</v>
      </c>
    </row>
    <row r="198" spans="1:2" x14ac:dyDescent="0.3">
      <c r="A198" s="20" t="s">
        <v>2729</v>
      </c>
      <c r="B198" s="7">
        <v>18000</v>
      </c>
    </row>
    <row r="199" spans="1:2" x14ac:dyDescent="0.3">
      <c r="A199" s="21" t="s">
        <v>2771</v>
      </c>
      <c r="B199" s="7">
        <v>18000</v>
      </c>
    </row>
    <row r="200" spans="1:2" x14ac:dyDescent="0.3">
      <c r="A200" s="22" t="s">
        <v>2761</v>
      </c>
      <c r="B200" s="7">
        <v>18000</v>
      </c>
    </row>
    <row r="201" spans="1:2" x14ac:dyDescent="0.3">
      <c r="A201" s="23">
        <v>45675.407175925924</v>
      </c>
      <c r="B201" s="7">
        <v>18000</v>
      </c>
    </row>
    <row r="202" spans="1:2" x14ac:dyDescent="0.3">
      <c r="A202" s="20" t="s">
        <v>2730</v>
      </c>
      <c r="B202" s="7">
        <v>80500</v>
      </c>
    </row>
    <row r="203" spans="1:2" x14ac:dyDescent="0.3">
      <c r="A203" s="21" t="s">
        <v>2774</v>
      </c>
      <c r="B203" s="7">
        <v>80500</v>
      </c>
    </row>
    <row r="204" spans="1:2" x14ac:dyDescent="0.3">
      <c r="A204" s="22" t="s">
        <v>2759</v>
      </c>
      <c r="B204" s="7">
        <v>80500</v>
      </c>
    </row>
    <row r="205" spans="1:2" x14ac:dyDescent="0.3">
      <c r="A205" s="23">
        <v>45675.45716435185</v>
      </c>
      <c r="B205" s="7">
        <v>80500</v>
      </c>
    </row>
    <row r="206" spans="1:2" x14ac:dyDescent="0.3">
      <c r="A206" s="20" t="s">
        <v>2731</v>
      </c>
      <c r="B206" s="7">
        <v>47700</v>
      </c>
    </row>
    <row r="207" spans="1:2" x14ac:dyDescent="0.3">
      <c r="A207" s="21" t="s">
        <v>2776</v>
      </c>
      <c r="B207" s="7">
        <v>47700</v>
      </c>
    </row>
    <row r="208" spans="1:2" x14ac:dyDescent="0.3">
      <c r="A208" s="22" t="s">
        <v>2756</v>
      </c>
      <c r="B208" s="7">
        <v>47700</v>
      </c>
    </row>
    <row r="209" spans="1:2" x14ac:dyDescent="0.3">
      <c r="A209" s="23">
        <v>45675.493518518517</v>
      </c>
      <c r="B209" s="7">
        <v>47700</v>
      </c>
    </row>
    <row r="210" spans="1:2" x14ac:dyDescent="0.3">
      <c r="A210" s="19" t="s">
        <v>2421</v>
      </c>
      <c r="B210" s="7">
        <v>45600</v>
      </c>
    </row>
    <row r="211" spans="1:2" x14ac:dyDescent="0.3">
      <c r="A211" s="20" t="s">
        <v>2722</v>
      </c>
      <c r="B211" s="7">
        <v>24000</v>
      </c>
    </row>
    <row r="212" spans="1:2" x14ac:dyDescent="0.3">
      <c r="A212" s="21" t="s">
        <v>2762</v>
      </c>
      <c r="B212" s="7">
        <v>24000</v>
      </c>
    </row>
    <row r="213" spans="1:2" x14ac:dyDescent="0.3">
      <c r="A213" s="22" t="s">
        <v>2763</v>
      </c>
      <c r="B213" s="7">
        <v>24000</v>
      </c>
    </row>
    <row r="214" spans="1:2" x14ac:dyDescent="0.3">
      <c r="A214" s="23">
        <v>45676.12259259259</v>
      </c>
      <c r="B214" s="7">
        <v>24000</v>
      </c>
    </row>
    <row r="215" spans="1:2" x14ac:dyDescent="0.3">
      <c r="A215" s="20" t="s">
        <v>2737</v>
      </c>
      <c r="B215" s="7">
        <v>21600</v>
      </c>
    </row>
    <row r="216" spans="1:2" x14ac:dyDescent="0.3">
      <c r="A216" s="21" t="s">
        <v>2750</v>
      </c>
      <c r="B216" s="7">
        <v>21600</v>
      </c>
    </row>
    <row r="217" spans="1:2" x14ac:dyDescent="0.3">
      <c r="A217" s="22" t="s">
        <v>2765</v>
      </c>
      <c r="B217" s="7">
        <v>21600</v>
      </c>
    </row>
    <row r="218" spans="1:2" x14ac:dyDescent="0.3">
      <c r="A218" s="23">
        <v>45676.719340277778</v>
      </c>
      <c r="B218" s="7">
        <v>21600</v>
      </c>
    </row>
    <row r="219" spans="1:2" x14ac:dyDescent="0.3">
      <c r="A219" s="19" t="s">
        <v>2422</v>
      </c>
      <c r="B219" s="7">
        <v>63500</v>
      </c>
    </row>
    <row r="220" spans="1:2" x14ac:dyDescent="0.3">
      <c r="A220" s="20" t="s">
        <v>2731</v>
      </c>
      <c r="B220" s="7">
        <v>56000</v>
      </c>
    </row>
    <row r="221" spans="1:2" x14ac:dyDescent="0.3">
      <c r="A221" s="21" t="s">
        <v>2785</v>
      </c>
      <c r="B221" s="7">
        <v>56000</v>
      </c>
    </row>
    <row r="222" spans="1:2" x14ac:dyDescent="0.3">
      <c r="A222" s="22" t="s">
        <v>2754</v>
      </c>
      <c r="B222" s="7">
        <v>56000</v>
      </c>
    </row>
    <row r="223" spans="1:2" x14ac:dyDescent="0.3">
      <c r="A223" s="23">
        <v>45677.462129629632</v>
      </c>
      <c r="B223" s="7">
        <v>56000</v>
      </c>
    </row>
    <row r="224" spans="1:2" x14ac:dyDescent="0.3">
      <c r="A224" s="20" t="s">
        <v>2734</v>
      </c>
      <c r="B224" s="7">
        <v>7500</v>
      </c>
    </row>
    <row r="225" spans="1:2" x14ac:dyDescent="0.3">
      <c r="A225" s="21" t="s">
        <v>2763</v>
      </c>
      <c r="B225" s="7">
        <v>7500</v>
      </c>
    </row>
    <row r="226" spans="1:2" x14ac:dyDescent="0.3">
      <c r="A226" s="22" t="s">
        <v>2787</v>
      </c>
      <c r="B226" s="7">
        <v>7500</v>
      </c>
    </row>
    <row r="227" spans="1:2" x14ac:dyDescent="0.3">
      <c r="A227" s="23">
        <v>45677.605694444443</v>
      </c>
      <c r="B227" s="7">
        <v>7500</v>
      </c>
    </row>
    <row r="228" spans="1:2" x14ac:dyDescent="0.3">
      <c r="A228" s="19" t="s">
        <v>2423</v>
      </c>
      <c r="B228" s="7">
        <v>46000</v>
      </c>
    </row>
    <row r="229" spans="1:2" x14ac:dyDescent="0.3">
      <c r="A229" s="20" t="s">
        <v>2730</v>
      </c>
      <c r="B229" s="7">
        <v>46000</v>
      </c>
    </row>
    <row r="230" spans="1:2" x14ac:dyDescent="0.3">
      <c r="A230" s="21" t="s">
        <v>2780</v>
      </c>
      <c r="B230" s="7">
        <v>46000</v>
      </c>
    </row>
    <row r="231" spans="1:2" x14ac:dyDescent="0.3">
      <c r="A231" s="22" t="s">
        <v>2790</v>
      </c>
      <c r="B231" s="7">
        <v>46000</v>
      </c>
    </row>
    <row r="232" spans="1:2" x14ac:dyDescent="0.3">
      <c r="A232" s="23">
        <v>45678.449328703704</v>
      </c>
      <c r="B232" s="7">
        <v>46000</v>
      </c>
    </row>
    <row r="233" spans="1:2" x14ac:dyDescent="0.3">
      <c r="A233" s="19" t="s">
        <v>2424</v>
      </c>
      <c r="B233" s="7">
        <v>6000</v>
      </c>
    </row>
    <row r="234" spans="1:2" x14ac:dyDescent="0.3">
      <c r="A234" s="20" t="s">
        <v>2729</v>
      </c>
      <c r="B234" s="7">
        <v>6000</v>
      </c>
    </row>
    <row r="235" spans="1:2" x14ac:dyDescent="0.3">
      <c r="A235" s="21" t="s">
        <v>2767</v>
      </c>
      <c r="B235" s="7">
        <v>6000</v>
      </c>
    </row>
    <row r="236" spans="1:2" x14ac:dyDescent="0.3">
      <c r="A236" s="22" t="s">
        <v>2769</v>
      </c>
      <c r="B236" s="7">
        <v>6000</v>
      </c>
    </row>
    <row r="237" spans="1:2" x14ac:dyDescent="0.3">
      <c r="A237" s="23">
        <v>45679.405381944445</v>
      </c>
      <c r="B237" s="7">
        <v>6000</v>
      </c>
    </row>
    <row r="238" spans="1:2" x14ac:dyDescent="0.3">
      <c r="A238" s="19" t="s">
        <v>2425</v>
      </c>
      <c r="B238" s="7">
        <v>8800</v>
      </c>
    </row>
    <row r="239" spans="1:2" x14ac:dyDescent="0.3">
      <c r="A239" s="20" t="s">
        <v>2738</v>
      </c>
      <c r="B239" s="7">
        <v>8800</v>
      </c>
    </row>
    <row r="240" spans="1:2" x14ac:dyDescent="0.3">
      <c r="A240" s="21" t="s">
        <v>2793</v>
      </c>
      <c r="B240" s="7">
        <v>8800</v>
      </c>
    </row>
    <row r="241" spans="1:2" x14ac:dyDescent="0.3">
      <c r="A241" s="22" t="s">
        <v>2781</v>
      </c>
      <c r="B241" s="7">
        <v>8800</v>
      </c>
    </row>
    <row r="242" spans="1:2" x14ac:dyDescent="0.3">
      <c r="A242" s="23">
        <v>45681.753217592595</v>
      </c>
      <c r="B242" s="7">
        <v>8800</v>
      </c>
    </row>
    <row r="243" spans="1:2" x14ac:dyDescent="0.3">
      <c r="A243" s="19" t="s">
        <v>2426</v>
      </c>
      <c r="B243" s="7">
        <v>854430</v>
      </c>
    </row>
    <row r="244" spans="1:2" x14ac:dyDescent="0.3">
      <c r="A244" s="20" t="s">
        <v>2721</v>
      </c>
      <c r="B244" s="7">
        <v>120175.00000000001</v>
      </c>
    </row>
    <row r="245" spans="1:2" x14ac:dyDescent="0.3">
      <c r="A245" s="21" t="s">
        <v>2794</v>
      </c>
      <c r="B245" s="7">
        <v>120175.00000000001</v>
      </c>
    </row>
    <row r="246" spans="1:2" x14ac:dyDescent="0.3">
      <c r="A246" s="22" t="s">
        <v>2795</v>
      </c>
      <c r="B246" s="7">
        <v>120175.00000000001</v>
      </c>
    </row>
    <row r="247" spans="1:2" x14ac:dyDescent="0.3">
      <c r="A247" s="23">
        <v>45682.044178240743</v>
      </c>
      <c r="B247" s="7">
        <v>120175.00000000001</v>
      </c>
    </row>
    <row r="248" spans="1:2" x14ac:dyDescent="0.3">
      <c r="A248" s="20" t="s">
        <v>2724</v>
      </c>
      <c r="B248" s="7">
        <v>32775</v>
      </c>
    </row>
    <row r="249" spans="1:2" x14ac:dyDescent="0.3">
      <c r="A249" s="21" t="s">
        <v>2796</v>
      </c>
      <c r="B249" s="7">
        <v>32775</v>
      </c>
    </row>
    <row r="250" spans="1:2" x14ac:dyDescent="0.3">
      <c r="A250" s="22" t="s">
        <v>2752</v>
      </c>
      <c r="B250" s="7">
        <v>32775</v>
      </c>
    </row>
    <row r="251" spans="1:2" x14ac:dyDescent="0.3">
      <c r="A251" s="23">
        <v>45682.208194444444</v>
      </c>
      <c r="B251" s="7">
        <v>32775</v>
      </c>
    </row>
    <row r="252" spans="1:2" x14ac:dyDescent="0.3">
      <c r="A252" s="20" t="s">
        <v>2725</v>
      </c>
      <c r="B252" s="7">
        <v>5890</v>
      </c>
    </row>
    <row r="253" spans="1:2" x14ac:dyDescent="0.3">
      <c r="A253" s="21" t="s">
        <v>2774</v>
      </c>
      <c r="B253" s="7">
        <v>5890</v>
      </c>
    </row>
    <row r="254" spans="1:2" x14ac:dyDescent="0.3">
      <c r="A254" s="22" t="s">
        <v>2765</v>
      </c>
      <c r="B254" s="7">
        <v>5890</v>
      </c>
    </row>
    <row r="255" spans="1:2" x14ac:dyDescent="0.3">
      <c r="A255" s="23">
        <v>45682.249201388891</v>
      </c>
      <c r="B255" s="7">
        <v>5890</v>
      </c>
    </row>
    <row r="256" spans="1:2" x14ac:dyDescent="0.3">
      <c r="A256" s="20" t="s">
        <v>2726</v>
      </c>
      <c r="B256" s="7">
        <v>30400</v>
      </c>
    </row>
    <row r="257" spans="1:2" x14ac:dyDescent="0.3">
      <c r="A257" s="21" t="s">
        <v>2781</v>
      </c>
      <c r="B257" s="7">
        <v>30400</v>
      </c>
    </row>
    <row r="258" spans="1:2" x14ac:dyDescent="0.3">
      <c r="A258" s="22" t="s">
        <v>2797</v>
      </c>
      <c r="B258" s="7">
        <v>30400</v>
      </c>
    </row>
    <row r="259" spans="1:2" x14ac:dyDescent="0.3">
      <c r="A259" s="23">
        <v>45682.276400462964</v>
      </c>
      <c r="B259" s="7">
        <v>30400</v>
      </c>
    </row>
    <row r="260" spans="1:2" x14ac:dyDescent="0.3">
      <c r="A260" s="20" t="s">
        <v>2727</v>
      </c>
      <c r="B260" s="7">
        <v>68400</v>
      </c>
    </row>
    <row r="261" spans="1:2" x14ac:dyDescent="0.3">
      <c r="A261" s="21" t="s">
        <v>2786</v>
      </c>
      <c r="B261" s="7">
        <v>68400</v>
      </c>
    </row>
    <row r="262" spans="1:2" x14ac:dyDescent="0.3">
      <c r="A262" s="22" t="s">
        <v>2798</v>
      </c>
      <c r="B262" s="7">
        <v>68400</v>
      </c>
    </row>
    <row r="263" spans="1:2" x14ac:dyDescent="0.3">
      <c r="A263" s="23">
        <v>45682.320590277777</v>
      </c>
      <c r="B263" s="7">
        <v>68400</v>
      </c>
    </row>
    <row r="264" spans="1:2" x14ac:dyDescent="0.3">
      <c r="A264" s="20" t="s">
        <v>2728</v>
      </c>
      <c r="B264" s="7">
        <v>15675</v>
      </c>
    </row>
    <row r="265" spans="1:2" x14ac:dyDescent="0.3">
      <c r="A265" s="21" t="s">
        <v>2795</v>
      </c>
      <c r="B265" s="7">
        <v>15675</v>
      </c>
    </row>
    <row r="266" spans="1:2" x14ac:dyDescent="0.3">
      <c r="A266" s="22" t="s">
        <v>2777</v>
      </c>
      <c r="B266" s="7">
        <v>15675</v>
      </c>
    </row>
    <row r="267" spans="1:2" x14ac:dyDescent="0.3">
      <c r="A267" s="23">
        <v>45682.359386574077</v>
      </c>
      <c r="B267" s="7">
        <v>15675</v>
      </c>
    </row>
    <row r="268" spans="1:2" x14ac:dyDescent="0.3">
      <c r="A268" s="20" t="s">
        <v>2729</v>
      </c>
      <c r="B268" s="7">
        <v>107825</v>
      </c>
    </row>
    <row r="269" spans="1:2" x14ac:dyDescent="0.3">
      <c r="A269" s="21" t="s">
        <v>2777</v>
      </c>
      <c r="B269" s="7">
        <v>16625</v>
      </c>
    </row>
    <row r="270" spans="1:2" x14ac:dyDescent="0.3">
      <c r="A270" s="22" t="s">
        <v>2754</v>
      </c>
      <c r="B270" s="7">
        <v>16625</v>
      </c>
    </row>
    <row r="271" spans="1:2" x14ac:dyDescent="0.3">
      <c r="A271" s="23">
        <v>45682.396851851852</v>
      </c>
      <c r="B271" s="7">
        <v>16625</v>
      </c>
    </row>
    <row r="272" spans="1:2" x14ac:dyDescent="0.3">
      <c r="A272" s="21" t="s">
        <v>2780</v>
      </c>
      <c r="B272" s="7">
        <v>45600</v>
      </c>
    </row>
    <row r="273" spans="1:2" x14ac:dyDescent="0.3">
      <c r="A273" s="22" t="s">
        <v>2777</v>
      </c>
      <c r="B273" s="7">
        <v>45600</v>
      </c>
    </row>
    <row r="274" spans="1:2" x14ac:dyDescent="0.3">
      <c r="A274" s="23">
        <v>45682.407997685186</v>
      </c>
      <c r="B274" s="7">
        <v>45600</v>
      </c>
    </row>
    <row r="275" spans="1:2" x14ac:dyDescent="0.3">
      <c r="A275" s="21" t="s">
        <v>2762</v>
      </c>
      <c r="B275" s="7">
        <v>45600</v>
      </c>
    </row>
    <row r="276" spans="1:2" x14ac:dyDescent="0.3">
      <c r="A276" s="22" t="s">
        <v>2783</v>
      </c>
      <c r="B276" s="7">
        <v>45600</v>
      </c>
    </row>
    <row r="277" spans="1:2" x14ac:dyDescent="0.3">
      <c r="A277" s="23">
        <v>45682.414085648146</v>
      </c>
      <c r="B277" s="7">
        <v>45600</v>
      </c>
    </row>
    <row r="278" spans="1:2" x14ac:dyDescent="0.3">
      <c r="A278" s="20" t="s">
        <v>2730</v>
      </c>
      <c r="B278" s="7">
        <v>13252.5</v>
      </c>
    </row>
    <row r="279" spans="1:2" x14ac:dyDescent="0.3">
      <c r="A279" s="21" t="s">
        <v>2776</v>
      </c>
      <c r="B279" s="7">
        <v>13252.5</v>
      </c>
    </row>
    <row r="280" spans="1:2" x14ac:dyDescent="0.3">
      <c r="A280" s="22" t="s">
        <v>2799</v>
      </c>
      <c r="B280" s="7">
        <v>13252.5</v>
      </c>
    </row>
    <row r="281" spans="1:2" x14ac:dyDescent="0.3">
      <c r="A281" s="23">
        <v>45682.451481481483</v>
      </c>
      <c r="B281" s="7">
        <v>13252.5</v>
      </c>
    </row>
    <row r="282" spans="1:2" x14ac:dyDescent="0.3">
      <c r="A282" s="20" t="s">
        <v>2731</v>
      </c>
      <c r="B282" s="7">
        <v>12540.000000000002</v>
      </c>
    </row>
    <row r="283" spans="1:2" x14ac:dyDescent="0.3">
      <c r="A283" s="21" t="s">
        <v>2781</v>
      </c>
      <c r="B283" s="7">
        <v>12540.000000000002</v>
      </c>
    </row>
    <row r="284" spans="1:2" x14ac:dyDescent="0.3">
      <c r="A284" s="22" t="s">
        <v>2789</v>
      </c>
      <c r="B284" s="7">
        <v>12540.000000000002</v>
      </c>
    </row>
    <row r="285" spans="1:2" x14ac:dyDescent="0.3">
      <c r="A285" s="23">
        <v>45682.484976851854</v>
      </c>
      <c r="B285" s="7">
        <v>12540.000000000002</v>
      </c>
    </row>
    <row r="286" spans="1:2" x14ac:dyDescent="0.3">
      <c r="A286" s="20" t="s">
        <v>2732</v>
      </c>
      <c r="B286" s="7">
        <v>277875</v>
      </c>
    </row>
    <row r="287" spans="1:2" x14ac:dyDescent="0.3">
      <c r="A287" s="21" t="s">
        <v>2791</v>
      </c>
      <c r="B287" s="7">
        <v>34912.5</v>
      </c>
    </row>
    <row r="288" spans="1:2" x14ac:dyDescent="0.3">
      <c r="A288" s="22" t="s">
        <v>2756</v>
      </c>
      <c r="B288" s="7">
        <v>34912.5</v>
      </c>
    </row>
    <row r="289" spans="1:2" x14ac:dyDescent="0.3">
      <c r="A289" s="23">
        <v>45682.505324074074</v>
      </c>
      <c r="B289" s="7">
        <v>34912.5</v>
      </c>
    </row>
    <row r="290" spans="1:2" x14ac:dyDescent="0.3">
      <c r="A290" s="21" t="s">
        <v>2789</v>
      </c>
      <c r="B290" s="7">
        <v>17100</v>
      </c>
    </row>
    <row r="291" spans="1:2" x14ac:dyDescent="0.3">
      <c r="A291" s="22" t="s">
        <v>2756</v>
      </c>
      <c r="B291" s="7">
        <v>17100</v>
      </c>
    </row>
    <row r="292" spans="1:2" x14ac:dyDescent="0.3">
      <c r="A292" s="23">
        <v>45682.515740740739</v>
      </c>
      <c r="B292" s="7">
        <v>17100</v>
      </c>
    </row>
    <row r="293" spans="1:2" x14ac:dyDescent="0.3">
      <c r="A293" s="21" t="s">
        <v>2753</v>
      </c>
      <c r="B293" s="7">
        <v>41800</v>
      </c>
    </row>
    <row r="294" spans="1:2" x14ac:dyDescent="0.3">
      <c r="A294" s="22" t="s">
        <v>2763</v>
      </c>
      <c r="B294" s="7">
        <v>41800</v>
      </c>
    </row>
    <row r="295" spans="1:2" x14ac:dyDescent="0.3">
      <c r="A295" s="23">
        <v>45682.523287037038</v>
      </c>
      <c r="B295" s="7">
        <v>41800</v>
      </c>
    </row>
    <row r="296" spans="1:2" x14ac:dyDescent="0.3">
      <c r="A296" s="21" t="s">
        <v>2778</v>
      </c>
      <c r="B296" s="7">
        <v>13537.5</v>
      </c>
    </row>
    <row r="297" spans="1:2" x14ac:dyDescent="0.3">
      <c r="A297" s="22" t="s">
        <v>2793</v>
      </c>
      <c r="B297" s="7">
        <v>13537.5</v>
      </c>
    </row>
    <row r="298" spans="1:2" x14ac:dyDescent="0.3">
      <c r="A298" s="23">
        <v>45682.523657407408</v>
      </c>
      <c r="B298" s="7">
        <v>13537.5</v>
      </c>
    </row>
    <row r="299" spans="1:2" x14ac:dyDescent="0.3">
      <c r="A299" s="21" t="s">
        <v>2747</v>
      </c>
      <c r="B299" s="7">
        <v>128725</v>
      </c>
    </row>
    <row r="300" spans="1:2" x14ac:dyDescent="0.3">
      <c r="A300" s="22" t="s">
        <v>2785</v>
      </c>
      <c r="B300" s="7">
        <v>128725</v>
      </c>
    </row>
    <row r="301" spans="1:2" x14ac:dyDescent="0.3">
      <c r="A301" s="23">
        <v>45682.525057870371</v>
      </c>
      <c r="B301" s="7">
        <v>128725</v>
      </c>
    </row>
    <row r="302" spans="1:2" x14ac:dyDescent="0.3">
      <c r="A302" s="21" t="s">
        <v>2800</v>
      </c>
      <c r="B302" s="7">
        <v>41800</v>
      </c>
    </row>
    <row r="303" spans="1:2" x14ac:dyDescent="0.3">
      <c r="A303" s="22" t="s">
        <v>2761</v>
      </c>
      <c r="B303" s="7">
        <v>41800</v>
      </c>
    </row>
    <row r="304" spans="1:2" x14ac:dyDescent="0.3">
      <c r="A304" s="23">
        <v>45682.537731481483</v>
      </c>
      <c r="B304" s="7">
        <v>41800</v>
      </c>
    </row>
    <row r="305" spans="1:2" x14ac:dyDescent="0.3">
      <c r="A305" s="20" t="s">
        <v>2734</v>
      </c>
      <c r="B305" s="7">
        <v>45600</v>
      </c>
    </row>
    <row r="306" spans="1:2" x14ac:dyDescent="0.3">
      <c r="A306" s="21" t="s">
        <v>2788</v>
      </c>
      <c r="B306" s="7">
        <v>15675</v>
      </c>
    </row>
    <row r="307" spans="1:2" x14ac:dyDescent="0.3">
      <c r="A307" s="22" t="s">
        <v>2793</v>
      </c>
      <c r="B307" s="7">
        <v>15675</v>
      </c>
    </row>
    <row r="308" spans="1:2" x14ac:dyDescent="0.3">
      <c r="A308" s="23">
        <v>45682.597962962966</v>
      </c>
      <c r="B308" s="7">
        <v>15675</v>
      </c>
    </row>
    <row r="309" spans="1:2" x14ac:dyDescent="0.3">
      <c r="A309" s="21" t="s">
        <v>2796</v>
      </c>
      <c r="B309" s="7">
        <v>29924.999999999996</v>
      </c>
    </row>
    <row r="310" spans="1:2" x14ac:dyDescent="0.3">
      <c r="A310" s="22" t="s">
        <v>2757</v>
      </c>
      <c r="B310" s="7">
        <v>29924.999999999996</v>
      </c>
    </row>
    <row r="311" spans="1:2" x14ac:dyDescent="0.3">
      <c r="A311" s="23">
        <v>45682.624374999999</v>
      </c>
      <c r="B311" s="7">
        <v>29924.999999999996</v>
      </c>
    </row>
    <row r="312" spans="1:2" x14ac:dyDescent="0.3">
      <c r="A312" s="20" t="s">
        <v>2735</v>
      </c>
      <c r="B312" s="7">
        <v>15390</v>
      </c>
    </row>
    <row r="313" spans="1:2" x14ac:dyDescent="0.3">
      <c r="A313" s="21" t="s">
        <v>2799</v>
      </c>
      <c r="B313" s="7">
        <v>15390</v>
      </c>
    </row>
    <row r="314" spans="1:2" x14ac:dyDescent="0.3">
      <c r="A314" s="22" t="s">
        <v>2766</v>
      </c>
      <c r="B314" s="7">
        <v>15390</v>
      </c>
    </row>
    <row r="315" spans="1:2" x14ac:dyDescent="0.3">
      <c r="A315" s="23">
        <v>45682.630960648145</v>
      </c>
      <c r="B315" s="7">
        <v>15390</v>
      </c>
    </row>
    <row r="316" spans="1:2" x14ac:dyDescent="0.3">
      <c r="A316" s="20" t="s">
        <v>2737</v>
      </c>
      <c r="B316" s="7">
        <v>64125</v>
      </c>
    </row>
    <row r="317" spans="1:2" x14ac:dyDescent="0.3">
      <c r="A317" s="21" t="s">
        <v>2786</v>
      </c>
      <c r="B317" s="7">
        <v>64125</v>
      </c>
    </row>
    <row r="318" spans="1:2" x14ac:dyDescent="0.3">
      <c r="A318" s="22" t="s">
        <v>2800</v>
      </c>
      <c r="B318" s="7">
        <v>64125</v>
      </c>
    </row>
    <row r="319" spans="1:2" x14ac:dyDescent="0.3">
      <c r="A319" s="23">
        <v>45682.737430555557</v>
      </c>
      <c r="B319" s="7">
        <v>64125</v>
      </c>
    </row>
    <row r="320" spans="1:2" x14ac:dyDescent="0.3">
      <c r="A320" s="20" t="s">
        <v>2740</v>
      </c>
      <c r="B320" s="7">
        <v>34200</v>
      </c>
    </row>
    <row r="321" spans="1:2" x14ac:dyDescent="0.3">
      <c r="A321" s="21" t="s">
        <v>2782</v>
      </c>
      <c r="B321" s="7">
        <v>34200</v>
      </c>
    </row>
    <row r="322" spans="1:2" x14ac:dyDescent="0.3">
      <c r="A322" s="22" t="s">
        <v>2759</v>
      </c>
      <c r="B322" s="7">
        <v>34200</v>
      </c>
    </row>
    <row r="323" spans="1:2" x14ac:dyDescent="0.3">
      <c r="A323" s="23">
        <v>45682.850914351853</v>
      </c>
      <c r="B323" s="7">
        <v>34200</v>
      </c>
    </row>
    <row r="324" spans="1:2" x14ac:dyDescent="0.3">
      <c r="A324" s="20" t="s">
        <v>2743</v>
      </c>
      <c r="B324" s="7">
        <v>10307.5</v>
      </c>
    </row>
    <row r="325" spans="1:2" x14ac:dyDescent="0.3">
      <c r="A325" s="21" t="s">
        <v>2775</v>
      </c>
      <c r="B325" s="7">
        <v>10307.5</v>
      </c>
    </row>
    <row r="326" spans="1:2" x14ac:dyDescent="0.3">
      <c r="A326" s="22" t="s">
        <v>2786</v>
      </c>
      <c r="B326" s="7">
        <v>10307.5</v>
      </c>
    </row>
    <row r="327" spans="1:2" x14ac:dyDescent="0.3">
      <c r="A327" s="23">
        <v>45682.979641203703</v>
      </c>
      <c r="B327" s="7">
        <v>10307.5</v>
      </c>
    </row>
    <row r="328" spans="1:2" x14ac:dyDescent="0.3">
      <c r="A328" s="19" t="s">
        <v>2427</v>
      </c>
      <c r="B328" s="7">
        <v>367750</v>
      </c>
    </row>
    <row r="329" spans="1:2" x14ac:dyDescent="0.3">
      <c r="A329" s="20" t="s">
        <v>2722</v>
      </c>
      <c r="B329" s="7">
        <v>38500</v>
      </c>
    </row>
    <row r="330" spans="1:2" x14ac:dyDescent="0.3">
      <c r="A330" s="21" t="s">
        <v>2773</v>
      </c>
      <c r="B330" s="7">
        <v>38500</v>
      </c>
    </row>
    <row r="331" spans="1:2" x14ac:dyDescent="0.3">
      <c r="A331" s="22" t="s">
        <v>2795</v>
      </c>
      <c r="B331" s="7">
        <v>38500</v>
      </c>
    </row>
    <row r="332" spans="1:2" x14ac:dyDescent="0.3">
      <c r="A332" s="23">
        <v>45683.101817129631</v>
      </c>
      <c r="B332" s="7">
        <v>38500</v>
      </c>
    </row>
    <row r="333" spans="1:2" x14ac:dyDescent="0.3">
      <c r="A333" s="20" t="s">
        <v>2726</v>
      </c>
      <c r="B333" s="7">
        <v>10800</v>
      </c>
    </row>
    <row r="334" spans="1:2" x14ac:dyDescent="0.3">
      <c r="A334" s="21" t="s">
        <v>2753</v>
      </c>
      <c r="B334" s="7">
        <v>10800</v>
      </c>
    </row>
    <row r="335" spans="1:2" x14ac:dyDescent="0.3">
      <c r="A335" s="22" t="s">
        <v>2781</v>
      </c>
      <c r="B335" s="7">
        <v>10800</v>
      </c>
    </row>
    <row r="336" spans="1:2" x14ac:dyDescent="0.3">
      <c r="A336" s="23">
        <v>45683.273356481484</v>
      </c>
      <c r="B336" s="7">
        <v>10800</v>
      </c>
    </row>
    <row r="337" spans="1:2" x14ac:dyDescent="0.3">
      <c r="A337" s="20" t="s">
        <v>2730</v>
      </c>
      <c r="B337" s="7">
        <v>23000</v>
      </c>
    </row>
    <row r="338" spans="1:2" x14ac:dyDescent="0.3">
      <c r="A338" s="21" t="s">
        <v>2779</v>
      </c>
      <c r="B338" s="7">
        <v>23000</v>
      </c>
    </row>
    <row r="339" spans="1:2" x14ac:dyDescent="0.3">
      <c r="A339" s="22" t="s">
        <v>2753</v>
      </c>
      <c r="B339" s="7">
        <v>23000</v>
      </c>
    </row>
    <row r="340" spans="1:2" x14ac:dyDescent="0.3">
      <c r="A340" s="23">
        <v>45683.429548611108</v>
      </c>
      <c r="B340" s="7">
        <v>23000</v>
      </c>
    </row>
    <row r="341" spans="1:2" x14ac:dyDescent="0.3">
      <c r="A341" s="20" t="s">
        <v>2732</v>
      </c>
      <c r="B341" s="7">
        <v>28350</v>
      </c>
    </row>
    <row r="342" spans="1:2" x14ac:dyDescent="0.3">
      <c r="A342" s="21" t="s">
        <v>2779</v>
      </c>
      <c r="B342" s="7">
        <v>28350</v>
      </c>
    </row>
    <row r="343" spans="1:2" x14ac:dyDescent="0.3">
      <c r="A343" s="22" t="s">
        <v>2769</v>
      </c>
      <c r="B343" s="7">
        <v>28350</v>
      </c>
    </row>
    <row r="344" spans="1:2" x14ac:dyDescent="0.3">
      <c r="A344" s="23">
        <v>45683.513020833336</v>
      </c>
      <c r="B344" s="7">
        <v>28350</v>
      </c>
    </row>
    <row r="345" spans="1:2" x14ac:dyDescent="0.3">
      <c r="A345" s="20" t="s">
        <v>2733</v>
      </c>
      <c r="B345" s="7">
        <v>115100</v>
      </c>
    </row>
    <row r="346" spans="1:2" x14ac:dyDescent="0.3">
      <c r="A346" s="21" t="s">
        <v>2794</v>
      </c>
      <c r="B346" s="7">
        <v>62999.999999999993</v>
      </c>
    </row>
    <row r="347" spans="1:2" x14ac:dyDescent="0.3">
      <c r="A347" s="22" t="s">
        <v>2757</v>
      </c>
      <c r="B347" s="7">
        <v>62999.999999999993</v>
      </c>
    </row>
    <row r="348" spans="1:2" x14ac:dyDescent="0.3">
      <c r="A348" s="23">
        <v>45683.543819444443</v>
      </c>
      <c r="B348" s="7">
        <v>62999.999999999993</v>
      </c>
    </row>
    <row r="349" spans="1:2" x14ac:dyDescent="0.3">
      <c r="A349" s="21" t="s">
        <v>2751</v>
      </c>
      <c r="B349" s="7">
        <v>18400</v>
      </c>
    </row>
    <row r="350" spans="1:2" x14ac:dyDescent="0.3">
      <c r="A350" s="22" t="s">
        <v>2772</v>
      </c>
      <c r="B350" s="7">
        <v>18400</v>
      </c>
    </row>
    <row r="351" spans="1:2" x14ac:dyDescent="0.3">
      <c r="A351" s="23">
        <v>45683.549618055556</v>
      </c>
      <c r="B351" s="7">
        <v>18400</v>
      </c>
    </row>
    <row r="352" spans="1:2" x14ac:dyDescent="0.3">
      <c r="A352" s="21" t="s">
        <v>2798</v>
      </c>
      <c r="B352" s="7">
        <v>27500</v>
      </c>
    </row>
    <row r="353" spans="1:2" x14ac:dyDescent="0.3">
      <c r="A353" s="22" t="s">
        <v>2772</v>
      </c>
      <c r="B353" s="7">
        <v>27500</v>
      </c>
    </row>
    <row r="354" spans="1:2" x14ac:dyDescent="0.3">
      <c r="A354" s="23">
        <v>45683.569062499999</v>
      </c>
      <c r="B354" s="7">
        <v>27500</v>
      </c>
    </row>
    <row r="355" spans="1:2" x14ac:dyDescent="0.3">
      <c r="A355" s="21" t="s">
        <v>2801</v>
      </c>
      <c r="B355" s="7">
        <v>6200</v>
      </c>
    </row>
    <row r="356" spans="1:2" x14ac:dyDescent="0.3">
      <c r="A356" s="22" t="s">
        <v>2763</v>
      </c>
      <c r="B356" s="7">
        <v>6200</v>
      </c>
    </row>
    <row r="357" spans="1:2" x14ac:dyDescent="0.3">
      <c r="A357" s="23">
        <v>45683.580231481479</v>
      </c>
      <c r="B357" s="7">
        <v>6200</v>
      </c>
    </row>
    <row r="358" spans="1:2" x14ac:dyDescent="0.3">
      <c r="A358" s="20" t="s">
        <v>2734</v>
      </c>
      <c r="B358" s="7">
        <v>21000</v>
      </c>
    </row>
    <row r="359" spans="1:2" x14ac:dyDescent="0.3">
      <c r="A359" s="21" t="s">
        <v>2782</v>
      </c>
      <c r="B359" s="7">
        <v>10000</v>
      </c>
    </row>
    <row r="360" spans="1:2" x14ac:dyDescent="0.3">
      <c r="A360" s="22" t="s">
        <v>2787</v>
      </c>
      <c r="B360" s="7">
        <v>10000</v>
      </c>
    </row>
    <row r="361" spans="1:2" x14ac:dyDescent="0.3">
      <c r="A361" s="23">
        <v>45683.60083333333</v>
      </c>
      <c r="B361" s="7">
        <v>10000</v>
      </c>
    </row>
    <row r="362" spans="1:2" x14ac:dyDescent="0.3">
      <c r="A362" s="21" t="s">
        <v>2764</v>
      </c>
      <c r="B362" s="7">
        <v>11000</v>
      </c>
    </row>
    <row r="363" spans="1:2" x14ac:dyDescent="0.3">
      <c r="A363" s="22" t="s">
        <v>2794</v>
      </c>
      <c r="B363" s="7">
        <v>11000</v>
      </c>
    </row>
    <row r="364" spans="1:2" x14ac:dyDescent="0.3">
      <c r="A364" s="23">
        <v>45683.613923611112</v>
      </c>
      <c r="B364" s="7">
        <v>11000</v>
      </c>
    </row>
    <row r="365" spans="1:2" x14ac:dyDescent="0.3">
      <c r="A365" s="20" t="s">
        <v>2739</v>
      </c>
      <c r="B365" s="7">
        <v>40000</v>
      </c>
    </row>
    <row r="366" spans="1:2" x14ac:dyDescent="0.3">
      <c r="A366" s="21" t="s">
        <v>2767</v>
      </c>
      <c r="B366" s="7">
        <v>40000</v>
      </c>
    </row>
    <row r="367" spans="1:2" x14ac:dyDescent="0.3">
      <c r="A367" s="22" t="s">
        <v>2782</v>
      </c>
      <c r="B367" s="7">
        <v>40000</v>
      </c>
    </row>
    <row r="368" spans="1:2" x14ac:dyDescent="0.3">
      <c r="A368" s="23">
        <v>45683.821817129632</v>
      </c>
      <c r="B368" s="7">
        <v>40000</v>
      </c>
    </row>
    <row r="369" spans="1:2" x14ac:dyDescent="0.3">
      <c r="A369" s="20" t="s">
        <v>2741</v>
      </c>
      <c r="B369" s="7">
        <v>71000</v>
      </c>
    </row>
    <row r="370" spans="1:2" x14ac:dyDescent="0.3">
      <c r="A370" s="21" t="s">
        <v>2763</v>
      </c>
      <c r="B370" s="7">
        <v>62999.999999999993</v>
      </c>
    </row>
    <row r="371" spans="1:2" x14ac:dyDescent="0.3">
      <c r="A371" s="22" t="s">
        <v>2752</v>
      </c>
      <c r="B371" s="7">
        <v>62999.999999999993</v>
      </c>
    </row>
    <row r="372" spans="1:2" x14ac:dyDescent="0.3">
      <c r="A372" s="23">
        <v>45683.897777777776</v>
      </c>
      <c r="B372" s="7">
        <v>62999.999999999993</v>
      </c>
    </row>
    <row r="373" spans="1:2" x14ac:dyDescent="0.3">
      <c r="A373" s="21" t="s">
        <v>2756</v>
      </c>
      <c r="B373" s="7">
        <v>8000</v>
      </c>
    </row>
    <row r="374" spans="1:2" x14ac:dyDescent="0.3">
      <c r="A374" s="22" t="s">
        <v>2760</v>
      </c>
      <c r="B374" s="7">
        <v>8000</v>
      </c>
    </row>
    <row r="375" spans="1:2" x14ac:dyDescent="0.3">
      <c r="A375" s="23">
        <v>45683.902939814812</v>
      </c>
      <c r="B375" s="7">
        <v>8000</v>
      </c>
    </row>
    <row r="376" spans="1:2" x14ac:dyDescent="0.3">
      <c r="A376" s="20" t="s">
        <v>2742</v>
      </c>
      <c r="B376" s="7">
        <v>20000</v>
      </c>
    </row>
    <row r="377" spans="1:2" x14ac:dyDescent="0.3">
      <c r="A377" s="21" t="s">
        <v>2781</v>
      </c>
      <c r="B377" s="7">
        <v>20000</v>
      </c>
    </row>
    <row r="378" spans="1:2" x14ac:dyDescent="0.3">
      <c r="A378" s="22" t="s">
        <v>2799</v>
      </c>
      <c r="B378" s="7">
        <v>20000</v>
      </c>
    </row>
    <row r="379" spans="1:2" x14ac:dyDescent="0.3">
      <c r="A379" s="23">
        <v>45683.943148148152</v>
      </c>
      <c r="B379" s="7">
        <v>20000</v>
      </c>
    </row>
    <row r="380" spans="1:2" x14ac:dyDescent="0.3">
      <c r="A380" s="19" t="s">
        <v>2428</v>
      </c>
      <c r="B380" s="7">
        <v>519600</v>
      </c>
    </row>
    <row r="381" spans="1:2" x14ac:dyDescent="0.3">
      <c r="A381" s="20" t="s">
        <v>2720</v>
      </c>
      <c r="B381" s="7">
        <v>26250</v>
      </c>
    </row>
    <row r="382" spans="1:2" x14ac:dyDescent="0.3">
      <c r="A382" s="21" t="s">
        <v>2793</v>
      </c>
      <c r="B382" s="7">
        <v>26250</v>
      </c>
    </row>
    <row r="383" spans="1:2" x14ac:dyDescent="0.3">
      <c r="A383" s="22" t="s">
        <v>2797</v>
      </c>
      <c r="B383" s="7">
        <v>26250</v>
      </c>
    </row>
    <row r="384" spans="1:2" x14ac:dyDescent="0.3">
      <c r="A384" s="23">
        <v>45684.002789351849</v>
      </c>
      <c r="B384" s="7">
        <v>26250</v>
      </c>
    </row>
    <row r="385" spans="1:2" x14ac:dyDescent="0.3">
      <c r="A385" s="20" t="s">
        <v>2722</v>
      </c>
      <c r="B385" s="7">
        <v>6000</v>
      </c>
    </row>
    <row r="386" spans="1:2" x14ac:dyDescent="0.3">
      <c r="A386" s="21" t="s">
        <v>2802</v>
      </c>
      <c r="B386" s="7">
        <v>6000</v>
      </c>
    </row>
    <row r="387" spans="1:2" x14ac:dyDescent="0.3">
      <c r="A387" s="22" t="s">
        <v>2778</v>
      </c>
      <c r="B387" s="7">
        <v>6000</v>
      </c>
    </row>
    <row r="388" spans="1:2" x14ac:dyDescent="0.3">
      <c r="A388" s="23">
        <v>45684.120532407411</v>
      </c>
      <c r="B388" s="7">
        <v>6000</v>
      </c>
    </row>
    <row r="389" spans="1:2" x14ac:dyDescent="0.3">
      <c r="A389" s="20" t="s">
        <v>2723</v>
      </c>
      <c r="B389" s="7">
        <v>20800</v>
      </c>
    </row>
    <row r="390" spans="1:2" x14ac:dyDescent="0.3">
      <c r="A390" s="21" t="s">
        <v>2764</v>
      </c>
      <c r="B390" s="7">
        <v>20800</v>
      </c>
    </row>
    <row r="391" spans="1:2" x14ac:dyDescent="0.3">
      <c r="A391" s="22" t="s">
        <v>2803</v>
      </c>
      <c r="B391" s="7">
        <v>20800</v>
      </c>
    </row>
    <row r="392" spans="1:2" x14ac:dyDescent="0.3">
      <c r="A392" s="23">
        <v>45684.156041666669</v>
      </c>
      <c r="B392" s="7">
        <v>20800</v>
      </c>
    </row>
    <row r="393" spans="1:2" x14ac:dyDescent="0.3">
      <c r="A393" s="20" t="s">
        <v>2728</v>
      </c>
      <c r="B393" s="7">
        <v>24000</v>
      </c>
    </row>
    <row r="394" spans="1:2" x14ac:dyDescent="0.3">
      <c r="A394" s="21" t="s">
        <v>2786</v>
      </c>
      <c r="B394" s="7">
        <v>24000</v>
      </c>
    </row>
    <row r="395" spans="1:2" x14ac:dyDescent="0.3">
      <c r="A395" s="22" t="s">
        <v>2763</v>
      </c>
      <c r="B395" s="7">
        <v>24000</v>
      </c>
    </row>
    <row r="396" spans="1:2" x14ac:dyDescent="0.3">
      <c r="A396" s="23">
        <v>45684.362175925926</v>
      </c>
      <c r="B396" s="7">
        <v>24000</v>
      </c>
    </row>
    <row r="397" spans="1:2" x14ac:dyDescent="0.3">
      <c r="A397" s="20" t="s">
        <v>2729</v>
      </c>
      <c r="B397" s="7">
        <v>135000</v>
      </c>
    </row>
    <row r="398" spans="1:2" x14ac:dyDescent="0.3">
      <c r="A398" s="21" t="s">
        <v>2751</v>
      </c>
      <c r="B398" s="7">
        <v>115000</v>
      </c>
    </row>
    <row r="399" spans="1:2" x14ac:dyDescent="0.3">
      <c r="A399" s="22" t="s">
        <v>2748</v>
      </c>
      <c r="B399" s="7">
        <v>115000</v>
      </c>
    </row>
    <row r="400" spans="1:2" x14ac:dyDescent="0.3">
      <c r="A400" s="23">
        <v>45684.382743055554</v>
      </c>
      <c r="B400" s="7">
        <v>115000</v>
      </c>
    </row>
    <row r="401" spans="1:2" x14ac:dyDescent="0.3">
      <c r="A401" s="21" t="s">
        <v>2795</v>
      </c>
      <c r="B401" s="7">
        <v>20000</v>
      </c>
    </row>
    <row r="402" spans="1:2" x14ac:dyDescent="0.3">
      <c r="A402" s="22" t="s">
        <v>2802</v>
      </c>
      <c r="B402" s="7">
        <v>20000</v>
      </c>
    </row>
    <row r="403" spans="1:2" x14ac:dyDescent="0.3">
      <c r="A403" s="23">
        <v>45684.401307870372</v>
      </c>
      <c r="B403" s="7">
        <v>20000</v>
      </c>
    </row>
    <row r="404" spans="1:2" x14ac:dyDescent="0.3">
      <c r="A404" s="20" t="s">
        <v>2730</v>
      </c>
      <c r="B404" s="7">
        <v>18350</v>
      </c>
    </row>
    <row r="405" spans="1:2" x14ac:dyDescent="0.3">
      <c r="A405" s="21" t="s">
        <v>2793</v>
      </c>
      <c r="B405" s="7">
        <v>1550</v>
      </c>
    </row>
    <row r="406" spans="1:2" x14ac:dyDescent="0.3">
      <c r="A406" s="22" t="s">
        <v>2798</v>
      </c>
      <c r="B406" s="7">
        <v>1550</v>
      </c>
    </row>
    <row r="407" spans="1:2" x14ac:dyDescent="0.3">
      <c r="A407" s="23">
        <v>45684.419895833336</v>
      </c>
      <c r="B407" s="7">
        <v>1550</v>
      </c>
    </row>
    <row r="408" spans="1:2" x14ac:dyDescent="0.3">
      <c r="A408" s="21" t="s">
        <v>2774</v>
      </c>
      <c r="B408" s="7">
        <v>16800</v>
      </c>
    </row>
    <row r="409" spans="1:2" x14ac:dyDescent="0.3">
      <c r="A409" s="22" t="s">
        <v>2756</v>
      </c>
      <c r="B409" s="7">
        <v>16800</v>
      </c>
    </row>
    <row r="410" spans="1:2" x14ac:dyDescent="0.3">
      <c r="A410" s="23">
        <v>45684.457407407404</v>
      </c>
      <c r="B410" s="7">
        <v>16800</v>
      </c>
    </row>
    <row r="411" spans="1:2" x14ac:dyDescent="0.3">
      <c r="A411" s="20" t="s">
        <v>2731</v>
      </c>
      <c r="B411" s="7">
        <v>23000</v>
      </c>
    </row>
    <row r="412" spans="1:2" x14ac:dyDescent="0.3">
      <c r="A412" s="21" t="s">
        <v>2782</v>
      </c>
      <c r="B412" s="7">
        <v>23000</v>
      </c>
    </row>
    <row r="413" spans="1:2" x14ac:dyDescent="0.3">
      <c r="A413" s="22" t="s">
        <v>2751</v>
      </c>
      <c r="B413" s="7">
        <v>23000</v>
      </c>
    </row>
    <row r="414" spans="1:2" x14ac:dyDescent="0.3">
      <c r="A414" s="23">
        <v>45684.475821759261</v>
      </c>
      <c r="B414" s="7">
        <v>23000</v>
      </c>
    </row>
    <row r="415" spans="1:2" x14ac:dyDescent="0.3">
      <c r="A415" s="20" t="s">
        <v>2732</v>
      </c>
      <c r="B415" s="7">
        <v>9600</v>
      </c>
    </row>
    <row r="416" spans="1:2" x14ac:dyDescent="0.3">
      <c r="A416" s="21" t="s">
        <v>2795</v>
      </c>
      <c r="B416" s="7">
        <v>9600</v>
      </c>
    </row>
    <row r="417" spans="1:2" x14ac:dyDescent="0.3">
      <c r="A417" s="22" t="s">
        <v>2787</v>
      </c>
      <c r="B417" s="7">
        <v>9600</v>
      </c>
    </row>
    <row r="418" spans="1:2" x14ac:dyDescent="0.3">
      <c r="A418" s="23">
        <v>45684.525833333333</v>
      </c>
      <c r="B418" s="7">
        <v>9600</v>
      </c>
    </row>
    <row r="419" spans="1:2" x14ac:dyDescent="0.3">
      <c r="A419" s="20" t="s">
        <v>2734</v>
      </c>
      <c r="B419" s="7">
        <v>77500</v>
      </c>
    </row>
    <row r="420" spans="1:2" x14ac:dyDescent="0.3">
      <c r="A420" s="21" t="s">
        <v>2753</v>
      </c>
      <c r="B420" s="7">
        <v>58000</v>
      </c>
    </row>
    <row r="421" spans="1:2" x14ac:dyDescent="0.3">
      <c r="A421" s="22" t="s">
        <v>2788</v>
      </c>
      <c r="B421" s="7">
        <v>58000</v>
      </c>
    </row>
    <row r="422" spans="1:2" x14ac:dyDescent="0.3">
      <c r="A422" s="23">
        <v>45684.606493055559</v>
      </c>
      <c r="B422" s="7">
        <v>58000</v>
      </c>
    </row>
    <row r="423" spans="1:2" x14ac:dyDescent="0.3">
      <c r="A423" s="21" t="s">
        <v>2800</v>
      </c>
      <c r="B423" s="7">
        <v>19500</v>
      </c>
    </row>
    <row r="424" spans="1:2" x14ac:dyDescent="0.3">
      <c r="A424" s="22" t="s">
        <v>2797</v>
      </c>
      <c r="B424" s="7">
        <v>19500</v>
      </c>
    </row>
    <row r="425" spans="1:2" x14ac:dyDescent="0.3">
      <c r="A425" s="23">
        <v>45684.620844907404</v>
      </c>
      <c r="B425" s="7">
        <v>19500</v>
      </c>
    </row>
    <row r="426" spans="1:2" x14ac:dyDescent="0.3">
      <c r="A426" s="20" t="s">
        <v>2735</v>
      </c>
      <c r="B426" s="7">
        <v>24000</v>
      </c>
    </row>
    <row r="427" spans="1:2" x14ac:dyDescent="0.3">
      <c r="A427" s="21" t="s">
        <v>2746</v>
      </c>
      <c r="B427" s="7">
        <v>24000</v>
      </c>
    </row>
    <row r="428" spans="1:2" x14ac:dyDescent="0.3">
      <c r="A428" s="22" t="s">
        <v>2752</v>
      </c>
      <c r="B428" s="7">
        <v>24000</v>
      </c>
    </row>
    <row r="429" spans="1:2" x14ac:dyDescent="0.3">
      <c r="A429" s="23">
        <v>45684.634583333333</v>
      </c>
      <c r="B429" s="7">
        <v>24000</v>
      </c>
    </row>
    <row r="430" spans="1:2" x14ac:dyDescent="0.3">
      <c r="A430" s="20" t="s">
        <v>2736</v>
      </c>
      <c r="B430" s="7">
        <v>23000</v>
      </c>
    </row>
    <row r="431" spans="1:2" x14ac:dyDescent="0.3">
      <c r="A431" s="21" t="s">
        <v>2778</v>
      </c>
      <c r="B431" s="7">
        <v>23000</v>
      </c>
    </row>
    <row r="432" spans="1:2" x14ac:dyDescent="0.3">
      <c r="A432" s="22" t="s">
        <v>2770</v>
      </c>
      <c r="B432" s="7">
        <v>23000</v>
      </c>
    </row>
    <row r="433" spans="1:2" x14ac:dyDescent="0.3">
      <c r="A433" s="23">
        <v>45684.690555555557</v>
      </c>
      <c r="B433" s="7">
        <v>23000</v>
      </c>
    </row>
    <row r="434" spans="1:2" x14ac:dyDescent="0.3">
      <c r="A434" s="20" t="s">
        <v>2737</v>
      </c>
      <c r="B434" s="7">
        <v>52000</v>
      </c>
    </row>
    <row r="435" spans="1:2" x14ac:dyDescent="0.3">
      <c r="A435" s="21" t="s">
        <v>2791</v>
      </c>
      <c r="B435" s="7">
        <v>6000</v>
      </c>
    </row>
    <row r="436" spans="1:2" x14ac:dyDescent="0.3">
      <c r="A436" s="22" t="s">
        <v>2776</v>
      </c>
      <c r="B436" s="7">
        <v>6000</v>
      </c>
    </row>
    <row r="437" spans="1:2" x14ac:dyDescent="0.3">
      <c r="A437" s="23">
        <v>45684.713773148149</v>
      </c>
      <c r="B437" s="7">
        <v>6000</v>
      </c>
    </row>
    <row r="438" spans="1:2" x14ac:dyDescent="0.3">
      <c r="A438" s="21" t="s">
        <v>2769</v>
      </c>
      <c r="B438" s="7">
        <v>46000</v>
      </c>
    </row>
    <row r="439" spans="1:2" x14ac:dyDescent="0.3">
      <c r="A439" s="22" t="s">
        <v>2801</v>
      </c>
      <c r="B439" s="7">
        <v>46000</v>
      </c>
    </row>
    <row r="440" spans="1:2" x14ac:dyDescent="0.3">
      <c r="A440" s="23">
        <v>45684.740219907406</v>
      </c>
      <c r="B440" s="7">
        <v>46000</v>
      </c>
    </row>
    <row r="441" spans="1:2" x14ac:dyDescent="0.3">
      <c r="A441" s="20" t="s">
        <v>2738</v>
      </c>
      <c r="B441" s="7">
        <v>80100</v>
      </c>
    </row>
    <row r="442" spans="1:2" x14ac:dyDescent="0.3">
      <c r="A442" s="21" t="s">
        <v>2758</v>
      </c>
      <c r="B442" s="7">
        <v>17100</v>
      </c>
    </row>
    <row r="443" spans="1:2" x14ac:dyDescent="0.3">
      <c r="A443" s="22" t="s">
        <v>2799</v>
      </c>
      <c r="B443" s="7">
        <v>17100</v>
      </c>
    </row>
    <row r="444" spans="1:2" x14ac:dyDescent="0.3">
      <c r="A444" s="23">
        <v>45684.750092592592</v>
      </c>
      <c r="B444" s="7">
        <v>17100</v>
      </c>
    </row>
    <row r="445" spans="1:2" x14ac:dyDescent="0.3">
      <c r="A445" s="21" t="s">
        <v>2769</v>
      </c>
      <c r="B445" s="7">
        <v>62999.999999999993</v>
      </c>
    </row>
    <row r="446" spans="1:2" x14ac:dyDescent="0.3">
      <c r="A446" s="22" t="s">
        <v>2752</v>
      </c>
      <c r="B446" s="7">
        <v>62999.999999999993</v>
      </c>
    </row>
    <row r="447" spans="1:2" x14ac:dyDescent="0.3">
      <c r="A447" s="23">
        <v>45684.781805555554</v>
      </c>
      <c r="B447" s="7">
        <v>62999.999999999993</v>
      </c>
    </row>
    <row r="448" spans="1:2" x14ac:dyDescent="0.3">
      <c r="A448" s="19" t="s">
        <v>2429</v>
      </c>
      <c r="B448" s="7">
        <v>416800</v>
      </c>
    </row>
    <row r="449" spans="1:2" x14ac:dyDescent="0.3">
      <c r="A449" s="20" t="s">
        <v>2721</v>
      </c>
      <c r="B449" s="7">
        <v>52000</v>
      </c>
    </row>
    <row r="450" spans="1:2" x14ac:dyDescent="0.3">
      <c r="A450" s="21" t="s">
        <v>2749</v>
      </c>
      <c r="B450" s="7">
        <v>52000</v>
      </c>
    </row>
    <row r="451" spans="1:2" x14ac:dyDescent="0.3">
      <c r="A451" s="22" t="s">
        <v>2799</v>
      </c>
      <c r="B451" s="7">
        <v>52000</v>
      </c>
    </row>
    <row r="452" spans="1:2" x14ac:dyDescent="0.3">
      <c r="A452" s="23">
        <v>45685.075787037036</v>
      </c>
      <c r="B452" s="7">
        <v>52000</v>
      </c>
    </row>
    <row r="453" spans="1:2" x14ac:dyDescent="0.3">
      <c r="A453" s="20" t="s">
        <v>2726</v>
      </c>
      <c r="B453" s="7">
        <v>11000</v>
      </c>
    </row>
    <row r="454" spans="1:2" x14ac:dyDescent="0.3">
      <c r="A454" s="21" t="s">
        <v>2777</v>
      </c>
      <c r="B454" s="7">
        <v>11000</v>
      </c>
    </row>
    <row r="455" spans="1:2" x14ac:dyDescent="0.3">
      <c r="A455" s="22" t="s">
        <v>2795</v>
      </c>
      <c r="B455" s="7">
        <v>11000</v>
      </c>
    </row>
    <row r="456" spans="1:2" x14ac:dyDescent="0.3">
      <c r="A456" s="23">
        <v>45685.271956018521</v>
      </c>
      <c r="B456" s="7">
        <v>11000</v>
      </c>
    </row>
    <row r="457" spans="1:2" x14ac:dyDescent="0.3">
      <c r="A457" s="20" t="s">
        <v>2729</v>
      </c>
      <c r="B457" s="7">
        <v>32199.999999999996</v>
      </c>
    </row>
    <row r="458" spans="1:2" x14ac:dyDescent="0.3">
      <c r="A458" s="21" t="s">
        <v>2794</v>
      </c>
      <c r="B458" s="7">
        <v>32199.999999999996</v>
      </c>
    </row>
    <row r="459" spans="1:2" x14ac:dyDescent="0.3">
      <c r="A459" s="22" t="s">
        <v>2749</v>
      </c>
      <c r="B459" s="7">
        <v>32199.999999999996</v>
      </c>
    </row>
    <row r="460" spans="1:2" x14ac:dyDescent="0.3">
      <c r="A460" s="23">
        <v>45685.377650462964</v>
      </c>
      <c r="B460" s="7">
        <v>32199.999999999996</v>
      </c>
    </row>
    <row r="461" spans="1:2" x14ac:dyDescent="0.3">
      <c r="A461" s="20" t="s">
        <v>2730</v>
      </c>
      <c r="B461" s="7">
        <v>70400</v>
      </c>
    </row>
    <row r="462" spans="1:2" x14ac:dyDescent="0.3">
      <c r="A462" s="21" t="s">
        <v>2755</v>
      </c>
      <c r="B462" s="7">
        <v>36000</v>
      </c>
    </row>
    <row r="463" spans="1:2" x14ac:dyDescent="0.3">
      <c r="A463" s="22" t="s">
        <v>2765</v>
      </c>
      <c r="B463" s="7">
        <v>36000</v>
      </c>
    </row>
    <row r="464" spans="1:2" x14ac:dyDescent="0.3">
      <c r="A464" s="23">
        <v>45685.424201388887</v>
      </c>
      <c r="B464" s="7">
        <v>36000</v>
      </c>
    </row>
    <row r="465" spans="1:2" x14ac:dyDescent="0.3">
      <c r="A465" s="21" t="s">
        <v>2763</v>
      </c>
      <c r="B465" s="7">
        <v>34400</v>
      </c>
    </row>
    <row r="466" spans="1:2" x14ac:dyDescent="0.3">
      <c r="A466" s="22" t="s">
        <v>2764</v>
      </c>
      <c r="B466" s="7">
        <v>34400</v>
      </c>
    </row>
    <row r="467" spans="1:2" x14ac:dyDescent="0.3">
      <c r="A467" s="23">
        <v>45685.439398148148</v>
      </c>
      <c r="B467" s="7">
        <v>34400</v>
      </c>
    </row>
    <row r="468" spans="1:2" x14ac:dyDescent="0.3">
      <c r="A468" s="20" t="s">
        <v>2733</v>
      </c>
      <c r="B468" s="7">
        <v>7000</v>
      </c>
    </row>
    <row r="469" spans="1:2" x14ac:dyDescent="0.3">
      <c r="A469" s="21" t="s">
        <v>2772</v>
      </c>
      <c r="B469" s="7">
        <v>7000</v>
      </c>
    </row>
    <row r="470" spans="1:2" x14ac:dyDescent="0.3">
      <c r="A470" s="22" t="s">
        <v>2804</v>
      </c>
      <c r="B470" s="7">
        <v>7000</v>
      </c>
    </row>
    <row r="471" spans="1:2" x14ac:dyDescent="0.3">
      <c r="A471" s="23">
        <v>45685.560682870368</v>
      </c>
      <c r="B471" s="7">
        <v>7000</v>
      </c>
    </row>
    <row r="472" spans="1:2" x14ac:dyDescent="0.3">
      <c r="A472" s="20" t="s">
        <v>2734</v>
      </c>
      <c r="B472" s="7">
        <v>45500</v>
      </c>
    </row>
    <row r="473" spans="1:2" x14ac:dyDescent="0.3">
      <c r="A473" s="21" t="s">
        <v>2762</v>
      </c>
      <c r="B473" s="7">
        <v>45500</v>
      </c>
    </row>
    <row r="474" spans="1:2" x14ac:dyDescent="0.3">
      <c r="A474" s="22" t="s">
        <v>2800</v>
      </c>
      <c r="B474" s="7">
        <v>45500</v>
      </c>
    </row>
    <row r="475" spans="1:2" x14ac:dyDescent="0.3">
      <c r="A475" s="23">
        <v>45685.622847222221</v>
      </c>
      <c r="B475" s="7">
        <v>45500</v>
      </c>
    </row>
    <row r="476" spans="1:2" x14ac:dyDescent="0.3">
      <c r="A476" s="20" t="s">
        <v>2737</v>
      </c>
      <c r="B476" s="7">
        <v>129450</v>
      </c>
    </row>
    <row r="477" spans="1:2" x14ac:dyDescent="0.3">
      <c r="A477" s="21" t="s">
        <v>2793</v>
      </c>
      <c r="B477" s="7">
        <v>9450</v>
      </c>
    </row>
    <row r="478" spans="1:2" x14ac:dyDescent="0.3">
      <c r="A478" s="22" t="s">
        <v>2792</v>
      </c>
      <c r="B478" s="7">
        <v>9450</v>
      </c>
    </row>
    <row r="479" spans="1:2" x14ac:dyDescent="0.3">
      <c r="A479" s="23">
        <v>45685.711712962962</v>
      </c>
      <c r="B479" s="7">
        <v>9450</v>
      </c>
    </row>
    <row r="480" spans="1:2" x14ac:dyDescent="0.3">
      <c r="A480" s="21" t="s">
        <v>2779</v>
      </c>
      <c r="B480" s="7">
        <v>24500</v>
      </c>
    </row>
    <row r="481" spans="1:2" x14ac:dyDescent="0.3">
      <c r="A481" s="22" t="s">
        <v>2804</v>
      </c>
      <c r="B481" s="7">
        <v>24500</v>
      </c>
    </row>
    <row r="482" spans="1:2" x14ac:dyDescent="0.3">
      <c r="A482" s="23">
        <v>45685.721099537041</v>
      </c>
      <c r="B482" s="7">
        <v>24500</v>
      </c>
    </row>
    <row r="483" spans="1:2" x14ac:dyDescent="0.3">
      <c r="A483" s="21" t="s">
        <v>2781</v>
      </c>
      <c r="B483" s="7">
        <v>95500</v>
      </c>
    </row>
    <row r="484" spans="1:2" x14ac:dyDescent="0.3">
      <c r="A484" s="22" t="s">
        <v>2755</v>
      </c>
      <c r="B484" s="7">
        <v>95500</v>
      </c>
    </row>
    <row r="485" spans="1:2" x14ac:dyDescent="0.3">
      <c r="A485" s="23">
        <v>45685.734837962962</v>
      </c>
      <c r="B485" s="7">
        <v>95500</v>
      </c>
    </row>
    <row r="486" spans="1:2" x14ac:dyDescent="0.3">
      <c r="A486" s="20" t="s">
        <v>2738</v>
      </c>
      <c r="B486" s="7">
        <v>30750</v>
      </c>
    </row>
    <row r="487" spans="1:2" x14ac:dyDescent="0.3">
      <c r="A487" s="21" t="s">
        <v>2776</v>
      </c>
      <c r="B487" s="7">
        <v>14250</v>
      </c>
    </row>
    <row r="488" spans="1:2" x14ac:dyDescent="0.3">
      <c r="A488" s="22" t="s">
        <v>2747</v>
      </c>
      <c r="B488" s="7">
        <v>14250</v>
      </c>
    </row>
    <row r="489" spans="1:2" x14ac:dyDescent="0.3">
      <c r="A489" s="23">
        <v>45685.785138888888</v>
      </c>
      <c r="B489" s="7">
        <v>14250</v>
      </c>
    </row>
    <row r="490" spans="1:2" x14ac:dyDescent="0.3">
      <c r="A490" s="21" t="s">
        <v>2762</v>
      </c>
      <c r="B490" s="7">
        <v>16500</v>
      </c>
    </row>
    <row r="491" spans="1:2" x14ac:dyDescent="0.3">
      <c r="A491" s="22" t="s">
        <v>2801</v>
      </c>
      <c r="B491" s="7">
        <v>16500</v>
      </c>
    </row>
    <row r="492" spans="1:2" x14ac:dyDescent="0.3">
      <c r="A492" s="23">
        <v>45685.789525462962</v>
      </c>
      <c r="B492" s="7">
        <v>16500</v>
      </c>
    </row>
    <row r="493" spans="1:2" x14ac:dyDescent="0.3">
      <c r="A493" s="20" t="s">
        <v>2741</v>
      </c>
      <c r="B493" s="7">
        <v>38500</v>
      </c>
    </row>
    <row r="494" spans="1:2" x14ac:dyDescent="0.3">
      <c r="A494" s="21" t="s">
        <v>2759</v>
      </c>
      <c r="B494" s="7">
        <v>38500</v>
      </c>
    </row>
    <row r="495" spans="1:2" x14ac:dyDescent="0.3">
      <c r="A495" s="22" t="s">
        <v>2797</v>
      </c>
      <c r="B495" s="7">
        <v>38500</v>
      </c>
    </row>
    <row r="496" spans="1:2" x14ac:dyDescent="0.3">
      <c r="A496" s="23">
        <v>45685.888206018521</v>
      </c>
      <c r="B496" s="7">
        <v>38500</v>
      </c>
    </row>
    <row r="497" spans="1:2" x14ac:dyDescent="0.3">
      <c r="A497" s="19" t="s">
        <v>2430</v>
      </c>
      <c r="B497" s="7">
        <v>253200</v>
      </c>
    </row>
    <row r="498" spans="1:2" x14ac:dyDescent="0.3">
      <c r="A498" s="20" t="s">
        <v>2729</v>
      </c>
      <c r="B498" s="7">
        <v>3000</v>
      </c>
    </row>
    <row r="499" spans="1:2" x14ac:dyDescent="0.3">
      <c r="A499" s="21" t="s">
        <v>2785</v>
      </c>
      <c r="B499" s="7">
        <v>3000</v>
      </c>
    </row>
    <row r="500" spans="1:2" x14ac:dyDescent="0.3">
      <c r="A500" s="22" t="s">
        <v>2747</v>
      </c>
      <c r="B500" s="7">
        <v>3000</v>
      </c>
    </row>
    <row r="501" spans="1:2" x14ac:dyDescent="0.3">
      <c r="A501" s="23">
        <v>45686.378888888888</v>
      </c>
      <c r="B501" s="7">
        <v>3000</v>
      </c>
    </row>
    <row r="502" spans="1:2" x14ac:dyDescent="0.3">
      <c r="A502" s="20" t="s">
        <v>2731</v>
      </c>
      <c r="B502" s="7">
        <v>4000</v>
      </c>
    </row>
    <row r="503" spans="1:2" x14ac:dyDescent="0.3">
      <c r="A503" s="21" t="s">
        <v>2785</v>
      </c>
      <c r="B503" s="7">
        <v>4000</v>
      </c>
    </row>
    <row r="504" spans="1:2" x14ac:dyDescent="0.3">
      <c r="A504" s="22" t="s">
        <v>2774</v>
      </c>
      <c r="B504" s="7">
        <v>4000</v>
      </c>
    </row>
    <row r="505" spans="1:2" x14ac:dyDescent="0.3">
      <c r="A505" s="23">
        <v>45686.462476851855</v>
      </c>
      <c r="B505" s="7">
        <v>4000</v>
      </c>
    </row>
    <row r="506" spans="1:2" x14ac:dyDescent="0.3">
      <c r="A506" s="20" t="s">
        <v>2732</v>
      </c>
      <c r="B506" s="7">
        <v>30450</v>
      </c>
    </row>
    <row r="507" spans="1:2" x14ac:dyDescent="0.3">
      <c r="A507" s="21" t="s">
        <v>2771</v>
      </c>
      <c r="B507" s="7">
        <v>30450</v>
      </c>
    </row>
    <row r="508" spans="1:2" x14ac:dyDescent="0.3">
      <c r="A508" s="22" t="s">
        <v>2787</v>
      </c>
      <c r="B508" s="7">
        <v>30450</v>
      </c>
    </row>
    <row r="509" spans="1:2" x14ac:dyDescent="0.3">
      <c r="A509" s="23">
        <v>45686.532083333332</v>
      </c>
      <c r="B509" s="7">
        <v>30450</v>
      </c>
    </row>
    <row r="510" spans="1:2" x14ac:dyDescent="0.3">
      <c r="A510" s="20" t="s">
        <v>2733</v>
      </c>
      <c r="B510" s="7">
        <v>36000</v>
      </c>
    </row>
    <row r="511" spans="1:2" x14ac:dyDescent="0.3">
      <c r="A511" s="21" t="s">
        <v>2770</v>
      </c>
      <c r="B511" s="7">
        <v>36000</v>
      </c>
    </row>
    <row r="512" spans="1:2" x14ac:dyDescent="0.3">
      <c r="A512" s="22" t="s">
        <v>2764</v>
      </c>
      <c r="B512" s="7">
        <v>36000</v>
      </c>
    </row>
    <row r="513" spans="1:2" x14ac:dyDescent="0.3">
      <c r="A513" s="23">
        <v>45686.558842592596</v>
      </c>
      <c r="B513" s="7">
        <v>36000</v>
      </c>
    </row>
    <row r="514" spans="1:2" x14ac:dyDescent="0.3">
      <c r="A514" s="20" t="s">
        <v>2734</v>
      </c>
      <c r="B514" s="7">
        <v>153250</v>
      </c>
    </row>
    <row r="515" spans="1:2" x14ac:dyDescent="0.3">
      <c r="A515" s="21" t="s">
        <v>2797</v>
      </c>
      <c r="B515" s="7">
        <v>55000</v>
      </c>
    </row>
    <row r="516" spans="1:2" x14ac:dyDescent="0.3">
      <c r="A516" s="22" t="s">
        <v>2787</v>
      </c>
      <c r="B516" s="7">
        <v>55000</v>
      </c>
    </row>
    <row r="517" spans="1:2" x14ac:dyDescent="0.3">
      <c r="A517" s="23">
        <v>45686.584166666667</v>
      </c>
      <c r="B517" s="7">
        <v>55000</v>
      </c>
    </row>
    <row r="518" spans="1:2" x14ac:dyDescent="0.3">
      <c r="A518" s="21" t="s">
        <v>2750</v>
      </c>
      <c r="B518" s="7">
        <v>15000</v>
      </c>
    </row>
    <row r="519" spans="1:2" x14ac:dyDescent="0.3">
      <c r="A519" s="22" t="s">
        <v>2788</v>
      </c>
      <c r="B519" s="7">
        <v>15000</v>
      </c>
    </row>
    <row r="520" spans="1:2" x14ac:dyDescent="0.3">
      <c r="A520" s="23">
        <v>45686.593993055554</v>
      </c>
      <c r="B520" s="7">
        <v>15000</v>
      </c>
    </row>
    <row r="521" spans="1:2" x14ac:dyDescent="0.3">
      <c r="A521" s="21" t="s">
        <v>2776</v>
      </c>
      <c r="B521" s="7">
        <v>83250</v>
      </c>
    </row>
    <row r="522" spans="1:2" x14ac:dyDescent="0.3">
      <c r="A522" s="22" t="s">
        <v>2762</v>
      </c>
      <c r="B522" s="7">
        <v>83250</v>
      </c>
    </row>
    <row r="523" spans="1:2" x14ac:dyDescent="0.3">
      <c r="A523" s="23">
        <v>45686.618703703702</v>
      </c>
      <c r="B523" s="7">
        <v>83250</v>
      </c>
    </row>
    <row r="524" spans="1:2" x14ac:dyDescent="0.3">
      <c r="A524" s="20" t="s">
        <v>2736</v>
      </c>
      <c r="B524" s="7">
        <v>10500</v>
      </c>
    </row>
    <row r="525" spans="1:2" x14ac:dyDescent="0.3">
      <c r="A525" s="21" t="s">
        <v>2765</v>
      </c>
      <c r="B525" s="7">
        <v>10500</v>
      </c>
    </row>
    <row r="526" spans="1:2" x14ac:dyDescent="0.3">
      <c r="A526" s="22" t="s">
        <v>2779</v>
      </c>
      <c r="B526" s="7">
        <v>10500</v>
      </c>
    </row>
    <row r="527" spans="1:2" x14ac:dyDescent="0.3">
      <c r="A527" s="23">
        <v>45686.702291666668</v>
      </c>
      <c r="B527" s="7">
        <v>10500</v>
      </c>
    </row>
    <row r="528" spans="1:2" x14ac:dyDescent="0.3">
      <c r="A528" s="20" t="s">
        <v>2742</v>
      </c>
      <c r="B528" s="7">
        <v>16000</v>
      </c>
    </row>
    <row r="529" spans="1:2" x14ac:dyDescent="0.3">
      <c r="A529" s="21" t="s">
        <v>2757</v>
      </c>
      <c r="B529" s="7">
        <v>16000</v>
      </c>
    </row>
    <row r="530" spans="1:2" x14ac:dyDescent="0.3">
      <c r="A530" s="22" t="s">
        <v>2769</v>
      </c>
      <c r="B530" s="7">
        <v>16000</v>
      </c>
    </row>
    <row r="531" spans="1:2" x14ac:dyDescent="0.3">
      <c r="A531" s="23">
        <v>45686.921354166669</v>
      </c>
      <c r="B531" s="7">
        <v>16000</v>
      </c>
    </row>
    <row r="532" spans="1:2" x14ac:dyDescent="0.3">
      <c r="A532" s="19" t="s">
        <v>2431</v>
      </c>
      <c r="B532" s="7">
        <v>533350</v>
      </c>
    </row>
    <row r="533" spans="1:2" x14ac:dyDescent="0.3">
      <c r="A533" s="20" t="s">
        <v>2724</v>
      </c>
      <c r="B533" s="7">
        <v>16800</v>
      </c>
    </row>
    <row r="534" spans="1:2" x14ac:dyDescent="0.3">
      <c r="A534" s="21" t="s">
        <v>2803</v>
      </c>
      <c r="B534" s="7">
        <v>16800</v>
      </c>
    </row>
    <row r="535" spans="1:2" x14ac:dyDescent="0.3">
      <c r="A535" s="22" t="s">
        <v>2796</v>
      </c>
      <c r="B535" s="7">
        <v>16800</v>
      </c>
    </row>
    <row r="536" spans="1:2" x14ac:dyDescent="0.3">
      <c r="A536" s="23">
        <v>45687.196516203701</v>
      </c>
      <c r="B536" s="7">
        <v>16800</v>
      </c>
    </row>
    <row r="537" spans="1:2" x14ac:dyDescent="0.3">
      <c r="A537" s="20" t="s">
        <v>2728</v>
      </c>
      <c r="B537" s="7">
        <v>60450</v>
      </c>
    </row>
    <row r="538" spans="1:2" x14ac:dyDescent="0.3">
      <c r="A538" s="21" t="s">
        <v>2778</v>
      </c>
      <c r="B538" s="7">
        <v>31500</v>
      </c>
    </row>
    <row r="539" spans="1:2" x14ac:dyDescent="0.3">
      <c r="A539" s="22" t="s">
        <v>2749</v>
      </c>
      <c r="B539" s="7">
        <v>31500</v>
      </c>
    </row>
    <row r="540" spans="1:2" x14ac:dyDescent="0.3">
      <c r="A540" s="23">
        <v>45687.357511574075</v>
      </c>
      <c r="B540" s="7">
        <v>31500</v>
      </c>
    </row>
    <row r="541" spans="1:2" x14ac:dyDescent="0.3">
      <c r="A541" s="21" t="s">
        <v>2747</v>
      </c>
      <c r="B541" s="7">
        <v>22950</v>
      </c>
    </row>
    <row r="542" spans="1:2" x14ac:dyDescent="0.3">
      <c r="A542" s="22" t="s">
        <v>2803</v>
      </c>
      <c r="B542" s="7">
        <v>22950</v>
      </c>
    </row>
    <row r="543" spans="1:2" x14ac:dyDescent="0.3">
      <c r="A543" s="23">
        <v>45687.358819444446</v>
      </c>
      <c r="B543" s="7">
        <v>22950</v>
      </c>
    </row>
    <row r="544" spans="1:2" x14ac:dyDescent="0.3">
      <c r="A544" s="21" t="s">
        <v>2752</v>
      </c>
      <c r="B544" s="7">
        <v>6000</v>
      </c>
    </row>
    <row r="545" spans="1:2" x14ac:dyDescent="0.3">
      <c r="A545" s="22" t="s">
        <v>2764</v>
      </c>
      <c r="B545" s="7">
        <v>6000</v>
      </c>
    </row>
    <row r="546" spans="1:2" x14ac:dyDescent="0.3">
      <c r="A546" s="23">
        <v>45687.367175925923</v>
      </c>
      <c r="B546" s="7">
        <v>6000</v>
      </c>
    </row>
    <row r="547" spans="1:2" x14ac:dyDescent="0.3">
      <c r="A547" s="20" t="s">
        <v>2729</v>
      </c>
      <c r="B547" s="7">
        <v>30400</v>
      </c>
    </row>
    <row r="548" spans="1:2" x14ac:dyDescent="0.3">
      <c r="A548" s="21" t="s">
        <v>2775</v>
      </c>
      <c r="B548" s="7">
        <v>22000</v>
      </c>
    </row>
    <row r="549" spans="1:2" x14ac:dyDescent="0.3">
      <c r="A549" s="22" t="s">
        <v>2754</v>
      </c>
      <c r="B549" s="7">
        <v>22000</v>
      </c>
    </row>
    <row r="550" spans="1:2" x14ac:dyDescent="0.3">
      <c r="A550" s="23">
        <v>45687.396157407406</v>
      </c>
      <c r="B550" s="7">
        <v>22000</v>
      </c>
    </row>
    <row r="551" spans="1:2" x14ac:dyDescent="0.3">
      <c r="A551" s="21" t="s">
        <v>2798</v>
      </c>
      <c r="B551" s="7">
        <v>8400</v>
      </c>
    </row>
    <row r="552" spans="1:2" x14ac:dyDescent="0.3">
      <c r="A552" s="22" t="s">
        <v>2787</v>
      </c>
      <c r="B552" s="7">
        <v>8400</v>
      </c>
    </row>
    <row r="553" spans="1:2" x14ac:dyDescent="0.3">
      <c r="A553" s="23">
        <v>45687.402222222219</v>
      </c>
      <c r="B553" s="7">
        <v>8400</v>
      </c>
    </row>
    <row r="554" spans="1:2" x14ac:dyDescent="0.3">
      <c r="A554" s="20" t="s">
        <v>2730</v>
      </c>
      <c r="B554" s="7">
        <v>23000</v>
      </c>
    </row>
    <row r="555" spans="1:2" x14ac:dyDescent="0.3">
      <c r="A555" s="21" t="s">
        <v>2755</v>
      </c>
      <c r="B555" s="7">
        <v>23000</v>
      </c>
    </row>
    <row r="556" spans="1:2" x14ac:dyDescent="0.3">
      <c r="A556" s="22" t="s">
        <v>2791</v>
      </c>
      <c r="B556" s="7">
        <v>23000</v>
      </c>
    </row>
    <row r="557" spans="1:2" x14ac:dyDescent="0.3">
      <c r="A557" s="23">
        <v>45687.423692129632</v>
      </c>
      <c r="B557" s="7">
        <v>23000</v>
      </c>
    </row>
    <row r="558" spans="1:2" x14ac:dyDescent="0.3">
      <c r="A558" s="20" t="s">
        <v>2731</v>
      </c>
      <c r="B558" s="7">
        <v>74500</v>
      </c>
    </row>
    <row r="559" spans="1:2" x14ac:dyDescent="0.3">
      <c r="A559" s="21" t="s">
        <v>2753</v>
      </c>
      <c r="B559" s="7">
        <v>16000</v>
      </c>
    </row>
    <row r="560" spans="1:2" x14ac:dyDescent="0.3">
      <c r="A560" s="22" t="s">
        <v>2777</v>
      </c>
      <c r="B560" s="7">
        <v>16000</v>
      </c>
    </row>
    <row r="561" spans="1:2" x14ac:dyDescent="0.3">
      <c r="A561" s="23">
        <v>45687.481608796297</v>
      </c>
      <c r="B561" s="7">
        <v>16000</v>
      </c>
    </row>
    <row r="562" spans="1:2" x14ac:dyDescent="0.3">
      <c r="A562" s="21" t="s">
        <v>2752</v>
      </c>
      <c r="B562" s="7">
        <v>58500</v>
      </c>
    </row>
    <row r="563" spans="1:2" x14ac:dyDescent="0.3">
      <c r="A563" s="22" t="s">
        <v>2764</v>
      </c>
      <c r="B563" s="7">
        <v>58500</v>
      </c>
    </row>
    <row r="564" spans="1:2" x14ac:dyDescent="0.3">
      <c r="A564" s="23">
        <v>45687.492175925923</v>
      </c>
      <c r="B564" s="7">
        <v>58500</v>
      </c>
    </row>
    <row r="565" spans="1:2" x14ac:dyDescent="0.3">
      <c r="A565" s="20" t="s">
        <v>2732</v>
      </c>
      <c r="B565" s="7">
        <v>88200</v>
      </c>
    </row>
    <row r="566" spans="1:2" x14ac:dyDescent="0.3">
      <c r="A566" s="21" t="s">
        <v>2782</v>
      </c>
      <c r="B566" s="7">
        <v>33200</v>
      </c>
    </row>
    <row r="567" spans="1:2" x14ac:dyDescent="0.3">
      <c r="A567" s="22" t="s">
        <v>2799</v>
      </c>
      <c r="B567" s="7">
        <v>33200</v>
      </c>
    </row>
    <row r="568" spans="1:2" x14ac:dyDescent="0.3">
      <c r="A568" s="23">
        <v>45687.517453703702</v>
      </c>
      <c r="B568" s="7">
        <v>33200</v>
      </c>
    </row>
    <row r="569" spans="1:2" x14ac:dyDescent="0.3">
      <c r="A569" s="21" t="s">
        <v>2769</v>
      </c>
      <c r="B569" s="7">
        <v>55000</v>
      </c>
    </row>
    <row r="570" spans="1:2" x14ac:dyDescent="0.3">
      <c r="A570" s="22" t="s">
        <v>2804</v>
      </c>
      <c r="B570" s="7">
        <v>55000</v>
      </c>
    </row>
    <row r="571" spans="1:2" x14ac:dyDescent="0.3">
      <c r="A571" s="23">
        <v>45687.5315162037</v>
      </c>
      <c r="B571" s="7">
        <v>55000</v>
      </c>
    </row>
    <row r="572" spans="1:2" x14ac:dyDescent="0.3">
      <c r="A572" s="20" t="s">
        <v>2733</v>
      </c>
      <c r="B572" s="7">
        <v>101350</v>
      </c>
    </row>
    <row r="573" spans="1:2" x14ac:dyDescent="0.3">
      <c r="A573" s="21" t="s">
        <v>2789</v>
      </c>
      <c r="B573" s="7">
        <v>69350</v>
      </c>
    </row>
    <row r="574" spans="1:2" x14ac:dyDescent="0.3">
      <c r="A574" s="22" t="s">
        <v>2763</v>
      </c>
      <c r="B574" s="7">
        <v>69350</v>
      </c>
    </row>
    <row r="575" spans="1:2" x14ac:dyDescent="0.3">
      <c r="A575" s="23">
        <v>45687.557314814818</v>
      </c>
      <c r="B575" s="7">
        <v>69350</v>
      </c>
    </row>
    <row r="576" spans="1:2" x14ac:dyDescent="0.3">
      <c r="A576" s="21" t="s">
        <v>2771</v>
      </c>
      <c r="B576" s="7">
        <v>32000</v>
      </c>
    </row>
    <row r="577" spans="1:2" x14ac:dyDescent="0.3">
      <c r="A577" s="22" t="s">
        <v>2765</v>
      </c>
      <c r="B577" s="7">
        <v>32000</v>
      </c>
    </row>
    <row r="578" spans="1:2" x14ac:dyDescent="0.3">
      <c r="A578" s="23">
        <v>45687.574201388888</v>
      </c>
      <c r="B578" s="7">
        <v>32000</v>
      </c>
    </row>
    <row r="579" spans="1:2" x14ac:dyDescent="0.3">
      <c r="A579" s="20" t="s">
        <v>2737</v>
      </c>
      <c r="B579" s="7">
        <v>82650</v>
      </c>
    </row>
    <row r="580" spans="1:2" x14ac:dyDescent="0.3">
      <c r="A580" s="21" t="s">
        <v>2787</v>
      </c>
      <c r="B580" s="7">
        <v>34650</v>
      </c>
    </row>
    <row r="581" spans="1:2" x14ac:dyDescent="0.3">
      <c r="A581" s="22" t="s">
        <v>2770</v>
      </c>
      <c r="B581" s="7">
        <v>34650</v>
      </c>
    </row>
    <row r="582" spans="1:2" x14ac:dyDescent="0.3">
      <c r="A582" s="23">
        <v>45687.716944444444</v>
      </c>
      <c r="B582" s="7">
        <v>34650</v>
      </c>
    </row>
    <row r="583" spans="1:2" x14ac:dyDescent="0.3">
      <c r="A583" s="21" t="s">
        <v>2800</v>
      </c>
      <c r="B583" s="7">
        <v>48000</v>
      </c>
    </row>
    <row r="584" spans="1:2" x14ac:dyDescent="0.3">
      <c r="A584" s="22" t="s">
        <v>2804</v>
      </c>
      <c r="B584" s="7">
        <v>48000</v>
      </c>
    </row>
    <row r="585" spans="1:2" x14ac:dyDescent="0.3">
      <c r="A585" s="23">
        <v>45687.746099537035</v>
      </c>
      <c r="B585" s="7">
        <v>48000</v>
      </c>
    </row>
    <row r="586" spans="1:2" x14ac:dyDescent="0.3">
      <c r="A586" s="20" t="s">
        <v>2738</v>
      </c>
      <c r="B586" s="7">
        <v>36000</v>
      </c>
    </row>
    <row r="587" spans="1:2" x14ac:dyDescent="0.3">
      <c r="A587" s="21" t="s">
        <v>2795</v>
      </c>
      <c r="B587" s="7">
        <v>36000</v>
      </c>
    </row>
    <row r="588" spans="1:2" x14ac:dyDescent="0.3">
      <c r="A588" s="22" t="s">
        <v>2782</v>
      </c>
      <c r="B588" s="7">
        <v>36000</v>
      </c>
    </row>
    <row r="589" spans="1:2" x14ac:dyDescent="0.3">
      <c r="A589" s="23">
        <v>45687.775983796295</v>
      </c>
      <c r="B589" s="7">
        <v>36000</v>
      </c>
    </row>
    <row r="590" spans="1:2" x14ac:dyDescent="0.3">
      <c r="A590" s="20" t="s">
        <v>2742</v>
      </c>
      <c r="B590" s="7">
        <v>20000</v>
      </c>
    </row>
    <row r="591" spans="1:2" x14ac:dyDescent="0.3">
      <c r="A591" s="21" t="s">
        <v>2777</v>
      </c>
      <c r="B591" s="7">
        <v>20000</v>
      </c>
    </row>
    <row r="592" spans="1:2" x14ac:dyDescent="0.3">
      <c r="A592" s="22" t="s">
        <v>2766</v>
      </c>
      <c r="B592" s="7">
        <v>20000</v>
      </c>
    </row>
    <row r="593" spans="1:2" x14ac:dyDescent="0.3">
      <c r="A593" s="23">
        <v>45687.938599537039</v>
      </c>
      <c r="B593" s="7">
        <v>20000</v>
      </c>
    </row>
    <row r="594" spans="1:2" x14ac:dyDescent="0.3">
      <c r="A594" s="19" t="s">
        <v>2432</v>
      </c>
      <c r="B594" s="7">
        <v>476100</v>
      </c>
    </row>
    <row r="595" spans="1:2" x14ac:dyDescent="0.3">
      <c r="A595" s="20" t="s">
        <v>2720</v>
      </c>
      <c r="B595" s="7">
        <v>28600.000000000004</v>
      </c>
    </row>
    <row r="596" spans="1:2" x14ac:dyDescent="0.3">
      <c r="A596" s="21" t="s">
        <v>2768</v>
      </c>
      <c r="B596" s="7">
        <v>28600.000000000004</v>
      </c>
    </row>
    <row r="597" spans="1:2" x14ac:dyDescent="0.3">
      <c r="A597" s="22" t="s">
        <v>2800</v>
      </c>
      <c r="B597" s="7">
        <v>28600.000000000004</v>
      </c>
    </row>
    <row r="598" spans="1:2" x14ac:dyDescent="0.3">
      <c r="A598" s="23">
        <v>45688.02076388889</v>
      </c>
      <c r="B598" s="7">
        <v>28600.000000000004</v>
      </c>
    </row>
    <row r="599" spans="1:2" x14ac:dyDescent="0.3">
      <c r="A599" s="20" t="s">
        <v>2728</v>
      </c>
      <c r="B599" s="7">
        <v>80250</v>
      </c>
    </row>
    <row r="600" spans="1:2" x14ac:dyDescent="0.3">
      <c r="A600" s="21" t="s">
        <v>2746</v>
      </c>
      <c r="B600" s="7">
        <v>40000</v>
      </c>
    </row>
    <row r="601" spans="1:2" x14ac:dyDescent="0.3">
      <c r="A601" s="22" t="s">
        <v>2778</v>
      </c>
      <c r="B601" s="7">
        <v>40000</v>
      </c>
    </row>
    <row r="602" spans="1:2" x14ac:dyDescent="0.3">
      <c r="A602" s="23">
        <v>45688.34275462963</v>
      </c>
      <c r="B602" s="7">
        <v>40000</v>
      </c>
    </row>
    <row r="603" spans="1:2" x14ac:dyDescent="0.3">
      <c r="A603" s="21" t="s">
        <v>2789</v>
      </c>
      <c r="B603" s="7">
        <v>40250</v>
      </c>
    </row>
    <row r="604" spans="1:2" x14ac:dyDescent="0.3">
      <c r="A604" s="22" t="s">
        <v>2765</v>
      </c>
      <c r="B604" s="7">
        <v>40250</v>
      </c>
    </row>
    <row r="605" spans="1:2" x14ac:dyDescent="0.3">
      <c r="A605" s="23">
        <v>45688.34920138889</v>
      </c>
      <c r="B605" s="7">
        <v>40250</v>
      </c>
    </row>
    <row r="606" spans="1:2" x14ac:dyDescent="0.3">
      <c r="A606" s="20" t="s">
        <v>2729</v>
      </c>
      <c r="B606" s="7">
        <v>57400</v>
      </c>
    </row>
    <row r="607" spans="1:2" x14ac:dyDescent="0.3">
      <c r="A607" s="21" t="s">
        <v>2791</v>
      </c>
      <c r="B607" s="7">
        <v>7000</v>
      </c>
    </row>
    <row r="608" spans="1:2" x14ac:dyDescent="0.3">
      <c r="A608" s="22" t="s">
        <v>2754</v>
      </c>
      <c r="B608" s="7">
        <v>7000</v>
      </c>
    </row>
    <row r="609" spans="1:2" x14ac:dyDescent="0.3">
      <c r="A609" s="23">
        <v>45688.380185185182</v>
      </c>
      <c r="B609" s="7">
        <v>7000</v>
      </c>
    </row>
    <row r="610" spans="1:2" x14ac:dyDescent="0.3">
      <c r="A610" s="21" t="s">
        <v>2804</v>
      </c>
      <c r="B610" s="7">
        <v>4400</v>
      </c>
    </row>
    <row r="611" spans="1:2" x14ac:dyDescent="0.3">
      <c r="A611" s="22" t="s">
        <v>2747</v>
      </c>
      <c r="B611" s="7">
        <v>4400</v>
      </c>
    </row>
    <row r="612" spans="1:2" x14ac:dyDescent="0.3">
      <c r="A612" s="23">
        <v>45688.391388888886</v>
      </c>
      <c r="B612" s="7">
        <v>4400</v>
      </c>
    </row>
    <row r="613" spans="1:2" x14ac:dyDescent="0.3">
      <c r="A613" s="21" t="s">
        <v>2753</v>
      </c>
      <c r="B613" s="7">
        <v>35000</v>
      </c>
    </row>
    <row r="614" spans="1:2" x14ac:dyDescent="0.3">
      <c r="A614" s="22" t="s">
        <v>2796</v>
      </c>
      <c r="B614" s="7">
        <v>35000</v>
      </c>
    </row>
    <row r="615" spans="1:2" x14ac:dyDescent="0.3">
      <c r="A615" s="23">
        <v>45688.398599537039</v>
      </c>
      <c r="B615" s="7">
        <v>35000</v>
      </c>
    </row>
    <row r="616" spans="1:2" x14ac:dyDescent="0.3">
      <c r="A616" s="21" t="s">
        <v>2756</v>
      </c>
      <c r="B616" s="7">
        <v>11000</v>
      </c>
    </row>
    <row r="617" spans="1:2" x14ac:dyDescent="0.3">
      <c r="A617" s="22" t="s">
        <v>2791</v>
      </c>
      <c r="B617" s="7">
        <v>11000</v>
      </c>
    </row>
    <row r="618" spans="1:2" x14ac:dyDescent="0.3">
      <c r="A618" s="23">
        <v>45688.402858796297</v>
      </c>
      <c r="B618" s="7">
        <v>11000</v>
      </c>
    </row>
    <row r="619" spans="1:2" x14ac:dyDescent="0.3">
      <c r="A619" s="20" t="s">
        <v>2730</v>
      </c>
      <c r="B619" s="7">
        <v>88500</v>
      </c>
    </row>
    <row r="620" spans="1:2" x14ac:dyDescent="0.3">
      <c r="A620" s="21" t="s">
        <v>2751</v>
      </c>
      <c r="B620" s="7">
        <v>54000</v>
      </c>
    </row>
    <row r="621" spans="1:2" x14ac:dyDescent="0.3">
      <c r="A621" s="22" t="s">
        <v>2802</v>
      </c>
      <c r="B621" s="7">
        <v>54000</v>
      </c>
    </row>
    <row r="622" spans="1:2" x14ac:dyDescent="0.3">
      <c r="A622" s="23">
        <v>45688.42491898148</v>
      </c>
      <c r="B622" s="7">
        <v>54000</v>
      </c>
    </row>
    <row r="623" spans="1:2" x14ac:dyDescent="0.3">
      <c r="A623" s="21" t="s">
        <v>2775</v>
      </c>
      <c r="B623" s="7">
        <v>34500</v>
      </c>
    </row>
    <row r="624" spans="1:2" x14ac:dyDescent="0.3">
      <c r="A624" s="22" t="s">
        <v>2781</v>
      </c>
      <c r="B624" s="7">
        <v>34500</v>
      </c>
    </row>
    <row r="625" spans="1:2" x14ac:dyDescent="0.3">
      <c r="A625" s="23">
        <v>45688.437939814816</v>
      </c>
      <c r="B625" s="7">
        <v>34500</v>
      </c>
    </row>
    <row r="626" spans="1:2" x14ac:dyDescent="0.3">
      <c r="A626" s="20" t="s">
        <v>2731</v>
      </c>
      <c r="B626" s="7">
        <v>24000</v>
      </c>
    </row>
    <row r="627" spans="1:2" x14ac:dyDescent="0.3">
      <c r="A627" s="21" t="s">
        <v>2778</v>
      </c>
      <c r="B627" s="7">
        <v>24000</v>
      </c>
    </row>
    <row r="628" spans="1:2" x14ac:dyDescent="0.3">
      <c r="A628" s="22" t="s">
        <v>2798</v>
      </c>
      <c r="B628" s="7">
        <v>24000</v>
      </c>
    </row>
    <row r="629" spans="1:2" x14ac:dyDescent="0.3">
      <c r="A629" s="23">
        <v>45688.482395833336</v>
      </c>
      <c r="B629" s="7">
        <v>24000</v>
      </c>
    </row>
    <row r="630" spans="1:2" x14ac:dyDescent="0.3">
      <c r="A630" s="20" t="s">
        <v>2732</v>
      </c>
      <c r="B630" s="7">
        <v>82500</v>
      </c>
    </row>
    <row r="631" spans="1:2" x14ac:dyDescent="0.3">
      <c r="A631" s="21" t="s">
        <v>2750</v>
      </c>
      <c r="B631" s="7">
        <v>81000</v>
      </c>
    </row>
    <row r="632" spans="1:2" x14ac:dyDescent="0.3">
      <c r="A632" s="22" t="s">
        <v>2782</v>
      </c>
      <c r="B632" s="7">
        <v>81000</v>
      </c>
    </row>
    <row r="633" spans="1:2" x14ac:dyDescent="0.3">
      <c r="A633" s="23">
        <v>45688.510706018518</v>
      </c>
      <c r="B633" s="7">
        <v>81000</v>
      </c>
    </row>
    <row r="634" spans="1:2" x14ac:dyDescent="0.3">
      <c r="A634" s="21" t="s">
        <v>2775</v>
      </c>
      <c r="B634" s="7">
        <v>1500</v>
      </c>
    </row>
    <row r="635" spans="1:2" x14ac:dyDescent="0.3">
      <c r="A635" s="22" t="s">
        <v>2770</v>
      </c>
      <c r="B635" s="7">
        <v>1500</v>
      </c>
    </row>
    <row r="636" spans="1:2" x14ac:dyDescent="0.3">
      <c r="A636" s="23">
        <v>45688.521111111113</v>
      </c>
      <c r="B636" s="7">
        <v>1500</v>
      </c>
    </row>
    <row r="637" spans="1:2" x14ac:dyDescent="0.3">
      <c r="A637" s="20" t="s">
        <v>2733</v>
      </c>
      <c r="B637" s="7">
        <v>2000</v>
      </c>
    </row>
    <row r="638" spans="1:2" x14ac:dyDescent="0.3">
      <c r="A638" s="21" t="s">
        <v>2748</v>
      </c>
      <c r="B638" s="7">
        <v>2000</v>
      </c>
    </row>
    <row r="639" spans="1:2" x14ac:dyDescent="0.3">
      <c r="A639" s="22" t="s">
        <v>2749</v>
      </c>
      <c r="B639" s="7">
        <v>2000</v>
      </c>
    </row>
    <row r="640" spans="1:2" x14ac:dyDescent="0.3">
      <c r="A640" s="23">
        <v>45688.548483796294</v>
      </c>
      <c r="B640" s="7">
        <v>2000</v>
      </c>
    </row>
    <row r="641" spans="1:2" x14ac:dyDescent="0.3">
      <c r="A641" s="20" t="s">
        <v>2739</v>
      </c>
      <c r="B641" s="7">
        <v>112850</v>
      </c>
    </row>
    <row r="642" spans="1:2" x14ac:dyDescent="0.3">
      <c r="A642" s="21" t="s">
        <v>2782</v>
      </c>
      <c r="B642" s="7">
        <v>36800</v>
      </c>
    </row>
    <row r="643" spans="1:2" x14ac:dyDescent="0.3">
      <c r="A643" s="22" t="s">
        <v>2748</v>
      </c>
      <c r="B643" s="7">
        <v>36800</v>
      </c>
    </row>
    <row r="644" spans="1:2" x14ac:dyDescent="0.3">
      <c r="A644" s="23">
        <v>45688.809131944443</v>
      </c>
      <c r="B644" s="7">
        <v>36800</v>
      </c>
    </row>
    <row r="645" spans="1:2" x14ac:dyDescent="0.3">
      <c r="A645" s="21" t="s">
        <v>2773</v>
      </c>
      <c r="B645" s="7">
        <v>16500</v>
      </c>
    </row>
    <row r="646" spans="1:2" x14ac:dyDescent="0.3">
      <c r="A646" s="22" t="s">
        <v>2773</v>
      </c>
      <c r="B646" s="7">
        <v>16500</v>
      </c>
    </row>
    <row r="647" spans="1:2" x14ac:dyDescent="0.3">
      <c r="A647" s="23">
        <v>45688.810023148151</v>
      </c>
      <c r="B647" s="7">
        <v>16500</v>
      </c>
    </row>
    <row r="648" spans="1:2" x14ac:dyDescent="0.3">
      <c r="A648" s="21" t="s">
        <v>2795</v>
      </c>
      <c r="B648" s="7">
        <v>31049.999999999996</v>
      </c>
    </row>
    <row r="649" spans="1:2" x14ac:dyDescent="0.3">
      <c r="A649" s="22" t="s">
        <v>2795</v>
      </c>
      <c r="B649" s="7">
        <v>31049.999999999996</v>
      </c>
    </row>
    <row r="650" spans="1:2" x14ac:dyDescent="0.3">
      <c r="A650" s="23">
        <v>45688.817789351851</v>
      </c>
      <c r="B650" s="7">
        <v>31049.999999999996</v>
      </c>
    </row>
    <row r="651" spans="1:2" x14ac:dyDescent="0.3">
      <c r="A651" s="21" t="s">
        <v>2769</v>
      </c>
      <c r="B651" s="7">
        <v>28500</v>
      </c>
    </row>
    <row r="652" spans="1:2" x14ac:dyDescent="0.3">
      <c r="A652" s="22" t="s">
        <v>2749</v>
      </c>
      <c r="B652" s="7">
        <v>28500</v>
      </c>
    </row>
    <row r="653" spans="1:2" x14ac:dyDescent="0.3">
      <c r="A653" s="23">
        <v>45688.823483796295</v>
      </c>
      <c r="B653" s="7">
        <v>28500</v>
      </c>
    </row>
    <row r="654" spans="1:2" x14ac:dyDescent="0.3">
      <c r="A654" s="18" t="s">
        <v>2395</v>
      </c>
      <c r="B654" s="7">
        <v>4411592.5</v>
      </c>
    </row>
    <row r="655" spans="1:2" x14ac:dyDescent="0.3">
      <c r="A655" s="19" t="s">
        <v>2433</v>
      </c>
      <c r="B655" s="7">
        <v>60500.000000000007</v>
      </c>
    </row>
    <row r="656" spans="1:2" x14ac:dyDescent="0.3">
      <c r="A656" s="20" t="s">
        <v>2724</v>
      </c>
      <c r="B656" s="7">
        <v>60500.000000000007</v>
      </c>
    </row>
    <row r="657" spans="1:2" x14ac:dyDescent="0.3">
      <c r="A657" s="21" t="s">
        <v>2782</v>
      </c>
      <c r="B657" s="7">
        <v>60500.000000000007</v>
      </c>
    </row>
    <row r="658" spans="1:2" x14ac:dyDescent="0.3">
      <c r="A658" s="22" t="s">
        <v>2796</v>
      </c>
      <c r="B658" s="7">
        <v>60500.000000000007</v>
      </c>
    </row>
    <row r="659" spans="1:2" x14ac:dyDescent="0.3">
      <c r="A659" s="23">
        <v>45689.184710648151</v>
      </c>
      <c r="B659" s="7">
        <v>60500.000000000007</v>
      </c>
    </row>
    <row r="660" spans="1:2" x14ac:dyDescent="0.3">
      <c r="A660" s="19" t="s">
        <v>2434</v>
      </c>
      <c r="B660" s="7">
        <v>165870</v>
      </c>
    </row>
    <row r="661" spans="1:2" x14ac:dyDescent="0.3">
      <c r="A661" s="20" t="s">
        <v>2720</v>
      </c>
      <c r="B661" s="7">
        <v>2850</v>
      </c>
    </row>
    <row r="662" spans="1:2" x14ac:dyDescent="0.3">
      <c r="A662" s="21" t="s">
        <v>2787</v>
      </c>
      <c r="B662" s="7">
        <v>2850</v>
      </c>
    </row>
    <row r="663" spans="1:2" x14ac:dyDescent="0.3">
      <c r="A663" s="22" t="s">
        <v>2763</v>
      </c>
      <c r="B663" s="7">
        <v>2850</v>
      </c>
    </row>
    <row r="664" spans="1:2" x14ac:dyDescent="0.3">
      <c r="A664" s="23">
        <v>45690.008703703701</v>
      </c>
      <c r="B664" s="7">
        <v>2850</v>
      </c>
    </row>
    <row r="665" spans="1:2" x14ac:dyDescent="0.3">
      <c r="A665" s="20" t="s">
        <v>2727</v>
      </c>
      <c r="B665" s="7">
        <v>10545</v>
      </c>
    </row>
    <row r="666" spans="1:2" x14ac:dyDescent="0.3">
      <c r="A666" s="21" t="s">
        <v>2761</v>
      </c>
      <c r="B666" s="7">
        <v>2945</v>
      </c>
    </row>
    <row r="667" spans="1:2" x14ac:dyDescent="0.3">
      <c r="A667" s="22" t="s">
        <v>2771</v>
      </c>
      <c r="B667" s="7">
        <v>2945</v>
      </c>
    </row>
    <row r="668" spans="1:2" x14ac:dyDescent="0.3">
      <c r="A668" s="23">
        <v>45690.306087962963</v>
      </c>
      <c r="B668" s="7">
        <v>2945</v>
      </c>
    </row>
    <row r="669" spans="1:2" x14ac:dyDescent="0.3">
      <c r="A669" s="21" t="s">
        <v>2776</v>
      </c>
      <c r="B669" s="7">
        <v>7600</v>
      </c>
    </row>
    <row r="670" spans="1:2" x14ac:dyDescent="0.3">
      <c r="A670" s="22" t="s">
        <v>2764</v>
      </c>
      <c r="B670" s="7">
        <v>7600</v>
      </c>
    </row>
    <row r="671" spans="1:2" x14ac:dyDescent="0.3">
      <c r="A671" s="23">
        <v>45690.326898148145</v>
      </c>
      <c r="B671" s="7">
        <v>7600</v>
      </c>
    </row>
    <row r="672" spans="1:2" x14ac:dyDescent="0.3">
      <c r="A672" s="20" t="s">
        <v>2731</v>
      </c>
      <c r="B672" s="7">
        <v>15960</v>
      </c>
    </row>
    <row r="673" spans="1:2" x14ac:dyDescent="0.3">
      <c r="A673" s="21" t="s">
        <v>2781</v>
      </c>
      <c r="B673" s="7">
        <v>15960</v>
      </c>
    </row>
    <row r="674" spans="1:2" x14ac:dyDescent="0.3">
      <c r="A674" s="22" t="s">
        <v>2793</v>
      </c>
      <c r="B674" s="7">
        <v>15960</v>
      </c>
    </row>
    <row r="675" spans="1:2" x14ac:dyDescent="0.3">
      <c r="A675" s="23">
        <v>45690.484768518516</v>
      </c>
      <c r="B675" s="7">
        <v>15960</v>
      </c>
    </row>
    <row r="676" spans="1:2" x14ac:dyDescent="0.3">
      <c r="A676" s="20" t="s">
        <v>2732</v>
      </c>
      <c r="B676" s="7">
        <v>17480</v>
      </c>
    </row>
    <row r="677" spans="1:2" x14ac:dyDescent="0.3">
      <c r="A677" s="21" t="s">
        <v>2793</v>
      </c>
      <c r="B677" s="7">
        <v>17480</v>
      </c>
    </row>
    <row r="678" spans="1:2" x14ac:dyDescent="0.3">
      <c r="A678" s="22" t="s">
        <v>2772</v>
      </c>
      <c r="B678" s="7">
        <v>17480</v>
      </c>
    </row>
    <row r="679" spans="1:2" x14ac:dyDescent="0.3">
      <c r="A679" s="23">
        <v>45690.50309027778</v>
      </c>
      <c r="B679" s="7">
        <v>17480</v>
      </c>
    </row>
    <row r="680" spans="1:2" x14ac:dyDescent="0.3">
      <c r="A680" s="20" t="s">
        <v>2735</v>
      </c>
      <c r="B680" s="7">
        <v>19000</v>
      </c>
    </row>
    <row r="681" spans="1:2" x14ac:dyDescent="0.3">
      <c r="A681" s="21" t="s">
        <v>2768</v>
      </c>
      <c r="B681" s="7">
        <v>19000</v>
      </c>
    </row>
    <row r="682" spans="1:2" x14ac:dyDescent="0.3">
      <c r="A682" s="22" t="s">
        <v>2757</v>
      </c>
      <c r="B682" s="7">
        <v>19000</v>
      </c>
    </row>
    <row r="683" spans="1:2" x14ac:dyDescent="0.3">
      <c r="A683" s="23">
        <v>45690.645208333335</v>
      </c>
      <c r="B683" s="7">
        <v>19000</v>
      </c>
    </row>
    <row r="684" spans="1:2" x14ac:dyDescent="0.3">
      <c r="A684" s="20" t="s">
        <v>2737</v>
      </c>
      <c r="B684" s="7">
        <v>8835</v>
      </c>
    </row>
    <row r="685" spans="1:2" x14ac:dyDescent="0.3">
      <c r="A685" s="21" t="s">
        <v>2755</v>
      </c>
      <c r="B685" s="7">
        <v>8835</v>
      </c>
    </row>
    <row r="686" spans="1:2" x14ac:dyDescent="0.3">
      <c r="A686" s="22" t="s">
        <v>2784</v>
      </c>
      <c r="B686" s="7">
        <v>8835</v>
      </c>
    </row>
    <row r="687" spans="1:2" x14ac:dyDescent="0.3">
      <c r="A687" s="23">
        <v>45690.715462962966</v>
      </c>
      <c r="B687" s="7">
        <v>8835</v>
      </c>
    </row>
    <row r="688" spans="1:2" x14ac:dyDescent="0.3">
      <c r="A688" s="20" t="s">
        <v>2738</v>
      </c>
      <c r="B688" s="7">
        <v>91200</v>
      </c>
    </row>
    <row r="689" spans="1:2" x14ac:dyDescent="0.3">
      <c r="A689" s="21" t="s">
        <v>2750</v>
      </c>
      <c r="B689" s="7">
        <v>41800</v>
      </c>
    </row>
    <row r="690" spans="1:2" x14ac:dyDescent="0.3">
      <c r="A690" s="22" t="s">
        <v>2786</v>
      </c>
      <c r="B690" s="7">
        <v>41800</v>
      </c>
    </row>
    <row r="691" spans="1:2" x14ac:dyDescent="0.3">
      <c r="A691" s="23">
        <v>45690.760891203703</v>
      </c>
      <c r="B691" s="7">
        <v>41800</v>
      </c>
    </row>
    <row r="692" spans="1:2" x14ac:dyDescent="0.3">
      <c r="A692" s="21" t="s">
        <v>2805</v>
      </c>
      <c r="B692" s="7">
        <v>49400</v>
      </c>
    </row>
    <row r="693" spans="1:2" x14ac:dyDescent="0.3">
      <c r="A693" s="22" t="s">
        <v>2757</v>
      </c>
      <c r="B693" s="7">
        <v>49400</v>
      </c>
    </row>
    <row r="694" spans="1:2" x14ac:dyDescent="0.3">
      <c r="A694" s="23">
        <v>45690.789652777778</v>
      </c>
      <c r="B694" s="7">
        <v>49400</v>
      </c>
    </row>
    <row r="695" spans="1:2" x14ac:dyDescent="0.3">
      <c r="A695" s="19" t="s">
        <v>2435</v>
      </c>
      <c r="B695" s="7">
        <v>33250</v>
      </c>
    </row>
    <row r="696" spans="1:2" x14ac:dyDescent="0.3">
      <c r="A696" s="20" t="s">
        <v>2733</v>
      </c>
      <c r="B696" s="7">
        <v>33250</v>
      </c>
    </row>
    <row r="697" spans="1:2" x14ac:dyDescent="0.3">
      <c r="A697" s="21" t="s">
        <v>2755</v>
      </c>
      <c r="B697" s="7">
        <v>33250</v>
      </c>
    </row>
    <row r="698" spans="1:2" x14ac:dyDescent="0.3">
      <c r="A698" s="22" t="s">
        <v>2798</v>
      </c>
      <c r="B698" s="7">
        <v>33250</v>
      </c>
    </row>
    <row r="699" spans="1:2" x14ac:dyDescent="0.3">
      <c r="A699" s="23">
        <v>45691.549062500002</v>
      </c>
      <c r="B699" s="7">
        <v>33250</v>
      </c>
    </row>
    <row r="700" spans="1:2" x14ac:dyDescent="0.3">
      <c r="A700" s="19" t="s">
        <v>2436</v>
      </c>
      <c r="B700" s="7">
        <v>107300</v>
      </c>
    </row>
    <row r="701" spans="1:2" x14ac:dyDescent="0.3">
      <c r="A701" s="20" t="s">
        <v>2729</v>
      </c>
      <c r="B701" s="7">
        <v>31300</v>
      </c>
    </row>
    <row r="702" spans="1:2" x14ac:dyDescent="0.3">
      <c r="A702" s="21" t="s">
        <v>2748</v>
      </c>
      <c r="B702" s="7">
        <v>31300</v>
      </c>
    </row>
    <row r="703" spans="1:2" x14ac:dyDescent="0.3">
      <c r="A703" s="22" t="s">
        <v>2783</v>
      </c>
      <c r="B703" s="7">
        <v>31300</v>
      </c>
    </row>
    <row r="704" spans="1:2" x14ac:dyDescent="0.3">
      <c r="A704" s="23">
        <v>45692.38144675926</v>
      </c>
      <c r="B704" s="7">
        <v>31300</v>
      </c>
    </row>
    <row r="705" spans="1:2" x14ac:dyDescent="0.3">
      <c r="A705" s="20" t="s">
        <v>2735</v>
      </c>
      <c r="B705" s="7">
        <v>2800</v>
      </c>
    </row>
    <row r="706" spans="1:2" x14ac:dyDescent="0.3">
      <c r="A706" s="21" t="s">
        <v>2767</v>
      </c>
      <c r="B706" s="7">
        <v>2800</v>
      </c>
    </row>
    <row r="707" spans="1:2" x14ac:dyDescent="0.3">
      <c r="A707" s="22" t="s">
        <v>2777</v>
      </c>
      <c r="B707" s="7">
        <v>2800</v>
      </c>
    </row>
    <row r="708" spans="1:2" x14ac:dyDescent="0.3">
      <c r="A708" s="23">
        <v>45692.655219907407</v>
      </c>
      <c r="B708" s="7">
        <v>2800</v>
      </c>
    </row>
    <row r="709" spans="1:2" x14ac:dyDescent="0.3">
      <c r="A709" s="20" t="s">
        <v>2736</v>
      </c>
      <c r="B709" s="7">
        <v>50200</v>
      </c>
    </row>
    <row r="710" spans="1:2" x14ac:dyDescent="0.3">
      <c r="A710" s="21" t="s">
        <v>2798</v>
      </c>
      <c r="B710" s="7">
        <v>26000</v>
      </c>
    </row>
    <row r="711" spans="1:2" x14ac:dyDescent="0.3">
      <c r="A711" s="22" t="s">
        <v>2773</v>
      </c>
      <c r="B711" s="7">
        <v>26000</v>
      </c>
    </row>
    <row r="712" spans="1:2" x14ac:dyDescent="0.3">
      <c r="A712" s="23">
        <v>45692.694050925929</v>
      </c>
      <c r="B712" s="7">
        <v>26000</v>
      </c>
    </row>
    <row r="713" spans="1:2" x14ac:dyDescent="0.3">
      <c r="A713" s="21" t="s">
        <v>2796</v>
      </c>
      <c r="B713" s="7">
        <v>24200.000000000004</v>
      </c>
    </row>
    <row r="714" spans="1:2" x14ac:dyDescent="0.3">
      <c r="A714" s="22" t="s">
        <v>2761</v>
      </c>
      <c r="B714" s="7">
        <v>24200.000000000004</v>
      </c>
    </row>
    <row r="715" spans="1:2" x14ac:dyDescent="0.3">
      <c r="A715" s="23">
        <v>45692.707870370374</v>
      </c>
      <c r="B715" s="7">
        <v>24200.000000000004</v>
      </c>
    </row>
    <row r="716" spans="1:2" x14ac:dyDescent="0.3">
      <c r="A716" s="20" t="s">
        <v>2737</v>
      </c>
      <c r="B716" s="7">
        <v>23000</v>
      </c>
    </row>
    <row r="717" spans="1:2" x14ac:dyDescent="0.3">
      <c r="A717" s="21" t="s">
        <v>2756</v>
      </c>
      <c r="B717" s="7">
        <v>23000</v>
      </c>
    </row>
    <row r="718" spans="1:2" x14ac:dyDescent="0.3">
      <c r="A718" s="22" t="s">
        <v>2765</v>
      </c>
      <c r="B718" s="7">
        <v>23000</v>
      </c>
    </row>
    <row r="719" spans="1:2" x14ac:dyDescent="0.3">
      <c r="A719" s="23">
        <v>45692.736701388887</v>
      </c>
      <c r="B719" s="7">
        <v>23000</v>
      </c>
    </row>
    <row r="720" spans="1:2" x14ac:dyDescent="0.3">
      <c r="A720" s="19" t="s">
        <v>2437</v>
      </c>
      <c r="B720" s="7">
        <v>14000</v>
      </c>
    </row>
    <row r="721" spans="1:2" x14ac:dyDescent="0.3">
      <c r="A721" s="20" t="s">
        <v>2737</v>
      </c>
      <c r="B721" s="7">
        <v>14000</v>
      </c>
    </row>
    <row r="722" spans="1:2" x14ac:dyDescent="0.3">
      <c r="A722" s="21" t="s">
        <v>2775</v>
      </c>
      <c r="B722" s="7">
        <v>14000</v>
      </c>
    </row>
    <row r="723" spans="1:2" x14ac:dyDescent="0.3">
      <c r="A723" s="22" t="s">
        <v>2760</v>
      </c>
      <c r="B723" s="7">
        <v>14000</v>
      </c>
    </row>
    <row r="724" spans="1:2" x14ac:dyDescent="0.3">
      <c r="A724" s="23">
        <v>45693.729328703703</v>
      </c>
      <c r="B724" s="7">
        <v>14000</v>
      </c>
    </row>
    <row r="725" spans="1:2" x14ac:dyDescent="0.3">
      <c r="A725" s="19" t="s">
        <v>2438</v>
      </c>
      <c r="B725" s="7">
        <v>94500</v>
      </c>
    </row>
    <row r="726" spans="1:2" x14ac:dyDescent="0.3">
      <c r="A726" s="20" t="s">
        <v>2736</v>
      </c>
      <c r="B726" s="7">
        <v>31500</v>
      </c>
    </row>
    <row r="727" spans="1:2" x14ac:dyDescent="0.3">
      <c r="A727" s="21" t="s">
        <v>2777</v>
      </c>
      <c r="B727" s="7">
        <v>31500</v>
      </c>
    </row>
    <row r="728" spans="1:2" x14ac:dyDescent="0.3">
      <c r="A728" s="22" t="s">
        <v>2802</v>
      </c>
      <c r="B728" s="7">
        <v>31500</v>
      </c>
    </row>
    <row r="729" spans="1:2" x14ac:dyDescent="0.3">
      <c r="A729" s="23">
        <v>45694.688807870371</v>
      </c>
      <c r="B729" s="7">
        <v>31500</v>
      </c>
    </row>
    <row r="730" spans="1:2" x14ac:dyDescent="0.3">
      <c r="A730" s="20" t="s">
        <v>2737</v>
      </c>
      <c r="B730" s="7">
        <v>62999.999999999993</v>
      </c>
    </row>
    <row r="731" spans="1:2" x14ac:dyDescent="0.3">
      <c r="A731" s="21" t="s">
        <v>2798</v>
      </c>
      <c r="B731" s="7">
        <v>62999.999999999993</v>
      </c>
    </row>
    <row r="732" spans="1:2" x14ac:dyDescent="0.3">
      <c r="A732" s="22" t="s">
        <v>2793</v>
      </c>
      <c r="B732" s="7">
        <v>62999.999999999993</v>
      </c>
    </row>
    <row r="733" spans="1:2" x14ac:dyDescent="0.3">
      <c r="A733" s="23">
        <v>45694.735462962963</v>
      </c>
      <c r="B733" s="7">
        <v>62999.999999999993</v>
      </c>
    </row>
    <row r="734" spans="1:2" x14ac:dyDescent="0.3">
      <c r="A734" s="19" t="s">
        <v>2439</v>
      </c>
      <c r="B734" s="7">
        <v>110200</v>
      </c>
    </row>
    <row r="735" spans="1:2" x14ac:dyDescent="0.3">
      <c r="A735" s="20" t="s">
        <v>2730</v>
      </c>
      <c r="B735" s="7">
        <v>57500</v>
      </c>
    </row>
    <row r="736" spans="1:2" x14ac:dyDescent="0.3">
      <c r="A736" s="21" t="s">
        <v>2784</v>
      </c>
      <c r="B736" s="7">
        <v>57500</v>
      </c>
    </row>
    <row r="737" spans="1:2" x14ac:dyDescent="0.3">
      <c r="A737" s="22" t="s">
        <v>2755</v>
      </c>
      <c r="B737" s="7">
        <v>57500</v>
      </c>
    </row>
    <row r="738" spans="1:2" x14ac:dyDescent="0.3">
      <c r="A738" s="23">
        <v>45695.427893518521</v>
      </c>
      <c r="B738" s="7">
        <v>57500</v>
      </c>
    </row>
    <row r="739" spans="1:2" x14ac:dyDescent="0.3">
      <c r="A739" s="20" t="s">
        <v>2736</v>
      </c>
      <c r="B739" s="7">
        <v>12000</v>
      </c>
    </row>
    <row r="740" spans="1:2" x14ac:dyDescent="0.3">
      <c r="A740" s="21" t="s">
        <v>2788</v>
      </c>
      <c r="B740" s="7">
        <v>12000</v>
      </c>
    </row>
    <row r="741" spans="1:2" x14ac:dyDescent="0.3">
      <c r="A741" s="22" t="s">
        <v>2774</v>
      </c>
      <c r="B741" s="7">
        <v>12000</v>
      </c>
    </row>
    <row r="742" spans="1:2" x14ac:dyDescent="0.3">
      <c r="A742" s="23">
        <v>45695.681921296295</v>
      </c>
      <c r="B742" s="7">
        <v>12000</v>
      </c>
    </row>
    <row r="743" spans="1:2" x14ac:dyDescent="0.3">
      <c r="A743" s="20" t="s">
        <v>2737</v>
      </c>
      <c r="B743" s="7">
        <v>21000</v>
      </c>
    </row>
    <row r="744" spans="1:2" x14ac:dyDescent="0.3">
      <c r="A744" s="21" t="s">
        <v>2758</v>
      </c>
      <c r="B744" s="7">
        <v>21000</v>
      </c>
    </row>
    <row r="745" spans="1:2" x14ac:dyDescent="0.3">
      <c r="A745" s="22" t="s">
        <v>2757</v>
      </c>
      <c r="B745" s="7">
        <v>21000</v>
      </c>
    </row>
    <row r="746" spans="1:2" x14ac:dyDescent="0.3">
      <c r="A746" s="23">
        <v>45695.708402777775</v>
      </c>
      <c r="B746" s="7">
        <v>21000</v>
      </c>
    </row>
    <row r="747" spans="1:2" x14ac:dyDescent="0.3">
      <c r="A747" s="20" t="s">
        <v>2738</v>
      </c>
      <c r="B747" s="7">
        <v>19700</v>
      </c>
    </row>
    <row r="748" spans="1:2" x14ac:dyDescent="0.3">
      <c r="A748" s="21" t="s">
        <v>2782</v>
      </c>
      <c r="B748" s="7">
        <v>19700</v>
      </c>
    </row>
    <row r="749" spans="1:2" x14ac:dyDescent="0.3">
      <c r="A749" s="22" t="s">
        <v>2756</v>
      </c>
      <c r="B749" s="7">
        <v>19700</v>
      </c>
    </row>
    <row r="750" spans="1:2" x14ac:dyDescent="0.3">
      <c r="A750" s="23">
        <v>45695.767824074072</v>
      </c>
      <c r="B750" s="7">
        <v>19700</v>
      </c>
    </row>
    <row r="751" spans="1:2" x14ac:dyDescent="0.3">
      <c r="A751" s="19" t="s">
        <v>2440</v>
      </c>
      <c r="B751" s="7">
        <v>300150</v>
      </c>
    </row>
    <row r="752" spans="1:2" x14ac:dyDescent="0.3">
      <c r="A752" s="20" t="s">
        <v>2731</v>
      </c>
      <c r="B752" s="7">
        <v>18050</v>
      </c>
    </row>
    <row r="753" spans="1:2" x14ac:dyDescent="0.3">
      <c r="A753" s="21" t="s">
        <v>2792</v>
      </c>
      <c r="B753" s="7">
        <v>18050</v>
      </c>
    </row>
    <row r="754" spans="1:2" x14ac:dyDescent="0.3">
      <c r="A754" s="22" t="s">
        <v>2800</v>
      </c>
      <c r="B754" s="7">
        <v>18050</v>
      </c>
    </row>
    <row r="755" spans="1:2" x14ac:dyDescent="0.3">
      <c r="A755" s="23">
        <v>45697.495069444441</v>
      </c>
      <c r="B755" s="7">
        <v>18050</v>
      </c>
    </row>
    <row r="756" spans="1:2" x14ac:dyDescent="0.3">
      <c r="A756" s="20" t="s">
        <v>2732</v>
      </c>
      <c r="B756" s="7">
        <v>25500</v>
      </c>
    </row>
    <row r="757" spans="1:2" x14ac:dyDescent="0.3">
      <c r="A757" s="21" t="s">
        <v>2772</v>
      </c>
      <c r="B757" s="7">
        <v>25500</v>
      </c>
    </row>
    <row r="758" spans="1:2" x14ac:dyDescent="0.3">
      <c r="A758" s="22" t="s">
        <v>2765</v>
      </c>
      <c r="B758" s="7">
        <v>25500</v>
      </c>
    </row>
    <row r="759" spans="1:2" x14ac:dyDescent="0.3">
      <c r="A759" s="23">
        <v>45697.51934027778</v>
      </c>
      <c r="B759" s="7">
        <v>25500</v>
      </c>
    </row>
    <row r="760" spans="1:2" x14ac:dyDescent="0.3">
      <c r="A760" s="20" t="s">
        <v>2734</v>
      </c>
      <c r="B760" s="7">
        <v>163500</v>
      </c>
    </row>
    <row r="761" spans="1:2" x14ac:dyDescent="0.3">
      <c r="A761" s="21" t="s">
        <v>2763</v>
      </c>
      <c r="B761" s="7">
        <v>149500</v>
      </c>
    </row>
    <row r="762" spans="1:2" x14ac:dyDescent="0.3">
      <c r="A762" s="22" t="s">
        <v>2797</v>
      </c>
      <c r="B762" s="7">
        <v>149500</v>
      </c>
    </row>
    <row r="763" spans="1:2" x14ac:dyDescent="0.3">
      <c r="A763" s="23">
        <v>45697.605567129627</v>
      </c>
      <c r="B763" s="7">
        <v>149500</v>
      </c>
    </row>
    <row r="764" spans="1:2" x14ac:dyDescent="0.3">
      <c r="A764" s="21" t="s">
        <v>2766</v>
      </c>
      <c r="B764" s="7">
        <v>14000</v>
      </c>
    </row>
    <row r="765" spans="1:2" x14ac:dyDescent="0.3">
      <c r="A765" s="22" t="s">
        <v>2790</v>
      </c>
      <c r="B765" s="7">
        <v>14000</v>
      </c>
    </row>
    <row r="766" spans="1:2" x14ac:dyDescent="0.3">
      <c r="A766" s="23">
        <v>45697.607662037037</v>
      </c>
      <c r="B766" s="7">
        <v>14000</v>
      </c>
    </row>
    <row r="767" spans="1:2" x14ac:dyDescent="0.3">
      <c r="A767" s="20" t="s">
        <v>2735</v>
      </c>
      <c r="B767" s="7">
        <v>15600</v>
      </c>
    </row>
    <row r="768" spans="1:2" x14ac:dyDescent="0.3">
      <c r="A768" s="21" t="s">
        <v>2767</v>
      </c>
      <c r="B768" s="7">
        <v>15600</v>
      </c>
    </row>
    <row r="769" spans="1:2" x14ac:dyDescent="0.3">
      <c r="A769" s="22" t="s">
        <v>2804</v>
      </c>
      <c r="B769" s="7">
        <v>15600</v>
      </c>
    </row>
    <row r="770" spans="1:2" x14ac:dyDescent="0.3">
      <c r="A770" s="23">
        <v>45697.655127314814</v>
      </c>
      <c r="B770" s="7">
        <v>15600</v>
      </c>
    </row>
    <row r="771" spans="1:2" x14ac:dyDescent="0.3">
      <c r="A771" s="20" t="s">
        <v>2736</v>
      </c>
      <c r="B771" s="7">
        <v>43750</v>
      </c>
    </row>
    <row r="772" spans="1:2" x14ac:dyDescent="0.3">
      <c r="A772" s="21" t="s">
        <v>2786</v>
      </c>
      <c r="B772" s="7">
        <v>43750</v>
      </c>
    </row>
    <row r="773" spans="1:2" x14ac:dyDescent="0.3">
      <c r="A773" s="22" t="s">
        <v>2760</v>
      </c>
      <c r="B773" s="7">
        <v>43750</v>
      </c>
    </row>
    <row r="774" spans="1:2" x14ac:dyDescent="0.3">
      <c r="A774" s="23">
        <v>45697.695300925923</v>
      </c>
      <c r="B774" s="7">
        <v>43750</v>
      </c>
    </row>
    <row r="775" spans="1:2" x14ac:dyDescent="0.3">
      <c r="A775" s="20" t="s">
        <v>2737</v>
      </c>
      <c r="B775" s="7">
        <v>33750</v>
      </c>
    </row>
    <row r="776" spans="1:2" x14ac:dyDescent="0.3">
      <c r="A776" s="21" t="s">
        <v>2800</v>
      </c>
      <c r="B776" s="7">
        <v>33750</v>
      </c>
    </row>
    <row r="777" spans="1:2" x14ac:dyDescent="0.3">
      <c r="A777" s="22" t="s">
        <v>2795</v>
      </c>
      <c r="B777" s="7">
        <v>33750</v>
      </c>
    </row>
    <row r="778" spans="1:2" x14ac:dyDescent="0.3">
      <c r="A778" s="23">
        <v>45697.746261574073</v>
      </c>
      <c r="B778" s="7">
        <v>33750</v>
      </c>
    </row>
    <row r="779" spans="1:2" x14ac:dyDescent="0.3">
      <c r="A779" s="19" t="s">
        <v>2441</v>
      </c>
      <c r="B779" s="7">
        <v>66200</v>
      </c>
    </row>
    <row r="780" spans="1:2" x14ac:dyDescent="0.3">
      <c r="A780" s="20" t="s">
        <v>2726</v>
      </c>
      <c r="B780" s="7">
        <v>66200</v>
      </c>
    </row>
    <row r="781" spans="1:2" x14ac:dyDescent="0.3">
      <c r="A781" s="21" t="s">
        <v>2784</v>
      </c>
      <c r="B781" s="7">
        <v>46000</v>
      </c>
    </row>
    <row r="782" spans="1:2" x14ac:dyDescent="0.3">
      <c r="A782" s="22" t="s">
        <v>2747</v>
      </c>
      <c r="B782" s="7">
        <v>46000</v>
      </c>
    </row>
    <row r="783" spans="1:2" x14ac:dyDescent="0.3">
      <c r="A783" s="23">
        <v>45698.26152777778</v>
      </c>
      <c r="B783" s="7">
        <v>46000</v>
      </c>
    </row>
    <row r="784" spans="1:2" x14ac:dyDescent="0.3">
      <c r="A784" s="21" t="s">
        <v>2776</v>
      </c>
      <c r="B784" s="7">
        <v>20200</v>
      </c>
    </row>
    <row r="785" spans="1:2" x14ac:dyDescent="0.3">
      <c r="A785" s="22" t="s">
        <v>2747</v>
      </c>
      <c r="B785" s="7">
        <v>20200</v>
      </c>
    </row>
    <row r="786" spans="1:2" x14ac:dyDescent="0.3">
      <c r="A786" s="23">
        <v>45698.285138888888</v>
      </c>
      <c r="B786" s="7">
        <v>20200</v>
      </c>
    </row>
    <row r="787" spans="1:2" x14ac:dyDescent="0.3">
      <c r="A787" s="19" t="s">
        <v>2442</v>
      </c>
      <c r="B787" s="7">
        <v>58350</v>
      </c>
    </row>
    <row r="788" spans="1:2" x14ac:dyDescent="0.3">
      <c r="A788" s="20" t="s">
        <v>2735</v>
      </c>
      <c r="B788" s="7">
        <v>12350</v>
      </c>
    </row>
    <row r="789" spans="1:2" x14ac:dyDescent="0.3">
      <c r="A789" s="21" t="s">
        <v>2755</v>
      </c>
      <c r="B789" s="7">
        <v>12350</v>
      </c>
    </row>
    <row r="790" spans="1:2" x14ac:dyDescent="0.3">
      <c r="A790" s="22" t="s">
        <v>2765</v>
      </c>
      <c r="B790" s="7">
        <v>12350</v>
      </c>
    </row>
    <row r="791" spans="1:2" x14ac:dyDescent="0.3">
      <c r="A791" s="23">
        <v>45699.632534722223</v>
      </c>
      <c r="B791" s="7">
        <v>12350</v>
      </c>
    </row>
    <row r="792" spans="1:2" x14ac:dyDescent="0.3">
      <c r="A792" s="20" t="s">
        <v>2736</v>
      </c>
      <c r="B792" s="7">
        <v>36000</v>
      </c>
    </row>
    <row r="793" spans="1:2" x14ac:dyDescent="0.3">
      <c r="A793" s="21" t="s">
        <v>2750</v>
      </c>
      <c r="B793" s="7">
        <v>36000</v>
      </c>
    </row>
    <row r="794" spans="1:2" x14ac:dyDescent="0.3">
      <c r="A794" s="22" t="s">
        <v>2760</v>
      </c>
      <c r="B794" s="7">
        <v>36000</v>
      </c>
    </row>
    <row r="795" spans="1:2" x14ac:dyDescent="0.3">
      <c r="A795" s="23">
        <v>45699.677245370367</v>
      </c>
      <c r="B795" s="7">
        <v>36000</v>
      </c>
    </row>
    <row r="796" spans="1:2" x14ac:dyDescent="0.3">
      <c r="A796" s="20" t="s">
        <v>2737</v>
      </c>
      <c r="B796" s="7">
        <v>10000</v>
      </c>
    </row>
    <row r="797" spans="1:2" x14ac:dyDescent="0.3">
      <c r="A797" s="21" t="s">
        <v>2789</v>
      </c>
      <c r="B797" s="7">
        <v>10000</v>
      </c>
    </row>
    <row r="798" spans="1:2" x14ac:dyDescent="0.3">
      <c r="A798" s="22" t="s">
        <v>2785</v>
      </c>
      <c r="B798" s="7">
        <v>10000</v>
      </c>
    </row>
    <row r="799" spans="1:2" x14ac:dyDescent="0.3">
      <c r="A799" s="23">
        <v>45699.723668981482</v>
      </c>
      <c r="B799" s="7">
        <v>10000</v>
      </c>
    </row>
    <row r="800" spans="1:2" x14ac:dyDescent="0.3">
      <c r="A800" s="19" t="s">
        <v>2443</v>
      </c>
      <c r="B800" s="7">
        <v>63500</v>
      </c>
    </row>
    <row r="801" spans="1:2" x14ac:dyDescent="0.3">
      <c r="A801" s="20" t="s">
        <v>2730</v>
      </c>
      <c r="B801" s="7">
        <v>63500</v>
      </c>
    </row>
    <row r="802" spans="1:2" x14ac:dyDescent="0.3">
      <c r="A802" s="21" t="s">
        <v>2762</v>
      </c>
      <c r="B802" s="7">
        <v>63500</v>
      </c>
    </row>
    <row r="803" spans="1:2" x14ac:dyDescent="0.3">
      <c r="A803" s="22" t="s">
        <v>2764</v>
      </c>
      <c r="B803" s="7">
        <v>63500</v>
      </c>
    </row>
    <row r="804" spans="1:2" x14ac:dyDescent="0.3">
      <c r="A804" s="23">
        <v>45700.456064814818</v>
      </c>
      <c r="B804" s="7">
        <v>63500</v>
      </c>
    </row>
    <row r="805" spans="1:2" x14ac:dyDescent="0.3">
      <c r="A805" s="19" t="s">
        <v>2444</v>
      </c>
      <c r="B805" s="7">
        <v>9200</v>
      </c>
    </row>
    <row r="806" spans="1:2" x14ac:dyDescent="0.3">
      <c r="A806" s="20" t="s">
        <v>2741</v>
      </c>
      <c r="B806" s="7">
        <v>9200</v>
      </c>
    </row>
    <row r="807" spans="1:2" x14ac:dyDescent="0.3">
      <c r="A807" s="21" t="s">
        <v>2792</v>
      </c>
      <c r="B807" s="7">
        <v>9200</v>
      </c>
    </row>
    <row r="808" spans="1:2" x14ac:dyDescent="0.3">
      <c r="A808" s="22" t="s">
        <v>2782</v>
      </c>
      <c r="B808" s="7">
        <v>9200</v>
      </c>
    </row>
    <row r="809" spans="1:2" x14ac:dyDescent="0.3">
      <c r="A809" s="23">
        <v>45701.911400462966</v>
      </c>
      <c r="B809" s="7">
        <v>9200</v>
      </c>
    </row>
    <row r="810" spans="1:2" x14ac:dyDescent="0.3">
      <c r="A810" s="19" t="s">
        <v>2445</v>
      </c>
      <c r="B810" s="7">
        <v>7500</v>
      </c>
    </row>
    <row r="811" spans="1:2" x14ac:dyDescent="0.3">
      <c r="A811" s="20" t="s">
        <v>2722</v>
      </c>
      <c r="B811" s="7">
        <v>7500</v>
      </c>
    </row>
    <row r="812" spans="1:2" x14ac:dyDescent="0.3">
      <c r="A812" s="21" t="s">
        <v>2781</v>
      </c>
      <c r="B812" s="7">
        <v>7500</v>
      </c>
    </row>
    <row r="813" spans="1:2" x14ac:dyDescent="0.3">
      <c r="A813" s="22" t="s">
        <v>2758</v>
      </c>
      <c r="B813" s="7">
        <v>7500</v>
      </c>
    </row>
    <row r="814" spans="1:2" x14ac:dyDescent="0.3">
      <c r="A814" s="23">
        <v>45702.109722222223</v>
      </c>
      <c r="B814" s="7">
        <v>7500</v>
      </c>
    </row>
    <row r="815" spans="1:2" x14ac:dyDescent="0.3">
      <c r="A815" s="19" t="s">
        <v>2446</v>
      </c>
      <c r="B815" s="7">
        <v>33500</v>
      </c>
    </row>
    <row r="816" spans="1:2" x14ac:dyDescent="0.3">
      <c r="A816" s="20" t="s">
        <v>2728</v>
      </c>
      <c r="B816" s="7">
        <v>24500</v>
      </c>
    </row>
    <row r="817" spans="1:2" x14ac:dyDescent="0.3">
      <c r="A817" s="21" t="s">
        <v>2751</v>
      </c>
      <c r="B817" s="7">
        <v>24500</v>
      </c>
    </row>
    <row r="818" spans="1:2" x14ac:dyDescent="0.3">
      <c r="A818" s="22" t="s">
        <v>2795</v>
      </c>
      <c r="B818" s="7">
        <v>24500</v>
      </c>
    </row>
    <row r="819" spans="1:2" x14ac:dyDescent="0.3">
      <c r="A819" s="23">
        <v>45703.341400462959</v>
      </c>
      <c r="B819" s="7">
        <v>24500</v>
      </c>
    </row>
    <row r="820" spans="1:2" x14ac:dyDescent="0.3">
      <c r="A820" s="20" t="s">
        <v>2733</v>
      </c>
      <c r="B820" s="7">
        <v>9000</v>
      </c>
    </row>
    <row r="821" spans="1:2" x14ac:dyDescent="0.3">
      <c r="A821" s="21" t="s">
        <v>2796</v>
      </c>
      <c r="B821" s="7">
        <v>9000</v>
      </c>
    </row>
    <row r="822" spans="1:2" x14ac:dyDescent="0.3">
      <c r="A822" s="22" t="s">
        <v>2749</v>
      </c>
      <c r="B822" s="7">
        <v>9000</v>
      </c>
    </row>
    <row r="823" spans="1:2" x14ac:dyDescent="0.3">
      <c r="A823" s="23">
        <v>45703.58320601852</v>
      </c>
      <c r="B823" s="7">
        <v>9000</v>
      </c>
    </row>
    <row r="824" spans="1:2" x14ac:dyDescent="0.3">
      <c r="A824" s="19" t="s">
        <v>2447</v>
      </c>
      <c r="B824" s="7">
        <v>36800</v>
      </c>
    </row>
    <row r="825" spans="1:2" x14ac:dyDescent="0.3">
      <c r="A825" s="20" t="s">
        <v>2737</v>
      </c>
      <c r="B825" s="7">
        <v>36800</v>
      </c>
    </row>
    <row r="826" spans="1:2" x14ac:dyDescent="0.3">
      <c r="A826" s="21" t="s">
        <v>2784</v>
      </c>
      <c r="B826" s="7">
        <v>36800</v>
      </c>
    </row>
    <row r="827" spans="1:2" x14ac:dyDescent="0.3">
      <c r="A827" s="22" t="s">
        <v>2773</v>
      </c>
      <c r="B827" s="7">
        <v>36800</v>
      </c>
    </row>
    <row r="828" spans="1:2" x14ac:dyDescent="0.3">
      <c r="A828" s="23">
        <v>45704.71974537037</v>
      </c>
      <c r="B828" s="7">
        <v>36800</v>
      </c>
    </row>
    <row r="829" spans="1:2" x14ac:dyDescent="0.3">
      <c r="A829" s="19" t="s">
        <v>2448</v>
      </c>
      <c r="B829" s="7">
        <v>92100</v>
      </c>
    </row>
    <row r="830" spans="1:2" x14ac:dyDescent="0.3">
      <c r="A830" s="20" t="s">
        <v>2733</v>
      </c>
      <c r="B830" s="7">
        <v>33000</v>
      </c>
    </row>
    <row r="831" spans="1:2" x14ac:dyDescent="0.3">
      <c r="A831" s="21" t="s">
        <v>2771</v>
      </c>
      <c r="B831" s="7">
        <v>33000</v>
      </c>
    </row>
    <row r="832" spans="1:2" x14ac:dyDescent="0.3">
      <c r="A832" s="22" t="s">
        <v>2788</v>
      </c>
      <c r="B832" s="7">
        <v>33000</v>
      </c>
    </row>
    <row r="833" spans="1:2" x14ac:dyDescent="0.3">
      <c r="A833" s="23">
        <v>45705.573854166665</v>
      </c>
      <c r="B833" s="7">
        <v>33000</v>
      </c>
    </row>
    <row r="834" spans="1:2" x14ac:dyDescent="0.3">
      <c r="A834" s="20" t="s">
        <v>2736</v>
      </c>
      <c r="B834" s="7">
        <v>36000</v>
      </c>
    </row>
    <row r="835" spans="1:2" x14ac:dyDescent="0.3">
      <c r="A835" s="21" t="s">
        <v>2792</v>
      </c>
      <c r="B835" s="7">
        <v>36000</v>
      </c>
    </row>
    <row r="836" spans="1:2" x14ac:dyDescent="0.3">
      <c r="A836" s="22" t="s">
        <v>2753</v>
      </c>
      <c r="B836" s="7">
        <v>36000</v>
      </c>
    </row>
    <row r="837" spans="1:2" x14ac:dyDescent="0.3">
      <c r="A837" s="23">
        <v>45705.703159722223</v>
      </c>
      <c r="B837" s="7">
        <v>36000</v>
      </c>
    </row>
    <row r="838" spans="1:2" x14ac:dyDescent="0.3">
      <c r="A838" s="20" t="s">
        <v>2737</v>
      </c>
      <c r="B838" s="7">
        <v>23100</v>
      </c>
    </row>
    <row r="839" spans="1:2" x14ac:dyDescent="0.3">
      <c r="A839" s="21" t="s">
        <v>2748</v>
      </c>
      <c r="B839" s="7">
        <v>23100</v>
      </c>
    </row>
    <row r="840" spans="1:2" x14ac:dyDescent="0.3">
      <c r="A840" s="22" t="s">
        <v>2762</v>
      </c>
      <c r="B840" s="7">
        <v>23100</v>
      </c>
    </row>
    <row r="841" spans="1:2" x14ac:dyDescent="0.3">
      <c r="A841" s="23">
        <v>45705.715231481481</v>
      </c>
      <c r="B841" s="7">
        <v>23100</v>
      </c>
    </row>
    <row r="842" spans="1:2" x14ac:dyDescent="0.3">
      <c r="A842" s="19" t="s">
        <v>2449</v>
      </c>
      <c r="B842" s="7">
        <v>56000</v>
      </c>
    </row>
    <row r="843" spans="1:2" x14ac:dyDescent="0.3">
      <c r="A843" s="20" t="s">
        <v>2733</v>
      </c>
      <c r="B843" s="7">
        <v>56000</v>
      </c>
    </row>
    <row r="844" spans="1:2" x14ac:dyDescent="0.3">
      <c r="A844" s="21" t="s">
        <v>2798</v>
      </c>
      <c r="B844" s="7">
        <v>56000</v>
      </c>
    </row>
    <row r="845" spans="1:2" x14ac:dyDescent="0.3">
      <c r="A845" s="22" t="s">
        <v>2765</v>
      </c>
      <c r="B845" s="7">
        <v>56000</v>
      </c>
    </row>
    <row r="846" spans="1:2" x14ac:dyDescent="0.3">
      <c r="A846" s="23">
        <v>45706.569340277776</v>
      </c>
      <c r="B846" s="7">
        <v>56000</v>
      </c>
    </row>
    <row r="847" spans="1:2" x14ac:dyDescent="0.3">
      <c r="A847" s="19" t="s">
        <v>2450</v>
      </c>
      <c r="B847" s="7">
        <v>33000</v>
      </c>
    </row>
    <row r="848" spans="1:2" x14ac:dyDescent="0.3">
      <c r="A848" s="20" t="s">
        <v>2726</v>
      </c>
      <c r="B848" s="7">
        <v>20400</v>
      </c>
    </row>
    <row r="849" spans="1:2" x14ac:dyDescent="0.3">
      <c r="A849" s="21" t="s">
        <v>2772</v>
      </c>
      <c r="B849" s="7">
        <v>20400</v>
      </c>
    </row>
    <row r="850" spans="1:2" x14ac:dyDescent="0.3">
      <c r="A850" s="22" t="s">
        <v>2804</v>
      </c>
      <c r="B850" s="7">
        <v>20400</v>
      </c>
    </row>
    <row r="851" spans="1:2" x14ac:dyDescent="0.3">
      <c r="A851" s="23">
        <v>45707.269016203703</v>
      </c>
      <c r="B851" s="7">
        <v>20400</v>
      </c>
    </row>
    <row r="852" spans="1:2" x14ac:dyDescent="0.3">
      <c r="A852" s="20" t="s">
        <v>2734</v>
      </c>
      <c r="B852" s="7">
        <v>12600</v>
      </c>
    </row>
    <row r="853" spans="1:2" x14ac:dyDescent="0.3">
      <c r="A853" s="21" t="s">
        <v>2750</v>
      </c>
      <c r="B853" s="7">
        <v>12600</v>
      </c>
    </row>
    <row r="854" spans="1:2" x14ac:dyDescent="0.3">
      <c r="A854" s="22" t="s">
        <v>2793</v>
      </c>
      <c r="B854" s="7">
        <v>12600</v>
      </c>
    </row>
    <row r="855" spans="1:2" x14ac:dyDescent="0.3">
      <c r="A855" s="23">
        <v>45707.5937962963</v>
      </c>
      <c r="B855" s="7">
        <v>12600</v>
      </c>
    </row>
    <row r="856" spans="1:2" x14ac:dyDescent="0.3">
      <c r="A856" s="19" t="s">
        <v>2451</v>
      </c>
      <c r="B856" s="7">
        <v>109300</v>
      </c>
    </row>
    <row r="857" spans="1:2" x14ac:dyDescent="0.3">
      <c r="A857" s="20" t="s">
        <v>2723</v>
      </c>
      <c r="B857" s="7">
        <v>22500</v>
      </c>
    </row>
    <row r="858" spans="1:2" x14ac:dyDescent="0.3">
      <c r="A858" s="21" t="s">
        <v>2781</v>
      </c>
      <c r="B858" s="7">
        <v>22500</v>
      </c>
    </row>
    <row r="859" spans="1:2" x14ac:dyDescent="0.3">
      <c r="A859" s="22" t="s">
        <v>2748</v>
      </c>
      <c r="B859" s="7">
        <v>22500</v>
      </c>
    </row>
    <row r="860" spans="1:2" x14ac:dyDescent="0.3">
      <c r="A860" s="23">
        <v>45708.151493055557</v>
      </c>
      <c r="B860" s="7">
        <v>22500</v>
      </c>
    </row>
    <row r="861" spans="1:2" x14ac:dyDescent="0.3">
      <c r="A861" s="20" t="s">
        <v>2734</v>
      </c>
      <c r="B861" s="7">
        <v>62100</v>
      </c>
    </row>
    <row r="862" spans="1:2" x14ac:dyDescent="0.3">
      <c r="A862" s="21" t="s">
        <v>2755</v>
      </c>
      <c r="B862" s="7">
        <v>3600</v>
      </c>
    </row>
    <row r="863" spans="1:2" x14ac:dyDescent="0.3">
      <c r="A863" s="22" t="s">
        <v>2748</v>
      </c>
      <c r="B863" s="7">
        <v>3600</v>
      </c>
    </row>
    <row r="864" spans="1:2" x14ac:dyDescent="0.3">
      <c r="A864" s="23">
        <v>45708.590381944443</v>
      </c>
      <c r="B864" s="7">
        <v>3600</v>
      </c>
    </row>
    <row r="865" spans="1:2" x14ac:dyDescent="0.3">
      <c r="A865" s="21" t="s">
        <v>2787</v>
      </c>
      <c r="B865" s="7">
        <v>58500</v>
      </c>
    </row>
    <row r="866" spans="1:2" x14ac:dyDescent="0.3">
      <c r="A866" s="22" t="s">
        <v>2786</v>
      </c>
      <c r="B866" s="7">
        <v>58500</v>
      </c>
    </row>
    <row r="867" spans="1:2" x14ac:dyDescent="0.3">
      <c r="A867" s="23">
        <v>45708.592141203706</v>
      </c>
      <c r="B867" s="7">
        <v>58500</v>
      </c>
    </row>
    <row r="868" spans="1:2" x14ac:dyDescent="0.3">
      <c r="A868" s="20" t="s">
        <v>2738</v>
      </c>
      <c r="B868" s="7">
        <v>24700</v>
      </c>
    </row>
    <row r="869" spans="1:2" x14ac:dyDescent="0.3">
      <c r="A869" s="21" t="s">
        <v>2789</v>
      </c>
      <c r="B869" s="7">
        <v>24700</v>
      </c>
    </row>
    <row r="870" spans="1:2" x14ac:dyDescent="0.3">
      <c r="A870" s="22" t="s">
        <v>2779</v>
      </c>
      <c r="B870" s="7">
        <v>24700</v>
      </c>
    </row>
    <row r="871" spans="1:2" x14ac:dyDescent="0.3">
      <c r="A871" s="23">
        <v>45708.765486111108</v>
      </c>
      <c r="B871" s="7">
        <v>24700</v>
      </c>
    </row>
    <row r="872" spans="1:2" x14ac:dyDescent="0.3">
      <c r="A872" s="19" t="s">
        <v>2452</v>
      </c>
      <c r="B872" s="7">
        <v>89500</v>
      </c>
    </row>
    <row r="873" spans="1:2" x14ac:dyDescent="0.3">
      <c r="A873" s="20" t="s">
        <v>2732</v>
      </c>
      <c r="B873" s="7">
        <v>16000</v>
      </c>
    </row>
    <row r="874" spans="1:2" x14ac:dyDescent="0.3">
      <c r="A874" s="21" t="s">
        <v>2791</v>
      </c>
      <c r="B874" s="7">
        <v>16000</v>
      </c>
    </row>
    <row r="875" spans="1:2" x14ac:dyDescent="0.3">
      <c r="A875" s="22" t="s">
        <v>2756</v>
      </c>
      <c r="B875" s="7">
        <v>16000</v>
      </c>
    </row>
    <row r="876" spans="1:2" x14ac:dyDescent="0.3">
      <c r="A876" s="23">
        <v>45709.505324074074</v>
      </c>
      <c r="B876" s="7">
        <v>16000</v>
      </c>
    </row>
    <row r="877" spans="1:2" x14ac:dyDescent="0.3">
      <c r="A877" s="20" t="s">
        <v>2733</v>
      </c>
      <c r="B877" s="7">
        <v>73500</v>
      </c>
    </row>
    <row r="878" spans="1:2" x14ac:dyDescent="0.3">
      <c r="A878" s="21" t="s">
        <v>2784</v>
      </c>
      <c r="B878" s="7">
        <v>73500</v>
      </c>
    </row>
    <row r="879" spans="1:2" x14ac:dyDescent="0.3">
      <c r="A879" s="22" t="s">
        <v>2761</v>
      </c>
      <c r="B879" s="7">
        <v>73500</v>
      </c>
    </row>
    <row r="880" spans="1:2" x14ac:dyDescent="0.3">
      <c r="A880" s="23">
        <v>45709.55300925926</v>
      </c>
      <c r="B880" s="7">
        <v>73500</v>
      </c>
    </row>
    <row r="881" spans="1:2" x14ac:dyDescent="0.3">
      <c r="A881" s="19" t="s">
        <v>2453</v>
      </c>
      <c r="B881" s="7">
        <v>16200</v>
      </c>
    </row>
    <row r="882" spans="1:2" x14ac:dyDescent="0.3">
      <c r="A882" s="20" t="s">
        <v>2729</v>
      </c>
      <c r="B882" s="7">
        <v>6200</v>
      </c>
    </row>
    <row r="883" spans="1:2" x14ac:dyDescent="0.3">
      <c r="A883" s="21" t="s">
        <v>2762</v>
      </c>
      <c r="B883" s="7">
        <v>6200</v>
      </c>
    </row>
    <row r="884" spans="1:2" x14ac:dyDescent="0.3">
      <c r="A884" s="22" t="s">
        <v>2783</v>
      </c>
      <c r="B884" s="7">
        <v>6200</v>
      </c>
    </row>
    <row r="885" spans="1:2" x14ac:dyDescent="0.3">
      <c r="A885" s="23">
        <v>45711.414085648146</v>
      </c>
      <c r="B885" s="7">
        <v>6200</v>
      </c>
    </row>
    <row r="886" spans="1:2" x14ac:dyDescent="0.3">
      <c r="A886" s="20" t="s">
        <v>2737</v>
      </c>
      <c r="B886" s="7">
        <v>10000</v>
      </c>
    </row>
    <row r="887" spans="1:2" x14ac:dyDescent="0.3">
      <c r="A887" s="21" t="s">
        <v>2801</v>
      </c>
      <c r="B887" s="7">
        <v>10000</v>
      </c>
    </row>
    <row r="888" spans="1:2" x14ac:dyDescent="0.3">
      <c r="A888" s="22" t="s">
        <v>2755</v>
      </c>
      <c r="B888" s="7">
        <v>10000</v>
      </c>
    </row>
    <row r="889" spans="1:2" x14ac:dyDescent="0.3">
      <c r="A889" s="23">
        <v>45711.74664351852</v>
      </c>
      <c r="B889" s="7">
        <v>10000</v>
      </c>
    </row>
    <row r="890" spans="1:2" x14ac:dyDescent="0.3">
      <c r="A890" s="19" t="s">
        <v>2454</v>
      </c>
      <c r="B890" s="7">
        <v>9600</v>
      </c>
    </row>
    <row r="891" spans="1:2" x14ac:dyDescent="0.3">
      <c r="A891" s="20" t="s">
        <v>2735</v>
      </c>
      <c r="B891" s="7">
        <v>9600</v>
      </c>
    </row>
    <row r="892" spans="1:2" x14ac:dyDescent="0.3">
      <c r="A892" s="21" t="s">
        <v>2773</v>
      </c>
      <c r="B892" s="7">
        <v>9600</v>
      </c>
    </row>
    <row r="893" spans="1:2" x14ac:dyDescent="0.3">
      <c r="A893" s="22" t="s">
        <v>2767</v>
      </c>
      <c r="B893" s="7">
        <v>9600</v>
      </c>
    </row>
    <row r="894" spans="1:2" x14ac:dyDescent="0.3">
      <c r="A894" s="23">
        <v>45712.643553240741</v>
      </c>
      <c r="B894" s="7">
        <v>9600</v>
      </c>
    </row>
    <row r="895" spans="1:2" x14ac:dyDescent="0.3">
      <c r="A895" s="19" t="s">
        <v>2455</v>
      </c>
      <c r="B895" s="7">
        <v>1076872.5</v>
      </c>
    </row>
    <row r="896" spans="1:2" x14ac:dyDescent="0.3">
      <c r="A896" s="20" t="s">
        <v>2720</v>
      </c>
      <c r="B896" s="7">
        <v>16150</v>
      </c>
    </row>
    <row r="897" spans="1:2" x14ac:dyDescent="0.3">
      <c r="A897" s="21" t="s">
        <v>2792</v>
      </c>
      <c r="B897" s="7">
        <v>16150</v>
      </c>
    </row>
    <row r="898" spans="1:2" x14ac:dyDescent="0.3">
      <c r="A898" s="22" t="s">
        <v>2778</v>
      </c>
      <c r="B898" s="7">
        <v>16150</v>
      </c>
    </row>
    <row r="899" spans="1:2" x14ac:dyDescent="0.3">
      <c r="A899" s="23">
        <v>45713.036504629628</v>
      </c>
      <c r="B899" s="7">
        <v>16150</v>
      </c>
    </row>
    <row r="900" spans="1:2" x14ac:dyDescent="0.3">
      <c r="A900" s="20" t="s">
        <v>2724</v>
      </c>
      <c r="B900" s="7">
        <v>54625</v>
      </c>
    </row>
    <row r="901" spans="1:2" x14ac:dyDescent="0.3">
      <c r="A901" s="21" t="s">
        <v>2756</v>
      </c>
      <c r="B901" s="7">
        <v>54625</v>
      </c>
    </row>
    <row r="902" spans="1:2" x14ac:dyDescent="0.3">
      <c r="A902" s="22" t="s">
        <v>2774</v>
      </c>
      <c r="B902" s="7">
        <v>54625</v>
      </c>
    </row>
    <row r="903" spans="1:2" x14ac:dyDescent="0.3">
      <c r="A903" s="23">
        <v>45713.195115740738</v>
      </c>
      <c r="B903" s="7">
        <v>54625</v>
      </c>
    </row>
    <row r="904" spans="1:2" x14ac:dyDescent="0.3">
      <c r="A904" s="20" t="s">
        <v>2725</v>
      </c>
      <c r="B904" s="7">
        <v>5700</v>
      </c>
    </row>
    <row r="905" spans="1:2" x14ac:dyDescent="0.3">
      <c r="A905" s="21" t="s">
        <v>2773</v>
      </c>
      <c r="B905" s="7">
        <v>5700</v>
      </c>
    </row>
    <row r="906" spans="1:2" x14ac:dyDescent="0.3">
      <c r="A906" s="22" t="s">
        <v>2761</v>
      </c>
      <c r="B906" s="7">
        <v>5700</v>
      </c>
    </row>
    <row r="907" spans="1:2" x14ac:dyDescent="0.3">
      <c r="A907" s="23">
        <v>45713.226620370369</v>
      </c>
      <c r="B907" s="7">
        <v>5700</v>
      </c>
    </row>
    <row r="908" spans="1:2" x14ac:dyDescent="0.3">
      <c r="A908" s="20" t="s">
        <v>2727</v>
      </c>
      <c r="B908" s="7">
        <v>60610</v>
      </c>
    </row>
    <row r="909" spans="1:2" x14ac:dyDescent="0.3">
      <c r="A909" s="21" t="s">
        <v>2797</v>
      </c>
      <c r="B909" s="7">
        <v>24700</v>
      </c>
    </row>
    <row r="910" spans="1:2" x14ac:dyDescent="0.3">
      <c r="A910" s="22" t="s">
        <v>2792</v>
      </c>
      <c r="B910" s="7">
        <v>24700</v>
      </c>
    </row>
    <row r="911" spans="1:2" x14ac:dyDescent="0.3">
      <c r="A911" s="23">
        <v>45713.292962962965</v>
      </c>
      <c r="B911" s="7">
        <v>24700</v>
      </c>
    </row>
    <row r="912" spans="1:2" x14ac:dyDescent="0.3">
      <c r="A912" s="21" t="s">
        <v>2776</v>
      </c>
      <c r="B912" s="7">
        <v>35910</v>
      </c>
    </row>
    <row r="913" spans="1:2" x14ac:dyDescent="0.3">
      <c r="A913" s="22" t="s">
        <v>2759</v>
      </c>
      <c r="B913" s="7">
        <v>35910</v>
      </c>
    </row>
    <row r="914" spans="1:2" x14ac:dyDescent="0.3">
      <c r="A914" s="23">
        <v>45713.326608796298</v>
      </c>
      <c r="B914" s="7">
        <v>35910</v>
      </c>
    </row>
    <row r="915" spans="1:2" x14ac:dyDescent="0.3">
      <c r="A915" s="20" t="s">
        <v>2728</v>
      </c>
      <c r="B915" s="7">
        <v>5700</v>
      </c>
    </row>
    <row r="916" spans="1:2" x14ac:dyDescent="0.3">
      <c r="A916" s="21" t="s">
        <v>2762</v>
      </c>
      <c r="B916" s="7">
        <v>5700</v>
      </c>
    </row>
    <row r="917" spans="1:2" x14ac:dyDescent="0.3">
      <c r="A917" s="22" t="s">
        <v>2776</v>
      </c>
      <c r="B917" s="7">
        <v>5700</v>
      </c>
    </row>
    <row r="918" spans="1:2" x14ac:dyDescent="0.3">
      <c r="A918" s="23">
        <v>45713.372800925928</v>
      </c>
      <c r="B918" s="7">
        <v>5700</v>
      </c>
    </row>
    <row r="919" spans="1:2" x14ac:dyDescent="0.3">
      <c r="A919" s="20" t="s">
        <v>2729</v>
      </c>
      <c r="B919" s="7">
        <v>101602.5</v>
      </c>
    </row>
    <row r="920" spans="1:2" x14ac:dyDescent="0.3">
      <c r="A920" s="21" t="s">
        <v>2797</v>
      </c>
      <c r="B920" s="7">
        <v>9405</v>
      </c>
    </row>
    <row r="921" spans="1:2" x14ac:dyDescent="0.3">
      <c r="A921" s="22" t="s">
        <v>2772</v>
      </c>
      <c r="B921" s="7">
        <v>9405</v>
      </c>
    </row>
    <row r="922" spans="1:2" x14ac:dyDescent="0.3">
      <c r="A922" s="23">
        <v>45713.376006944447</v>
      </c>
      <c r="B922" s="7">
        <v>9405</v>
      </c>
    </row>
    <row r="923" spans="1:2" x14ac:dyDescent="0.3">
      <c r="A923" s="21" t="s">
        <v>2773</v>
      </c>
      <c r="B923" s="7">
        <v>52440</v>
      </c>
    </row>
    <row r="924" spans="1:2" x14ac:dyDescent="0.3">
      <c r="A924" s="22" t="s">
        <v>2752</v>
      </c>
      <c r="B924" s="7">
        <v>52440</v>
      </c>
    </row>
    <row r="925" spans="1:2" x14ac:dyDescent="0.3">
      <c r="A925" s="23">
        <v>45713.393611111111</v>
      </c>
      <c r="B925" s="7">
        <v>52440</v>
      </c>
    </row>
    <row r="926" spans="1:2" x14ac:dyDescent="0.3">
      <c r="A926" s="21" t="s">
        <v>2763</v>
      </c>
      <c r="B926" s="7">
        <v>26932.5</v>
      </c>
    </row>
    <row r="927" spans="1:2" x14ac:dyDescent="0.3">
      <c r="A927" s="22" t="s">
        <v>2803</v>
      </c>
      <c r="B927" s="7">
        <v>26932.5</v>
      </c>
    </row>
    <row r="928" spans="1:2" x14ac:dyDescent="0.3">
      <c r="A928" s="23">
        <v>45713.39770833333</v>
      </c>
      <c r="B928" s="7">
        <v>26932.5</v>
      </c>
    </row>
    <row r="929" spans="1:2" x14ac:dyDescent="0.3">
      <c r="A929" s="21" t="s">
        <v>2780</v>
      </c>
      <c r="B929" s="7">
        <v>12825</v>
      </c>
    </row>
    <row r="930" spans="1:2" x14ac:dyDescent="0.3">
      <c r="A930" s="22" t="s">
        <v>2748</v>
      </c>
      <c r="B930" s="7">
        <v>12825</v>
      </c>
    </row>
    <row r="931" spans="1:2" x14ac:dyDescent="0.3">
      <c r="A931" s="23">
        <v>45713.407743055555</v>
      </c>
      <c r="B931" s="7">
        <v>12825</v>
      </c>
    </row>
    <row r="932" spans="1:2" x14ac:dyDescent="0.3">
      <c r="A932" s="20" t="s">
        <v>2730</v>
      </c>
      <c r="B932" s="7">
        <v>11495.000000000002</v>
      </c>
    </row>
    <row r="933" spans="1:2" x14ac:dyDescent="0.3">
      <c r="A933" s="21" t="s">
        <v>2778</v>
      </c>
      <c r="B933" s="7">
        <v>11495.000000000002</v>
      </c>
    </row>
    <row r="934" spans="1:2" x14ac:dyDescent="0.3">
      <c r="A934" s="22" t="s">
        <v>2784</v>
      </c>
      <c r="B934" s="7">
        <v>11495.000000000002</v>
      </c>
    </row>
    <row r="935" spans="1:2" x14ac:dyDescent="0.3">
      <c r="A935" s="23">
        <v>45713.440462962964</v>
      </c>
      <c r="B935" s="7">
        <v>11495.000000000002</v>
      </c>
    </row>
    <row r="936" spans="1:2" x14ac:dyDescent="0.3">
      <c r="A936" s="20" t="s">
        <v>2731</v>
      </c>
      <c r="B936" s="7">
        <v>289275</v>
      </c>
    </row>
    <row r="937" spans="1:2" x14ac:dyDescent="0.3">
      <c r="A937" s="21" t="s">
        <v>2750</v>
      </c>
      <c r="B937" s="7">
        <v>24700</v>
      </c>
    </row>
    <row r="938" spans="1:2" x14ac:dyDescent="0.3">
      <c r="A938" s="22" t="s">
        <v>2752</v>
      </c>
      <c r="B938" s="7">
        <v>24700</v>
      </c>
    </row>
    <row r="939" spans="1:2" x14ac:dyDescent="0.3">
      <c r="A939" s="23">
        <v>45713.469305555554</v>
      </c>
      <c r="B939" s="7">
        <v>24700</v>
      </c>
    </row>
    <row r="940" spans="1:2" x14ac:dyDescent="0.3">
      <c r="A940" s="21" t="s">
        <v>2798</v>
      </c>
      <c r="B940" s="7">
        <v>142025</v>
      </c>
    </row>
    <row r="941" spans="1:2" x14ac:dyDescent="0.3">
      <c r="A941" s="22" t="s">
        <v>2750</v>
      </c>
      <c r="B941" s="7">
        <v>142025</v>
      </c>
    </row>
    <row r="942" spans="1:2" x14ac:dyDescent="0.3">
      <c r="A942" s="23">
        <v>45713.485590277778</v>
      </c>
      <c r="B942" s="7">
        <v>142025</v>
      </c>
    </row>
    <row r="943" spans="1:2" x14ac:dyDescent="0.3">
      <c r="A943" s="21" t="s">
        <v>2764</v>
      </c>
      <c r="B943" s="7">
        <v>13300</v>
      </c>
    </row>
    <row r="944" spans="1:2" x14ac:dyDescent="0.3">
      <c r="A944" s="22" t="s">
        <v>2799</v>
      </c>
      <c r="B944" s="7">
        <v>13300</v>
      </c>
    </row>
    <row r="945" spans="1:2" x14ac:dyDescent="0.3">
      <c r="A945" s="23">
        <v>45713.488981481481</v>
      </c>
      <c r="B945" s="7">
        <v>13300</v>
      </c>
    </row>
    <row r="946" spans="1:2" x14ac:dyDescent="0.3">
      <c r="A946" s="21" t="s">
        <v>2765</v>
      </c>
      <c r="B946" s="7">
        <v>109250</v>
      </c>
    </row>
    <row r="947" spans="1:2" x14ac:dyDescent="0.3">
      <c r="A947" s="22" t="s">
        <v>2771</v>
      </c>
      <c r="B947" s="7">
        <v>109250</v>
      </c>
    </row>
    <row r="948" spans="1:2" x14ac:dyDescent="0.3">
      <c r="A948" s="23">
        <v>45713.49428240741</v>
      </c>
      <c r="B948" s="7">
        <v>109250</v>
      </c>
    </row>
    <row r="949" spans="1:2" x14ac:dyDescent="0.3">
      <c r="A949" s="20" t="s">
        <v>2732</v>
      </c>
      <c r="B949" s="7">
        <v>74670</v>
      </c>
    </row>
    <row r="950" spans="1:2" x14ac:dyDescent="0.3">
      <c r="A950" s="21" t="s">
        <v>2785</v>
      </c>
      <c r="B950" s="7">
        <v>43700</v>
      </c>
    </row>
    <row r="951" spans="1:2" x14ac:dyDescent="0.3">
      <c r="A951" s="22" t="s">
        <v>2779</v>
      </c>
      <c r="B951" s="7">
        <v>43700</v>
      </c>
    </row>
    <row r="952" spans="1:2" x14ac:dyDescent="0.3">
      <c r="A952" s="23">
        <v>45713.503680555557</v>
      </c>
      <c r="B952" s="7">
        <v>43700</v>
      </c>
    </row>
    <row r="953" spans="1:2" x14ac:dyDescent="0.3">
      <c r="A953" s="21" t="s">
        <v>2777</v>
      </c>
      <c r="B953" s="7">
        <v>19000</v>
      </c>
    </row>
    <row r="954" spans="1:2" x14ac:dyDescent="0.3">
      <c r="A954" s="22" t="s">
        <v>2773</v>
      </c>
      <c r="B954" s="7">
        <v>19000</v>
      </c>
    </row>
    <row r="955" spans="1:2" x14ac:dyDescent="0.3">
      <c r="A955" s="23">
        <v>45713.521828703706</v>
      </c>
      <c r="B955" s="7">
        <v>19000</v>
      </c>
    </row>
    <row r="956" spans="1:2" x14ac:dyDescent="0.3">
      <c r="A956" s="21" t="s">
        <v>2778</v>
      </c>
      <c r="B956" s="7">
        <v>11970</v>
      </c>
    </row>
    <row r="957" spans="1:2" x14ac:dyDescent="0.3">
      <c r="A957" s="22" t="s">
        <v>2791</v>
      </c>
      <c r="B957" s="7">
        <v>11970</v>
      </c>
    </row>
    <row r="958" spans="1:2" x14ac:dyDescent="0.3">
      <c r="A958" s="23">
        <v>45713.523692129631</v>
      </c>
      <c r="B958" s="7">
        <v>11970</v>
      </c>
    </row>
    <row r="959" spans="1:2" x14ac:dyDescent="0.3">
      <c r="A959" s="20" t="s">
        <v>2733</v>
      </c>
      <c r="B959" s="7">
        <v>33915</v>
      </c>
    </row>
    <row r="960" spans="1:2" x14ac:dyDescent="0.3">
      <c r="A960" s="21" t="s">
        <v>2751</v>
      </c>
      <c r="B960" s="7">
        <v>15960</v>
      </c>
    </row>
    <row r="961" spans="1:2" x14ac:dyDescent="0.3">
      <c r="A961" s="22" t="s">
        <v>2804</v>
      </c>
      <c r="B961" s="7">
        <v>15960</v>
      </c>
    </row>
    <row r="962" spans="1:2" x14ac:dyDescent="0.3">
      <c r="A962" s="23">
        <v>45713.549571759257</v>
      </c>
      <c r="B962" s="7">
        <v>15960</v>
      </c>
    </row>
    <row r="963" spans="1:2" x14ac:dyDescent="0.3">
      <c r="A963" s="21" t="s">
        <v>2768</v>
      </c>
      <c r="B963" s="7">
        <v>17955</v>
      </c>
    </row>
    <row r="964" spans="1:2" x14ac:dyDescent="0.3">
      <c r="A964" s="22" t="s">
        <v>2779</v>
      </c>
      <c r="B964" s="7">
        <v>17955</v>
      </c>
    </row>
    <row r="965" spans="1:2" x14ac:dyDescent="0.3">
      <c r="A965" s="23">
        <v>45713.562013888892</v>
      </c>
      <c r="B965" s="7">
        <v>17955</v>
      </c>
    </row>
    <row r="966" spans="1:2" x14ac:dyDescent="0.3">
      <c r="A966" s="20" t="s">
        <v>2735</v>
      </c>
      <c r="B966" s="7">
        <v>131575</v>
      </c>
    </row>
    <row r="967" spans="1:2" x14ac:dyDescent="0.3">
      <c r="A967" s="21" t="s">
        <v>2754</v>
      </c>
      <c r="B967" s="7">
        <v>55575</v>
      </c>
    </row>
    <row r="968" spans="1:2" x14ac:dyDescent="0.3">
      <c r="A968" s="22" t="s">
        <v>2790</v>
      </c>
      <c r="B968" s="7">
        <v>55575</v>
      </c>
    </row>
    <row r="969" spans="1:2" x14ac:dyDescent="0.3">
      <c r="A969" s="23">
        <v>45713.644467592596</v>
      </c>
      <c r="B969" s="7">
        <v>55575</v>
      </c>
    </row>
    <row r="970" spans="1:2" x14ac:dyDescent="0.3">
      <c r="A970" s="21" t="s">
        <v>2780</v>
      </c>
      <c r="B970" s="7">
        <v>30400</v>
      </c>
    </row>
    <row r="971" spans="1:2" x14ac:dyDescent="0.3">
      <c r="A971" s="22" t="s">
        <v>2759</v>
      </c>
      <c r="B971" s="7">
        <v>30400</v>
      </c>
    </row>
    <row r="972" spans="1:2" x14ac:dyDescent="0.3">
      <c r="A972" s="23">
        <v>45713.657858796294</v>
      </c>
      <c r="B972" s="7">
        <v>30400</v>
      </c>
    </row>
    <row r="973" spans="1:2" x14ac:dyDescent="0.3">
      <c r="A973" s="21" t="s">
        <v>2752</v>
      </c>
      <c r="B973" s="7">
        <v>45600</v>
      </c>
    </row>
    <row r="974" spans="1:2" x14ac:dyDescent="0.3">
      <c r="A974" s="22" t="s">
        <v>2797</v>
      </c>
      <c r="B974" s="7">
        <v>45600</v>
      </c>
    </row>
    <row r="975" spans="1:2" x14ac:dyDescent="0.3">
      <c r="A975" s="23">
        <v>45713.65834490741</v>
      </c>
      <c r="B975" s="7">
        <v>45600</v>
      </c>
    </row>
    <row r="976" spans="1:2" x14ac:dyDescent="0.3">
      <c r="A976" s="20" t="s">
        <v>2736</v>
      </c>
      <c r="B976" s="7">
        <v>29070</v>
      </c>
    </row>
    <row r="977" spans="1:2" x14ac:dyDescent="0.3">
      <c r="A977" s="21" t="s">
        <v>2757</v>
      </c>
      <c r="B977" s="7">
        <v>16245</v>
      </c>
    </row>
    <row r="978" spans="1:2" x14ac:dyDescent="0.3">
      <c r="A978" s="22" t="s">
        <v>2776</v>
      </c>
      <c r="B978" s="7">
        <v>16245</v>
      </c>
    </row>
    <row r="979" spans="1:2" x14ac:dyDescent="0.3">
      <c r="A979" s="23">
        <v>45713.671412037038</v>
      </c>
      <c r="B979" s="7">
        <v>16245</v>
      </c>
    </row>
    <row r="980" spans="1:2" x14ac:dyDescent="0.3">
      <c r="A980" s="21" t="s">
        <v>2749</v>
      </c>
      <c r="B980" s="7">
        <v>12825</v>
      </c>
    </row>
    <row r="981" spans="1:2" x14ac:dyDescent="0.3">
      <c r="A981" s="22" t="s">
        <v>2791</v>
      </c>
      <c r="B981" s="7">
        <v>12825</v>
      </c>
    </row>
    <row r="982" spans="1:2" x14ac:dyDescent="0.3">
      <c r="A982" s="23">
        <v>45713.700775462959</v>
      </c>
      <c r="B982" s="7">
        <v>12825</v>
      </c>
    </row>
    <row r="983" spans="1:2" x14ac:dyDescent="0.3">
      <c r="A983" s="20" t="s">
        <v>2737</v>
      </c>
      <c r="B983" s="7">
        <v>82460</v>
      </c>
    </row>
    <row r="984" spans="1:2" x14ac:dyDescent="0.3">
      <c r="A984" s="21" t="s">
        <v>2770</v>
      </c>
      <c r="B984" s="7">
        <v>5700</v>
      </c>
    </row>
    <row r="985" spans="1:2" x14ac:dyDescent="0.3">
      <c r="A985" s="22" t="s">
        <v>2774</v>
      </c>
      <c r="B985" s="7">
        <v>5700</v>
      </c>
    </row>
    <row r="986" spans="1:2" x14ac:dyDescent="0.3">
      <c r="A986" s="23">
        <v>45713.725671296299</v>
      </c>
      <c r="B986" s="7">
        <v>5700</v>
      </c>
    </row>
    <row r="987" spans="1:2" x14ac:dyDescent="0.3">
      <c r="A987" s="21" t="s">
        <v>2781</v>
      </c>
      <c r="B987" s="7">
        <v>48735</v>
      </c>
    </row>
    <row r="988" spans="1:2" x14ac:dyDescent="0.3">
      <c r="A988" s="22" t="s">
        <v>2758</v>
      </c>
      <c r="B988" s="7">
        <v>48735</v>
      </c>
    </row>
    <row r="989" spans="1:2" x14ac:dyDescent="0.3">
      <c r="A989" s="23">
        <v>45713.734722222223</v>
      </c>
      <c r="B989" s="7">
        <v>48735</v>
      </c>
    </row>
    <row r="990" spans="1:2" x14ac:dyDescent="0.3">
      <c r="A990" s="21" t="s">
        <v>2762</v>
      </c>
      <c r="B990" s="7">
        <v>28025</v>
      </c>
    </row>
    <row r="991" spans="1:2" x14ac:dyDescent="0.3">
      <c r="A991" s="22" t="s">
        <v>2747</v>
      </c>
      <c r="B991" s="7">
        <v>28025</v>
      </c>
    </row>
    <row r="992" spans="1:2" x14ac:dyDescent="0.3">
      <c r="A992" s="23">
        <v>45713.74763888889</v>
      </c>
      <c r="B992" s="7">
        <v>28025</v>
      </c>
    </row>
    <row r="993" spans="1:2" x14ac:dyDescent="0.3">
      <c r="A993" s="20" t="s">
        <v>2738</v>
      </c>
      <c r="B993" s="7">
        <v>63650</v>
      </c>
    </row>
    <row r="994" spans="1:2" x14ac:dyDescent="0.3">
      <c r="A994" s="21" t="s">
        <v>2787</v>
      </c>
      <c r="B994" s="7">
        <v>53200</v>
      </c>
    </row>
    <row r="995" spans="1:2" x14ac:dyDescent="0.3">
      <c r="A995" s="22" t="s">
        <v>2754</v>
      </c>
      <c r="B995" s="7">
        <v>53200</v>
      </c>
    </row>
    <row r="996" spans="1:2" x14ac:dyDescent="0.3">
      <c r="A996" s="23">
        <v>45713.758657407408</v>
      </c>
      <c r="B996" s="7">
        <v>53200</v>
      </c>
    </row>
    <row r="997" spans="1:2" x14ac:dyDescent="0.3">
      <c r="A997" s="21" t="s">
        <v>2768</v>
      </c>
      <c r="B997" s="7">
        <v>4750</v>
      </c>
    </row>
    <row r="998" spans="1:2" x14ac:dyDescent="0.3">
      <c r="A998" s="22" t="s">
        <v>2781</v>
      </c>
      <c r="B998" s="7">
        <v>4750</v>
      </c>
    </row>
    <row r="999" spans="1:2" x14ac:dyDescent="0.3">
      <c r="A999" s="23">
        <v>45713.770578703705</v>
      </c>
      <c r="B999" s="7">
        <v>4750</v>
      </c>
    </row>
    <row r="1000" spans="1:2" x14ac:dyDescent="0.3">
      <c r="A1000" s="21" t="s">
        <v>2764</v>
      </c>
      <c r="B1000" s="7">
        <v>5700</v>
      </c>
    </row>
    <row r="1001" spans="1:2" x14ac:dyDescent="0.3">
      <c r="A1001" s="22" t="s">
        <v>2805</v>
      </c>
      <c r="B1001" s="7">
        <v>5700</v>
      </c>
    </row>
    <row r="1002" spans="1:2" x14ac:dyDescent="0.3">
      <c r="A1002" s="23">
        <v>45713.781215277777</v>
      </c>
      <c r="B1002" s="7">
        <v>5700</v>
      </c>
    </row>
    <row r="1003" spans="1:2" x14ac:dyDescent="0.3">
      <c r="A1003" s="20" t="s">
        <v>2739</v>
      </c>
      <c r="B1003" s="7">
        <v>39900</v>
      </c>
    </row>
    <row r="1004" spans="1:2" x14ac:dyDescent="0.3">
      <c r="A1004" s="21" t="s">
        <v>2775</v>
      </c>
      <c r="B1004" s="7">
        <v>22800</v>
      </c>
    </row>
    <row r="1005" spans="1:2" x14ac:dyDescent="0.3">
      <c r="A1005" s="22" t="s">
        <v>2789</v>
      </c>
      <c r="B1005" s="7">
        <v>22800</v>
      </c>
    </row>
    <row r="1006" spans="1:2" x14ac:dyDescent="0.3">
      <c r="A1006" s="23">
        <v>45713.812754629631</v>
      </c>
      <c r="B1006" s="7">
        <v>22800</v>
      </c>
    </row>
    <row r="1007" spans="1:2" x14ac:dyDescent="0.3">
      <c r="A1007" s="21" t="s">
        <v>2778</v>
      </c>
      <c r="B1007" s="7">
        <v>17100</v>
      </c>
    </row>
    <row r="1008" spans="1:2" x14ac:dyDescent="0.3">
      <c r="A1008" s="22" t="s">
        <v>2800</v>
      </c>
      <c r="B1008" s="7">
        <v>17100</v>
      </c>
    </row>
    <row r="1009" spans="1:2" x14ac:dyDescent="0.3">
      <c r="A1009" s="23">
        <v>45713.81590277778</v>
      </c>
      <c r="B1009" s="7">
        <v>17100</v>
      </c>
    </row>
    <row r="1010" spans="1:2" x14ac:dyDescent="0.3">
      <c r="A1010" s="20" t="s">
        <v>2740</v>
      </c>
      <c r="B1010" s="7">
        <v>59849.999999999993</v>
      </c>
    </row>
    <row r="1011" spans="1:2" x14ac:dyDescent="0.3">
      <c r="A1011" s="21" t="s">
        <v>2802</v>
      </c>
      <c r="B1011" s="7">
        <v>59849.999999999993</v>
      </c>
    </row>
    <row r="1012" spans="1:2" x14ac:dyDescent="0.3">
      <c r="A1012" s="22" t="s">
        <v>2792</v>
      </c>
      <c r="B1012" s="7">
        <v>59849.999999999993</v>
      </c>
    </row>
    <row r="1013" spans="1:2" x14ac:dyDescent="0.3">
      <c r="A1013" s="23">
        <v>45713.870740740742</v>
      </c>
      <c r="B1013" s="7">
        <v>59849.999999999993</v>
      </c>
    </row>
    <row r="1014" spans="1:2" x14ac:dyDescent="0.3">
      <c r="A1014" s="20" t="s">
        <v>2743</v>
      </c>
      <c r="B1014" s="7">
        <v>16625</v>
      </c>
    </row>
    <row r="1015" spans="1:2" x14ac:dyDescent="0.3">
      <c r="A1015" s="21" t="s">
        <v>2790</v>
      </c>
      <c r="B1015" s="7">
        <v>16625</v>
      </c>
    </row>
    <row r="1016" spans="1:2" x14ac:dyDescent="0.3">
      <c r="A1016" s="22" t="s">
        <v>2783</v>
      </c>
      <c r="B1016" s="7">
        <v>16625</v>
      </c>
    </row>
    <row r="1017" spans="1:2" x14ac:dyDescent="0.3">
      <c r="A1017" s="23">
        <v>45713.959918981483</v>
      </c>
      <c r="B1017" s="7">
        <v>16625</v>
      </c>
    </row>
    <row r="1018" spans="1:2" x14ac:dyDescent="0.3">
      <c r="A1018" s="19" t="s">
        <v>2456</v>
      </c>
      <c r="B1018" s="7">
        <v>376350</v>
      </c>
    </row>
    <row r="1019" spans="1:2" x14ac:dyDescent="0.3">
      <c r="A1019" s="20" t="s">
        <v>2720</v>
      </c>
      <c r="B1019" s="7">
        <v>44200</v>
      </c>
    </row>
    <row r="1020" spans="1:2" x14ac:dyDescent="0.3">
      <c r="A1020" s="21" t="s">
        <v>2802</v>
      </c>
      <c r="B1020" s="7">
        <v>44200</v>
      </c>
    </row>
    <row r="1021" spans="1:2" x14ac:dyDescent="0.3">
      <c r="A1021" s="22" t="s">
        <v>2782</v>
      </c>
      <c r="B1021" s="7">
        <v>44200</v>
      </c>
    </row>
    <row r="1022" spans="1:2" x14ac:dyDescent="0.3">
      <c r="A1022" s="23">
        <v>45714.037094907406</v>
      </c>
      <c r="B1022" s="7">
        <v>44200</v>
      </c>
    </row>
    <row r="1023" spans="1:2" x14ac:dyDescent="0.3">
      <c r="A1023" s="20" t="s">
        <v>2722</v>
      </c>
      <c r="B1023" s="7">
        <v>9000</v>
      </c>
    </row>
    <row r="1024" spans="1:2" x14ac:dyDescent="0.3">
      <c r="A1024" s="21" t="s">
        <v>2795</v>
      </c>
      <c r="B1024" s="7">
        <v>9000</v>
      </c>
    </row>
    <row r="1025" spans="1:2" x14ac:dyDescent="0.3">
      <c r="A1025" s="22" t="s">
        <v>2757</v>
      </c>
      <c r="B1025" s="7">
        <v>9000</v>
      </c>
    </row>
    <row r="1026" spans="1:2" x14ac:dyDescent="0.3">
      <c r="A1026" s="23">
        <v>45714.109097222223</v>
      </c>
      <c r="B1026" s="7">
        <v>9000</v>
      </c>
    </row>
    <row r="1027" spans="1:2" x14ac:dyDescent="0.3">
      <c r="A1027" s="20" t="s">
        <v>2726</v>
      </c>
      <c r="B1027" s="7">
        <v>10800</v>
      </c>
    </row>
    <row r="1028" spans="1:2" x14ac:dyDescent="0.3">
      <c r="A1028" s="21" t="s">
        <v>2800</v>
      </c>
      <c r="B1028" s="7">
        <v>10800</v>
      </c>
    </row>
    <row r="1029" spans="1:2" x14ac:dyDescent="0.3">
      <c r="A1029" s="22" t="s">
        <v>2775</v>
      </c>
      <c r="B1029" s="7">
        <v>10800</v>
      </c>
    </row>
    <row r="1030" spans="1:2" x14ac:dyDescent="0.3">
      <c r="A1030" s="23">
        <v>45714.287847222222</v>
      </c>
      <c r="B1030" s="7">
        <v>10800</v>
      </c>
    </row>
    <row r="1031" spans="1:2" x14ac:dyDescent="0.3">
      <c r="A1031" s="20" t="s">
        <v>2728</v>
      </c>
      <c r="B1031" s="7">
        <v>67950</v>
      </c>
    </row>
    <row r="1032" spans="1:2" x14ac:dyDescent="0.3">
      <c r="A1032" s="21" t="s">
        <v>2750</v>
      </c>
      <c r="B1032" s="7">
        <v>31500</v>
      </c>
    </row>
    <row r="1033" spans="1:2" x14ac:dyDescent="0.3">
      <c r="A1033" s="22" t="s">
        <v>2794</v>
      </c>
      <c r="B1033" s="7">
        <v>31500</v>
      </c>
    </row>
    <row r="1034" spans="1:2" x14ac:dyDescent="0.3">
      <c r="A1034" s="23">
        <v>45714.343784722223</v>
      </c>
      <c r="B1034" s="7">
        <v>31500</v>
      </c>
    </row>
    <row r="1035" spans="1:2" x14ac:dyDescent="0.3">
      <c r="A1035" s="21" t="s">
        <v>2783</v>
      </c>
      <c r="B1035" s="7">
        <v>36450</v>
      </c>
    </row>
    <row r="1036" spans="1:2" x14ac:dyDescent="0.3">
      <c r="A1036" s="22" t="s">
        <v>2770</v>
      </c>
      <c r="B1036" s="7">
        <v>36450</v>
      </c>
    </row>
    <row r="1037" spans="1:2" x14ac:dyDescent="0.3">
      <c r="A1037" s="23">
        <v>45714.345416666663</v>
      </c>
      <c r="B1037" s="7">
        <v>36450</v>
      </c>
    </row>
    <row r="1038" spans="1:2" x14ac:dyDescent="0.3">
      <c r="A1038" s="20" t="s">
        <v>2729</v>
      </c>
      <c r="B1038" s="7">
        <v>14000</v>
      </c>
    </row>
    <row r="1039" spans="1:2" x14ac:dyDescent="0.3">
      <c r="A1039" s="21" t="s">
        <v>2746</v>
      </c>
      <c r="B1039" s="7">
        <v>14000</v>
      </c>
    </row>
    <row r="1040" spans="1:2" x14ac:dyDescent="0.3">
      <c r="A1040" s="22" t="s">
        <v>2753</v>
      </c>
      <c r="B1040" s="7">
        <v>14000</v>
      </c>
    </row>
    <row r="1041" spans="1:2" x14ac:dyDescent="0.3">
      <c r="A1041" s="23">
        <v>45714.384409722225</v>
      </c>
      <c r="B1041" s="7">
        <v>14000</v>
      </c>
    </row>
    <row r="1042" spans="1:2" x14ac:dyDescent="0.3">
      <c r="A1042" s="20" t="s">
        <v>2731</v>
      </c>
      <c r="B1042" s="7">
        <v>70500</v>
      </c>
    </row>
    <row r="1043" spans="1:2" x14ac:dyDescent="0.3">
      <c r="A1043" s="21" t="s">
        <v>2768</v>
      </c>
      <c r="B1043" s="7">
        <v>10000</v>
      </c>
    </row>
    <row r="1044" spans="1:2" x14ac:dyDescent="0.3">
      <c r="A1044" s="22" t="s">
        <v>2773</v>
      </c>
      <c r="B1044" s="7">
        <v>10000</v>
      </c>
    </row>
    <row r="1045" spans="1:2" x14ac:dyDescent="0.3">
      <c r="A1045" s="23">
        <v>45714.478773148148</v>
      </c>
      <c r="B1045" s="7">
        <v>10000</v>
      </c>
    </row>
    <row r="1046" spans="1:2" x14ac:dyDescent="0.3">
      <c r="A1046" s="21" t="s">
        <v>2765</v>
      </c>
      <c r="B1046" s="7">
        <v>60500.000000000007</v>
      </c>
    </row>
    <row r="1047" spans="1:2" x14ac:dyDescent="0.3">
      <c r="A1047" s="22" t="s">
        <v>2781</v>
      </c>
      <c r="B1047" s="7">
        <v>60500.000000000007</v>
      </c>
    </row>
    <row r="1048" spans="1:2" x14ac:dyDescent="0.3">
      <c r="A1048" s="23">
        <v>45714.494189814817</v>
      </c>
      <c r="B1048" s="7">
        <v>60500.000000000007</v>
      </c>
    </row>
    <row r="1049" spans="1:2" x14ac:dyDescent="0.3">
      <c r="A1049" s="20" t="s">
        <v>2735</v>
      </c>
      <c r="B1049" s="7">
        <v>43200</v>
      </c>
    </row>
    <row r="1050" spans="1:2" x14ac:dyDescent="0.3">
      <c r="A1050" s="21" t="s">
        <v>2795</v>
      </c>
      <c r="B1050" s="7">
        <v>31200</v>
      </c>
    </row>
    <row r="1051" spans="1:2" x14ac:dyDescent="0.3">
      <c r="A1051" s="22" t="s">
        <v>2801</v>
      </c>
      <c r="B1051" s="7">
        <v>31200</v>
      </c>
    </row>
    <row r="1052" spans="1:2" x14ac:dyDescent="0.3">
      <c r="A1052" s="23">
        <v>45714.651331018518</v>
      </c>
      <c r="B1052" s="7">
        <v>31200</v>
      </c>
    </row>
    <row r="1053" spans="1:2" x14ac:dyDescent="0.3">
      <c r="A1053" s="21" t="s">
        <v>2774</v>
      </c>
      <c r="B1053" s="7">
        <v>12000</v>
      </c>
    </row>
    <row r="1054" spans="1:2" x14ac:dyDescent="0.3">
      <c r="A1054" s="22" t="s">
        <v>2750</v>
      </c>
      <c r="B1054" s="7">
        <v>12000</v>
      </c>
    </row>
    <row r="1055" spans="1:2" x14ac:dyDescent="0.3">
      <c r="A1055" s="23">
        <v>45714.665451388886</v>
      </c>
      <c r="B1055" s="7">
        <v>12000</v>
      </c>
    </row>
    <row r="1056" spans="1:2" x14ac:dyDescent="0.3">
      <c r="A1056" s="20" t="s">
        <v>2736</v>
      </c>
      <c r="B1056" s="7">
        <v>51200</v>
      </c>
    </row>
    <row r="1057" spans="1:2" x14ac:dyDescent="0.3">
      <c r="A1057" s="21" t="s">
        <v>2757</v>
      </c>
      <c r="B1057" s="7">
        <v>22000</v>
      </c>
    </row>
    <row r="1058" spans="1:2" x14ac:dyDescent="0.3">
      <c r="A1058" s="22" t="s">
        <v>2801</v>
      </c>
      <c r="B1058" s="7">
        <v>22000</v>
      </c>
    </row>
    <row r="1059" spans="1:2" x14ac:dyDescent="0.3">
      <c r="A1059" s="23">
        <v>45714.671469907407</v>
      </c>
      <c r="B1059" s="7">
        <v>22000</v>
      </c>
    </row>
    <row r="1060" spans="1:2" x14ac:dyDescent="0.3">
      <c r="A1060" s="21" t="s">
        <v>2749</v>
      </c>
      <c r="B1060" s="7">
        <v>29200</v>
      </c>
    </row>
    <row r="1061" spans="1:2" x14ac:dyDescent="0.3">
      <c r="A1061" s="22" t="s">
        <v>2746</v>
      </c>
      <c r="B1061" s="7">
        <v>29200</v>
      </c>
    </row>
    <row r="1062" spans="1:2" x14ac:dyDescent="0.3">
      <c r="A1062" s="23">
        <v>45714.700844907406</v>
      </c>
      <c r="B1062" s="7">
        <v>29200</v>
      </c>
    </row>
    <row r="1063" spans="1:2" x14ac:dyDescent="0.3">
      <c r="A1063" s="20" t="s">
        <v>2738</v>
      </c>
      <c r="B1063" s="7">
        <v>45500</v>
      </c>
    </row>
    <row r="1064" spans="1:2" x14ac:dyDescent="0.3">
      <c r="A1064" s="21" t="s">
        <v>2800</v>
      </c>
      <c r="B1064" s="7">
        <v>45500</v>
      </c>
    </row>
    <row r="1065" spans="1:2" x14ac:dyDescent="0.3">
      <c r="A1065" s="22" t="s">
        <v>2798</v>
      </c>
      <c r="B1065" s="7">
        <v>45500</v>
      </c>
    </row>
    <row r="1066" spans="1:2" x14ac:dyDescent="0.3">
      <c r="A1066" s="23">
        <v>45714.787951388891</v>
      </c>
      <c r="B1066" s="7">
        <v>45500</v>
      </c>
    </row>
    <row r="1067" spans="1:2" x14ac:dyDescent="0.3">
      <c r="A1067" s="20" t="s">
        <v>2740</v>
      </c>
      <c r="B1067" s="7">
        <v>20000</v>
      </c>
    </row>
    <row r="1068" spans="1:2" x14ac:dyDescent="0.3">
      <c r="A1068" s="21" t="s">
        <v>2759</v>
      </c>
      <c r="B1068" s="7">
        <v>20000</v>
      </c>
    </row>
    <row r="1069" spans="1:2" x14ac:dyDescent="0.3">
      <c r="A1069" s="22" t="s">
        <v>2805</v>
      </c>
      <c r="B1069" s="7">
        <v>20000</v>
      </c>
    </row>
    <row r="1070" spans="1:2" x14ac:dyDescent="0.3">
      <c r="A1070" s="23">
        <v>45714.847187500003</v>
      </c>
      <c r="B1070" s="7">
        <v>20000</v>
      </c>
    </row>
    <row r="1071" spans="1:2" x14ac:dyDescent="0.3">
      <c r="A1071" s="19" t="s">
        <v>2457</v>
      </c>
      <c r="B1071" s="7">
        <v>769100</v>
      </c>
    </row>
    <row r="1072" spans="1:2" x14ac:dyDescent="0.3">
      <c r="A1072" s="20" t="s">
        <v>2720</v>
      </c>
      <c r="B1072" s="7">
        <v>12000</v>
      </c>
    </row>
    <row r="1073" spans="1:2" x14ac:dyDescent="0.3">
      <c r="A1073" s="21" t="s">
        <v>2783</v>
      </c>
      <c r="B1073" s="7">
        <v>12000</v>
      </c>
    </row>
    <row r="1074" spans="1:2" x14ac:dyDescent="0.3">
      <c r="A1074" s="22" t="s">
        <v>2763</v>
      </c>
      <c r="B1074" s="7">
        <v>12000</v>
      </c>
    </row>
    <row r="1075" spans="1:2" x14ac:dyDescent="0.3">
      <c r="A1075" s="23">
        <v>45715.012175925927</v>
      </c>
      <c r="B1075" s="7">
        <v>12000</v>
      </c>
    </row>
    <row r="1076" spans="1:2" x14ac:dyDescent="0.3">
      <c r="A1076" s="20" t="s">
        <v>2727</v>
      </c>
      <c r="B1076" s="7">
        <v>4750</v>
      </c>
    </row>
    <row r="1077" spans="1:2" x14ac:dyDescent="0.3">
      <c r="A1077" s="21" t="s">
        <v>2797</v>
      </c>
      <c r="B1077" s="7">
        <v>4750</v>
      </c>
    </row>
    <row r="1078" spans="1:2" x14ac:dyDescent="0.3">
      <c r="A1078" s="22" t="s">
        <v>2761</v>
      </c>
      <c r="B1078" s="7">
        <v>4750</v>
      </c>
    </row>
    <row r="1079" spans="1:2" x14ac:dyDescent="0.3">
      <c r="A1079" s="23">
        <v>45715.292592592596</v>
      </c>
      <c r="B1079" s="7">
        <v>4750</v>
      </c>
    </row>
    <row r="1080" spans="1:2" x14ac:dyDescent="0.3">
      <c r="A1080" s="20" t="s">
        <v>2730</v>
      </c>
      <c r="B1080" s="7">
        <v>51800</v>
      </c>
    </row>
    <row r="1081" spans="1:2" x14ac:dyDescent="0.3">
      <c r="A1081" s="21" t="s">
        <v>2775</v>
      </c>
      <c r="B1081" s="7">
        <v>7600</v>
      </c>
    </row>
    <row r="1082" spans="1:2" x14ac:dyDescent="0.3">
      <c r="A1082" s="22" t="s">
        <v>2754</v>
      </c>
      <c r="B1082" s="7">
        <v>7600</v>
      </c>
    </row>
    <row r="1083" spans="1:2" x14ac:dyDescent="0.3">
      <c r="A1083" s="23">
        <v>45715.437824074077</v>
      </c>
      <c r="B1083" s="7">
        <v>7600</v>
      </c>
    </row>
    <row r="1084" spans="1:2" x14ac:dyDescent="0.3">
      <c r="A1084" s="21" t="s">
        <v>2800</v>
      </c>
      <c r="B1084" s="7">
        <v>44200</v>
      </c>
    </row>
    <row r="1085" spans="1:2" x14ac:dyDescent="0.3">
      <c r="A1085" s="22" t="s">
        <v>2766</v>
      </c>
      <c r="B1085" s="7">
        <v>44200</v>
      </c>
    </row>
    <row r="1086" spans="1:2" x14ac:dyDescent="0.3">
      <c r="A1086" s="23">
        <v>45715.454571759263</v>
      </c>
      <c r="B1086" s="7">
        <v>44200</v>
      </c>
    </row>
    <row r="1087" spans="1:2" x14ac:dyDescent="0.3">
      <c r="A1087" s="20" t="s">
        <v>2731</v>
      </c>
      <c r="B1087" s="7">
        <v>126500.00000000001</v>
      </c>
    </row>
    <row r="1088" spans="1:2" x14ac:dyDescent="0.3">
      <c r="A1088" s="21" t="s">
        <v>2784</v>
      </c>
      <c r="B1088" s="7">
        <v>126500.00000000001</v>
      </c>
    </row>
    <row r="1089" spans="1:2" x14ac:dyDescent="0.3">
      <c r="A1089" s="22" t="s">
        <v>2795</v>
      </c>
      <c r="B1089" s="7">
        <v>126500.00000000001</v>
      </c>
    </row>
    <row r="1090" spans="1:2" x14ac:dyDescent="0.3">
      <c r="A1090" s="23">
        <v>45715.469872685186</v>
      </c>
      <c r="B1090" s="7">
        <v>126500.00000000001</v>
      </c>
    </row>
    <row r="1091" spans="1:2" x14ac:dyDescent="0.3">
      <c r="A1091" s="20" t="s">
        <v>2732</v>
      </c>
      <c r="B1091" s="7">
        <v>133750</v>
      </c>
    </row>
    <row r="1092" spans="1:2" x14ac:dyDescent="0.3">
      <c r="A1092" s="21" t="s">
        <v>2791</v>
      </c>
      <c r="B1092" s="7">
        <v>15750</v>
      </c>
    </row>
    <row r="1093" spans="1:2" x14ac:dyDescent="0.3">
      <c r="A1093" s="22" t="s">
        <v>2794</v>
      </c>
      <c r="B1093" s="7">
        <v>15750</v>
      </c>
    </row>
    <row r="1094" spans="1:2" x14ac:dyDescent="0.3">
      <c r="A1094" s="23">
        <v>45715.504895833335</v>
      </c>
      <c r="B1094" s="7">
        <v>15750</v>
      </c>
    </row>
    <row r="1095" spans="1:2" x14ac:dyDescent="0.3">
      <c r="A1095" s="21" t="s">
        <v>2760</v>
      </c>
      <c r="B1095" s="7">
        <v>54000</v>
      </c>
    </row>
    <row r="1096" spans="1:2" x14ac:dyDescent="0.3">
      <c r="A1096" s="22" t="s">
        <v>2747</v>
      </c>
      <c r="B1096" s="7">
        <v>54000</v>
      </c>
    </row>
    <row r="1097" spans="1:2" x14ac:dyDescent="0.3">
      <c r="A1097" s="23">
        <v>45715.510138888887</v>
      </c>
      <c r="B1097" s="7">
        <v>54000</v>
      </c>
    </row>
    <row r="1098" spans="1:2" x14ac:dyDescent="0.3">
      <c r="A1098" s="21" t="s">
        <v>2772</v>
      </c>
      <c r="B1098" s="7">
        <v>64000</v>
      </c>
    </row>
    <row r="1099" spans="1:2" x14ac:dyDescent="0.3">
      <c r="A1099" s="22" t="s">
        <v>2752</v>
      </c>
      <c r="B1099" s="7">
        <v>64000</v>
      </c>
    </row>
    <row r="1100" spans="1:2" x14ac:dyDescent="0.3">
      <c r="A1100" s="23">
        <v>45715.519305555557</v>
      </c>
      <c r="B1100" s="7">
        <v>64000</v>
      </c>
    </row>
    <row r="1101" spans="1:2" x14ac:dyDescent="0.3">
      <c r="A1101" s="20" t="s">
        <v>2733</v>
      </c>
      <c r="B1101" s="7">
        <v>38550</v>
      </c>
    </row>
    <row r="1102" spans="1:2" x14ac:dyDescent="0.3">
      <c r="A1102" s="21" t="s">
        <v>2770</v>
      </c>
      <c r="B1102" s="7">
        <v>38550</v>
      </c>
    </row>
    <row r="1103" spans="1:2" x14ac:dyDescent="0.3">
      <c r="A1103" s="22" t="s">
        <v>2798</v>
      </c>
      <c r="B1103" s="7">
        <v>38550</v>
      </c>
    </row>
    <row r="1104" spans="1:2" x14ac:dyDescent="0.3">
      <c r="A1104" s="23">
        <v>45715.55878472222</v>
      </c>
      <c r="B1104" s="7">
        <v>38550</v>
      </c>
    </row>
    <row r="1105" spans="1:2" x14ac:dyDescent="0.3">
      <c r="A1105" s="20" t="s">
        <v>2734</v>
      </c>
      <c r="B1105" s="7">
        <v>30000</v>
      </c>
    </row>
    <row r="1106" spans="1:2" x14ac:dyDescent="0.3">
      <c r="A1106" s="21" t="s">
        <v>2778</v>
      </c>
      <c r="B1106" s="7">
        <v>30000</v>
      </c>
    </row>
    <row r="1107" spans="1:2" x14ac:dyDescent="0.3">
      <c r="A1107" s="22" t="s">
        <v>2782</v>
      </c>
      <c r="B1107" s="7">
        <v>30000</v>
      </c>
    </row>
    <row r="1108" spans="1:2" x14ac:dyDescent="0.3">
      <c r="A1108" s="23">
        <v>45715.607233796298</v>
      </c>
      <c r="B1108" s="7">
        <v>30000</v>
      </c>
    </row>
    <row r="1109" spans="1:2" x14ac:dyDescent="0.3">
      <c r="A1109" s="20" t="s">
        <v>2735</v>
      </c>
      <c r="B1109" s="7">
        <v>47250</v>
      </c>
    </row>
    <row r="1110" spans="1:2" x14ac:dyDescent="0.3">
      <c r="A1110" s="21" t="s">
        <v>2797</v>
      </c>
      <c r="B1110" s="7">
        <v>14000</v>
      </c>
    </row>
    <row r="1111" spans="1:2" x14ac:dyDescent="0.3">
      <c r="A1111" s="22" t="s">
        <v>2751</v>
      </c>
      <c r="B1111" s="7">
        <v>14000</v>
      </c>
    </row>
    <row r="1112" spans="1:2" x14ac:dyDescent="0.3">
      <c r="A1112" s="23">
        <v>45715.625821759262</v>
      </c>
      <c r="B1112" s="7">
        <v>14000</v>
      </c>
    </row>
    <row r="1113" spans="1:2" x14ac:dyDescent="0.3">
      <c r="A1113" s="21" t="s">
        <v>2796</v>
      </c>
      <c r="B1113" s="7">
        <v>33250</v>
      </c>
    </row>
    <row r="1114" spans="1:2" x14ac:dyDescent="0.3">
      <c r="A1114" s="22" t="s">
        <v>2768</v>
      </c>
      <c r="B1114" s="7">
        <v>33250</v>
      </c>
    </row>
    <row r="1115" spans="1:2" x14ac:dyDescent="0.3">
      <c r="A1115" s="23">
        <v>45715.666307870371</v>
      </c>
      <c r="B1115" s="7">
        <v>33250</v>
      </c>
    </row>
    <row r="1116" spans="1:2" x14ac:dyDescent="0.3">
      <c r="A1116" s="20" t="s">
        <v>2736</v>
      </c>
      <c r="B1116" s="7">
        <v>5000</v>
      </c>
    </row>
    <row r="1117" spans="1:2" x14ac:dyDescent="0.3">
      <c r="A1117" s="21" t="s">
        <v>2787</v>
      </c>
      <c r="B1117" s="7">
        <v>5000</v>
      </c>
    </row>
    <row r="1118" spans="1:2" x14ac:dyDescent="0.3">
      <c r="A1118" s="22" t="s">
        <v>2760</v>
      </c>
      <c r="B1118" s="7">
        <v>5000</v>
      </c>
    </row>
    <row r="1119" spans="1:2" x14ac:dyDescent="0.3">
      <c r="A1119" s="23">
        <v>45715.675162037034</v>
      </c>
      <c r="B1119" s="7">
        <v>5000</v>
      </c>
    </row>
    <row r="1120" spans="1:2" x14ac:dyDescent="0.3">
      <c r="A1120" s="20" t="s">
        <v>2737</v>
      </c>
      <c r="B1120" s="7">
        <v>98200</v>
      </c>
    </row>
    <row r="1121" spans="1:2" x14ac:dyDescent="0.3">
      <c r="A1121" s="21" t="s">
        <v>2756</v>
      </c>
      <c r="B1121" s="7">
        <v>29200.000000000004</v>
      </c>
    </row>
    <row r="1122" spans="1:2" x14ac:dyDescent="0.3">
      <c r="A1122" s="22" t="s">
        <v>2782</v>
      </c>
      <c r="B1122" s="7">
        <v>29200.000000000004</v>
      </c>
    </row>
    <row r="1123" spans="1:2" x14ac:dyDescent="0.3">
      <c r="A1123" s="23">
        <v>45715.736400462964</v>
      </c>
      <c r="B1123" s="7">
        <v>29200.000000000004</v>
      </c>
    </row>
    <row r="1124" spans="1:2" x14ac:dyDescent="0.3">
      <c r="A1124" s="21" t="s">
        <v>2752</v>
      </c>
      <c r="B1124" s="7">
        <v>69000</v>
      </c>
    </row>
    <row r="1125" spans="1:2" x14ac:dyDescent="0.3">
      <c r="A1125" s="22" t="s">
        <v>2786</v>
      </c>
      <c r="B1125" s="7">
        <v>69000</v>
      </c>
    </row>
    <row r="1126" spans="1:2" x14ac:dyDescent="0.3">
      <c r="A1126" s="23">
        <v>45715.7421412037</v>
      </c>
      <c r="B1126" s="7">
        <v>69000</v>
      </c>
    </row>
    <row r="1127" spans="1:2" x14ac:dyDescent="0.3">
      <c r="A1127" s="20" t="s">
        <v>2738</v>
      </c>
      <c r="B1127" s="7">
        <v>143500</v>
      </c>
    </row>
    <row r="1128" spans="1:2" x14ac:dyDescent="0.3">
      <c r="A1128" s="21" t="s">
        <v>2789</v>
      </c>
      <c r="B1128" s="7">
        <v>67500</v>
      </c>
    </row>
    <row r="1129" spans="1:2" x14ac:dyDescent="0.3">
      <c r="A1129" s="22" t="s">
        <v>2747</v>
      </c>
      <c r="B1129" s="7">
        <v>67500</v>
      </c>
    </row>
    <row r="1130" spans="1:2" x14ac:dyDescent="0.3">
      <c r="A1130" s="23">
        <v>45715.765694444446</v>
      </c>
      <c r="B1130" s="7">
        <v>67500</v>
      </c>
    </row>
    <row r="1131" spans="1:2" x14ac:dyDescent="0.3">
      <c r="A1131" s="21" t="s">
        <v>2752</v>
      </c>
      <c r="B1131" s="7">
        <v>76000</v>
      </c>
    </row>
    <row r="1132" spans="1:2" x14ac:dyDescent="0.3">
      <c r="A1132" s="22" t="s">
        <v>2774</v>
      </c>
      <c r="B1132" s="7">
        <v>76000</v>
      </c>
    </row>
    <row r="1133" spans="1:2" x14ac:dyDescent="0.3">
      <c r="A1133" s="23">
        <v>45715.784004629626</v>
      </c>
      <c r="B1133" s="7">
        <v>76000</v>
      </c>
    </row>
    <row r="1134" spans="1:2" x14ac:dyDescent="0.3">
      <c r="A1134" s="20" t="s">
        <v>2739</v>
      </c>
      <c r="B1134" s="7">
        <v>10000</v>
      </c>
    </row>
    <row r="1135" spans="1:2" x14ac:dyDescent="0.3">
      <c r="A1135" s="21" t="s">
        <v>2748</v>
      </c>
      <c r="B1135" s="7">
        <v>10000</v>
      </c>
    </row>
    <row r="1136" spans="1:2" x14ac:dyDescent="0.3">
      <c r="A1136" s="22" t="s">
        <v>2805</v>
      </c>
      <c r="B1136" s="7">
        <v>10000</v>
      </c>
    </row>
    <row r="1137" spans="1:2" x14ac:dyDescent="0.3">
      <c r="A1137" s="23">
        <v>45715.798576388886</v>
      </c>
      <c r="B1137" s="7">
        <v>10000</v>
      </c>
    </row>
    <row r="1138" spans="1:2" x14ac:dyDescent="0.3">
      <c r="A1138" s="20" t="s">
        <v>2741</v>
      </c>
      <c r="B1138" s="7">
        <v>55200</v>
      </c>
    </row>
    <row r="1139" spans="1:2" x14ac:dyDescent="0.3">
      <c r="A1139" s="21" t="s">
        <v>2754</v>
      </c>
      <c r="B1139" s="7">
        <v>36000</v>
      </c>
    </row>
    <row r="1140" spans="1:2" x14ac:dyDescent="0.3">
      <c r="A1140" s="22" t="s">
        <v>2799</v>
      </c>
      <c r="B1140" s="7">
        <v>36000</v>
      </c>
    </row>
    <row r="1141" spans="1:2" x14ac:dyDescent="0.3">
      <c r="A1141" s="23">
        <v>45715.894537037035</v>
      </c>
      <c r="B1141" s="7">
        <v>36000</v>
      </c>
    </row>
    <row r="1142" spans="1:2" x14ac:dyDescent="0.3">
      <c r="A1142" s="21" t="s">
        <v>2792</v>
      </c>
      <c r="B1142" s="7">
        <v>13000</v>
      </c>
    </row>
    <row r="1143" spans="1:2" x14ac:dyDescent="0.3">
      <c r="A1143" s="22" t="s">
        <v>2802</v>
      </c>
      <c r="B1143" s="7">
        <v>13000</v>
      </c>
    </row>
    <row r="1144" spans="1:2" x14ac:dyDescent="0.3">
      <c r="A1144" s="23">
        <v>45715.911724537036</v>
      </c>
      <c r="B1144" s="7">
        <v>13000</v>
      </c>
    </row>
    <row r="1145" spans="1:2" x14ac:dyDescent="0.3">
      <c r="A1145" s="21" t="s">
        <v>2802</v>
      </c>
      <c r="B1145" s="7">
        <v>6200</v>
      </c>
    </row>
    <row r="1146" spans="1:2" x14ac:dyDescent="0.3">
      <c r="A1146" s="22" t="s">
        <v>2755</v>
      </c>
      <c r="B1146" s="7">
        <v>6200</v>
      </c>
    </row>
    <row r="1147" spans="1:2" x14ac:dyDescent="0.3">
      <c r="A1147" s="23">
        <v>45715.911921296298</v>
      </c>
      <c r="B1147" s="7">
        <v>6200</v>
      </c>
    </row>
    <row r="1148" spans="1:2" x14ac:dyDescent="0.3">
      <c r="A1148" s="20" t="s">
        <v>2743</v>
      </c>
      <c r="B1148" s="7">
        <v>12600</v>
      </c>
    </row>
    <row r="1149" spans="1:2" x14ac:dyDescent="0.3">
      <c r="A1149" s="21" t="s">
        <v>2760</v>
      </c>
      <c r="B1149" s="7">
        <v>12600</v>
      </c>
    </row>
    <row r="1150" spans="1:2" x14ac:dyDescent="0.3">
      <c r="A1150" s="22" t="s">
        <v>2757</v>
      </c>
      <c r="B1150" s="7">
        <v>12600</v>
      </c>
    </row>
    <row r="1151" spans="1:2" x14ac:dyDescent="0.3">
      <c r="A1151" s="23">
        <v>45715.968124999999</v>
      </c>
      <c r="B1151" s="7">
        <v>12600</v>
      </c>
    </row>
    <row r="1152" spans="1:2" x14ac:dyDescent="0.3">
      <c r="A1152" s="19" t="s">
        <v>2458</v>
      </c>
      <c r="B1152" s="7">
        <v>622750</v>
      </c>
    </row>
    <row r="1153" spans="1:2" x14ac:dyDescent="0.3">
      <c r="A1153" s="20" t="s">
        <v>2722</v>
      </c>
      <c r="B1153" s="7">
        <v>26250</v>
      </c>
    </row>
    <row r="1154" spans="1:2" x14ac:dyDescent="0.3">
      <c r="A1154" s="21" t="s">
        <v>2796</v>
      </c>
      <c r="B1154" s="7">
        <v>26250</v>
      </c>
    </row>
    <row r="1155" spans="1:2" x14ac:dyDescent="0.3">
      <c r="A1155" s="22" t="s">
        <v>2792</v>
      </c>
      <c r="B1155" s="7">
        <v>26250</v>
      </c>
    </row>
    <row r="1156" spans="1:2" x14ac:dyDescent="0.3">
      <c r="A1156" s="23">
        <v>45716.124907407408</v>
      </c>
      <c r="B1156" s="7">
        <v>26250</v>
      </c>
    </row>
    <row r="1157" spans="1:2" x14ac:dyDescent="0.3">
      <c r="A1157" s="20" t="s">
        <v>2727</v>
      </c>
      <c r="B1157" s="7">
        <v>24000</v>
      </c>
    </row>
    <row r="1158" spans="1:2" x14ac:dyDescent="0.3">
      <c r="A1158" s="21" t="s">
        <v>2775</v>
      </c>
      <c r="B1158" s="7">
        <v>24000</v>
      </c>
    </row>
    <row r="1159" spans="1:2" x14ac:dyDescent="0.3">
      <c r="A1159" s="22" t="s">
        <v>2774</v>
      </c>
      <c r="B1159" s="7">
        <v>24000</v>
      </c>
    </row>
    <row r="1160" spans="1:2" x14ac:dyDescent="0.3">
      <c r="A1160" s="23">
        <v>45716.313171296293</v>
      </c>
      <c r="B1160" s="7">
        <v>24000</v>
      </c>
    </row>
    <row r="1161" spans="1:2" x14ac:dyDescent="0.3">
      <c r="A1161" s="20" t="s">
        <v>2729</v>
      </c>
      <c r="B1161" s="7">
        <v>64500</v>
      </c>
    </row>
    <row r="1162" spans="1:2" x14ac:dyDescent="0.3">
      <c r="A1162" s="21" t="s">
        <v>2755</v>
      </c>
      <c r="B1162" s="7">
        <v>13000</v>
      </c>
    </row>
    <row r="1163" spans="1:2" x14ac:dyDescent="0.3">
      <c r="A1163" s="22" t="s">
        <v>2786</v>
      </c>
      <c r="B1163" s="7">
        <v>13000</v>
      </c>
    </row>
    <row r="1164" spans="1:2" x14ac:dyDescent="0.3">
      <c r="A1164" s="23">
        <v>45716.382418981484</v>
      </c>
      <c r="B1164" s="7">
        <v>13000</v>
      </c>
    </row>
    <row r="1165" spans="1:2" x14ac:dyDescent="0.3">
      <c r="A1165" s="21" t="s">
        <v>2747</v>
      </c>
      <c r="B1165" s="7">
        <v>22000</v>
      </c>
    </row>
    <row r="1166" spans="1:2" x14ac:dyDescent="0.3">
      <c r="A1166" s="22" t="s">
        <v>2766</v>
      </c>
      <c r="B1166" s="7">
        <v>22000</v>
      </c>
    </row>
    <row r="1167" spans="1:2" x14ac:dyDescent="0.3">
      <c r="A1167" s="23">
        <v>45716.400405092594</v>
      </c>
      <c r="B1167" s="7">
        <v>22000</v>
      </c>
    </row>
    <row r="1168" spans="1:2" x14ac:dyDescent="0.3">
      <c r="A1168" s="21" t="s">
        <v>2786</v>
      </c>
      <c r="B1168" s="7">
        <v>19500</v>
      </c>
    </row>
    <row r="1169" spans="1:2" x14ac:dyDescent="0.3">
      <c r="A1169" s="22" t="s">
        <v>2755</v>
      </c>
      <c r="B1169" s="7">
        <v>19500</v>
      </c>
    </row>
    <row r="1170" spans="1:2" x14ac:dyDescent="0.3">
      <c r="A1170" s="23">
        <v>45716.403587962966</v>
      </c>
      <c r="B1170" s="7">
        <v>19500</v>
      </c>
    </row>
    <row r="1171" spans="1:2" x14ac:dyDescent="0.3">
      <c r="A1171" s="21" t="s">
        <v>2780</v>
      </c>
      <c r="B1171" s="7">
        <v>10000</v>
      </c>
    </row>
    <row r="1172" spans="1:2" x14ac:dyDescent="0.3">
      <c r="A1172" s="22" t="s">
        <v>2755</v>
      </c>
      <c r="B1172" s="7">
        <v>10000</v>
      </c>
    </row>
    <row r="1173" spans="1:2" x14ac:dyDescent="0.3">
      <c r="A1173" s="23">
        <v>45716.407754629632</v>
      </c>
      <c r="B1173" s="7">
        <v>10000</v>
      </c>
    </row>
    <row r="1174" spans="1:2" x14ac:dyDescent="0.3">
      <c r="A1174" s="20" t="s">
        <v>2730</v>
      </c>
      <c r="B1174" s="7">
        <v>10000</v>
      </c>
    </row>
    <row r="1175" spans="1:2" x14ac:dyDescent="0.3">
      <c r="A1175" s="21" t="s">
        <v>2799</v>
      </c>
      <c r="B1175" s="7">
        <v>10000</v>
      </c>
    </row>
    <row r="1176" spans="1:2" x14ac:dyDescent="0.3">
      <c r="A1176" s="22" t="s">
        <v>2779</v>
      </c>
      <c r="B1176" s="7">
        <v>10000</v>
      </c>
    </row>
    <row r="1177" spans="1:2" x14ac:dyDescent="0.3">
      <c r="A1177" s="23">
        <v>45716.422430555554</v>
      </c>
      <c r="B1177" s="7">
        <v>10000</v>
      </c>
    </row>
    <row r="1178" spans="1:2" x14ac:dyDescent="0.3">
      <c r="A1178" s="20" t="s">
        <v>2731</v>
      </c>
      <c r="B1178" s="7">
        <v>32450</v>
      </c>
    </row>
    <row r="1179" spans="1:2" x14ac:dyDescent="0.3">
      <c r="A1179" s="21" t="s">
        <v>2761</v>
      </c>
      <c r="B1179" s="7">
        <v>19250</v>
      </c>
    </row>
    <row r="1180" spans="1:2" x14ac:dyDescent="0.3">
      <c r="A1180" s="22" t="s">
        <v>2792</v>
      </c>
      <c r="B1180" s="7">
        <v>19250</v>
      </c>
    </row>
    <row r="1181" spans="1:2" x14ac:dyDescent="0.3">
      <c r="A1181" s="23">
        <v>45716.472824074073</v>
      </c>
      <c r="B1181" s="7">
        <v>19250</v>
      </c>
    </row>
    <row r="1182" spans="1:2" x14ac:dyDescent="0.3">
      <c r="A1182" s="21" t="s">
        <v>2771</v>
      </c>
      <c r="B1182" s="7">
        <v>13200</v>
      </c>
    </row>
    <row r="1183" spans="1:2" x14ac:dyDescent="0.3">
      <c r="A1183" s="22" t="s">
        <v>2804</v>
      </c>
      <c r="B1183" s="7">
        <v>13200</v>
      </c>
    </row>
    <row r="1184" spans="1:2" x14ac:dyDescent="0.3">
      <c r="A1184" s="23">
        <v>45716.490543981483</v>
      </c>
      <c r="B1184" s="7">
        <v>13200</v>
      </c>
    </row>
    <row r="1185" spans="1:2" x14ac:dyDescent="0.3">
      <c r="A1185" s="20" t="s">
        <v>2732</v>
      </c>
      <c r="B1185" s="7">
        <v>141000</v>
      </c>
    </row>
    <row r="1186" spans="1:2" x14ac:dyDescent="0.3">
      <c r="A1186" s="21" t="s">
        <v>2755</v>
      </c>
      <c r="B1186" s="7">
        <v>27000</v>
      </c>
    </row>
    <row r="1187" spans="1:2" x14ac:dyDescent="0.3">
      <c r="A1187" s="22" t="s">
        <v>2791</v>
      </c>
      <c r="B1187" s="7">
        <v>27000</v>
      </c>
    </row>
    <row r="1188" spans="1:2" x14ac:dyDescent="0.3">
      <c r="A1188" s="23">
        <v>45716.507025462961</v>
      </c>
      <c r="B1188" s="7">
        <v>27000</v>
      </c>
    </row>
    <row r="1189" spans="1:2" x14ac:dyDescent="0.3">
      <c r="A1189" s="21" t="s">
        <v>2788</v>
      </c>
      <c r="B1189" s="7">
        <v>32400</v>
      </c>
    </row>
    <row r="1190" spans="1:2" x14ac:dyDescent="0.3">
      <c r="A1190" s="22" t="s">
        <v>2779</v>
      </c>
      <c r="B1190" s="7">
        <v>32400</v>
      </c>
    </row>
    <row r="1191" spans="1:2" x14ac:dyDescent="0.3">
      <c r="A1191" s="23">
        <v>45716.514791666668</v>
      </c>
      <c r="B1191" s="7">
        <v>32400</v>
      </c>
    </row>
    <row r="1192" spans="1:2" x14ac:dyDescent="0.3">
      <c r="A1192" s="21" t="s">
        <v>2804</v>
      </c>
      <c r="B1192" s="7">
        <v>16000</v>
      </c>
    </row>
    <row r="1193" spans="1:2" x14ac:dyDescent="0.3">
      <c r="A1193" s="22" t="s">
        <v>2801</v>
      </c>
      <c r="B1193" s="7">
        <v>16000</v>
      </c>
    </row>
    <row r="1194" spans="1:2" x14ac:dyDescent="0.3">
      <c r="A1194" s="23">
        <v>45716.516608796293</v>
      </c>
      <c r="B1194" s="7">
        <v>16000</v>
      </c>
    </row>
    <row r="1195" spans="1:2" x14ac:dyDescent="0.3">
      <c r="A1195" s="21" t="s">
        <v>2773</v>
      </c>
      <c r="B1195" s="7">
        <v>27600</v>
      </c>
    </row>
    <row r="1196" spans="1:2" x14ac:dyDescent="0.3">
      <c r="A1196" s="22" t="s">
        <v>2803</v>
      </c>
      <c r="B1196" s="7">
        <v>27600</v>
      </c>
    </row>
    <row r="1197" spans="1:2" x14ac:dyDescent="0.3">
      <c r="A1197" s="23">
        <v>45716.518541666665</v>
      </c>
      <c r="B1197" s="7">
        <v>27600</v>
      </c>
    </row>
    <row r="1198" spans="1:2" x14ac:dyDescent="0.3">
      <c r="A1198" s="21" t="s">
        <v>2747</v>
      </c>
      <c r="B1198" s="7">
        <v>16000</v>
      </c>
    </row>
    <row r="1199" spans="1:2" x14ac:dyDescent="0.3">
      <c r="A1199" s="22" t="s">
        <v>2768</v>
      </c>
      <c r="B1199" s="7">
        <v>16000</v>
      </c>
    </row>
    <row r="1200" spans="1:2" x14ac:dyDescent="0.3">
      <c r="A1200" s="23">
        <v>45716.525335648148</v>
      </c>
      <c r="B1200" s="7">
        <v>16000</v>
      </c>
    </row>
    <row r="1201" spans="1:2" x14ac:dyDescent="0.3">
      <c r="A1201" s="21" t="s">
        <v>2762</v>
      </c>
      <c r="B1201" s="7">
        <v>22000</v>
      </c>
    </row>
    <row r="1202" spans="1:2" x14ac:dyDescent="0.3">
      <c r="A1202" s="22" t="s">
        <v>2788</v>
      </c>
      <c r="B1202" s="7">
        <v>22000</v>
      </c>
    </row>
    <row r="1203" spans="1:2" x14ac:dyDescent="0.3">
      <c r="A1203" s="23">
        <v>45716.539131944446</v>
      </c>
      <c r="B1203" s="7">
        <v>22000</v>
      </c>
    </row>
    <row r="1204" spans="1:2" x14ac:dyDescent="0.3">
      <c r="A1204" s="20" t="s">
        <v>2733</v>
      </c>
      <c r="B1204" s="7">
        <v>46000</v>
      </c>
    </row>
    <row r="1205" spans="1:2" x14ac:dyDescent="0.3">
      <c r="A1205" s="21" t="s">
        <v>2746</v>
      </c>
      <c r="B1205" s="7">
        <v>46000</v>
      </c>
    </row>
    <row r="1206" spans="1:2" x14ac:dyDescent="0.3">
      <c r="A1206" s="22" t="s">
        <v>2749</v>
      </c>
      <c r="B1206" s="7">
        <v>46000</v>
      </c>
    </row>
    <row r="1207" spans="1:2" x14ac:dyDescent="0.3">
      <c r="A1207" s="23">
        <v>45716.551261574074</v>
      </c>
      <c r="B1207" s="7">
        <v>46000</v>
      </c>
    </row>
    <row r="1208" spans="1:2" x14ac:dyDescent="0.3">
      <c r="A1208" s="20" t="s">
        <v>2734</v>
      </c>
      <c r="B1208" s="7">
        <v>128800</v>
      </c>
    </row>
    <row r="1209" spans="1:2" x14ac:dyDescent="0.3">
      <c r="A1209" s="21" t="s">
        <v>2770</v>
      </c>
      <c r="B1209" s="7">
        <v>78200</v>
      </c>
    </row>
    <row r="1210" spans="1:2" x14ac:dyDescent="0.3">
      <c r="A1210" s="22" t="s">
        <v>2780</v>
      </c>
      <c r="B1210" s="7">
        <v>78200</v>
      </c>
    </row>
    <row r="1211" spans="1:2" x14ac:dyDescent="0.3">
      <c r="A1211" s="23">
        <v>45716.600543981483</v>
      </c>
      <c r="B1211" s="7">
        <v>78200</v>
      </c>
    </row>
    <row r="1212" spans="1:2" x14ac:dyDescent="0.3">
      <c r="A1212" s="21" t="s">
        <v>2798</v>
      </c>
      <c r="B1212" s="7">
        <v>50600.000000000007</v>
      </c>
    </row>
    <row r="1213" spans="1:2" x14ac:dyDescent="0.3">
      <c r="A1213" s="22" t="s">
        <v>2747</v>
      </c>
      <c r="B1213" s="7">
        <v>50600.000000000007</v>
      </c>
    </row>
    <row r="1214" spans="1:2" x14ac:dyDescent="0.3">
      <c r="A1214" s="23">
        <v>45716.610833333332</v>
      </c>
      <c r="B1214" s="7">
        <v>50600.000000000007</v>
      </c>
    </row>
    <row r="1215" spans="1:2" x14ac:dyDescent="0.3">
      <c r="A1215" s="20" t="s">
        <v>2735</v>
      </c>
      <c r="B1215" s="7">
        <v>11000</v>
      </c>
    </row>
    <row r="1216" spans="1:2" x14ac:dyDescent="0.3">
      <c r="A1216" s="21" t="s">
        <v>2761</v>
      </c>
      <c r="B1216" s="7">
        <v>11000</v>
      </c>
    </row>
    <row r="1217" spans="1:2" x14ac:dyDescent="0.3">
      <c r="A1217" s="22" t="s">
        <v>2763</v>
      </c>
      <c r="B1217" s="7">
        <v>11000</v>
      </c>
    </row>
    <row r="1218" spans="1:2" x14ac:dyDescent="0.3">
      <c r="A1218" s="23">
        <v>45716.63925925926</v>
      </c>
      <c r="B1218" s="7">
        <v>11000</v>
      </c>
    </row>
    <row r="1219" spans="1:2" x14ac:dyDescent="0.3">
      <c r="A1219" s="20" t="s">
        <v>2736</v>
      </c>
      <c r="B1219" s="7">
        <v>96500</v>
      </c>
    </row>
    <row r="1220" spans="1:2" x14ac:dyDescent="0.3">
      <c r="A1220" s="21" t="s">
        <v>2772</v>
      </c>
      <c r="B1220" s="7">
        <v>27500</v>
      </c>
    </row>
    <row r="1221" spans="1:2" x14ac:dyDescent="0.3">
      <c r="A1221" s="22" t="s">
        <v>2763</v>
      </c>
      <c r="B1221" s="7">
        <v>27500</v>
      </c>
    </row>
    <row r="1222" spans="1:2" x14ac:dyDescent="0.3">
      <c r="A1222" s="23">
        <v>45716.685787037037</v>
      </c>
      <c r="B1222" s="7">
        <v>27500</v>
      </c>
    </row>
    <row r="1223" spans="1:2" x14ac:dyDescent="0.3">
      <c r="A1223" s="21" t="s">
        <v>2749</v>
      </c>
      <c r="B1223" s="7">
        <v>69000</v>
      </c>
    </row>
    <row r="1224" spans="1:2" x14ac:dyDescent="0.3">
      <c r="A1224" s="22" t="s">
        <v>2750</v>
      </c>
      <c r="B1224" s="7">
        <v>69000</v>
      </c>
    </row>
    <row r="1225" spans="1:2" x14ac:dyDescent="0.3">
      <c r="A1225" s="23">
        <v>45716.700868055559</v>
      </c>
      <c r="B1225" s="7">
        <v>69000</v>
      </c>
    </row>
    <row r="1226" spans="1:2" x14ac:dyDescent="0.3">
      <c r="A1226" s="20" t="s">
        <v>2737</v>
      </c>
      <c r="B1226" s="7">
        <v>7750</v>
      </c>
    </row>
    <row r="1227" spans="1:2" x14ac:dyDescent="0.3">
      <c r="A1227" s="21" t="s">
        <v>2762</v>
      </c>
      <c r="B1227" s="7">
        <v>7750</v>
      </c>
    </row>
    <row r="1228" spans="1:2" x14ac:dyDescent="0.3">
      <c r="A1228" s="22" t="s">
        <v>2766</v>
      </c>
      <c r="B1228" s="7">
        <v>7750</v>
      </c>
    </row>
    <row r="1229" spans="1:2" x14ac:dyDescent="0.3">
      <c r="A1229" s="23">
        <v>45716.747627314813</v>
      </c>
      <c r="B1229" s="7">
        <v>7750</v>
      </c>
    </row>
    <row r="1230" spans="1:2" x14ac:dyDescent="0.3">
      <c r="A1230" s="20" t="s">
        <v>2738</v>
      </c>
      <c r="B1230" s="7">
        <v>34500</v>
      </c>
    </row>
    <row r="1231" spans="1:2" x14ac:dyDescent="0.3">
      <c r="A1231" s="21" t="s">
        <v>2801</v>
      </c>
      <c r="B1231" s="7">
        <v>34500</v>
      </c>
    </row>
    <row r="1232" spans="1:2" x14ac:dyDescent="0.3">
      <c r="A1232" s="22" t="s">
        <v>2764</v>
      </c>
      <c r="B1232" s="7">
        <v>34500</v>
      </c>
    </row>
    <row r="1233" spans="1:2" x14ac:dyDescent="0.3">
      <c r="A1233" s="23">
        <v>45716.788703703707</v>
      </c>
      <c r="B1233" s="7">
        <v>34500</v>
      </c>
    </row>
    <row r="1234" spans="1:2" x14ac:dyDescent="0.3">
      <c r="A1234" s="18" t="s">
        <v>2396</v>
      </c>
      <c r="B1234" s="7">
        <v>4825592.5</v>
      </c>
    </row>
    <row r="1235" spans="1:2" x14ac:dyDescent="0.3">
      <c r="A1235" s="19" t="s">
        <v>2459</v>
      </c>
      <c r="B1235" s="7">
        <v>46000</v>
      </c>
    </row>
    <row r="1236" spans="1:2" x14ac:dyDescent="0.3">
      <c r="A1236" s="20" t="s">
        <v>2740</v>
      </c>
      <c r="B1236" s="7">
        <v>46000</v>
      </c>
    </row>
    <row r="1237" spans="1:2" x14ac:dyDescent="0.3">
      <c r="A1237" s="21" t="s">
        <v>2798</v>
      </c>
      <c r="B1237" s="7">
        <v>46000</v>
      </c>
    </row>
    <row r="1238" spans="1:2" x14ac:dyDescent="0.3">
      <c r="A1238" s="22" t="s">
        <v>2746</v>
      </c>
      <c r="B1238" s="7">
        <v>46000</v>
      </c>
    </row>
    <row r="1239" spans="1:2" x14ac:dyDescent="0.3">
      <c r="A1239" s="23">
        <v>45717.860567129632</v>
      </c>
      <c r="B1239" s="7">
        <v>46000</v>
      </c>
    </row>
    <row r="1240" spans="1:2" x14ac:dyDescent="0.3">
      <c r="A1240" s="19" t="s">
        <v>2460</v>
      </c>
      <c r="B1240" s="7">
        <v>216700</v>
      </c>
    </row>
    <row r="1241" spans="1:2" x14ac:dyDescent="0.3">
      <c r="A1241" s="20" t="s">
        <v>2731</v>
      </c>
      <c r="B1241" s="7">
        <v>43200</v>
      </c>
    </row>
    <row r="1242" spans="1:2" x14ac:dyDescent="0.3">
      <c r="A1242" s="21" t="s">
        <v>2747</v>
      </c>
      <c r="B1242" s="7">
        <v>43200</v>
      </c>
    </row>
    <row r="1243" spans="1:2" x14ac:dyDescent="0.3">
      <c r="A1243" s="22" t="s">
        <v>2765</v>
      </c>
      <c r="B1243" s="7">
        <v>43200</v>
      </c>
    </row>
    <row r="1244" spans="1:2" x14ac:dyDescent="0.3">
      <c r="A1244" s="23">
        <v>45718.483923611115</v>
      </c>
      <c r="B1244" s="7">
        <v>43200</v>
      </c>
    </row>
    <row r="1245" spans="1:2" x14ac:dyDescent="0.3">
      <c r="A1245" s="20" t="s">
        <v>2734</v>
      </c>
      <c r="B1245" s="7">
        <v>56000</v>
      </c>
    </row>
    <row r="1246" spans="1:2" x14ac:dyDescent="0.3">
      <c r="A1246" s="21" t="s">
        <v>2751</v>
      </c>
      <c r="B1246" s="7">
        <v>56000</v>
      </c>
    </row>
    <row r="1247" spans="1:2" x14ac:dyDescent="0.3">
      <c r="A1247" s="22" t="s">
        <v>2746</v>
      </c>
      <c r="B1247" s="7">
        <v>56000</v>
      </c>
    </row>
    <row r="1248" spans="1:2" x14ac:dyDescent="0.3">
      <c r="A1248" s="23">
        <v>45718.591122685182</v>
      </c>
      <c r="B1248" s="7">
        <v>56000</v>
      </c>
    </row>
    <row r="1249" spans="1:2" x14ac:dyDescent="0.3">
      <c r="A1249" s="20" t="s">
        <v>2737</v>
      </c>
      <c r="B1249" s="7">
        <v>14000</v>
      </c>
    </row>
    <row r="1250" spans="1:2" x14ac:dyDescent="0.3">
      <c r="A1250" s="21" t="s">
        <v>2765</v>
      </c>
      <c r="B1250" s="7">
        <v>14000</v>
      </c>
    </row>
    <row r="1251" spans="1:2" x14ac:dyDescent="0.3">
      <c r="A1251" s="22" t="s">
        <v>2769</v>
      </c>
      <c r="B1251" s="7">
        <v>14000</v>
      </c>
    </row>
    <row r="1252" spans="1:2" x14ac:dyDescent="0.3">
      <c r="A1252" s="23">
        <v>45718.744270833333</v>
      </c>
      <c r="B1252" s="7">
        <v>14000</v>
      </c>
    </row>
    <row r="1253" spans="1:2" x14ac:dyDescent="0.3">
      <c r="A1253" s="20" t="s">
        <v>2740</v>
      </c>
      <c r="B1253" s="7">
        <v>103500</v>
      </c>
    </row>
    <row r="1254" spans="1:2" x14ac:dyDescent="0.3">
      <c r="A1254" s="21" t="s">
        <v>2758</v>
      </c>
      <c r="B1254" s="7">
        <v>103500</v>
      </c>
    </row>
    <row r="1255" spans="1:2" x14ac:dyDescent="0.3">
      <c r="A1255" s="22" t="s">
        <v>2754</v>
      </c>
      <c r="B1255" s="7">
        <v>103500</v>
      </c>
    </row>
    <row r="1256" spans="1:2" x14ac:dyDescent="0.3">
      <c r="A1256" s="23">
        <v>45718.833657407406</v>
      </c>
      <c r="B1256" s="7">
        <v>103500</v>
      </c>
    </row>
    <row r="1257" spans="1:2" x14ac:dyDescent="0.3">
      <c r="A1257" s="19" t="s">
        <v>2461</v>
      </c>
      <c r="B1257" s="7">
        <v>66072.5</v>
      </c>
    </row>
    <row r="1258" spans="1:2" x14ac:dyDescent="0.3">
      <c r="A1258" s="20" t="s">
        <v>2727</v>
      </c>
      <c r="B1258" s="7">
        <v>11732.5</v>
      </c>
    </row>
    <row r="1259" spans="1:2" x14ac:dyDescent="0.3">
      <c r="A1259" s="21" t="s">
        <v>2768</v>
      </c>
      <c r="B1259" s="7">
        <v>11732.5</v>
      </c>
    </row>
    <row r="1260" spans="1:2" x14ac:dyDescent="0.3">
      <c r="A1260" s="22" t="s">
        <v>2766</v>
      </c>
      <c r="B1260" s="7">
        <v>11732.5</v>
      </c>
    </row>
    <row r="1261" spans="1:2" x14ac:dyDescent="0.3">
      <c r="A1261" s="23">
        <v>45719.312210648146</v>
      </c>
      <c r="B1261" s="7">
        <v>11732.5</v>
      </c>
    </row>
    <row r="1262" spans="1:2" x14ac:dyDescent="0.3">
      <c r="A1262" s="20" t="s">
        <v>2730</v>
      </c>
      <c r="B1262" s="7">
        <v>35340</v>
      </c>
    </row>
    <row r="1263" spans="1:2" x14ac:dyDescent="0.3">
      <c r="A1263" s="21" t="s">
        <v>2783</v>
      </c>
      <c r="B1263" s="7">
        <v>22800</v>
      </c>
    </row>
    <row r="1264" spans="1:2" x14ac:dyDescent="0.3">
      <c r="A1264" s="22" t="s">
        <v>2746</v>
      </c>
      <c r="B1264" s="7">
        <v>22800</v>
      </c>
    </row>
    <row r="1265" spans="1:2" x14ac:dyDescent="0.3">
      <c r="A1265" s="23">
        <v>45719.428622685184</v>
      </c>
      <c r="B1265" s="7">
        <v>22800</v>
      </c>
    </row>
    <row r="1266" spans="1:2" x14ac:dyDescent="0.3">
      <c r="A1266" s="21" t="s">
        <v>2773</v>
      </c>
      <c r="B1266" s="7">
        <v>12540.000000000002</v>
      </c>
    </row>
    <row r="1267" spans="1:2" x14ac:dyDescent="0.3">
      <c r="A1267" s="22" t="s">
        <v>2796</v>
      </c>
      <c r="B1267" s="7">
        <v>12540.000000000002</v>
      </c>
    </row>
    <row r="1268" spans="1:2" x14ac:dyDescent="0.3">
      <c r="A1268" s="23">
        <v>45719.43540509259</v>
      </c>
      <c r="B1268" s="7">
        <v>12540.000000000002</v>
      </c>
    </row>
    <row r="1269" spans="1:2" x14ac:dyDescent="0.3">
      <c r="A1269" s="20" t="s">
        <v>2741</v>
      </c>
      <c r="B1269" s="7">
        <v>19000</v>
      </c>
    </row>
    <row r="1270" spans="1:2" x14ac:dyDescent="0.3">
      <c r="A1270" s="21" t="s">
        <v>2801</v>
      </c>
      <c r="B1270" s="7">
        <v>19000</v>
      </c>
    </row>
    <row r="1271" spans="1:2" x14ac:dyDescent="0.3">
      <c r="A1271" s="22" t="s">
        <v>2749</v>
      </c>
      <c r="B1271" s="7">
        <v>19000</v>
      </c>
    </row>
    <row r="1272" spans="1:2" x14ac:dyDescent="0.3">
      <c r="A1272" s="23">
        <v>45719.913761574076</v>
      </c>
      <c r="B1272" s="7">
        <v>19000</v>
      </c>
    </row>
    <row r="1273" spans="1:2" x14ac:dyDescent="0.3">
      <c r="A1273" s="19" t="s">
        <v>2462</v>
      </c>
      <c r="B1273" s="7">
        <v>61100</v>
      </c>
    </row>
    <row r="1274" spans="1:2" x14ac:dyDescent="0.3">
      <c r="A1274" s="20" t="s">
        <v>2726</v>
      </c>
      <c r="B1274" s="7">
        <v>44000</v>
      </c>
    </row>
    <row r="1275" spans="1:2" x14ac:dyDescent="0.3">
      <c r="A1275" s="21" t="s">
        <v>2768</v>
      </c>
      <c r="B1275" s="7">
        <v>44000</v>
      </c>
    </row>
    <row r="1276" spans="1:2" x14ac:dyDescent="0.3">
      <c r="A1276" s="22" t="s">
        <v>2772</v>
      </c>
      <c r="B1276" s="7">
        <v>44000</v>
      </c>
    </row>
    <row r="1277" spans="1:2" x14ac:dyDescent="0.3">
      <c r="A1277" s="23">
        <v>45721.270451388889</v>
      </c>
      <c r="B1277" s="7">
        <v>44000</v>
      </c>
    </row>
    <row r="1278" spans="1:2" x14ac:dyDescent="0.3">
      <c r="A1278" s="20" t="s">
        <v>2734</v>
      </c>
      <c r="B1278" s="7">
        <v>17100</v>
      </c>
    </row>
    <row r="1279" spans="1:2" x14ac:dyDescent="0.3">
      <c r="A1279" s="21" t="s">
        <v>2802</v>
      </c>
      <c r="B1279" s="7">
        <v>17100</v>
      </c>
    </row>
    <row r="1280" spans="1:2" x14ac:dyDescent="0.3">
      <c r="A1280" s="22" t="s">
        <v>2801</v>
      </c>
      <c r="B1280" s="7">
        <v>17100</v>
      </c>
    </row>
    <row r="1281" spans="1:2" x14ac:dyDescent="0.3">
      <c r="A1281" s="23">
        <v>45721.620775462965</v>
      </c>
      <c r="B1281" s="7">
        <v>17100</v>
      </c>
    </row>
    <row r="1282" spans="1:2" x14ac:dyDescent="0.3">
      <c r="A1282" s="19" t="s">
        <v>2463</v>
      </c>
      <c r="B1282" s="7">
        <v>65250</v>
      </c>
    </row>
    <row r="1283" spans="1:2" x14ac:dyDescent="0.3">
      <c r="A1283" s="20" t="s">
        <v>2728</v>
      </c>
      <c r="B1283" s="7">
        <v>33250</v>
      </c>
    </row>
    <row r="1284" spans="1:2" x14ac:dyDescent="0.3">
      <c r="A1284" s="21" t="s">
        <v>2763</v>
      </c>
      <c r="B1284" s="7">
        <v>33250</v>
      </c>
    </row>
    <row r="1285" spans="1:2" x14ac:dyDescent="0.3">
      <c r="A1285" s="22" t="s">
        <v>2757</v>
      </c>
      <c r="B1285" s="7">
        <v>33250</v>
      </c>
    </row>
    <row r="1286" spans="1:2" x14ac:dyDescent="0.3">
      <c r="A1286" s="23">
        <v>45722.355624999997</v>
      </c>
      <c r="B1286" s="7">
        <v>33250</v>
      </c>
    </row>
    <row r="1287" spans="1:2" x14ac:dyDescent="0.3">
      <c r="A1287" s="20" t="s">
        <v>2732</v>
      </c>
      <c r="B1287" s="7">
        <v>32000</v>
      </c>
    </row>
    <row r="1288" spans="1:2" x14ac:dyDescent="0.3">
      <c r="A1288" s="21" t="s">
        <v>2773</v>
      </c>
      <c r="B1288" s="7">
        <v>32000</v>
      </c>
    </row>
    <row r="1289" spans="1:2" x14ac:dyDescent="0.3">
      <c r="A1289" s="22" t="s">
        <v>2770</v>
      </c>
      <c r="B1289" s="7">
        <v>32000</v>
      </c>
    </row>
    <row r="1290" spans="1:2" x14ac:dyDescent="0.3">
      <c r="A1290" s="23">
        <v>45722.518333333333</v>
      </c>
      <c r="B1290" s="7">
        <v>32000</v>
      </c>
    </row>
    <row r="1291" spans="1:2" x14ac:dyDescent="0.3">
      <c r="A1291" s="19" t="s">
        <v>2464</v>
      </c>
      <c r="B1291" s="7">
        <v>96800</v>
      </c>
    </row>
    <row r="1292" spans="1:2" x14ac:dyDescent="0.3">
      <c r="A1292" s="20" t="s">
        <v>2720</v>
      </c>
      <c r="B1292" s="7">
        <v>27600</v>
      </c>
    </row>
    <row r="1293" spans="1:2" x14ac:dyDescent="0.3">
      <c r="A1293" s="21" t="s">
        <v>2780</v>
      </c>
      <c r="B1293" s="7">
        <v>27600</v>
      </c>
    </row>
    <row r="1294" spans="1:2" x14ac:dyDescent="0.3">
      <c r="A1294" s="22" t="s">
        <v>2767</v>
      </c>
      <c r="B1294" s="7">
        <v>27600</v>
      </c>
    </row>
    <row r="1295" spans="1:2" x14ac:dyDescent="0.3">
      <c r="A1295" s="23">
        <v>45723.033136574071</v>
      </c>
      <c r="B1295" s="7">
        <v>27600</v>
      </c>
    </row>
    <row r="1296" spans="1:2" x14ac:dyDescent="0.3">
      <c r="A1296" s="20" t="s">
        <v>2728</v>
      </c>
      <c r="B1296" s="7">
        <v>53200</v>
      </c>
    </row>
    <row r="1297" spans="1:2" x14ac:dyDescent="0.3">
      <c r="A1297" s="21" t="s">
        <v>2786</v>
      </c>
      <c r="B1297" s="7">
        <v>53200</v>
      </c>
    </row>
    <row r="1298" spans="1:2" x14ac:dyDescent="0.3">
      <c r="A1298" s="22" t="s">
        <v>2776</v>
      </c>
      <c r="B1298" s="7">
        <v>53200</v>
      </c>
    </row>
    <row r="1299" spans="1:2" x14ac:dyDescent="0.3">
      <c r="A1299" s="23">
        <v>45723.362384259257</v>
      </c>
      <c r="B1299" s="7">
        <v>53200</v>
      </c>
    </row>
    <row r="1300" spans="1:2" x14ac:dyDescent="0.3">
      <c r="A1300" s="20" t="s">
        <v>2735</v>
      </c>
      <c r="B1300" s="7">
        <v>16000</v>
      </c>
    </row>
    <row r="1301" spans="1:2" x14ac:dyDescent="0.3">
      <c r="A1301" s="21" t="s">
        <v>2759</v>
      </c>
      <c r="B1301" s="7">
        <v>16000</v>
      </c>
    </row>
    <row r="1302" spans="1:2" x14ac:dyDescent="0.3">
      <c r="A1302" s="22" t="s">
        <v>2795</v>
      </c>
      <c r="B1302" s="7">
        <v>16000</v>
      </c>
    </row>
    <row r="1303" spans="1:2" x14ac:dyDescent="0.3">
      <c r="A1303" s="23">
        <v>45723.638622685183</v>
      </c>
      <c r="B1303" s="7">
        <v>16000</v>
      </c>
    </row>
    <row r="1304" spans="1:2" x14ac:dyDescent="0.3">
      <c r="A1304" s="19" t="s">
        <v>2465</v>
      </c>
      <c r="B1304" s="7">
        <v>184100</v>
      </c>
    </row>
    <row r="1305" spans="1:2" x14ac:dyDescent="0.3">
      <c r="A1305" s="20" t="s">
        <v>2725</v>
      </c>
      <c r="B1305" s="7">
        <v>44000</v>
      </c>
    </row>
    <row r="1306" spans="1:2" x14ac:dyDescent="0.3">
      <c r="A1306" s="21" t="s">
        <v>2793</v>
      </c>
      <c r="B1306" s="7">
        <v>44000</v>
      </c>
    </row>
    <row r="1307" spans="1:2" x14ac:dyDescent="0.3">
      <c r="A1307" s="22" t="s">
        <v>2754</v>
      </c>
      <c r="B1307" s="7">
        <v>44000</v>
      </c>
    </row>
    <row r="1308" spans="1:2" x14ac:dyDescent="0.3">
      <c r="A1308" s="23">
        <v>45724.211435185185</v>
      </c>
      <c r="B1308" s="7">
        <v>44000</v>
      </c>
    </row>
    <row r="1309" spans="1:2" x14ac:dyDescent="0.3">
      <c r="A1309" s="20" t="s">
        <v>2727</v>
      </c>
      <c r="B1309" s="7">
        <v>100100</v>
      </c>
    </row>
    <row r="1310" spans="1:2" x14ac:dyDescent="0.3">
      <c r="A1310" s="21" t="s">
        <v>2771</v>
      </c>
      <c r="B1310" s="7">
        <v>100100</v>
      </c>
    </row>
    <row r="1311" spans="1:2" x14ac:dyDescent="0.3">
      <c r="A1311" s="22" t="s">
        <v>2805</v>
      </c>
      <c r="B1311" s="7">
        <v>100100</v>
      </c>
    </row>
    <row r="1312" spans="1:2" x14ac:dyDescent="0.3">
      <c r="A1312" s="23">
        <v>45724.324270833335</v>
      </c>
      <c r="B1312" s="7">
        <v>100100</v>
      </c>
    </row>
    <row r="1313" spans="1:2" x14ac:dyDescent="0.3">
      <c r="A1313" s="20" t="s">
        <v>2734</v>
      </c>
      <c r="B1313" s="7">
        <v>40000</v>
      </c>
    </row>
    <row r="1314" spans="1:2" x14ac:dyDescent="0.3">
      <c r="A1314" s="21" t="s">
        <v>2751</v>
      </c>
      <c r="B1314" s="7">
        <v>40000</v>
      </c>
    </row>
    <row r="1315" spans="1:2" x14ac:dyDescent="0.3">
      <c r="A1315" s="22" t="s">
        <v>2751</v>
      </c>
      <c r="B1315" s="7">
        <v>40000</v>
      </c>
    </row>
    <row r="1316" spans="1:2" x14ac:dyDescent="0.3">
      <c r="A1316" s="23">
        <v>45724.591099537036</v>
      </c>
      <c r="B1316" s="7">
        <v>40000</v>
      </c>
    </row>
    <row r="1317" spans="1:2" x14ac:dyDescent="0.3">
      <c r="A1317" s="19" t="s">
        <v>2466</v>
      </c>
      <c r="B1317" s="7">
        <v>46050</v>
      </c>
    </row>
    <row r="1318" spans="1:2" x14ac:dyDescent="0.3">
      <c r="A1318" s="20" t="s">
        <v>2734</v>
      </c>
      <c r="B1318" s="7">
        <v>18050</v>
      </c>
    </row>
    <row r="1319" spans="1:2" x14ac:dyDescent="0.3">
      <c r="A1319" s="21" t="s">
        <v>2773</v>
      </c>
      <c r="B1319" s="7">
        <v>18050</v>
      </c>
    </row>
    <row r="1320" spans="1:2" x14ac:dyDescent="0.3">
      <c r="A1320" s="22" t="s">
        <v>2782</v>
      </c>
      <c r="B1320" s="7">
        <v>18050</v>
      </c>
    </row>
    <row r="1321" spans="1:2" x14ac:dyDescent="0.3">
      <c r="A1321" s="23">
        <v>45726.601678240739</v>
      </c>
      <c r="B1321" s="7">
        <v>18050</v>
      </c>
    </row>
    <row r="1322" spans="1:2" x14ac:dyDescent="0.3">
      <c r="A1322" s="20" t="s">
        <v>2739</v>
      </c>
      <c r="B1322" s="7">
        <v>28000</v>
      </c>
    </row>
    <row r="1323" spans="1:2" x14ac:dyDescent="0.3">
      <c r="A1323" s="21" t="s">
        <v>2760</v>
      </c>
      <c r="B1323" s="7">
        <v>28000</v>
      </c>
    </row>
    <row r="1324" spans="1:2" x14ac:dyDescent="0.3">
      <c r="A1324" s="22" t="s">
        <v>2787</v>
      </c>
      <c r="B1324" s="7">
        <v>28000</v>
      </c>
    </row>
    <row r="1325" spans="1:2" x14ac:dyDescent="0.3">
      <c r="A1325" s="23">
        <v>45726.801527777781</v>
      </c>
      <c r="B1325" s="7">
        <v>28000</v>
      </c>
    </row>
    <row r="1326" spans="1:2" x14ac:dyDescent="0.3">
      <c r="A1326" s="19" t="s">
        <v>2467</v>
      </c>
      <c r="B1326" s="7">
        <v>18000</v>
      </c>
    </row>
    <row r="1327" spans="1:2" x14ac:dyDescent="0.3">
      <c r="A1327" s="20" t="s">
        <v>2732</v>
      </c>
      <c r="B1327" s="7">
        <v>18000</v>
      </c>
    </row>
    <row r="1328" spans="1:2" x14ac:dyDescent="0.3">
      <c r="A1328" s="21" t="s">
        <v>2789</v>
      </c>
      <c r="B1328" s="7">
        <v>18000</v>
      </c>
    </row>
    <row r="1329" spans="1:2" x14ac:dyDescent="0.3">
      <c r="A1329" s="22" t="s">
        <v>2747</v>
      </c>
      <c r="B1329" s="7">
        <v>18000</v>
      </c>
    </row>
    <row r="1330" spans="1:2" x14ac:dyDescent="0.3">
      <c r="A1330" s="23">
        <v>45727.515694444446</v>
      </c>
      <c r="B1330" s="7">
        <v>18000</v>
      </c>
    </row>
    <row r="1331" spans="1:2" x14ac:dyDescent="0.3">
      <c r="A1331" s="19" t="s">
        <v>2468</v>
      </c>
      <c r="B1331" s="7">
        <v>59600.000000000007</v>
      </c>
    </row>
    <row r="1332" spans="1:2" x14ac:dyDescent="0.3">
      <c r="A1332" s="20" t="s">
        <v>2733</v>
      </c>
      <c r="B1332" s="7">
        <v>59600.000000000007</v>
      </c>
    </row>
    <row r="1333" spans="1:2" x14ac:dyDescent="0.3">
      <c r="A1333" s="21" t="s">
        <v>2781</v>
      </c>
      <c r="B1333" s="7">
        <v>59600.000000000007</v>
      </c>
    </row>
    <row r="1334" spans="1:2" x14ac:dyDescent="0.3">
      <c r="A1334" s="22" t="s">
        <v>2751</v>
      </c>
      <c r="B1334" s="7">
        <v>59600.000000000007</v>
      </c>
    </row>
    <row r="1335" spans="1:2" x14ac:dyDescent="0.3">
      <c r="A1335" s="23">
        <v>45728.568182870367</v>
      </c>
      <c r="B1335" s="7">
        <v>59600.000000000007</v>
      </c>
    </row>
    <row r="1336" spans="1:2" x14ac:dyDescent="0.3">
      <c r="A1336" s="19" t="s">
        <v>2469</v>
      </c>
      <c r="B1336" s="7">
        <v>35200</v>
      </c>
    </row>
    <row r="1337" spans="1:2" x14ac:dyDescent="0.3">
      <c r="A1337" s="20" t="s">
        <v>2736</v>
      </c>
      <c r="B1337" s="7">
        <v>22000</v>
      </c>
    </row>
    <row r="1338" spans="1:2" x14ac:dyDescent="0.3">
      <c r="A1338" s="21" t="s">
        <v>2764</v>
      </c>
      <c r="B1338" s="7">
        <v>22000</v>
      </c>
    </row>
    <row r="1339" spans="1:2" x14ac:dyDescent="0.3">
      <c r="A1339" s="22" t="s">
        <v>2778</v>
      </c>
      <c r="B1339" s="7">
        <v>22000</v>
      </c>
    </row>
    <row r="1340" spans="1:2" x14ac:dyDescent="0.3">
      <c r="A1340" s="23">
        <v>45730.697615740741</v>
      </c>
      <c r="B1340" s="7">
        <v>22000</v>
      </c>
    </row>
    <row r="1341" spans="1:2" x14ac:dyDescent="0.3">
      <c r="A1341" s="20" t="s">
        <v>2737</v>
      </c>
      <c r="B1341" s="7">
        <v>13200.000000000002</v>
      </c>
    </row>
    <row r="1342" spans="1:2" x14ac:dyDescent="0.3">
      <c r="A1342" s="21" t="s">
        <v>2781</v>
      </c>
      <c r="B1342" s="7">
        <v>13200.000000000002</v>
      </c>
    </row>
    <row r="1343" spans="1:2" x14ac:dyDescent="0.3">
      <c r="A1343" s="22" t="s">
        <v>2805</v>
      </c>
      <c r="B1343" s="7">
        <v>13200.000000000002</v>
      </c>
    </row>
    <row r="1344" spans="1:2" x14ac:dyDescent="0.3">
      <c r="A1344" s="23">
        <v>45730.735381944447</v>
      </c>
      <c r="B1344" s="7">
        <v>13200.000000000002</v>
      </c>
    </row>
    <row r="1345" spans="1:2" x14ac:dyDescent="0.3">
      <c r="A1345" s="19" t="s">
        <v>2470</v>
      </c>
      <c r="B1345" s="7">
        <v>102000</v>
      </c>
    </row>
    <row r="1346" spans="1:2" x14ac:dyDescent="0.3">
      <c r="A1346" s="20" t="s">
        <v>2731</v>
      </c>
      <c r="B1346" s="7">
        <v>72000</v>
      </c>
    </row>
    <row r="1347" spans="1:2" x14ac:dyDescent="0.3">
      <c r="A1347" s="21" t="s">
        <v>2762</v>
      </c>
      <c r="B1347" s="7">
        <v>72000</v>
      </c>
    </row>
    <row r="1348" spans="1:2" x14ac:dyDescent="0.3">
      <c r="A1348" s="22" t="s">
        <v>2788</v>
      </c>
      <c r="B1348" s="7">
        <v>72000</v>
      </c>
    </row>
    <row r="1349" spans="1:2" x14ac:dyDescent="0.3">
      <c r="A1349" s="23">
        <v>45732.497465277775</v>
      </c>
      <c r="B1349" s="7">
        <v>72000</v>
      </c>
    </row>
    <row r="1350" spans="1:2" x14ac:dyDescent="0.3">
      <c r="A1350" s="20" t="s">
        <v>2736</v>
      </c>
      <c r="B1350" s="7">
        <v>30000</v>
      </c>
    </row>
    <row r="1351" spans="1:2" x14ac:dyDescent="0.3">
      <c r="A1351" s="21" t="s">
        <v>2767</v>
      </c>
      <c r="B1351" s="7">
        <v>30000</v>
      </c>
    </row>
    <row r="1352" spans="1:2" x14ac:dyDescent="0.3">
      <c r="A1352" s="22" t="s">
        <v>2793</v>
      </c>
      <c r="B1352" s="7">
        <v>30000</v>
      </c>
    </row>
    <row r="1353" spans="1:2" x14ac:dyDescent="0.3">
      <c r="A1353" s="23">
        <v>45732.696574074071</v>
      </c>
      <c r="B1353" s="7">
        <v>30000</v>
      </c>
    </row>
    <row r="1354" spans="1:2" x14ac:dyDescent="0.3">
      <c r="A1354" s="19" t="s">
        <v>2471</v>
      </c>
      <c r="B1354" s="7">
        <v>215750</v>
      </c>
    </row>
    <row r="1355" spans="1:2" x14ac:dyDescent="0.3">
      <c r="A1355" s="20" t="s">
        <v>2720</v>
      </c>
      <c r="B1355" s="7">
        <v>15600</v>
      </c>
    </row>
    <row r="1356" spans="1:2" x14ac:dyDescent="0.3">
      <c r="A1356" s="21" t="s">
        <v>2758</v>
      </c>
      <c r="B1356" s="7">
        <v>15600</v>
      </c>
    </row>
    <row r="1357" spans="1:2" x14ac:dyDescent="0.3">
      <c r="A1357" s="22" t="s">
        <v>2787</v>
      </c>
      <c r="B1357" s="7">
        <v>15600</v>
      </c>
    </row>
    <row r="1358" spans="1:2" x14ac:dyDescent="0.3">
      <c r="A1358" s="23">
        <v>45733.000138888892</v>
      </c>
      <c r="B1358" s="7">
        <v>15600</v>
      </c>
    </row>
    <row r="1359" spans="1:2" x14ac:dyDescent="0.3">
      <c r="A1359" s="20" t="s">
        <v>2735</v>
      </c>
      <c r="B1359" s="7">
        <v>33750</v>
      </c>
    </row>
    <row r="1360" spans="1:2" x14ac:dyDescent="0.3">
      <c r="A1360" s="21" t="s">
        <v>2762</v>
      </c>
      <c r="B1360" s="7">
        <v>33750</v>
      </c>
    </row>
    <row r="1361" spans="1:2" x14ac:dyDescent="0.3">
      <c r="A1361" s="22" t="s">
        <v>2747</v>
      </c>
      <c r="B1361" s="7">
        <v>33750</v>
      </c>
    </row>
    <row r="1362" spans="1:2" x14ac:dyDescent="0.3">
      <c r="A1362" s="23">
        <v>45733.664305555554</v>
      </c>
      <c r="B1362" s="7">
        <v>33750</v>
      </c>
    </row>
    <row r="1363" spans="1:2" x14ac:dyDescent="0.3">
      <c r="A1363" s="20" t="s">
        <v>2737</v>
      </c>
      <c r="B1363" s="7">
        <v>136400</v>
      </c>
    </row>
    <row r="1364" spans="1:2" x14ac:dyDescent="0.3">
      <c r="A1364" s="21" t="s">
        <v>2786</v>
      </c>
      <c r="B1364" s="7">
        <v>136400</v>
      </c>
    </row>
    <row r="1365" spans="1:2" x14ac:dyDescent="0.3">
      <c r="A1365" s="22" t="s">
        <v>2799</v>
      </c>
      <c r="B1365" s="7">
        <v>136400</v>
      </c>
    </row>
    <row r="1366" spans="1:2" x14ac:dyDescent="0.3">
      <c r="A1366" s="23">
        <v>45733.736898148149</v>
      </c>
      <c r="B1366" s="7">
        <v>136400</v>
      </c>
    </row>
    <row r="1367" spans="1:2" x14ac:dyDescent="0.3">
      <c r="A1367" s="20" t="s">
        <v>2739</v>
      </c>
      <c r="B1367" s="7">
        <v>30000</v>
      </c>
    </row>
    <row r="1368" spans="1:2" x14ac:dyDescent="0.3">
      <c r="A1368" s="21" t="s">
        <v>2780</v>
      </c>
      <c r="B1368" s="7">
        <v>30000</v>
      </c>
    </row>
    <row r="1369" spans="1:2" x14ac:dyDescent="0.3">
      <c r="A1369" s="22" t="s">
        <v>2776</v>
      </c>
      <c r="B1369" s="7">
        <v>30000</v>
      </c>
    </row>
    <row r="1370" spans="1:2" x14ac:dyDescent="0.3">
      <c r="A1370" s="23">
        <v>45733.824884259258</v>
      </c>
      <c r="B1370" s="7">
        <v>30000</v>
      </c>
    </row>
    <row r="1371" spans="1:2" x14ac:dyDescent="0.3">
      <c r="A1371" s="19" t="s">
        <v>2472</v>
      </c>
      <c r="B1371" s="7">
        <v>87000</v>
      </c>
    </row>
    <row r="1372" spans="1:2" x14ac:dyDescent="0.3">
      <c r="A1372" s="20" t="s">
        <v>2724</v>
      </c>
      <c r="B1372" s="7">
        <v>54000</v>
      </c>
    </row>
    <row r="1373" spans="1:2" x14ac:dyDescent="0.3">
      <c r="A1373" s="21" t="s">
        <v>2771</v>
      </c>
      <c r="B1373" s="7">
        <v>54000</v>
      </c>
    </row>
    <row r="1374" spans="1:2" x14ac:dyDescent="0.3">
      <c r="A1374" s="22" t="s">
        <v>2781</v>
      </c>
      <c r="B1374" s="7">
        <v>54000</v>
      </c>
    </row>
    <row r="1375" spans="1:2" x14ac:dyDescent="0.3">
      <c r="A1375" s="23">
        <v>45734.199050925927</v>
      </c>
      <c r="B1375" s="7">
        <v>54000</v>
      </c>
    </row>
    <row r="1376" spans="1:2" x14ac:dyDescent="0.3">
      <c r="A1376" s="20" t="s">
        <v>2728</v>
      </c>
      <c r="B1376" s="7">
        <v>33000</v>
      </c>
    </row>
    <row r="1377" spans="1:2" x14ac:dyDescent="0.3">
      <c r="A1377" s="21" t="s">
        <v>2803</v>
      </c>
      <c r="B1377" s="7">
        <v>33000</v>
      </c>
    </row>
    <row r="1378" spans="1:2" x14ac:dyDescent="0.3">
      <c r="A1378" s="22" t="s">
        <v>2805</v>
      </c>
      <c r="B1378" s="7">
        <v>33000</v>
      </c>
    </row>
    <row r="1379" spans="1:2" x14ac:dyDescent="0.3">
      <c r="A1379" s="23">
        <v>45734.363159722219</v>
      </c>
      <c r="B1379" s="7">
        <v>33000</v>
      </c>
    </row>
    <row r="1380" spans="1:2" x14ac:dyDescent="0.3">
      <c r="A1380" s="19" t="s">
        <v>2473</v>
      </c>
      <c r="B1380" s="7">
        <v>214750</v>
      </c>
    </row>
    <row r="1381" spans="1:2" x14ac:dyDescent="0.3">
      <c r="A1381" s="20" t="s">
        <v>2733</v>
      </c>
      <c r="B1381" s="7">
        <v>100750</v>
      </c>
    </row>
    <row r="1382" spans="1:2" x14ac:dyDescent="0.3">
      <c r="A1382" s="21" t="s">
        <v>2770</v>
      </c>
      <c r="B1382" s="7">
        <v>100750</v>
      </c>
    </row>
    <row r="1383" spans="1:2" x14ac:dyDescent="0.3">
      <c r="A1383" s="22" t="s">
        <v>2799</v>
      </c>
      <c r="B1383" s="7">
        <v>100750</v>
      </c>
    </row>
    <row r="1384" spans="1:2" x14ac:dyDescent="0.3">
      <c r="A1384" s="23">
        <v>45735.558425925927</v>
      </c>
      <c r="B1384" s="7">
        <v>100750</v>
      </c>
    </row>
    <row r="1385" spans="1:2" x14ac:dyDescent="0.3">
      <c r="A1385" s="20" t="s">
        <v>2734</v>
      </c>
      <c r="B1385" s="7">
        <v>18000</v>
      </c>
    </row>
    <row r="1386" spans="1:2" x14ac:dyDescent="0.3">
      <c r="A1386" s="21" t="s">
        <v>2795</v>
      </c>
      <c r="B1386" s="7">
        <v>18000</v>
      </c>
    </row>
    <row r="1387" spans="1:2" x14ac:dyDescent="0.3">
      <c r="A1387" s="22" t="s">
        <v>2746</v>
      </c>
      <c r="B1387" s="7">
        <v>18000</v>
      </c>
    </row>
    <row r="1388" spans="1:2" x14ac:dyDescent="0.3">
      <c r="A1388" s="23">
        <v>45735.609178240738</v>
      </c>
      <c r="B1388" s="7">
        <v>18000</v>
      </c>
    </row>
    <row r="1389" spans="1:2" x14ac:dyDescent="0.3">
      <c r="A1389" s="20" t="s">
        <v>2737</v>
      </c>
      <c r="B1389" s="7">
        <v>38500</v>
      </c>
    </row>
    <row r="1390" spans="1:2" x14ac:dyDescent="0.3">
      <c r="A1390" s="21" t="s">
        <v>2760</v>
      </c>
      <c r="B1390" s="7">
        <v>38500</v>
      </c>
    </row>
    <row r="1391" spans="1:2" x14ac:dyDescent="0.3">
      <c r="A1391" s="22" t="s">
        <v>2746</v>
      </c>
      <c r="B1391" s="7">
        <v>38500</v>
      </c>
    </row>
    <row r="1392" spans="1:2" x14ac:dyDescent="0.3">
      <c r="A1392" s="23">
        <v>45735.718206018515</v>
      </c>
      <c r="B1392" s="7">
        <v>38500</v>
      </c>
    </row>
    <row r="1393" spans="1:2" x14ac:dyDescent="0.3">
      <c r="A1393" s="20" t="s">
        <v>2740</v>
      </c>
      <c r="B1393" s="7">
        <v>57500</v>
      </c>
    </row>
    <row r="1394" spans="1:2" x14ac:dyDescent="0.3">
      <c r="A1394" s="21" t="s">
        <v>2778</v>
      </c>
      <c r="B1394" s="7">
        <v>57500</v>
      </c>
    </row>
    <row r="1395" spans="1:2" x14ac:dyDescent="0.3">
      <c r="A1395" s="22" t="s">
        <v>2750</v>
      </c>
      <c r="B1395" s="7">
        <v>57500</v>
      </c>
    </row>
    <row r="1396" spans="1:2" x14ac:dyDescent="0.3">
      <c r="A1396" s="23">
        <v>45735.857118055559</v>
      </c>
      <c r="B1396" s="7">
        <v>57500</v>
      </c>
    </row>
    <row r="1397" spans="1:2" x14ac:dyDescent="0.3">
      <c r="A1397" s="19" t="s">
        <v>2474</v>
      </c>
      <c r="B1397" s="7">
        <v>116800</v>
      </c>
    </row>
    <row r="1398" spans="1:2" x14ac:dyDescent="0.3">
      <c r="A1398" s="20" t="s">
        <v>2725</v>
      </c>
      <c r="B1398" s="7">
        <v>71500</v>
      </c>
    </row>
    <row r="1399" spans="1:2" x14ac:dyDescent="0.3">
      <c r="A1399" s="21" t="s">
        <v>2795</v>
      </c>
      <c r="B1399" s="7">
        <v>71500</v>
      </c>
    </row>
    <row r="1400" spans="1:2" x14ac:dyDescent="0.3">
      <c r="A1400" s="22" t="s">
        <v>2796</v>
      </c>
      <c r="B1400" s="7">
        <v>71500</v>
      </c>
    </row>
    <row r="1401" spans="1:2" x14ac:dyDescent="0.3">
      <c r="A1401" s="23">
        <v>45736.234710648147</v>
      </c>
      <c r="B1401" s="7">
        <v>71500</v>
      </c>
    </row>
    <row r="1402" spans="1:2" x14ac:dyDescent="0.3">
      <c r="A1402" s="20" t="s">
        <v>2735</v>
      </c>
      <c r="B1402" s="7">
        <v>34500</v>
      </c>
    </row>
    <row r="1403" spans="1:2" x14ac:dyDescent="0.3">
      <c r="A1403" s="21" t="s">
        <v>2793</v>
      </c>
      <c r="B1403" s="7">
        <v>34500</v>
      </c>
    </row>
    <row r="1404" spans="1:2" x14ac:dyDescent="0.3">
      <c r="A1404" s="22" t="s">
        <v>2779</v>
      </c>
      <c r="B1404" s="7">
        <v>34500</v>
      </c>
    </row>
    <row r="1405" spans="1:2" x14ac:dyDescent="0.3">
      <c r="A1405" s="23">
        <v>45736.627986111111</v>
      </c>
      <c r="B1405" s="7">
        <v>34500</v>
      </c>
    </row>
    <row r="1406" spans="1:2" x14ac:dyDescent="0.3">
      <c r="A1406" s="20" t="s">
        <v>2737</v>
      </c>
      <c r="B1406" s="7">
        <v>10800</v>
      </c>
    </row>
    <row r="1407" spans="1:2" x14ac:dyDescent="0.3">
      <c r="A1407" s="21" t="s">
        <v>2804</v>
      </c>
      <c r="B1407" s="7">
        <v>10800</v>
      </c>
    </row>
    <row r="1408" spans="1:2" x14ac:dyDescent="0.3">
      <c r="A1408" s="22" t="s">
        <v>2772</v>
      </c>
      <c r="B1408" s="7">
        <v>10800</v>
      </c>
    </row>
    <row r="1409" spans="1:2" x14ac:dyDescent="0.3">
      <c r="A1409" s="23">
        <v>45736.724618055552</v>
      </c>
      <c r="B1409" s="7">
        <v>10800</v>
      </c>
    </row>
    <row r="1410" spans="1:2" x14ac:dyDescent="0.3">
      <c r="A1410" s="19" t="s">
        <v>2475</v>
      </c>
      <c r="B1410" s="7">
        <v>31000</v>
      </c>
    </row>
    <row r="1411" spans="1:2" x14ac:dyDescent="0.3">
      <c r="A1411" s="20" t="s">
        <v>2732</v>
      </c>
      <c r="B1411" s="7">
        <v>3000</v>
      </c>
    </row>
    <row r="1412" spans="1:2" x14ac:dyDescent="0.3">
      <c r="A1412" s="21" t="s">
        <v>2749</v>
      </c>
      <c r="B1412" s="7">
        <v>3000</v>
      </c>
    </row>
    <row r="1413" spans="1:2" x14ac:dyDescent="0.3">
      <c r="A1413" s="22" t="s">
        <v>2755</v>
      </c>
      <c r="B1413" s="7">
        <v>3000</v>
      </c>
    </row>
    <row r="1414" spans="1:2" x14ac:dyDescent="0.3">
      <c r="A1414" s="23">
        <v>45738.534143518518</v>
      </c>
      <c r="B1414" s="7">
        <v>3000</v>
      </c>
    </row>
    <row r="1415" spans="1:2" x14ac:dyDescent="0.3">
      <c r="A1415" s="20" t="s">
        <v>2734</v>
      </c>
      <c r="B1415" s="7">
        <v>28000</v>
      </c>
    </row>
    <row r="1416" spans="1:2" x14ac:dyDescent="0.3">
      <c r="A1416" s="21" t="s">
        <v>2789</v>
      </c>
      <c r="B1416" s="7">
        <v>28000</v>
      </c>
    </row>
    <row r="1417" spans="1:2" x14ac:dyDescent="0.3">
      <c r="A1417" s="22" t="s">
        <v>2801</v>
      </c>
      <c r="B1417" s="7">
        <v>28000</v>
      </c>
    </row>
    <row r="1418" spans="1:2" x14ac:dyDescent="0.3">
      <c r="A1418" s="23">
        <v>45738.599247685182</v>
      </c>
      <c r="B1418" s="7">
        <v>28000</v>
      </c>
    </row>
    <row r="1419" spans="1:2" x14ac:dyDescent="0.3">
      <c r="A1419" s="19" t="s">
        <v>2476</v>
      </c>
      <c r="B1419" s="7">
        <v>29400</v>
      </c>
    </row>
    <row r="1420" spans="1:2" x14ac:dyDescent="0.3">
      <c r="A1420" s="20" t="s">
        <v>2739</v>
      </c>
      <c r="B1420" s="7">
        <v>14400</v>
      </c>
    </row>
    <row r="1421" spans="1:2" x14ac:dyDescent="0.3">
      <c r="A1421" s="21" t="s">
        <v>2793</v>
      </c>
      <c r="B1421" s="7">
        <v>14400</v>
      </c>
    </row>
    <row r="1422" spans="1:2" x14ac:dyDescent="0.3">
      <c r="A1422" s="22" t="s">
        <v>2772</v>
      </c>
      <c r="B1422" s="7">
        <v>14400</v>
      </c>
    </row>
    <row r="1423" spans="1:2" x14ac:dyDescent="0.3">
      <c r="A1423" s="23">
        <v>45739.794756944444</v>
      </c>
      <c r="B1423" s="7">
        <v>14400</v>
      </c>
    </row>
    <row r="1424" spans="1:2" x14ac:dyDescent="0.3">
      <c r="A1424" s="20" t="s">
        <v>2742</v>
      </c>
      <c r="B1424" s="7">
        <v>15000</v>
      </c>
    </row>
    <row r="1425" spans="1:2" x14ac:dyDescent="0.3">
      <c r="A1425" s="21" t="s">
        <v>2781</v>
      </c>
      <c r="B1425" s="7">
        <v>15000</v>
      </c>
    </row>
    <row r="1426" spans="1:2" x14ac:dyDescent="0.3">
      <c r="A1426" s="22" t="s">
        <v>2746</v>
      </c>
      <c r="B1426" s="7">
        <v>15000</v>
      </c>
    </row>
    <row r="1427" spans="1:2" x14ac:dyDescent="0.3">
      <c r="A1427" s="23">
        <v>45739.943206018521</v>
      </c>
      <c r="B1427" s="7">
        <v>15000</v>
      </c>
    </row>
    <row r="1428" spans="1:2" x14ac:dyDescent="0.3">
      <c r="A1428" s="19" t="s">
        <v>2477</v>
      </c>
      <c r="B1428" s="7">
        <v>56700</v>
      </c>
    </row>
    <row r="1429" spans="1:2" x14ac:dyDescent="0.3">
      <c r="A1429" s="20" t="s">
        <v>2722</v>
      </c>
      <c r="B1429" s="7">
        <v>18200</v>
      </c>
    </row>
    <row r="1430" spans="1:2" x14ac:dyDescent="0.3">
      <c r="A1430" s="21" t="s">
        <v>2764</v>
      </c>
      <c r="B1430" s="7">
        <v>18200</v>
      </c>
    </row>
    <row r="1431" spans="1:2" x14ac:dyDescent="0.3">
      <c r="A1431" s="22" t="s">
        <v>2793</v>
      </c>
      <c r="B1431" s="7">
        <v>18200</v>
      </c>
    </row>
    <row r="1432" spans="1:2" x14ac:dyDescent="0.3">
      <c r="A1432" s="23">
        <v>45740.113935185182</v>
      </c>
      <c r="B1432" s="7">
        <v>18200</v>
      </c>
    </row>
    <row r="1433" spans="1:2" x14ac:dyDescent="0.3">
      <c r="A1433" s="20" t="s">
        <v>2730</v>
      </c>
      <c r="B1433" s="7">
        <v>34500</v>
      </c>
    </row>
    <row r="1434" spans="1:2" x14ac:dyDescent="0.3">
      <c r="A1434" s="21" t="s">
        <v>2755</v>
      </c>
      <c r="B1434" s="7">
        <v>34500</v>
      </c>
    </row>
    <row r="1435" spans="1:2" x14ac:dyDescent="0.3">
      <c r="A1435" s="22" t="s">
        <v>2788</v>
      </c>
      <c r="B1435" s="7">
        <v>34500</v>
      </c>
    </row>
    <row r="1436" spans="1:2" x14ac:dyDescent="0.3">
      <c r="A1436" s="23">
        <v>45740.423854166664</v>
      </c>
      <c r="B1436" s="7">
        <v>34500</v>
      </c>
    </row>
    <row r="1437" spans="1:2" x14ac:dyDescent="0.3">
      <c r="A1437" s="20" t="s">
        <v>2732</v>
      </c>
      <c r="B1437" s="7">
        <v>4000</v>
      </c>
    </row>
    <row r="1438" spans="1:2" x14ac:dyDescent="0.3">
      <c r="A1438" s="21" t="s">
        <v>2748</v>
      </c>
      <c r="B1438" s="7">
        <v>4000</v>
      </c>
    </row>
    <row r="1439" spans="1:2" x14ac:dyDescent="0.3">
      <c r="A1439" s="22" t="s">
        <v>2749</v>
      </c>
      <c r="B1439" s="7">
        <v>4000</v>
      </c>
    </row>
    <row r="1440" spans="1:2" x14ac:dyDescent="0.3">
      <c r="A1440" s="23">
        <v>45740.50681712963</v>
      </c>
      <c r="B1440" s="7">
        <v>4000</v>
      </c>
    </row>
    <row r="1441" spans="1:2" x14ac:dyDescent="0.3">
      <c r="A1441" s="19" t="s">
        <v>2478</v>
      </c>
      <c r="B1441" s="7">
        <v>437570</v>
      </c>
    </row>
    <row r="1442" spans="1:2" x14ac:dyDescent="0.3">
      <c r="A1442" s="20" t="s">
        <v>2722</v>
      </c>
      <c r="B1442" s="7">
        <v>49400</v>
      </c>
    </row>
    <row r="1443" spans="1:2" x14ac:dyDescent="0.3">
      <c r="A1443" s="21" t="s">
        <v>2791</v>
      </c>
      <c r="B1443" s="7">
        <v>49400</v>
      </c>
    </row>
    <row r="1444" spans="1:2" x14ac:dyDescent="0.3">
      <c r="A1444" s="22" t="s">
        <v>2799</v>
      </c>
      <c r="B1444" s="7">
        <v>49400</v>
      </c>
    </row>
    <row r="1445" spans="1:2" x14ac:dyDescent="0.3">
      <c r="A1445" s="23">
        <v>45741.088287037041</v>
      </c>
      <c r="B1445" s="7">
        <v>49400</v>
      </c>
    </row>
    <row r="1446" spans="1:2" x14ac:dyDescent="0.3">
      <c r="A1446" s="20" t="s">
        <v>2728</v>
      </c>
      <c r="B1446" s="7">
        <v>13300</v>
      </c>
    </row>
    <row r="1447" spans="1:2" x14ac:dyDescent="0.3">
      <c r="A1447" s="21" t="s">
        <v>2754</v>
      </c>
      <c r="B1447" s="7">
        <v>13300</v>
      </c>
    </row>
    <row r="1448" spans="1:2" x14ac:dyDescent="0.3">
      <c r="A1448" s="22" t="s">
        <v>2766</v>
      </c>
      <c r="B1448" s="7">
        <v>13300</v>
      </c>
    </row>
    <row r="1449" spans="1:2" x14ac:dyDescent="0.3">
      <c r="A1449" s="23">
        <v>45741.353182870371</v>
      </c>
      <c r="B1449" s="7">
        <v>13300</v>
      </c>
    </row>
    <row r="1450" spans="1:2" x14ac:dyDescent="0.3">
      <c r="A1450" s="20" t="s">
        <v>2730</v>
      </c>
      <c r="B1450" s="7">
        <v>52012.5</v>
      </c>
    </row>
    <row r="1451" spans="1:2" x14ac:dyDescent="0.3">
      <c r="A1451" s="21" t="s">
        <v>2750</v>
      </c>
      <c r="B1451" s="7">
        <v>52012.5</v>
      </c>
    </row>
    <row r="1452" spans="1:2" x14ac:dyDescent="0.3">
      <c r="A1452" s="22" t="s">
        <v>2746</v>
      </c>
      <c r="B1452" s="7">
        <v>52012.5</v>
      </c>
    </row>
    <row r="1453" spans="1:2" x14ac:dyDescent="0.3">
      <c r="A1453" s="23">
        <v>45741.427233796298</v>
      </c>
      <c r="B1453" s="7">
        <v>52012.5</v>
      </c>
    </row>
    <row r="1454" spans="1:2" x14ac:dyDescent="0.3">
      <c r="A1454" s="20" t="s">
        <v>2731</v>
      </c>
      <c r="B1454" s="7">
        <v>131907.5</v>
      </c>
    </row>
    <row r="1455" spans="1:2" x14ac:dyDescent="0.3">
      <c r="A1455" s="21" t="s">
        <v>2751</v>
      </c>
      <c r="B1455" s="7">
        <v>6317.5</v>
      </c>
    </row>
    <row r="1456" spans="1:2" x14ac:dyDescent="0.3">
      <c r="A1456" s="22" t="s">
        <v>2783</v>
      </c>
      <c r="B1456" s="7">
        <v>6317.5</v>
      </c>
    </row>
    <row r="1457" spans="1:2" x14ac:dyDescent="0.3">
      <c r="A1457" s="23">
        <v>45741.466168981482</v>
      </c>
      <c r="B1457" s="7">
        <v>6317.5</v>
      </c>
    </row>
    <row r="1458" spans="1:2" x14ac:dyDescent="0.3">
      <c r="A1458" s="21" t="s">
        <v>2779</v>
      </c>
      <c r="B1458" s="7">
        <v>65550</v>
      </c>
    </row>
    <row r="1459" spans="1:2" x14ac:dyDescent="0.3">
      <c r="A1459" s="22" t="s">
        <v>2781</v>
      </c>
      <c r="B1459" s="7">
        <v>65550</v>
      </c>
    </row>
    <row r="1460" spans="1:2" x14ac:dyDescent="0.3">
      <c r="A1460" s="23">
        <v>45741.471273148149</v>
      </c>
      <c r="B1460" s="7">
        <v>65550</v>
      </c>
    </row>
    <row r="1461" spans="1:2" x14ac:dyDescent="0.3">
      <c r="A1461" s="21" t="s">
        <v>2761</v>
      </c>
      <c r="B1461" s="7">
        <v>10640</v>
      </c>
    </row>
    <row r="1462" spans="1:2" x14ac:dyDescent="0.3">
      <c r="A1462" s="22" t="s">
        <v>2747</v>
      </c>
      <c r="B1462" s="7">
        <v>10640</v>
      </c>
    </row>
    <row r="1463" spans="1:2" x14ac:dyDescent="0.3">
      <c r="A1463" s="23">
        <v>45741.472638888888</v>
      </c>
      <c r="B1463" s="7">
        <v>10640</v>
      </c>
    </row>
    <row r="1464" spans="1:2" x14ac:dyDescent="0.3">
      <c r="A1464" s="21" t="s">
        <v>2754</v>
      </c>
      <c r="B1464" s="7">
        <v>26600</v>
      </c>
    </row>
    <row r="1465" spans="1:2" x14ac:dyDescent="0.3">
      <c r="A1465" s="22" t="s">
        <v>2784</v>
      </c>
      <c r="B1465" s="7">
        <v>26600</v>
      </c>
    </row>
    <row r="1466" spans="1:2" x14ac:dyDescent="0.3">
      <c r="A1466" s="23">
        <v>45741.477962962963</v>
      </c>
      <c r="B1466" s="7">
        <v>26600</v>
      </c>
    </row>
    <row r="1467" spans="1:2" x14ac:dyDescent="0.3">
      <c r="A1467" s="21" t="s">
        <v>2801</v>
      </c>
      <c r="B1467" s="7">
        <v>22800</v>
      </c>
    </row>
    <row r="1468" spans="1:2" x14ac:dyDescent="0.3">
      <c r="A1468" s="22" t="s">
        <v>2755</v>
      </c>
      <c r="B1468" s="7">
        <v>22800</v>
      </c>
    </row>
    <row r="1469" spans="1:2" x14ac:dyDescent="0.3">
      <c r="A1469" s="23">
        <v>45741.49664351852</v>
      </c>
      <c r="B1469" s="7">
        <v>22800</v>
      </c>
    </row>
    <row r="1470" spans="1:2" x14ac:dyDescent="0.3">
      <c r="A1470" s="20" t="s">
        <v>2732</v>
      </c>
      <c r="B1470" s="7">
        <v>34200</v>
      </c>
    </row>
    <row r="1471" spans="1:2" x14ac:dyDescent="0.3">
      <c r="A1471" s="21" t="s">
        <v>2755</v>
      </c>
      <c r="B1471" s="7">
        <v>34200</v>
      </c>
    </row>
    <row r="1472" spans="1:2" x14ac:dyDescent="0.3">
      <c r="A1472" s="22" t="s">
        <v>2795</v>
      </c>
      <c r="B1472" s="7">
        <v>34200</v>
      </c>
    </row>
    <row r="1473" spans="1:2" x14ac:dyDescent="0.3">
      <c r="A1473" s="23">
        <v>45741.507372685184</v>
      </c>
      <c r="B1473" s="7">
        <v>34200</v>
      </c>
    </row>
    <row r="1474" spans="1:2" x14ac:dyDescent="0.3">
      <c r="A1474" s="20" t="s">
        <v>2733</v>
      </c>
      <c r="B1474" s="7">
        <v>20520</v>
      </c>
    </row>
    <row r="1475" spans="1:2" x14ac:dyDescent="0.3">
      <c r="A1475" s="21" t="s">
        <v>2758</v>
      </c>
      <c r="B1475" s="7">
        <v>20520</v>
      </c>
    </row>
    <row r="1476" spans="1:2" x14ac:dyDescent="0.3">
      <c r="A1476" s="22" t="s">
        <v>2771</v>
      </c>
      <c r="B1476" s="7">
        <v>20520</v>
      </c>
    </row>
    <row r="1477" spans="1:2" x14ac:dyDescent="0.3">
      <c r="A1477" s="23">
        <v>45741.542199074072</v>
      </c>
      <c r="B1477" s="7">
        <v>20520</v>
      </c>
    </row>
    <row r="1478" spans="1:2" x14ac:dyDescent="0.3">
      <c r="A1478" s="20" t="s">
        <v>2734</v>
      </c>
      <c r="B1478" s="7">
        <v>57000</v>
      </c>
    </row>
    <row r="1479" spans="1:2" x14ac:dyDescent="0.3">
      <c r="A1479" s="21" t="s">
        <v>2759</v>
      </c>
      <c r="B1479" s="7">
        <v>9500</v>
      </c>
    </row>
    <row r="1480" spans="1:2" x14ac:dyDescent="0.3">
      <c r="A1480" s="22" t="s">
        <v>2803</v>
      </c>
      <c r="B1480" s="7">
        <v>9500</v>
      </c>
    </row>
    <row r="1481" spans="1:2" x14ac:dyDescent="0.3">
      <c r="A1481" s="23">
        <v>45741.597013888888</v>
      </c>
      <c r="B1481" s="7">
        <v>9500</v>
      </c>
    </row>
    <row r="1482" spans="1:2" x14ac:dyDescent="0.3">
      <c r="A1482" s="21" t="s">
        <v>2747</v>
      </c>
      <c r="B1482" s="7">
        <v>21850</v>
      </c>
    </row>
    <row r="1483" spans="1:2" x14ac:dyDescent="0.3">
      <c r="A1483" s="22" t="s">
        <v>2763</v>
      </c>
      <c r="B1483" s="7">
        <v>21850</v>
      </c>
    </row>
    <row r="1484" spans="1:2" x14ac:dyDescent="0.3">
      <c r="A1484" s="23">
        <v>45741.608703703707</v>
      </c>
      <c r="B1484" s="7">
        <v>21850</v>
      </c>
    </row>
    <row r="1485" spans="1:2" x14ac:dyDescent="0.3">
      <c r="A1485" s="21" t="s">
        <v>2774</v>
      </c>
      <c r="B1485" s="7">
        <v>25650</v>
      </c>
    </row>
    <row r="1486" spans="1:2" x14ac:dyDescent="0.3">
      <c r="A1486" s="22" t="s">
        <v>2803</v>
      </c>
      <c r="B1486" s="7">
        <v>25650</v>
      </c>
    </row>
    <row r="1487" spans="1:2" x14ac:dyDescent="0.3">
      <c r="A1487" s="23">
        <v>45741.624097222222</v>
      </c>
      <c r="B1487" s="7">
        <v>25650</v>
      </c>
    </row>
    <row r="1488" spans="1:2" x14ac:dyDescent="0.3">
      <c r="A1488" s="20" t="s">
        <v>2736</v>
      </c>
      <c r="B1488" s="7">
        <v>13300</v>
      </c>
    </row>
    <row r="1489" spans="1:2" x14ac:dyDescent="0.3">
      <c r="A1489" s="21" t="s">
        <v>2771</v>
      </c>
      <c r="B1489" s="7">
        <v>13300</v>
      </c>
    </row>
    <row r="1490" spans="1:2" x14ac:dyDescent="0.3">
      <c r="A1490" s="22" t="s">
        <v>2788</v>
      </c>
      <c r="B1490" s="7">
        <v>13300</v>
      </c>
    </row>
    <row r="1491" spans="1:2" x14ac:dyDescent="0.3">
      <c r="A1491" s="23">
        <v>45741.698854166665</v>
      </c>
      <c r="B1491" s="7">
        <v>13300</v>
      </c>
    </row>
    <row r="1492" spans="1:2" x14ac:dyDescent="0.3">
      <c r="A1492" s="20" t="s">
        <v>2737</v>
      </c>
      <c r="B1492" s="7">
        <v>14250</v>
      </c>
    </row>
    <row r="1493" spans="1:2" x14ac:dyDescent="0.3">
      <c r="A1493" s="21" t="s">
        <v>2785</v>
      </c>
      <c r="B1493" s="7">
        <v>14250</v>
      </c>
    </row>
    <row r="1494" spans="1:2" x14ac:dyDescent="0.3">
      <c r="A1494" s="22" t="s">
        <v>2802</v>
      </c>
      <c r="B1494" s="7">
        <v>14250</v>
      </c>
    </row>
    <row r="1495" spans="1:2" x14ac:dyDescent="0.3">
      <c r="A1495" s="23">
        <v>45741.712418981479</v>
      </c>
      <c r="B1495" s="7">
        <v>14250</v>
      </c>
    </row>
    <row r="1496" spans="1:2" x14ac:dyDescent="0.3">
      <c r="A1496" s="20" t="s">
        <v>2740</v>
      </c>
      <c r="B1496" s="7">
        <v>23750</v>
      </c>
    </row>
    <row r="1497" spans="1:2" x14ac:dyDescent="0.3">
      <c r="A1497" s="21" t="s">
        <v>2798</v>
      </c>
      <c r="B1497" s="7">
        <v>23750</v>
      </c>
    </row>
    <row r="1498" spans="1:2" x14ac:dyDescent="0.3">
      <c r="A1498" s="22" t="s">
        <v>2775</v>
      </c>
      <c r="B1498" s="7">
        <v>23750</v>
      </c>
    </row>
    <row r="1499" spans="1:2" x14ac:dyDescent="0.3">
      <c r="A1499" s="23">
        <v>45741.860763888886</v>
      </c>
      <c r="B1499" s="7">
        <v>23750</v>
      </c>
    </row>
    <row r="1500" spans="1:2" x14ac:dyDescent="0.3">
      <c r="A1500" s="20" t="s">
        <v>2741</v>
      </c>
      <c r="B1500" s="7">
        <v>27929.999999999996</v>
      </c>
    </row>
    <row r="1501" spans="1:2" x14ac:dyDescent="0.3">
      <c r="A1501" s="21" t="s">
        <v>2767</v>
      </c>
      <c r="B1501" s="7">
        <v>27929.999999999996</v>
      </c>
    </row>
    <row r="1502" spans="1:2" x14ac:dyDescent="0.3">
      <c r="A1502" s="22" t="s">
        <v>2802</v>
      </c>
      <c r="B1502" s="7">
        <v>27929.999999999996</v>
      </c>
    </row>
    <row r="1503" spans="1:2" x14ac:dyDescent="0.3">
      <c r="A1503" s="23">
        <v>45741.905474537038</v>
      </c>
      <c r="B1503" s="7">
        <v>27929.999999999996</v>
      </c>
    </row>
    <row r="1504" spans="1:2" x14ac:dyDescent="0.3">
      <c r="A1504" s="19" t="s">
        <v>2479</v>
      </c>
      <c r="B1504" s="7">
        <v>539350</v>
      </c>
    </row>
    <row r="1505" spans="1:2" x14ac:dyDescent="0.3">
      <c r="A1505" s="20" t="s">
        <v>2722</v>
      </c>
      <c r="B1505" s="7">
        <v>57500</v>
      </c>
    </row>
    <row r="1506" spans="1:2" x14ac:dyDescent="0.3">
      <c r="A1506" s="21" t="s">
        <v>2786</v>
      </c>
      <c r="B1506" s="7">
        <v>57500</v>
      </c>
    </row>
    <row r="1507" spans="1:2" x14ac:dyDescent="0.3">
      <c r="A1507" s="22" t="s">
        <v>2778</v>
      </c>
      <c r="B1507" s="7">
        <v>57500</v>
      </c>
    </row>
    <row r="1508" spans="1:2" x14ac:dyDescent="0.3">
      <c r="A1508" s="23">
        <v>45742.112199074072</v>
      </c>
      <c r="B1508" s="7">
        <v>57500</v>
      </c>
    </row>
    <row r="1509" spans="1:2" x14ac:dyDescent="0.3">
      <c r="A1509" s="20" t="s">
        <v>2725</v>
      </c>
      <c r="B1509" s="7">
        <v>26000</v>
      </c>
    </row>
    <row r="1510" spans="1:2" x14ac:dyDescent="0.3">
      <c r="A1510" s="21" t="s">
        <v>2768</v>
      </c>
      <c r="B1510" s="7">
        <v>26000</v>
      </c>
    </row>
    <row r="1511" spans="1:2" x14ac:dyDescent="0.3">
      <c r="A1511" s="22" t="s">
        <v>2791</v>
      </c>
      <c r="B1511" s="7">
        <v>26000</v>
      </c>
    </row>
    <row r="1512" spans="1:2" x14ac:dyDescent="0.3">
      <c r="A1512" s="23">
        <v>45742.22855324074</v>
      </c>
      <c r="B1512" s="7">
        <v>26000</v>
      </c>
    </row>
    <row r="1513" spans="1:2" x14ac:dyDescent="0.3">
      <c r="A1513" s="20" t="s">
        <v>2730</v>
      </c>
      <c r="B1513" s="7">
        <v>130000</v>
      </c>
    </row>
    <row r="1514" spans="1:2" x14ac:dyDescent="0.3">
      <c r="A1514" s="21" t="s">
        <v>2755</v>
      </c>
      <c r="B1514" s="7">
        <v>72000</v>
      </c>
    </row>
    <row r="1515" spans="1:2" x14ac:dyDescent="0.3">
      <c r="A1515" s="22" t="s">
        <v>2792</v>
      </c>
      <c r="B1515" s="7">
        <v>72000</v>
      </c>
    </row>
    <row r="1516" spans="1:2" x14ac:dyDescent="0.3">
      <c r="A1516" s="23">
        <v>45742.424212962964</v>
      </c>
      <c r="B1516" s="7">
        <v>72000</v>
      </c>
    </row>
    <row r="1517" spans="1:2" x14ac:dyDescent="0.3">
      <c r="A1517" s="21" t="s">
        <v>2798</v>
      </c>
      <c r="B1517" s="7">
        <v>58000</v>
      </c>
    </row>
    <row r="1518" spans="1:2" x14ac:dyDescent="0.3">
      <c r="A1518" s="22" t="s">
        <v>2770</v>
      </c>
      <c r="B1518" s="7">
        <v>58000</v>
      </c>
    </row>
    <row r="1519" spans="1:2" x14ac:dyDescent="0.3">
      <c r="A1519" s="23">
        <v>45742.444027777776</v>
      </c>
      <c r="B1519" s="7">
        <v>58000</v>
      </c>
    </row>
    <row r="1520" spans="1:2" x14ac:dyDescent="0.3">
      <c r="A1520" s="20" t="s">
        <v>2731</v>
      </c>
      <c r="B1520" s="7">
        <v>65600</v>
      </c>
    </row>
    <row r="1521" spans="1:2" x14ac:dyDescent="0.3">
      <c r="A1521" s="21" t="s">
        <v>2758</v>
      </c>
      <c r="B1521" s="7">
        <v>44000</v>
      </c>
    </row>
    <row r="1522" spans="1:2" x14ac:dyDescent="0.3">
      <c r="A1522" s="22" t="s">
        <v>2791</v>
      </c>
      <c r="B1522" s="7">
        <v>44000</v>
      </c>
    </row>
    <row r="1523" spans="1:2" x14ac:dyDescent="0.3">
      <c r="A1523" s="23">
        <v>45742.458414351851</v>
      </c>
      <c r="B1523" s="7">
        <v>44000</v>
      </c>
    </row>
    <row r="1524" spans="1:2" x14ac:dyDescent="0.3">
      <c r="A1524" s="21" t="s">
        <v>2768</v>
      </c>
      <c r="B1524" s="7">
        <v>21600</v>
      </c>
    </row>
    <row r="1525" spans="1:2" x14ac:dyDescent="0.3">
      <c r="A1525" s="22" t="s">
        <v>2780</v>
      </c>
      <c r="B1525" s="7">
        <v>21600</v>
      </c>
    </row>
    <row r="1526" spans="1:2" x14ac:dyDescent="0.3">
      <c r="A1526" s="23">
        <v>45742.479016203702</v>
      </c>
      <c r="B1526" s="7">
        <v>21600</v>
      </c>
    </row>
    <row r="1527" spans="1:2" x14ac:dyDescent="0.3">
      <c r="A1527" s="20" t="s">
        <v>2732</v>
      </c>
      <c r="B1527" s="7">
        <v>31500</v>
      </c>
    </row>
    <row r="1528" spans="1:2" x14ac:dyDescent="0.3">
      <c r="A1528" s="21" t="s">
        <v>2753</v>
      </c>
      <c r="B1528" s="7">
        <v>31500</v>
      </c>
    </row>
    <row r="1529" spans="1:2" x14ac:dyDescent="0.3">
      <c r="A1529" s="22" t="s">
        <v>2788</v>
      </c>
      <c r="B1529" s="7">
        <v>31500</v>
      </c>
    </row>
    <row r="1530" spans="1:2" x14ac:dyDescent="0.3">
      <c r="A1530" s="23">
        <v>45742.523159722223</v>
      </c>
      <c r="B1530" s="7">
        <v>31500</v>
      </c>
    </row>
    <row r="1531" spans="1:2" x14ac:dyDescent="0.3">
      <c r="A1531" s="20" t="s">
        <v>2733</v>
      </c>
      <c r="B1531" s="7">
        <v>44200</v>
      </c>
    </row>
    <row r="1532" spans="1:2" x14ac:dyDescent="0.3">
      <c r="A1532" s="21" t="s">
        <v>2794</v>
      </c>
      <c r="B1532" s="7">
        <v>44200</v>
      </c>
    </row>
    <row r="1533" spans="1:2" x14ac:dyDescent="0.3">
      <c r="A1533" s="22" t="s">
        <v>2752</v>
      </c>
      <c r="B1533" s="7">
        <v>44200</v>
      </c>
    </row>
    <row r="1534" spans="1:2" x14ac:dyDescent="0.3">
      <c r="A1534" s="23">
        <v>45742.544305555559</v>
      </c>
      <c r="B1534" s="7">
        <v>44200</v>
      </c>
    </row>
    <row r="1535" spans="1:2" x14ac:dyDescent="0.3">
      <c r="A1535" s="20" t="s">
        <v>2735</v>
      </c>
      <c r="B1535" s="7">
        <v>77200</v>
      </c>
    </row>
    <row r="1536" spans="1:2" x14ac:dyDescent="0.3">
      <c r="A1536" s="21" t="s">
        <v>2785</v>
      </c>
      <c r="B1536" s="7">
        <v>57200.000000000007</v>
      </c>
    </row>
    <row r="1537" spans="1:2" x14ac:dyDescent="0.3">
      <c r="A1537" s="22" t="s">
        <v>2768</v>
      </c>
      <c r="B1537" s="7">
        <v>57200.000000000007</v>
      </c>
    </row>
    <row r="1538" spans="1:2" x14ac:dyDescent="0.3">
      <c r="A1538" s="23">
        <v>45742.628807870373</v>
      </c>
      <c r="B1538" s="7">
        <v>57200.000000000007</v>
      </c>
    </row>
    <row r="1539" spans="1:2" x14ac:dyDescent="0.3">
      <c r="A1539" s="21" t="s">
        <v>2796</v>
      </c>
      <c r="B1539" s="7">
        <v>20000</v>
      </c>
    </row>
    <row r="1540" spans="1:2" x14ac:dyDescent="0.3">
      <c r="A1540" s="22" t="s">
        <v>2764</v>
      </c>
      <c r="B1540" s="7">
        <v>20000</v>
      </c>
    </row>
    <row r="1541" spans="1:2" x14ac:dyDescent="0.3">
      <c r="A1541" s="23">
        <v>45742.666481481479</v>
      </c>
      <c r="B1541" s="7">
        <v>20000</v>
      </c>
    </row>
    <row r="1542" spans="1:2" x14ac:dyDescent="0.3">
      <c r="A1542" s="20" t="s">
        <v>2737</v>
      </c>
      <c r="B1542" s="7">
        <v>12150</v>
      </c>
    </row>
    <row r="1543" spans="1:2" x14ac:dyDescent="0.3">
      <c r="A1543" s="21" t="s">
        <v>2798</v>
      </c>
      <c r="B1543" s="7">
        <v>12150</v>
      </c>
    </row>
    <row r="1544" spans="1:2" x14ac:dyDescent="0.3">
      <c r="A1544" s="22" t="s">
        <v>2793</v>
      </c>
      <c r="B1544" s="7">
        <v>12150</v>
      </c>
    </row>
    <row r="1545" spans="1:2" x14ac:dyDescent="0.3">
      <c r="A1545" s="23">
        <v>45742.735462962963</v>
      </c>
      <c r="B1545" s="7">
        <v>12150</v>
      </c>
    </row>
    <row r="1546" spans="1:2" x14ac:dyDescent="0.3">
      <c r="A1546" s="20" t="s">
        <v>2740</v>
      </c>
      <c r="B1546" s="7">
        <v>55200</v>
      </c>
    </row>
    <row r="1547" spans="1:2" x14ac:dyDescent="0.3">
      <c r="A1547" s="21" t="s">
        <v>2796</v>
      </c>
      <c r="B1547" s="7">
        <v>55200</v>
      </c>
    </row>
    <row r="1548" spans="1:2" x14ac:dyDescent="0.3">
      <c r="A1548" s="22" t="s">
        <v>2765</v>
      </c>
      <c r="B1548" s="7">
        <v>55200</v>
      </c>
    </row>
    <row r="1549" spans="1:2" x14ac:dyDescent="0.3">
      <c r="A1549" s="23">
        <v>45742.874895833331</v>
      </c>
      <c r="B1549" s="7">
        <v>55200</v>
      </c>
    </row>
    <row r="1550" spans="1:2" x14ac:dyDescent="0.3">
      <c r="A1550" s="20" t="s">
        <v>2742</v>
      </c>
      <c r="B1550" s="7">
        <v>40000</v>
      </c>
    </row>
    <row r="1551" spans="1:2" x14ac:dyDescent="0.3">
      <c r="A1551" s="21" t="s">
        <v>2755</v>
      </c>
      <c r="B1551" s="7">
        <v>40000</v>
      </c>
    </row>
    <row r="1552" spans="1:2" x14ac:dyDescent="0.3">
      <c r="A1552" s="22" t="s">
        <v>2791</v>
      </c>
      <c r="B1552" s="7">
        <v>40000</v>
      </c>
    </row>
    <row r="1553" spans="1:2" x14ac:dyDescent="0.3">
      <c r="A1553" s="23">
        <v>45742.923692129632</v>
      </c>
      <c r="B1553" s="7">
        <v>40000</v>
      </c>
    </row>
    <row r="1554" spans="1:2" x14ac:dyDescent="0.3">
      <c r="A1554" s="19" t="s">
        <v>2480</v>
      </c>
      <c r="B1554" s="7">
        <v>537800</v>
      </c>
    </row>
    <row r="1555" spans="1:2" x14ac:dyDescent="0.3">
      <c r="A1555" s="20" t="s">
        <v>2723</v>
      </c>
      <c r="B1555" s="7">
        <v>15400.000000000002</v>
      </c>
    </row>
    <row r="1556" spans="1:2" x14ac:dyDescent="0.3">
      <c r="A1556" s="21" t="s">
        <v>2775</v>
      </c>
      <c r="B1556" s="7">
        <v>15400.000000000002</v>
      </c>
    </row>
    <row r="1557" spans="1:2" x14ac:dyDescent="0.3">
      <c r="A1557" s="22" t="s">
        <v>2754</v>
      </c>
      <c r="B1557" s="7">
        <v>15400.000000000002</v>
      </c>
    </row>
    <row r="1558" spans="1:2" x14ac:dyDescent="0.3">
      <c r="A1558" s="23">
        <v>45743.146157407406</v>
      </c>
      <c r="B1558" s="7">
        <v>15400.000000000002</v>
      </c>
    </row>
    <row r="1559" spans="1:2" x14ac:dyDescent="0.3">
      <c r="A1559" s="20" t="s">
        <v>2728</v>
      </c>
      <c r="B1559" s="7">
        <v>54000</v>
      </c>
    </row>
    <row r="1560" spans="1:2" x14ac:dyDescent="0.3">
      <c r="A1560" s="21" t="s">
        <v>2765</v>
      </c>
      <c r="B1560" s="7">
        <v>54000</v>
      </c>
    </row>
    <row r="1561" spans="1:2" x14ac:dyDescent="0.3">
      <c r="A1561" s="22" t="s">
        <v>2761</v>
      </c>
      <c r="B1561" s="7">
        <v>54000</v>
      </c>
    </row>
    <row r="1562" spans="1:2" x14ac:dyDescent="0.3">
      <c r="A1562" s="23">
        <v>45743.368981481479</v>
      </c>
      <c r="B1562" s="7">
        <v>54000</v>
      </c>
    </row>
    <row r="1563" spans="1:2" x14ac:dyDescent="0.3">
      <c r="A1563" s="20" t="s">
        <v>2729</v>
      </c>
      <c r="B1563" s="7">
        <v>89600</v>
      </c>
    </row>
    <row r="1564" spans="1:2" x14ac:dyDescent="0.3">
      <c r="A1564" s="21" t="s">
        <v>2747</v>
      </c>
      <c r="B1564" s="7">
        <v>33600</v>
      </c>
    </row>
    <row r="1565" spans="1:2" x14ac:dyDescent="0.3">
      <c r="A1565" s="22" t="s">
        <v>2763</v>
      </c>
      <c r="B1565" s="7">
        <v>33600</v>
      </c>
    </row>
    <row r="1566" spans="1:2" x14ac:dyDescent="0.3">
      <c r="A1566" s="23">
        <v>45743.400370370371</v>
      </c>
      <c r="B1566" s="7">
        <v>33600</v>
      </c>
    </row>
    <row r="1567" spans="1:2" x14ac:dyDescent="0.3">
      <c r="A1567" s="21" t="s">
        <v>2769</v>
      </c>
      <c r="B1567" s="7">
        <v>56000</v>
      </c>
    </row>
    <row r="1568" spans="1:2" x14ac:dyDescent="0.3">
      <c r="A1568" s="22" t="s">
        <v>2761</v>
      </c>
      <c r="B1568" s="7">
        <v>56000</v>
      </c>
    </row>
    <row r="1569" spans="1:2" x14ac:dyDescent="0.3">
      <c r="A1569" s="23">
        <v>45743.406481481485</v>
      </c>
      <c r="B1569" s="7">
        <v>56000</v>
      </c>
    </row>
    <row r="1570" spans="1:2" x14ac:dyDescent="0.3">
      <c r="A1570" s="20" t="s">
        <v>2730</v>
      </c>
      <c r="B1570" s="7">
        <v>51300</v>
      </c>
    </row>
    <row r="1571" spans="1:2" x14ac:dyDescent="0.3">
      <c r="A1571" s="21" t="s">
        <v>2770</v>
      </c>
      <c r="B1571" s="7">
        <v>16500</v>
      </c>
    </row>
    <row r="1572" spans="1:2" x14ac:dyDescent="0.3">
      <c r="A1572" s="22" t="s">
        <v>2754</v>
      </c>
      <c r="B1572" s="7">
        <v>16500</v>
      </c>
    </row>
    <row r="1573" spans="1:2" x14ac:dyDescent="0.3">
      <c r="A1573" s="23">
        <v>45743.433657407404</v>
      </c>
      <c r="B1573" s="7">
        <v>16500</v>
      </c>
    </row>
    <row r="1574" spans="1:2" x14ac:dyDescent="0.3">
      <c r="A1574" s="21" t="s">
        <v>2762</v>
      </c>
      <c r="B1574" s="7">
        <v>34800</v>
      </c>
    </row>
    <row r="1575" spans="1:2" x14ac:dyDescent="0.3">
      <c r="A1575" s="22" t="s">
        <v>2785</v>
      </c>
      <c r="B1575" s="7">
        <v>34800</v>
      </c>
    </row>
    <row r="1576" spans="1:2" x14ac:dyDescent="0.3">
      <c r="A1576" s="23">
        <v>45743.455613425926</v>
      </c>
      <c r="B1576" s="7">
        <v>34800</v>
      </c>
    </row>
    <row r="1577" spans="1:2" x14ac:dyDescent="0.3">
      <c r="A1577" s="20" t="s">
        <v>2732</v>
      </c>
      <c r="B1577" s="7">
        <v>50800</v>
      </c>
    </row>
    <row r="1578" spans="1:2" x14ac:dyDescent="0.3">
      <c r="A1578" s="21" t="s">
        <v>2789</v>
      </c>
      <c r="B1578" s="7">
        <v>43200</v>
      </c>
    </row>
    <row r="1579" spans="1:2" x14ac:dyDescent="0.3">
      <c r="A1579" s="22" t="s">
        <v>2768</v>
      </c>
      <c r="B1579" s="7">
        <v>43200</v>
      </c>
    </row>
    <row r="1580" spans="1:2" x14ac:dyDescent="0.3">
      <c r="A1580" s="23">
        <v>45743.515613425923</v>
      </c>
      <c r="B1580" s="7">
        <v>43200</v>
      </c>
    </row>
    <row r="1581" spans="1:2" x14ac:dyDescent="0.3">
      <c r="A1581" s="21" t="s">
        <v>2805</v>
      </c>
      <c r="B1581" s="7">
        <v>7600</v>
      </c>
    </row>
    <row r="1582" spans="1:2" x14ac:dyDescent="0.3">
      <c r="A1582" s="22" t="s">
        <v>2796</v>
      </c>
      <c r="B1582" s="7">
        <v>7600</v>
      </c>
    </row>
    <row r="1583" spans="1:2" x14ac:dyDescent="0.3">
      <c r="A1583" s="23">
        <v>45743.540266203701</v>
      </c>
      <c r="B1583" s="7">
        <v>7600</v>
      </c>
    </row>
    <row r="1584" spans="1:2" x14ac:dyDescent="0.3">
      <c r="A1584" s="20" t="s">
        <v>2733</v>
      </c>
      <c r="B1584" s="7">
        <v>34500</v>
      </c>
    </row>
    <row r="1585" spans="1:2" x14ac:dyDescent="0.3">
      <c r="A1585" s="21" t="s">
        <v>2763</v>
      </c>
      <c r="B1585" s="7">
        <v>34500</v>
      </c>
    </row>
    <row r="1586" spans="1:2" x14ac:dyDescent="0.3">
      <c r="A1586" s="22" t="s">
        <v>2805</v>
      </c>
      <c r="B1586" s="7">
        <v>34500</v>
      </c>
    </row>
    <row r="1587" spans="1:2" x14ac:dyDescent="0.3">
      <c r="A1587" s="23">
        <v>45743.56454861111</v>
      </c>
      <c r="B1587" s="7">
        <v>34500</v>
      </c>
    </row>
    <row r="1588" spans="1:2" x14ac:dyDescent="0.3">
      <c r="A1588" s="20" t="s">
        <v>2735</v>
      </c>
      <c r="B1588" s="7">
        <v>127200</v>
      </c>
    </row>
    <row r="1589" spans="1:2" x14ac:dyDescent="0.3">
      <c r="A1589" s="21" t="s">
        <v>2803</v>
      </c>
      <c r="B1589" s="7">
        <v>55200</v>
      </c>
    </row>
    <row r="1590" spans="1:2" x14ac:dyDescent="0.3">
      <c r="A1590" s="22" t="s">
        <v>2754</v>
      </c>
      <c r="B1590" s="7">
        <v>55200</v>
      </c>
    </row>
    <row r="1591" spans="1:2" x14ac:dyDescent="0.3">
      <c r="A1591" s="23">
        <v>45743.654490740744</v>
      </c>
      <c r="B1591" s="7">
        <v>55200</v>
      </c>
    </row>
    <row r="1592" spans="1:2" x14ac:dyDescent="0.3">
      <c r="A1592" s="21" t="s">
        <v>2752</v>
      </c>
      <c r="B1592" s="7">
        <v>72000</v>
      </c>
    </row>
    <row r="1593" spans="1:2" x14ac:dyDescent="0.3">
      <c r="A1593" s="22" t="s">
        <v>2796</v>
      </c>
      <c r="B1593" s="7">
        <v>72000</v>
      </c>
    </row>
    <row r="1594" spans="1:2" x14ac:dyDescent="0.3">
      <c r="A1594" s="23">
        <v>45743.659016203703</v>
      </c>
      <c r="B1594" s="7">
        <v>72000</v>
      </c>
    </row>
    <row r="1595" spans="1:2" x14ac:dyDescent="0.3">
      <c r="A1595" s="20" t="s">
        <v>2736</v>
      </c>
      <c r="B1595" s="7">
        <v>43500</v>
      </c>
    </row>
    <row r="1596" spans="1:2" x14ac:dyDescent="0.3">
      <c r="A1596" s="21" t="s">
        <v>2791</v>
      </c>
      <c r="B1596" s="7">
        <v>43500</v>
      </c>
    </row>
    <row r="1597" spans="1:2" x14ac:dyDescent="0.3">
      <c r="A1597" s="22" t="s">
        <v>2777</v>
      </c>
      <c r="B1597" s="7">
        <v>43500</v>
      </c>
    </row>
    <row r="1598" spans="1:2" x14ac:dyDescent="0.3">
      <c r="A1598" s="23">
        <v>45743.671886574077</v>
      </c>
      <c r="B1598" s="7">
        <v>43500</v>
      </c>
    </row>
    <row r="1599" spans="1:2" x14ac:dyDescent="0.3">
      <c r="A1599" s="20" t="s">
        <v>2738</v>
      </c>
      <c r="B1599" s="7">
        <v>64399.999999999993</v>
      </c>
    </row>
    <row r="1600" spans="1:2" x14ac:dyDescent="0.3">
      <c r="A1600" s="21" t="s">
        <v>2780</v>
      </c>
      <c r="B1600" s="7">
        <v>64399.999999999993</v>
      </c>
    </row>
    <row r="1601" spans="1:2" x14ac:dyDescent="0.3">
      <c r="A1601" s="22" t="s">
        <v>2754</v>
      </c>
      <c r="B1601" s="7">
        <v>64399.999999999993</v>
      </c>
    </row>
    <row r="1602" spans="1:2" x14ac:dyDescent="0.3">
      <c r="A1602" s="23">
        <v>45743.782962962963</v>
      </c>
      <c r="B1602" s="7">
        <v>64399.999999999993</v>
      </c>
    </row>
    <row r="1603" spans="1:2" x14ac:dyDescent="0.3">
      <c r="A1603" s="20" t="s">
        <v>2743</v>
      </c>
      <c r="B1603" s="7">
        <v>7100</v>
      </c>
    </row>
    <row r="1604" spans="1:2" x14ac:dyDescent="0.3">
      <c r="A1604" s="21" t="s">
        <v>2788</v>
      </c>
      <c r="B1604" s="7">
        <v>7100</v>
      </c>
    </row>
    <row r="1605" spans="1:2" x14ac:dyDescent="0.3">
      <c r="A1605" s="22" t="s">
        <v>2801</v>
      </c>
      <c r="B1605" s="7">
        <v>7100</v>
      </c>
    </row>
    <row r="1606" spans="1:2" x14ac:dyDescent="0.3">
      <c r="A1606" s="23">
        <v>45743.973553240743</v>
      </c>
      <c r="B1606" s="7">
        <v>7100</v>
      </c>
    </row>
    <row r="1607" spans="1:2" x14ac:dyDescent="0.3">
      <c r="A1607" s="19" t="s">
        <v>2481</v>
      </c>
      <c r="B1607" s="7">
        <v>287550</v>
      </c>
    </row>
    <row r="1608" spans="1:2" x14ac:dyDescent="0.3">
      <c r="A1608" s="20" t="s">
        <v>2721</v>
      </c>
      <c r="B1608" s="7">
        <v>5000</v>
      </c>
    </row>
    <row r="1609" spans="1:2" x14ac:dyDescent="0.3">
      <c r="A1609" s="21" t="s">
        <v>2776</v>
      </c>
      <c r="B1609" s="7">
        <v>5000</v>
      </c>
    </row>
    <row r="1610" spans="1:2" x14ac:dyDescent="0.3">
      <c r="A1610" s="22" t="s">
        <v>2776</v>
      </c>
      <c r="B1610" s="7">
        <v>5000</v>
      </c>
    </row>
    <row r="1611" spans="1:2" x14ac:dyDescent="0.3">
      <c r="A1611" s="23">
        <v>45744.076967592591</v>
      </c>
      <c r="B1611" s="7">
        <v>5000</v>
      </c>
    </row>
    <row r="1612" spans="1:2" x14ac:dyDescent="0.3">
      <c r="A1612" s="20" t="s">
        <v>2723</v>
      </c>
      <c r="B1612" s="7">
        <v>21850</v>
      </c>
    </row>
    <row r="1613" spans="1:2" x14ac:dyDescent="0.3">
      <c r="A1613" s="21" t="s">
        <v>2772</v>
      </c>
      <c r="B1613" s="7">
        <v>21850</v>
      </c>
    </row>
    <row r="1614" spans="1:2" x14ac:dyDescent="0.3">
      <c r="A1614" s="22" t="s">
        <v>2802</v>
      </c>
      <c r="B1614" s="7">
        <v>21850</v>
      </c>
    </row>
    <row r="1615" spans="1:2" x14ac:dyDescent="0.3">
      <c r="A1615" s="23">
        <v>45744.144363425927</v>
      </c>
      <c r="B1615" s="7">
        <v>21850</v>
      </c>
    </row>
    <row r="1616" spans="1:2" x14ac:dyDescent="0.3">
      <c r="A1616" s="20" t="s">
        <v>2729</v>
      </c>
      <c r="B1616" s="7">
        <v>100000</v>
      </c>
    </row>
    <row r="1617" spans="1:2" x14ac:dyDescent="0.3">
      <c r="A1617" s="21" t="s">
        <v>2748</v>
      </c>
      <c r="B1617" s="7">
        <v>80500</v>
      </c>
    </row>
    <row r="1618" spans="1:2" x14ac:dyDescent="0.3">
      <c r="A1618" s="22" t="s">
        <v>2751</v>
      </c>
      <c r="B1618" s="7">
        <v>80500</v>
      </c>
    </row>
    <row r="1619" spans="1:2" x14ac:dyDescent="0.3">
      <c r="A1619" s="23">
        <v>45744.381377314814</v>
      </c>
      <c r="B1619" s="7">
        <v>80500</v>
      </c>
    </row>
    <row r="1620" spans="1:2" x14ac:dyDescent="0.3">
      <c r="A1620" s="21" t="s">
        <v>2800</v>
      </c>
      <c r="B1620" s="7">
        <v>19500</v>
      </c>
    </row>
    <row r="1621" spans="1:2" x14ac:dyDescent="0.3">
      <c r="A1621" s="22" t="s">
        <v>2797</v>
      </c>
      <c r="B1621" s="7">
        <v>19500</v>
      </c>
    </row>
    <row r="1622" spans="1:2" x14ac:dyDescent="0.3">
      <c r="A1622" s="23">
        <v>45744.412511574075</v>
      </c>
      <c r="B1622" s="7">
        <v>19500</v>
      </c>
    </row>
    <row r="1623" spans="1:2" x14ac:dyDescent="0.3">
      <c r="A1623" s="20" t="s">
        <v>2730</v>
      </c>
      <c r="B1623" s="7">
        <v>30000</v>
      </c>
    </row>
    <row r="1624" spans="1:2" x14ac:dyDescent="0.3">
      <c r="A1624" s="21" t="s">
        <v>2757</v>
      </c>
      <c r="B1624" s="7">
        <v>30000</v>
      </c>
    </row>
    <row r="1625" spans="1:2" x14ac:dyDescent="0.3">
      <c r="A1625" s="22" t="s">
        <v>2770</v>
      </c>
      <c r="B1625" s="7">
        <v>30000</v>
      </c>
    </row>
    <row r="1626" spans="1:2" x14ac:dyDescent="0.3">
      <c r="A1626" s="23">
        <v>45744.421111111114</v>
      </c>
      <c r="B1626" s="7">
        <v>30000</v>
      </c>
    </row>
    <row r="1627" spans="1:2" x14ac:dyDescent="0.3">
      <c r="A1627" s="20" t="s">
        <v>2731</v>
      </c>
      <c r="B1627" s="7">
        <v>20250</v>
      </c>
    </row>
    <row r="1628" spans="1:2" x14ac:dyDescent="0.3">
      <c r="A1628" s="21" t="s">
        <v>2757</v>
      </c>
      <c r="B1628" s="7">
        <v>5250</v>
      </c>
    </row>
    <row r="1629" spans="1:2" x14ac:dyDescent="0.3">
      <c r="A1629" s="22" t="s">
        <v>2769</v>
      </c>
      <c r="B1629" s="7">
        <v>5250</v>
      </c>
    </row>
    <row r="1630" spans="1:2" x14ac:dyDescent="0.3">
      <c r="A1630" s="23">
        <v>45744.463020833333</v>
      </c>
      <c r="B1630" s="7">
        <v>5250</v>
      </c>
    </row>
    <row r="1631" spans="1:2" x14ac:dyDescent="0.3">
      <c r="A1631" s="21" t="s">
        <v>2755</v>
      </c>
      <c r="B1631" s="7">
        <v>15000</v>
      </c>
    </row>
    <row r="1632" spans="1:2" x14ac:dyDescent="0.3">
      <c r="A1632" s="22" t="s">
        <v>2797</v>
      </c>
      <c r="B1632" s="7">
        <v>15000</v>
      </c>
    </row>
    <row r="1633" spans="1:2" x14ac:dyDescent="0.3">
      <c r="A1633" s="23">
        <v>45744.465289351851</v>
      </c>
      <c r="B1633" s="7">
        <v>15000</v>
      </c>
    </row>
    <row r="1634" spans="1:2" x14ac:dyDescent="0.3">
      <c r="A1634" s="20" t="s">
        <v>2735</v>
      </c>
      <c r="B1634" s="7">
        <v>37400</v>
      </c>
    </row>
    <row r="1635" spans="1:2" x14ac:dyDescent="0.3">
      <c r="A1635" s="21" t="s">
        <v>2747</v>
      </c>
      <c r="B1635" s="7">
        <v>29000</v>
      </c>
    </row>
    <row r="1636" spans="1:2" x14ac:dyDescent="0.3">
      <c r="A1636" s="22" t="s">
        <v>2804</v>
      </c>
      <c r="B1636" s="7">
        <v>29000</v>
      </c>
    </row>
    <row r="1637" spans="1:2" x14ac:dyDescent="0.3">
      <c r="A1637" s="23">
        <v>45744.650266203702</v>
      </c>
      <c r="B1637" s="7">
        <v>29000</v>
      </c>
    </row>
    <row r="1638" spans="1:2" x14ac:dyDescent="0.3">
      <c r="A1638" s="21" t="s">
        <v>2780</v>
      </c>
      <c r="B1638" s="7">
        <v>8400</v>
      </c>
    </row>
    <row r="1639" spans="1:2" x14ac:dyDescent="0.3">
      <c r="A1639" s="22" t="s">
        <v>2793</v>
      </c>
      <c r="B1639" s="7">
        <v>8400</v>
      </c>
    </row>
    <row r="1640" spans="1:2" x14ac:dyDescent="0.3">
      <c r="A1640" s="23">
        <v>45744.657685185186</v>
      </c>
      <c r="B1640" s="7">
        <v>8400</v>
      </c>
    </row>
    <row r="1641" spans="1:2" x14ac:dyDescent="0.3">
      <c r="A1641" s="20" t="s">
        <v>2737</v>
      </c>
      <c r="B1641" s="7">
        <v>38850</v>
      </c>
    </row>
    <row r="1642" spans="1:2" x14ac:dyDescent="0.3">
      <c r="A1642" s="21" t="s">
        <v>2784</v>
      </c>
      <c r="B1642" s="7">
        <v>10500</v>
      </c>
    </row>
    <row r="1643" spans="1:2" x14ac:dyDescent="0.3">
      <c r="A1643" s="22" t="s">
        <v>2757</v>
      </c>
      <c r="B1643" s="7">
        <v>10500</v>
      </c>
    </row>
    <row r="1644" spans="1:2" x14ac:dyDescent="0.3">
      <c r="A1644" s="23">
        <v>45744.719513888886</v>
      </c>
      <c r="B1644" s="7">
        <v>10500</v>
      </c>
    </row>
    <row r="1645" spans="1:2" x14ac:dyDescent="0.3">
      <c r="A1645" s="21" t="s">
        <v>2779</v>
      </c>
      <c r="B1645" s="7">
        <v>28350</v>
      </c>
    </row>
    <row r="1646" spans="1:2" x14ac:dyDescent="0.3">
      <c r="A1646" s="22" t="s">
        <v>2776</v>
      </c>
      <c r="B1646" s="7">
        <v>28350</v>
      </c>
    </row>
    <row r="1647" spans="1:2" x14ac:dyDescent="0.3">
      <c r="A1647" s="23">
        <v>45744.721412037034</v>
      </c>
      <c r="B1647" s="7">
        <v>28350</v>
      </c>
    </row>
    <row r="1648" spans="1:2" x14ac:dyDescent="0.3">
      <c r="A1648" s="20" t="s">
        <v>2739</v>
      </c>
      <c r="B1648" s="7">
        <v>6000</v>
      </c>
    </row>
    <row r="1649" spans="1:2" x14ac:dyDescent="0.3">
      <c r="A1649" s="21" t="s">
        <v>2758</v>
      </c>
      <c r="B1649" s="7">
        <v>6000</v>
      </c>
    </row>
    <row r="1650" spans="1:2" x14ac:dyDescent="0.3">
      <c r="A1650" s="22" t="s">
        <v>2760</v>
      </c>
      <c r="B1650" s="7">
        <v>6000</v>
      </c>
    </row>
    <row r="1651" spans="1:2" x14ac:dyDescent="0.3">
      <c r="A1651" s="23">
        <v>45744.791828703703</v>
      </c>
      <c r="B1651" s="7">
        <v>6000</v>
      </c>
    </row>
    <row r="1652" spans="1:2" x14ac:dyDescent="0.3">
      <c r="A1652" s="20" t="s">
        <v>2740</v>
      </c>
      <c r="B1652" s="7">
        <v>19200</v>
      </c>
    </row>
    <row r="1653" spans="1:2" x14ac:dyDescent="0.3">
      <c r="A1653" s="21" t="s">
        <v>2768</v>
      </c>
      <c r="B1653" s="7">
        <v>19200</v>
      </c>
    </row>
    <row r="1654" spans="1:2" x14ac:dyDescent="0.3">
      <c r="A1654" s="22" t="s">
        <v>2781</v>
      </c>
      <c r="B1654" s="7">
        <v>19200</v>
      </c>
    </row>
    <row r="1655" spans="1:2" x14ac:dyDescent="0.3">
      <c r="A1655" s="23">
        <v>45744.853912037041</v>
      </c>
      <c r="B1655" s="7">
        <v>19200</v>
      </c>
    </row>
    <row r="1656" spans="1:2" x14ac:dyDescent="0.3">
      <c r="A1656" s="20" t="s">
        <v>2741</v>
      </c>
      <c r="B1656" s="7">
        <v>9000</v>
      </c>
    </row>
    <row r="1657" spans="1:2" x14ac:dyDescent="0.3">
      <c r="A1657" s="21" t="s">
        <v>2779</v>
      </c>
      <c r="B1657" s="7">
        <v>9000</v>
      </c>
    </row>
    <row r="1658" spans="1:2" x14ac:dyDescent="0.3">
      <c r="A1658" s="22" t="s">
        <v>2777</v>
      </c>
      <c r="B1658" s="7">
        <v>9000</v>
      </c>
    </row>
    <row r="1659" spans="1:2" x14ac:dyDescent="0.3">
      <c r="A1659" s="23">
        <v>45744.887858796297</v>
      </c>
      <c r="B1659" s="7">
        <v>9000</v>
      </c>
    </row>
    <row r="1660" spans="1:2" x14ac:dyDescent="0.3">
      <c r="A1660" s="19" t="s">
        <v>2482</v>
      </c>
      <c r="B1660" s="7">
        <v>251200</v>
      </c>
    </row>
    <row r="1661" spans="1:2" x14ac:dyDescent="0.3">
      <c r="A1661" s="20" t="s">
        <v>2726</v>
      </c>
      <c r="B1661" s="7">
        <v>4650</v>
      </c>
    </row>
    <row r="1662" spans="1:2" x14ac:dyDescent="0.3">
      <c r="A1662" s="21" t="s">
        <v>2800</v>
      </c>
      <c r="B1662" s="7">
        <v>4650</v>
      </c>
    </row>
    <row r="1663" spans="1:2" x14ac:dyDescent="0.3">
      <c r="A1663" s="22" t="s">
        <v>2787</v>
      </c>
      <c r="B1663" s="7">
        <v>4650</v>
      </c>
    </row>
    <row r="1664" spans="1:2" x14ac:dyDescent="0.3">
      <c r="A1664" s="23">
        <v>45745.287638888891</v>
      </c>
      <c r="B1664" s="7">
        <v>4650</v>
      </c>
    </row>
    <row r="1665" spans="1:2" x14ac:dyDescent="0.3">
      <c r="A1665" s="20" t="s">
        <v>2727</v>
      </c>
      <c r="B1665" s="7">
        <v>6200</v>
      </c>
    </row>
    <row r="1666" spans="1:2" x14ac:dyDescent="0.3">
      <c r="A1666" s="21" t="s">
        <v>2760</v>
      </c>
      <c r="B1666" s="7">
        <v>6200</v>
      </c>
    </row>
    <row r="1667" spans="1:2" x14ac:dyDescent="0.3">
      <c r="A1667" s="22" t="s">
        <v>2790</v>
      </c>
      <c r="B1667" s="7">
        <v>6200</v>
      </c>
    </row>
    <row r="1668" spans="1:2" x14ac:dyDescent="0.3">
      <c r="A1668" s="23">
        <v>45745.301412037035</v>
      </c>
      <c r="B1668" s="7">
        <v>6200</v>
      </c>
    </row>
    <row r="1669" spans="1:2" x14ac:dyDescent="0.3">
      <c r="A1669" s="20" t="s">
        <v>2728</v>
      </c>
      <c r="B1669" s="7">
        <v>9000</v>
      </c>
    </row>
    <row r="1670" spans="1:2" x14ac:dyDescent="0.3">
      <c r="A1670" s="21" t="s">
        <v>2796</v>
      </c>
      <c r="B1670" s="7">
        <v>9000</v>
      </c>
    </row>
    <row r="1671" spans="1:2" x14ac:dyDescent="0.3">
      <c r="A1671" s="22" t="s">
        <v>2772</v>
      </c>
      <c r="B1671" s="7">
        <v>9000</v>
      </c>
    </row>
    <row r="1672" spans="1:2" x14ac:dyDescent="0.3">
      <c r="A1672" s="23">
        <v>45745.374618055554</v>
      </c>
      <c r="B1672" s="7">
        <v>9000</v>
      </c>
    </row>
    <row r="1673" spans="1:2" x14ac:dyDescent="0.3">
      <c r="A1673" s="20" t="s">
        <v>2730</v>
      </c>
      <c r="B1673" s="7">
        <v>110450</v>
      </c>
    </row>
    <row r="1674" spans="1:2" x14ac:dyDescent="0.3">
      <c r="A1674" s="21" t="s">
        <v>2794</v>
      </c>
      <c r="B1674" s="7">
        <v>35700</v>
      </c>
    </row>
    <row r="1675" spans="1:2" x14ac:dyDescent="0.3">
      <c r="A1675" s="22" t="s">
        <v>2766</v>
      </c>
      <c r="B1675" s="7">
        <v>35700</v>
      </c>
    </row>
    <row r="1676" spans="1:2" x14ac:dyDescent="0.3">
      <c r="A1676" s="23">
        <v>45745.41915509259</v>
      </c>
      <c r="B1676" s="7">
        <v>35700</v>
      </c>
    </row>
    <row r="1677" spans="1:2" x14ac:dyDescent="0.3">
      <c r="A1677" s="21" t="s">
        <v>2781</v>
      </c>
      <c r="B1677" s="7">
        <v>50750</v>
      </c>
    </row>
    <row r="1678" spans="1:2" x14ac:dyDescent="0.3">
      <c r="A1678" s="22" t="s">
        <v>2754</v>
      </c>
      <c r="B1678" s="7">
        <v>50750</v>
      </c>
    </row>
    <row r="1679" spans="1:2" x14ac:dyDescent="0.3">
      <c r="A1679" s="23">
        <v>45745.443379629629</v>
      </c>
      <c r="B1679" s="7">
        <v>50750</v>
      </c>
    </row>
    <row r="1680" spans="1:2" x14ac:dyDescent="0.3">
      <c r="A1680" s="21" t="s">
        <v>2756</v>
      </c>
      <c r="B1680" s="7">
        <v>24000</v>
      </c>
    </row>
    <row r="1681" spans="1:2" x14ac:dyDescent="0.3">
      <c r="A1681" s="22" t="s">
        <v>2804</v>
      </c>
      <c r="B1681" s="7">
        <v>24000</v>
      </c>
    </row>
    <row r="1682" spans="1:2" x14ac:dyDescent="0.3">
      <c r="A1682" s="23">
        <v>45745.444710648146</v>
      </c>
      <c r="B1682" s="7">
        <v>24000</v>
      </c>
    </row>
    <row r="1683" spans="1:2" x14ac:dyDescent="0.3">
      <c r="A1683" s="20" t="s">
        <v>2731</v>
      </c>
      <c r="B1683" s="7">
        <v>60000</v>
      </c>
    </row>
    <row r="1684" spans="1:2" x14ac:dyDescent="0.3">
      <c r="A1684" s="21" t="s">
        <v>2756</v>
      </c>
      <c r="B1684" s="7">
        <v>60000</v>
      </c>
    </row>
    <row r="1685" spans="1:2" x14ac:dyDescent="0.3">
      <c r="A1685" s="22" t="s">
        <v>2753</v>
      </c>
      <c r="B1685" s="7">
        <v>60000</v>
      </c>
    </row>
    <row r="1686" spans="1:2" x14ac:dyDescent="0.3">
      <c r="A1686" s="23">
        <v>45745.486493055556</v>
      </c>
      <c r="B1686" s="7">
        <v>60000</v>
      </c>
    </row>
    <row r="1687" spans="1:2" x14ac:dyDescent="0.3">
      <c r="A1687" s="20" t="s">
        <v>2732</v>
      </c>
      <c r="B1687" s="7">
        <v>22750</v>
      </c>
    </row>
    <row r="1688" spans="1:2" x14ac:dyDescent="0.3">
      <c r="A1688" s="21" t="s">
        <v>2790</v>
      </c>
      <c r="B1688" s="7">
        <v>22750</v>
      </c>
    </row>
    <row r="1689" spans="1:2" x14ac:dyDescent="0.3">
      <c r="A1689" s="22" t="s">
        <v>2774</v>
      </c>
      <c r="B1689" s="7">
        <v>22750</v>
      </c>
    </row>
    <row r="1690" spans="1:2" x14ac:dyDescent="0.3">
      <c r="A1690" s="23">
        <v>45745.502060185187</v>
      </c>
      <c r="B1690" s="7">
        <v>22750</v>
      </c>
    </row>
    <row r="1691" spans="1:2" x14ac:dyDescent="0.3">
      <c r="A1691" s="20" t="s">
        <v>2733</v>
      </c>
      <c r="B1691" s="7">
        <v>16000</v>
      </c>
    </row>
    <row r="1692" spans="1:2" x14ac:dyDescent="0.3">
      <c r="A1692" s="21" t="s">
        <v>2751</v>
      </c>
      <c r="B1692" s="7">
        <v>16000</v>
      </c>
    </row>
    <row r="1693" spans="1:2" x14ac:dyDescent="0.3">
      <c r="A1693" s="22" t="s">
        <v>2762</v>
      </c>
      <c r="B1693" s="7">
        <v>16000</v>
      </c>
    </row>
    <row r="1694" spans="1:2" x14ac:dyDescent="0.3">
      <c r="A1694" s="23">
        <v>45745.549953703703</v>
      </c>
      <c r="B1694" s="7">
        <v>16000</v>
      </c>
    </row>
    <row r="1695" spans="1:2" x14ac:dyDescent="0.3">
      <c r="A1695" s="20" t="s">
        <v>2737</v>
      </c>
      <c r="B1695" s="7">
        <v>14400</v>
      </c>
    </row>
    <row r="1696" spans="1:2" x14ac:dyDescent="0.3">
      <c r="A1696" s="21" t="s">
        <v>2794</v>
      </c>
      <c r="B1696" s="7">
        <v>14400</v>
      </c>
    </row>
    <row r="1697" spans="1:2" x14ac:dyDescent="0.3">
      <c r="A1697" s="22" t="s">
        <v>2758</v>
      </c>
      <c r="B1697" s="7">
        <v>14400</v>
      </c>
    </row>
    <row r="1698" spans="1:2" x14ac:dyDescent="0.3">
      <c r="A1698" s="23">
        <v>45745.710416666669</v>
      </c>
      <c r="B1698" s="7">
        <v>14400</v>
      </c>
    </row>
    <row r="1699" spans="1:2" x14ac:dyDescent="0.3">
      <c r="A1699" s="20" t="s">
        <v>2739</v>
      </c>
      <c r="B1699" s="7">
        <v>7750</v>
      </c>
    </row>
    <row r="1700" spans="1:2" x14ac:dyDescent="0.3">
      <c r="A1700" s="21" t="s">
        <v>2785</v>
      </c>
      <c r="B1700" s="7">
        <v>7750</v>
      </c>
    </row>
    <row r="1701" spans="1:2" x14ac:dyDescent="0.3">
      <c r="A1701" s="22" t="s">
        <v>2752</v>
      </c>
      <c r="B1701" s="7">
        <v>7750</v>
      </c>
    </row>
    <row r="1702" spans="1:2" x14ac:dyDescent="0.3">
      <c r="A1702" s="23">
        <v>45745.795694444445</v>
      </c>
      <c r="B1702" s="7">
        <v>7750</v>
      </c>
    </row>
    <row r="1703" spans="1:2" x14ac:dyDescent="0.3">
      <c r="A1703" s="19" t="s">
        <v>2483</v>
      </c>
      <c r="B1703" s="7">
        <v>660900</v>
      </c>
    </row>
    <row r="1704" spans="1:2" x14ac:dyDescent="0.3">
      <c r="A1704" s="20" t="s">
        <v>2722</v>
      </c>
      <c r="B1704" s="7">
        <v>56000</v>
      </c>
    </row>
    <row r="1705" spans="1:2" x14ac:dyDescent="0.3">
      <c r="A1705" s="21" t="s">
        <v>2780</v>
      </c>
      <c r="B1705" s="7">
        <v>56000</v>
      </c>
    </row>
    <row r="1706" spans="1:2" x14ac:dyDescent="0.3">
      <c r="A1706" s="22" t="s">
        <v>2773</v>
      </c>
      <c r="B1706" s="7">
        <v>56000</v>
      </c>
    </row>
    <row r="1707" spans="1:2" x14ac:dyDescent="0.3">
      <c r="A1707" s="23">
        <v>45746.116273148145</v>
      </c>
      <c r="B1707" s="7">
        <v>56000</v>
      </c>
    </row>
    <row r="1708" spans="1:2" x14ac:dyDescent="0.3">
      <c r="A1708" s="20" t="s">
        <v>2723</v>
      </c>
      <c r="B1708" s="7">
        <v>13000</v>
      </c>
    </row>
    <row r="1709" spans="1:2" x14ac:dyDescent="0.3">
      <c r="A1709" s="21" t="s">
        <v>2766</v>
      </c>
      <c r="B1709" s="7">
        <v>13000</v>
      </c>
    </row>
    <row r="1710" spans="1:2" x14ac:dyDescent="0.3">
      <c r="A1710" s="22" t="s">
        <v>2759</v>
      </c>
      <c r="B1710" s="7">
        <v>13000</v>
      </c>
    </row>
    <row r="1711" spans="1:2" x14ac:dyDescent="0.3">
      <c r="A1711" s="23">
        <v>45746.149525462963</v>
      </c>
      <c r="B1711" s="7">
        <v>13000</v>
      </c>
    </row>
    <row r="1712" spans="1:2" x14ac:dyDescent="0.3">
      <c r="A1712" s="20" t="s">
        <v>2729</v>
      </c>
      <c r="B1712" s="7">
        <v>15000</v>
      </c>
    </row>
    <row r="1713" spans="1:2" x14ac:dyDescent="0.3">
      <c r="A1713" s="21" t="s">
        <v>2770</v>
      </c>
      <c r="B1713" s="7">
        <v>15000</v>
      </c>
    </row>
    <row r="1714" spans="1:2" x14ac:dyDescent="0.3">
      <c r="A1714" s="22" t="s">
        <v>2796</v>
      </c>
      <c r="B1714" s="7">
        <v>15000</v>
      </c>
    </row>
    <row r="1715" spans="1:2" x14ac:dyDescent="0.3">
      <c r="A1715" s="23">
        <v>45746.39234953704</v>
      </c>
      <c r="B1715" s="7">
        <v>15000</v>
      </c>
    </row>
    <row r="1716" spans="1:2" x14ac:dyDescent="0.3">
      <c r="A1716" s="20" t="s">
        <v>2730</v>
      </c>
      <c r="B1716" s="7">
        <v>56250</v>
      </c>
    </row>
    <row r="1717" spans="1:2" x14ac:dyDescent="0.3">
      <c r="A1717" s="21" t="s">
        <v>2786</v>
      </c>
      <c r="B1717" s="7">
        <v>47250</v>
      </c>
    </row>
    <row r="1718" spans="1:2" x14ac:dyDescent="0.3">
      <c r="A1718" s="22" t="s">
        <v>2796</v>
      </c>
      <c r="B1718" s="7">
        <v>47250</v>
      </c>
    </row>
    <row r="1719" spans="1:2" x14ac:dyDescent="0.3">
      <c r="A1719" s="23">
        <v>45746.445821759262</v>
      </c>
      <c r="B1719" s="7">
        <v>47250</v>
      </c>
    </row>
    <row r="1720" spans="1:2" x14ac:dyDescent="0.3">
      <c r="A1720" s="21" t="s">
        <v>2767</v>
      </c>
      <c r="B1720" s="7">
        <v>9000</v>
      </c>
    </row>
    <row r="1721" spans="1:2" x14ac:dyDescent="0.3">
      <c r="A1721" s="22" t="s">
        <v>2800</v>
      </c>
      <c r="B1721" s="7">
        <v>9000</v>
      </c>
    </row>
    <row r="1722" spans="1:2" x14ac:dyDescent="0.3">
      <c r="A1722" s="23">
        <v>45746.447152777779</v>
      </c>
      <c r="B1722" s="7">
        <v>9000</v>
      </c>
    </row>
    <row r="1723" spans="1:2" x14ac:dyDescent="0.3">
      <c r="A1723" s="20" t="s">
        <v>2731</v>
      </c>
      <c r="B1723" s="7">
        <v>213300</v>
      </c>
    </row>
    <row r="1724" spans="1:2" x14ac:dyDescent="0.3">
      <c r="A1724" s="21" t="s">
        <v>2793</v>
      </c>
      <c r="B1724" s="7">
        <v>149500</v>
      </c>
    </row>
    <row r="1725" spans="1:2" x14ac:dyDescent="0.3">
      <c r="A1725" s="22" t="s">
        <v>2794</v>
      </c>
      <c r="B1725" s="7">
        <v>149500</v>
      </c>
    </row>
    <row r="1726" spans="1:2" x14ac:dyDescent="0.3">
      <c r="A1726" s="23">
        <v>45746.461145833331</v>
      </c>
      <c r="B1726" s="7">
        <v>149500</v>
      </c>
    </row>
    <row r="1727" spans="1:2" x14ac:dyDescent="0.3">
      <c r="A1727" s="21" t="s">
        <v>2746</v>
      </c>
      <c r="B1727" s="7">
        <v>13200.000000000002</v>
      </c>
    </row>
    <row r="1728" spans="1:2" x14ac:dyDescent="0.3">
      <c r="A1728" s="22" t="s">
        <v>2796</v>
      </c>
      <c r="B1728" s="7">
        <v>13200.000000000002</v>
      </c>
    </row>
    <row r="1729" spans="1:2" x14ac:dyDescent="0.3">
      <c r="A1729" s="23">
        <v>45746.468043981484</v>
      </c>
      <c r="B1729" s="7">
        <v>13200.000000000002</v>
      </c>
    </row>
    <row r="1730" spans="1:2" x14ac:dyDescent="0.3">
      <c r="A1730" s="21" t="s">
        <v>2802</v>
      </c>
      <c r="B1730" s="7">
        <v>50600.000000000007</v>
      </c>
    </row>
    <row r="1731" spans="1:2" x14ac:dyDescent="0.3">
      <c r="A1731" s="22" t="s">
        <v>2774</v>
      </c>
      <c r="B1731" s="7">
        <v>50600.000000000007</v>
      </c>
    </row>
    <row r="1732" spans="1:2" x14ac:dyDescent="0.3">
      <c r="A1732" s="23">
        <v>45746.495810185188</v>
      </c>
      <c r="B1732" s="7">
        <v>50600.000000000007</v>
      </c>
    </row>
    <row r="1733" spans="1:2" x14ac:dyDescent="0.3">
      <c r="A1733" s="20" t="s">
        <v>2732</v>
      </c>
      <c r="B1733" s="7">
        <v>98300</v>
      </c>
    </row>
    <row r="1734" spans="1:2" x14ac:dyDescent="0.3">
      <c r="A1734" s="21" t="s">
        <v>2772</v>
      </c>
      <c r="B1734" s="7">
        <v>12400</v>
      </c>
    </row>
    <row r="1735" spans="1:2" x14ac:dyDescent="0.3">
      <c r="A1735" s="22" t="s">
        <v>2800</v>
      </c>
      <c r="B1735" s="7">
        <v>12400</v>
      </c>
    </row>
    <row r="1736" spans="1:2" x14ac:dyDescent="0.3">
      <c r="A1736" s="23">
        <v>45746.519375000003</v>
      </c>
      <c r="B1736" s="7">
        <v>12400</v>
      </c>
    </row>
    <row r="1737" spans="1:2" x14ac:dyDescent="0.3">
      <c r="A1737" s="21" t="s">
        <v>2796</v>
      </c>
      <c r="B1737" s="7">
        <v>85900</v>
      </c>
    </row>
    <row r="1738" spans="1:2" x14ac:dyDescent="0.3">
      <c r="A1738" s="22" t="s">
        <v>2761</v>
      </c>
      <c r="B1738" s="7">
        <v>85900</v>
      </c>
    </row>
    <row r="1739" spans="1:2" x14ac:dyDescent="0.3">
      <c r="A1739" s="23">
        <v>45746.541203703702</v>
      </c>
      <c r="B1739" s="7">
        <v>85900</v>
      </c>
    </row>
    <row r="1740" spans="1:2" x14ac:dyDescent="0.3">
      <c r="A1740" s="20" t="s">
        <v>2733</v>
      </c>
      <c r="B1740" s="7">
        <v>72750</v>
      </c>
    </row>
    <row r="1741" spans="1:2" x14ac:dyDescent="0.3">
      <c r="A1741" s="21" t="s">
        <v>2760</v>
      </c>
      <c r="B1741" s="7">
        <v>48600</v>
      </c>
    </row>
    <row r="1742" spans="1:2" x14ac:dyDescent="0.3">
      <c r="A1742" s="22" t="s">
        <v>2754</v>
      </c>
      <c r="B1742" s="7">
        <v>48600</v>
      </c>
    </row>
    <row r="1743" spans="1:2" x14ac:dyDescent="0.3">
      <c r="A1743" s="23">
        <v>45746.551712962966</v>
      </c>
      <c r="B1743" s="7">
        <v>48600</v>
      </c>
    </row>
    <row r="1744" spans="1:2" x14ac:dyDescent="0.3">
      <c r="A1744" s="21" t="s">
        <v>2780</v>
      </c>
      <c r="B1744" s="7">
        <v>24149.999999999996</v>
      </c>
    </row>
    <row r="1745" spans="1:2" x14ac:dyDescent="0.3">
      <c r="A1745" s="22" t="s">
        <v>2789</v>
      </c>
      <c r="B1745" s="7">
        <v>24149.999999999996</v>
      </c>
    </row>
    <row r="1746" spans="1:2" x14ac:dyDescent="0.3">
      <c r="A1746" s="23">
        <v>45746.574560185189</v>
      </c>
      <c r="B1746" s="7">
        <v>24149.999999999996</v>
      </c>
    </row>
    <row r="1747" spans="1:2" x14ac:dyDescent="0.3">
      <c r="A1747" s="20" t="s">
        <v>2735</v>
      </c>
      <c r="B1747" s="7">
        <v>67700</v>
      </c>
    </row>
    <row r="1748" spans="1:2" x14ac:dyDescent="0.3">
      <c r="A1748" s="21" t="s">
        <v>2750</v>
      </c>
      <c r="B1748" s="7">
        <v>36000</v>
      </c>
    </row>
    <row r="1749" spans="1:2" x14ac:dyDescent="0.3">
      <c r="A1749" s="22" t="s">
        <v>2746</v>
      </c>
      <c r="B1749" s="7">
        <v>36000</v>
      </c>
    </row>
    <row r="1750" spans="1:2" x14ac:dyDescent="0.3">
      <c r="A1750" s="23">
        <v>45746.635567129626</v>
      </c>
      <c r="B1750" s="7">
        <v>36000</v>
      </c>
    </row>
    <row r="1751" spans="1:2" x14ac:dyDescent="0.3">
      <c r="A1751" s="21" t="s">
        <v>2788</v>
      </c>
      <c r="B1751" s="7">
        <v>24000</v>
      </c>
    </row>
    <row r="1752" spans="1:2" x14ac:dyDescent="0.3">
      <c r="A1752" s="22" t="s">
        <v>2753</v>
      </c>
      <c r="B1752" s="7">
        <v>24000</v>
      </c>
    </row>
    <row r="1753" spans="1:2" x14ac:dyDescent="0.3">
      <c r="A1753" s="23">
        <v>45746.639965277776</v>
      </c>
      <c r="B1753" s="7">
        <v>24000</v>
      </c>
    </row>
    <row r="1754" spans="1:2" x14ac:dyDescent="0.3">
      <c r="A1754" s="21" t="s">
        <v>2773</v>
      </c>
      <c r="B1754" s="7">
        <v>7699.9999999999991</v>
      </c>
    </row>
    <row r="1755" spans="1:2" x14ac:dyDescent="0.3">
      <c r="A1755" s="22" t="s">
        <v>2797</v>
      </c>
      <c r="B1755" s="7">
        <v>7699.9999999999991</v>
      </c>
    </row>
    <row r="1756" spans="1:2" x14ac:dyDescent="0.3">
      <c r="A1756" s="23">
        <v>45746.643067129633</v>
      </c>
      <c r="B1756" s="7">
        <v>7699.9999999999991</v>
      </c>
    </row>
    <row r="1757" spans="1:2" x14ac:dyDescent="0.3">
      <c r="A1757" s="20" t="s">
        <v>2737</v>
      </c>
      <c r="B1757" s="7">
        <v>24000</v>
      </c>
    </row>
    <row r="1758" spans="1:2" x14ac:dyDescent="0.3">
      <c r="A1758" s="21" t="s">
        <v>2769</v>
      </c>
      <c r="B1758" s="7">
        <v>24000</v>
      </c>
    </row>
    <row r="1759" spans="1:2" x14ac:dyDescent="0.3">
      <c r="A1759" s="22" t="s">
        <v>2746</v>
      </c>
      <c r="B1759" s="7">
        <v>24000</v>
      </c>
    </row>
    <row r="1760" spans="1:2" x14ac:dyDescent="0.3">
      <c r="A1760" s="23">
        <v>45746.739733796298</v>
      </c>
      <c r="B1760" s="7">
        <v>24000</v>
      </c>
    </row>
    <row r="1761" spans="1:2" x14ac:dyDescent="0.3">
      <c r="A1761" s="20" t="s">
        <v>2738</v>
      </c>
      <c r="B1761" s="7">
        <v>5000</v>
      </c>
    </row>
    <row r="1762" spans="1:2" x14ac:dyDescent="0.3">
      <c r="A1762" s="21" t="s">
        <v>2753</v>
      </c>
      <c r="B1762" s="7">
        <v>5000</v>
      </c>
    </row>
    <row r="1763" spans="1:2" x14ac:dyDescent="0.3">
      <c r="A1763" s="22" t="s">
        <v>2794</v>
      </c>
      <c r="B1763" s="7">
        <v>5000</v>
      </c>
    </row>
    <row r="1764" spans="1:2" x14ac:dyDescent="0.3">
      <c r="A1764" s="23">
        <v>45746.772951388892</v>
      </c>
      <c r="B1764" s="7">
        <v>5000</v>
      </c>
    </row>
    <row r="1765" spans="1:2" x14ac:dyDescent="0.3">
      <c r="A1765" s="20" t="s">
        <v>2740</v>
      </c>
      <c r="B1765" s="7">
        <v>18000</v>
      </c>
    </row>
    <row r="1766" spans="1:2" x14ac:dyDescent="0.3">
      <c r="A1766" s="21" t="s">
        <v>2778</v>
      </c>
      <c r="B1766" s="7">
        <v>18000</v>
      </c>
    </row>
    <row r="1767" spans="1:2" x14ac:dyDescent="0.3">
      <c r="A1767" s="22" t="s">
        <v>2794</v>
      </c>
      <c r="B1767" s="7">
        <v>18000</v>
      </c>
    </row>
    <row r="1768" spans="1:2" x14ac:dyDescent="0.3">
      <c r="A1768" s="23">
        <v>45746.856979166667</v>
      </c>
      <c r="B1768" s="7">
        <v>18000</v>
      </c>
    </row>
    <row r="1769" spans="1:2" x14ac:dyDescent="0.3">
      <c r="A1769" s="20" t="s">
        <v>2743</v>
      </c>
      <c r="B1769" s="7">
        <v>21600</v>
      </c>
    </row>
    <row r="1770" spans="1:2" x14ac:dyDescent="0.3">
      <c r="A1770" s="21" t="s">
        <v>2787</v>
      </c>
      <c r="B1770" s="7">
        <v>21600</v>
      </c>
    </row>
    <row r="1771" spans="1:2" x14ac:dyDescent="0.3">
      <c r="A1771" s="22" t="s">
        <v>2798</v>
      </c>
      <c r="B1771" s="7">
        <v>21600</v>
      </c>
    </row>
    <row r="1772" spans="1:2" x14ac:dyDescent="0.3">
      <c r="A1772" s="23">
        <v>45746.967118055552</v>
      </c>
      <c r="B1772" s="7">
        <v>21600</v>
      </c>
    </row>
    <row r="1773" spans="1:2" x14ac:dyDescent="0.3">
      <c r="A1773" s="19" t="s">
        <v>2484</v>
      </c>
      <c r="B1773" s="7">
        <v>362950</v>
      </c>
    </row>
    <row r="1774" spans="1:2" x14ac:dyDescent="0.3">
      <c r="A1774" s="20" t="s">
        <v>2722</v>
      </c>
      <c r="B1774" s="7">
        <v>26000</v>
      </c>
    </row>
    <row r="1775" spans="1:2" x14ac:dyDescent="0.3">
      <c r="A1775" s="21" t="s">
        <v>2748</v>
      </c>
      <c r="B1775" s="7">
        <v>26000</v>
      </c>
    </row>
    <row r="1776" spans="1:2" x14ac:dyDescent="0.3">
      <c r="A1776" s="22" t="s">
        <v>2752</v>
      </c>
      <c r="B1776" s="7">
        <v>26000</v>
      </c>
    </row>
    <row r="1777" spans="1:2" x14ac:dyDescent="0.3">
      <c r="A1777" s="23">
        <v>45747.090138888889</v>
      </c>
      <c r="B1777" s="7">
        <v>26000</v>
      </c>
    </row>
    <row r="1778" spans="1:2" x14ac:dyDescent="0.3">
      <c r="A1778" s="20" t="s">
        <v>2726</v>
      </c>
      <c r="B1778" s="7">
        <v>28000</v>
      </c>
    </row>
    <row r="1779" spans="1:2" x14ac:dyDescent="0.3">
      <c r="A1779" s="21" t="s">
        <v>2779</v>
      </c>
      <c r="B1779" s="7">
        <v>28000</v>
      </c>
    </row>
    <row r="1780" spans="1:2" x14ac:dyDescent="0.3">
      <c r="A1780" s="22" t="s">
        <v>2775</v>
      </c>
      <c r="B1780" s="7">
        <v>28000</v>
      </c>
    </row>
    <row r="1781" spans="1:2" x14ac:dyDescent="0.3">
      <c r="A1781" s="23">
        <v>45747.26284722222</v>
      </c>
      <c r="B1781" s="7">
        <v>28000</v>
      </c>
    </row>
    <row r="1782" spans="1:2" x14ac:dyDescent="0.3">
      <c r="A1782" s="20" t="s">
        <v>2727</v>
      </c>
      <c r="B1782" s="7">
        <v>15000</v>
      </c>
    </row>
    <row r="1783" spans="1:2" x14ac:dyDescent="0.3">
      <c r="A1783" s="21" t="s">
        <v>2803</v>
      </c>
      <c r="B1783" s="7">
        <v>15000</v>
      </c>
    </row>
    <row r="1784" spans="1:2" x14ac:dyDescent="0.3">
      <c r="A1784" s="22" t="s">
        <v>2799</v>
      </c>
      <c r="B1784" s="7">
        <v>15000</v>
      </c>
    </row>
    <row r="1785" spans="1:2" x14ac:dyDescent="0.3">
      <c r="A1785" s="23">
        <v>45747.320925925924</v>
      </c>
      <c r="B1785" s="7">
        <v>15000</v>
      </c>
    </row>
    <row r="1786" spans="1:2" x14ac:dyDescent="0.3">
      <c r="A1786" s="20" t="s">
        <v>2728</v>
      </c>
      <c r="B1786" s="7">
        <v>13500</v>
      </c>
    </row>
    <row r="1787" spans="1:2" x14ac:dyDescent="0.3">
      <c r="A1787" s="21" t="s">
        <v>2772</v>
      </c>
      <c r="B1787" s="7">
        <v>13500</v>
      </c>
    </row>
    <row r="1788" spans="1:2" x14ac:dyDescent="0.3">
      <c r="A1788" s="22" t="s">
        <v>2756</v>
      </c>
      <c r="B1788" s="7">
        <v>13500</v>
      </c>
    </row>
    <row r="1789" spans="1:2" x14ac:dyDescent="0.3">
      <c r="A1789" s="23">
        <v>45747.352546296293</v>
      </c>
      <c r="B1789" s="7">
        <v>13500</v>
      </c>
    </row>
    <row r="1790" spans="1:2" x14ac:dyDescent="0.3">
      <c r="A1790" s="20" t="s">
        <v>2731</v>
      </c>
      <c r="B1790" s="7">
        <v>13200.000000000002</v>
      </c>
    </row>
    <row r="1791" spans="1:2" x14ac:dyDescent="0.3">
      <c r="A1791" s="21" t="s">
        <v>2803</v>
      </c>
      <c r="B1791" s="7">
        <v>13200.000000000002</v>
      </c>
    </row>
    <row r="1792" spans="1:2" x14ac:dyDescent="0.3">
      <c r="A1792" s="22" t="s">
        <v>2755</v>
      </c>
      <c r="B1792" s="7">
        <v>13200.000000000002</v>
      </c>
    </row>
    <row r="1793" spans="1:2" x14ac:dyDescent="0.3">
      <c r="A1793" s="23">
        <v>45747.487615740742</v>
      </c>
      <c r="B1793" s="7">
        <v>13200.000000000002</v>
      </c>
    </row>
    <row r="1794" spans="1:2" x14ac:dyDescent="0.3">
      <c r="A1794" s="20" t="s">
        <v>2733</v>
      </c>
      <c r="B1794" s="7">
        <v>33200</v>
      </c>
    </row>
    <row r="1795" spans="1:2" x14ac:dyDescent="0.3">
      <c r="A1795" s="21" t="s">
        <v>2757</v>
      </c>
      <c r="B1795" s="7">
        <v>22000</v>
      </c>
    </row>
    <row r="1796" spans="1:2" x14ac:dyDescent="0.3">
      <c r="A1796" s="22" t="s">
        <v>2753</v>
      </c>
      <c r="B1796" s="7">
        <v>22000</v>
      </c>
    </row>
    <row r="1797" spans="1:2" x14ac:dyDescent="0.3">
      <c r="A1797" s="23">
        <v>45747.546215277776</v>
      </c>
      <c r="B1797" s="7">
        <v>22000</v>
      </c>
    </row>
    <row r="1798" spans="1:2" x14ac:dyDescent="0.3">
      <c r="A1798" s="21" t="s">
        <v>2763</v>
      </c>
      <c r="B1798" s="7">
        <v>11200</v>
      </c>
    </row>
    <row r="1799" spans="1:2" x14ac:dyDescent="0.3">
      <c r="A1799" s="22" t="s">
        <v>2784</v>
      </c>
      <c r="B1799" s="7">
        <v>11200</v>
      </c>
    </row>
    <row r="1800" spans="1:2" x14ac:dyDescent="0.3">
      <c r="A1800" s="23">
        <v>45747.564074074071</v>
      </c>
      <c r="B1800" s="7">
        <v>11200</v>
      </c>
    </row>
    <row r="1801" spans="1:2" x14ac:dyDescent="0.3">
      <c r="A1801" s="20" t="s">
        <v>2734</v>
      </c>
      <c r="B1801" s="7">
        <v>33500</v>
      </c>
    </row>
    <row r="1802" spans="1:2" x14ac:dyDescent="0.3">
      <c r="A1802" s="21" t="s">
        <v>2755</v>
      </c>
      <c r="B1802" s="7">
        <v>15500</v>
      </c>
    </row>
    <row r="1803" spans="1:2" x14ac:dyDescent="0.3">
      <c r="A1803" s="22" t="s">
        <v>2797</v>
      </c>
      <c r="B1803" s="7">
        <v>15500</v>
      </c>
    </row>
    <row r="1804" spans="1:2" x14ac:dyDescent="0.3">
      <c r="A1804" s="23">
        <v>45747.590289351851</v>
      </c>
      <c r="B1804" s="7">
        <v>15500</v>
      </c>
    </row>
    <row r="1805" spans="1:2" x14ac:dyDescent="0.3">
      <c r="A1805" s="21" t="s">
        <v>2780</v>
      </c>
      <c r="B1805" s="7">
        <v>18000</v>
      </c>
    </row>
    <row r="1806" spans="1:2" x14ac:dyDescent="0.3">
      <c r="A1806" s="22" t="s">
        <v>2787</v>
      </c>
      <c r="B1806" s="7">
        <v>18000</v>
      </c>
    </row>
    <row r="1807" spans="1:2" x14ac:dyDescent="0.3">
      <c r="A1807" s="23">
        <v>45747.616111111114</v>
      </c>
      <c r="B1807" s="7">
        <v>18000</v>
      </c>
    </row>
    <row r="1808" spans="1:2" x14ac:dyDescent="0.3">
      <c r="A1808" s="20" t="s">
        <v>2735</v>
      </c>
      <c r="B1808" s="7">
        <v>52000</v>
      </c>
    </row>
    <row r="1809" spans="1:2" x14ac:dyDescent="0.3">
      <c r="A1809" s="21" t="s">
        <v>2773</v>
      </c>
      <c r="B1809" s="7">
        <v>40000</v>
      </c>
    </row>
    <row r="1810" spans="1:2" x14ac:dyDescent="0.3">
      <c r="A1810" s="22" t="s">
        <v>2765</v>
      </c>
      <c r="B1810" s="7">
        <v>40000</v>
      </c>
    </row>
    <row r="1811" spans="1:2" x14ac:dyDescent="0.3">
      <c r="A1811" s="23">
        <v>45747.643645833334</v>
      </c>
      <c r="B1811" s="7">
        <v>40000</v>
      </c>
    </row>
    <row r="1812" spans="1:2" x14ac:dyDescent="0.3">
      <c r="A1812" s="21" t="s">
        <v>2781</v>
      </c>
      <c r="B1812" s="7">
        <v>12000</v>
      </c>
    </row>
    <row r="1813" spans="1:2" x14ac:dyDescent="0.3">
      <c r="A1813" s="22" t="s">
        <v>2779</v>
      </c>
      <c r="B1813" s="7">
        <v>12000</v>
      </c>
    </row>
    <row r="1814" spans="1:2" x14ac:dyDescent="0.3">
      <c r="A1814" s="23">
        <v>45747.651597222219</v>
      </c>
      <c r="B1814" s="7">
        <v>12000</v>
      </c>
    </row>
    <row r="1815" spans="1:2" x14ac:dyDescent="0.3">
      <c r="A1815" s="20" t="s">
        <v>2737</v>
      </c>
      <c r="B1815" s="7">
        <v>73500</v>
      </c>
    </row>
    <row r="1816" spans="1:2" x14ac:dyDescent="0.3">
      <c r="A1816" s="21" t="s">
        <v>2785</v>
      </c>
      <c r="B1816" s="7">
        <v>73500</v>
      </c>
    </row>
    <row r="1817" spans="1:2" x14ac:dyDescent="0.3">
      <c r="A1817" s="22" t="s">
        <v>2752</v>
      </c>
      <c r="B1817" s="7">
        <v>73500</v>
      </c>
    </row>
    <row r="1818" spans="1:2" x14ac:dyDescent="0.3">
      <c r="A1818" s="23">
        <v>45747.712361111109</v>
      </c>
      <c r="B1818" s="7">
        <v>73500</v>
      </c>
    </row>
    <row r="1819" spans="1:2" x14ac:dyDescent="0.3">
      <c r="A1819" s="20" t="s">
        <v>2738</v>
      </c>
      <c r="B1819" s="7">
        <v>46000</v>
      </c>
    </row>
    <row r="1820" spans="1:2" x14ac:dyDescent="0.3">
      <c r="A1820" s="21" t="s">
        <v>2790</v>
      </c>
      <c r="B1820" s="7">
        <v>46000</v>
      </c>
    </row>
    <row r="1821" spans="1:2" x14ac:dyDescent="0.3">
      <c r="A1821" s="22" t="s">
        <v>2789</v>
      </c>
      <c r="B1821" s="7">
        <v>46000</v>
      </c>
    </row>
    <row r="1822" spans="1:2" x14ac:dyDescent="0.3">
      <c r="A1822" s="23">
        <v>45747.751643518517</v>
      </c>
      <c r="B1822" s="7">
        <v>46000</v>
      </c>
    </row>
    <row r="1823" spans="1:2" x14ac:dyDescent="0.3">
      <c r="A1823" s="20" t="s">
        <v>2743</v>
      </c>
      <c r="B1823" s="7">
        <v>29050</v>
      </c>
    </row>
    <row r="1824" spans="1:2" x14ac:dyDescent="0.3">
      <c r="A1824" s="21" t="s">
        <v>2768</v>
      </c>
      <c r="B1824" s="7">
        <v>18050</v>
      </c>
    </row>
    <row r="1825" spans="1:2" x14ac:dyDescent="0.3">
      <c r="A1825" s="22" t="s">
        <v>2776</v>
      </c>
      <c r="B1825" s="7">
        <v>18050</v>
      </c>
    </row>
    <row r="1826" spans="1:2" x14ac:dyDescent="0.3">
      <c r="A1826" s="23">
        <v>45747.979050925926</v>
      </c>
      <c r="B1826" s="7">
        <v>18050</v>
      </c>
    </row>
    <row r="1827" spans="1:2" x14ac:dyDescent="0.3">
      <c r="A1827" s="21" t="s">
        <v>2767</v>
      </c>
      <c r="B1827" s="7">
        <v>11000</v>
      </c>
    </row>
    <row r="1828" spans="1:2" x14ac:dyDescent="0.3">
      <c r="A1828" s="22" t="s">
        <v>2764</v>
      </c>
      <c r="B1828" s="7">
        <v>11000</v>
      </c>
    </row>
    <row r="1829" spans="1:2" x14ac:dyDescent="0.3">
      <c r="A1829" s="23">
        <v>45747.988703703704</v>
      </c>
      <c r="B1829" s="7">
        <v>11000</v>
      </c>
    </row>
    <row r="1830" spans="1:2" x14ac:dyDescent="0.3">
      <c r="A1830" s="17" t="s">
        <v>2806</v>
      </c>
      <c r="B1830" s="7">
        <v>12945940</v>
      </c>
    </row>
    <row r="1831" spans="1:2" x14ac:dyDescent="0.3">
      <c r="A1831" s="18" t="s">
        <v>2397</v>
      </c>
      <c r="B1831" s="7">
        <v>4320902.5</v>
      </c>
    </row>
    <row r="1832" spans="1:2" x14ac:dyDescent="0.3">
      <c r="A1832" s="19" t="s">
        <v>2485</v>
      </c>
      <c r="B1832" s="7">
        <v>90000</v>
      </c>
    </row>
    <row r="1833" spans="1:2" x14ac:dyDescent="0.3">
      <c r="A1833" s="20" t="s">
        <v>2723</v>
      </c>
      <c r="B1833" s="7">
        <v>21000</v>
      </c>
    </row>
    <row r="1834" spans="1:2" x14ac:dyDescent="0.3">
      <c r="A1834" s="21" t="s">
        <v>2766</v>
      </c>
      <c r="B1834" s="7">
        <v>21000</v>
      </c>
    </row>
    <row r="1835" spans="1:2" x14ac:dyDescent="0.3">
      <c r="A1835" s="22" t="s">
        <v>2753</v>
      </c>
      <c r="B1835" s="7">
        <v>21000</v>
      </c>
    </row>
    <row r="1836" spans="1:2" x14ac:dyDescent="0.3">
      <c r="A1836" s="23">
        <v>45749.149687500001</v>
      </c>
      <c r="B1836" s="7">
        <v>21000</v>
      </c>
    </row>
    <row r="1837" spans="1:2" x14ac:dyDescent="0.3">
      <c r="A1837" s="20" t="s">
        <v>2729</v>
      </c>
      <c r="B1837" s="7">
        <v>69000</v>
      </c>
    </row>
    <row r="1838" spans="1:2" x14ac:dyDescent="0.3">
      <c r="A1838" s="21" t="s">
        <v>2747</v>
      </c>
      <c r="B1838" s="7">
        <v>69000</v>
      </c>
    </row>
    <row r="1839" spans="1:2" x14ac:dyDescent="0.3">
      <c r="A1839" s="22" t="s">
        <v>2778</v>
      </c>
      <c r="B1839" s="7">
        <v>69000</v>
      </c>
    </row>
    <row r="1840" spans="1:2" x14ac:dyDescent="0.3">
      <c r="A1840" s="23">
        <v>45749.400393518517</v>
      </c>
      <c r="B1840" s="7">
        <v>69000</v>
      </c>
    </row>
    <row r="1841" spans="1:2" x14ac:dyDescent="0.3">
      <c r="A1841" s="19" t="s">
        <v>2486</v>
      </c>
      <c r="B1841" s="7">
        <v>32000</v>
      </c>
    </row>
    <row r="1842" spans="1:2" x14ac:dyDescent="0.3">
      <c r="A1842" s="20" t="s">
        <v>2732</v>
      </c>
      <c r="B1842" s="7">
        <v>9000</v>
      </c>
    </row>
    <row r="1843" spans="1:2" x14ac:dyDescent="0.3">
      <c r="A1843" s="21" t="s">
        <v>2789</v>
      </c>
      <c r="B1843" s="7">
        <v>9000</v>
      </c>
    </row>
    <row r="1844" spans="1:2" x14ac:dyDescent="0.3">
      <c r="A1844" s="22" t="s">
        <v>2804</v>
      </c>
      <c r="B1844" s="7">
        <v>9000</v>
      </c>
    </row>
    <row r="1845" spans="1:2" x14ac:dyDescent="0.3">
      <c r="A1845" s="23">
        <v>45750.515543981484</v>
      </c>
      <c r="B1845" s="7">
        <v>9000</v>
      </c>
    </row>
    <row r="1846" spans="1:2" x14ac:dyDescent="0.3">
      <c r="A1846" s="20" t="s">
        <v>2738</v>
      </c>
      <c r="B1846" s="7">
        <v>12000</v>
      </c>
    </row>
    <row r="1847" spans="1:2" x14ac:dyDescent="0.3">
      <c r="A1847" s="21" t="s">
        <v>2785</v>
      </c>
      <c r="B1847" s="7">
        <v>12000</v>
      </c>
    </row>
    <row r="1848" spans="1:2" x14ac:dyDescent="0.3">
      <c r="A1848" s="22" t="s">
        <v>2792</v>
      </c>
      <c r="B1848" s="7">
        <v>12000</v>
      </c>
    </row>
    <row r="1849" spans="1:2" x14ac:dyDescent="0.3">
      <c r="A1849" s="23">
        <v>45750.754074074073</v>
      </c>
      <c r="B1849" s="7">
        <v>12000</v>
      </c>
    </row>
    <row r="1850" spans="1:2" x14ac:dyDescent="0.3">
      <c r="A1850" s="20" t="s">
        <v>2740</v>
      </c>
      <c r="B1850" s="7">
        <v>11000</v>
      </c>
    </row>
    <row r="1851" spans="1:2" x14ac:dyDescent="0.3">
      <c r="A1851" s="21" t="s">
        <v>2763</v>
      </c>
      <c r="B1851" s="7">
        <v>11000</v>
      </c>
    </row>
    <row r="1852" spans="1:2" x14ac:dyDescent="0.3">
      <c r="A1852" s="22" t="s">
        <v>2768</v>
      </c>
      <c r="B1852" s="7">
        <v>11000</v>
      </c>
    </row>
    <row r="1853" spans="1:2" x14ac:dyDescent="0.3">
      <c r="A1853" s="23">
        <v>45750.855891203704</v>
      </c>
      <c r="B1853" s="7">
        <v>11000</v>
      </c>
    </row>
    <row r="1854" spans="1:2" x14ac:dyDescent="0.3">
      <c r="A1854" s="19" t="s">
        <v>2487</v>
      </c>
      <c r="B1854" s="7">
        <v>43985</v>
      </c>
    </row>
    <row r="1855" spans="1:2" x14ac:dyDescent="0.3">
      <c r="A1855" s="20" t="s">
        <v>2732</v>
      </c>
      <c r="B1855" s="7">
        <v>18525</v>
      </c>
    </row>
    <row r="1856" spans="1:2" x14ac:dyDescent="0.3">
      <c r="A1856" s="21" t="s">
        <v>2753</v>
      </c>
      <c r="B1856" s="7">
        <v>18525</v>
      </c>
    </row>
    <row r="1857" spans="1:2" x14ac:dyDescent="0.3">
      <c r="A1857" s="22" t="s">
        <v>2761</v>
      </c>
      <c r="B1857" s="7">
        <v>18525</v>
      </c>
    </row>
    <row r="1858" spans="1:2" x14ac:dyDescent="0.3">
      <c r="A1858" s="23">
        <v>45751.523148148146</v>
      </c>
      <c r="B1858" s="7">
        <v>18525</v>
      </c>
    </row>
    <row r="1859" spans="1:2" x14ac:dyDescent="0.3">
      <c r="A1859" s="20" t="s">
        <v>2740</v>
      </c>
      <c r="B1859" s="7">
        <v>12825</v>
      </c>
    </row>
    <row r="1860" spans="1:2" x14ac:dyDescent="0.3">
      <c r="A1860" s="21" t="s">
        <v>2753</v>
      </c>
      <c r="B1860" s="7">
        <v>12825</v>
      </c>
    </row>
    <row r="1861" spans="1:2" x14ac:dyDescent="0.3">
      <c r="A1861" s="22" t="s">
        <v>2796</v>
      </c>
      <c r="B1861" s="7">
        <v>12825</v>
      </c>
    </row>
    <row r="1862" spans="1:2" x14ac:dyDescent="0.3">
      <c r="A1862" s="23">
        <v>45751.856932870367</v>
      </c>
      <c r="B1862" s="7">
        <v>12825</v>
      </c>
    </row>
    <row r="1863" spans="1:2" x14ac:dyDescent="0.3">
      <c r="A1863" s="20" t="s">
        <v>2742</v>
      </c>
      <c r="B1863" s="7">
        <v>12635</v>
      </c>
    </row>
    <row r="1864" spans="1:2" x14ac:dyDescent="0.3">
      <c r="A1864" s="21" t="s">
        <v>2753</v>
      </c>
      <c r="B1864" s="7">
        <v>12635</v>
      </c>
    </row>
    <row r="1865" spans="1:2" x14ac:dyDescent="0.3">
      <c r="A1865" s="22" t="s">
        <v>2775</v>
      </c>
      <c r="B1865" s="7">
        <v>12635</v>
      </c>
    </row>
    <row r="1866" spans="1:2" x14ac:dyDescent="0.3">
      <c r="A1866" s="23">
        <v>45751.939930555556</v>
      </c>
      <c r="B1866" s="7">
        <v>12635</v>
      </c>
    </row>
    <row r="1867" spans="1:2" x14ac:dyDescent="0.3">
      <c r="A1867" s="19" t="s">
        <v>2488</v>
      </c>
      <c r="B1867" s="7">
        <v>64500</v>
      </c>
    </row>
    <row r="1868" spans="1:2" x14ac:dyDescent="0.3">
      <c r="A1868" s="20" t="s">
        <v>2726</v>
      </c>
      <c r="B1868" s="7">
        <v>13500</v>
      </c>
    </row>
    <row r="1869" spans="1:2" x14ac:dyDescent="0.3">
      <c r="A1869" s="21" t="s">
        <v>2791</v>
      </c>
      <c r="B1869" s="7">
        <v>13500</v>
      </c>
    </row>
    <row r="1870" spans="1:2" x14ac:dyDescent="0.3">
      <c r="A1870" s="22" t="s">
        <v>2765</v>
      </c>
      <c r="B1870" s="7">
        <v>13500</v>
      </c>
    </row>
    <row r="1871" spans="1:2" x14ac:dyDescent="0.3">
      <c r="A1871" s="23">
        <v>45752.25545138889</v>
      </c>
      <c r="B1871" s="7">
        <v>13500</v>
      </c>
    </row>
    <row r="1872" spans="1:2" x14ac:dyDescent="0.3">
      <c r="A1872" s="20" t="s">
        <v>2734</v>
      </c>
      <c r="B1872" s="7">
        <v>19000</v>
      </c>
    </row>
    <row r="1873" spans="1:2" x14ac:dyDescent="0.3">
      <c r="A1873" s="21" t="s">
        <v>2774</v>
      </c>
      <c r="B1873" s="7">
        <v>19000</v>
      </c>
    </row>
    <row r="1874" spans="1:2" x14ac:dyDescent="0.3">
      <c r="A1874" s="22" t="s">
        <v>2754</v>
      </c>
      <c r="B1874" s="7">
        <v>19000</v>
      </c>
    </row>
    <row r="1875" spans="1:2" x14ac:dyDescent="0.3">
      <c r="A1875" s="23">
        <v>45752.623935185184</v>
      </c>
      <c r="B1875" s="7">
        <v>19000</v>
      </c>
    </row>
    <row r="1876" spans="1:2" x14ac:dyDescent="0.3">
      <c r="A1876" s="20" t="s">
        <v>2739</v>
      </c>
      <c r="B1876" s="7">
        <v>32000</v>
      </c>
    </row>
    <row r="1877" spans="1:2" x14ac:dyDescent="0.3">
      <c r="A1877" s="21" t="s">
        <v>2752</v>
      </c>
      <c r="B1877" s="7">
        <v>32000</v>
      </c>
    </row>
    <row r="1878" spans="1:2" x14ac:dyDescent="0.3">
      <c r="A1878" s="22" t="s">
        <v>2764</v>
      </c>
      <c r="B1878" s="7">
        <v>32000</v>
      </c>
    </row>
    <row r="1879" spans="1:2" x14ac:dyDescent="0.3">
      <c r="A1879" s="23">
        <v>45752.825509259259</v>
      </c>
      <c r="B1879" s="7">
        <v>32000</v>
      </c>
    </row>
    <row r="1880" spans="1:2" x14ac:dyDescent="0.3">
      <c r="A1880" s="19" t="s">
        <v>2489</v>
      </c>
      <c r="B1880" s="7">
        <v>31500</v>
      </c>
    </row>
    <row r="1881" spans="1:2" x14ac:dyDescent="0.3">
      <c r="A1881" s="20" t="s">
        <v>2733</v>
      </c>
      <c r="B1881" s="7">
        <v>18000</v>
      </c>
    </row>
    <row r="1882" spans="1:2" x14ac:dyDescent="0.3">
      <c r="A1882" s="21" t="s">
        <v>2803</v>
      </c>
      <c r="B1882" s="7">
        <v>18000</v>
      </c>
    </row>
    <row r="1883" spans="1:2" x14ac:dyDescent="0.3">
      <c r="A1883" s="22" t="s">
        <v>2758</v>
      </c>
      <c r="B1883" s="7">
        <v>18000</v>
      </c>
    </row>
    <row r="1884" spans="1:2" x14ac:dyDescent="0.3">
      <c r="A1884" s="23">
        <v>45753.570833333331</v>
      </c>
      <c r="B1884" s="7">
        <v>18000</v>
      </c>
    </row>
    <row r="1885" spans="1:2" x14ac:dyDescent="0.3">
      <c r="A1885" s="20" t="s">
        <v>2736</v>
      </c>
      <c r="B1885" s="7">
        <v>13500</v>
      </c>
    </row>
    <row r="1886" spans="1:2" x14ac:dyDescent="0.3">
      <c r="A1886" s="21" t="s">
        <v>2771</v>
      </c>
      <c r="B1886" s="7">
        <v>13500</v>
      </c>
    </row>
    <row r="1887" spans="1:2" x14ac:dyDescent="0.3">
      <c r="A1887" s="22" t="s">
        <v>2750</v>
      </c>
      <c r="B1887" s="7">
        <v>13500</v>
      </c>
    </row>
    <row r="1888" spans="1:2" x14ac:dyDescent="0.3">
      <c r="A1888" s="23">
        <v>45753.698784722219</v>
      </c>
      <c r="B1888" s="7">
        <v>13500</v>
      </c>
    </row>
    <row r="1889" spans="1:2" x14ac:dyDescent="0.3">
      <c r="A1889" s="19" t="s">
        <v>2490</v>
      </c>
      <c r="B1889" s="7">
        <v>44000</v>
      </c>
    </row>
    <row r="1890" spans="1:2" x14ac:dyDescent="0.3">
      <c r="A1890" s="20" t="s">
        <v>2731</v>
      </c>
      <c r="B1890" s="7">
        <v>12000</v>
      </c>
    </row>
    <row r="1891" spans="1:2" x14ac:dyDescent="0.3">
      <c r="A1891" s="21" t="s">
        <v>2778</v>
      </c>
      <c r="B1891" s="7">
        <v>12000</v>
      </c>
    </row>
    <row r="1892" spans="1:2" x14ac:dyDescent="0.3">
      <c r="A1892" s="22" t="s">
        <v>2760</v>
      </c>
      <c r="B1892" s="7">
        <v>12000</v>
      </c>
    </row>
    <row r="1893" spans="1:2" x14ac:dyDescent="0.3">
      <c r="A1893" s="23">
        <v>45754.482106481482</v>
      </c>
      <c r="B1893" s="7">
        <v>12000</v>
      </c>
    </row>
    <row r="1894" spans="1:2" x14ac:dyDescent="0.3">
      <c r="A1894" s="20" t="s">
        <v>2738</v>
      </c>
      <c r="B1894" s="7">
        <v>32000</v>
      </c>
    </row>
    <row r="1895" spans="1:2" x14ac:dyDescent="0.3">
      <c r="A1895" s="21" t="s">
        <v>2764</v>
      </c>
      <c r="B1895" s="7">
        <v>32000</v>
      </c>
    </row>
    <row r="1896" spans="1:2" x14ac:dyDescent="0.3">
      <c r="A1896" s="22" t="s">
        <v>2763</v>
      </c>
      <c r="B1896" s="7">
        <v>32000</v>
      </c>
    </row>
    <row r="1897" spans="1:2" x14ac:dyDescent="0.3">
      <c r="A1897" s="23">
        <v>45754.780925925923</v>
      </c>
      <c r="B1897" s="7">
        <v>32000</v>
      </c>
    </row>
    <row r="1898" spans="1:2" x14ac:dyDescent="0.3">
      <c r="A1898" s="19" t="s">
        <v>2491</v>
      </c>
      <c r="B1898" s="7">
        <v>21000</v>
      </c>
    </row>
    <row r="1899" spans="1:2" x14ac:dyDescent="0.3">
      <c r="A1899" s="20" t="s">
        <v>2730</v>
      </c>
      <c r="B1899" s="7">
        <v>21000</v>
      </c>
    </row>
    <row r="1900" spans="1:2" x14ac:dyDescent="0.3">
      <c r="A1900" s="21" t="s">
        <v>2754</v>
      </c>
      <c r="B1900" s="7">
        <v>21000</v>
      </c>
    </row>
    <row r="1901" spans="1:2" x14ac:dyDescent="0.3">
      <c r="A1901" s="22" t="s">
        <v>2798</v>
      </c>
      <c r="B1901" s="7">
        <v>21000</v>
      </c>
    </row>
    <row r="1902" spans="1:2" x14ac:dyDescent="0.3">
      <c r="A1902" s="23">
        <v>45756.436562499999</v>
      </c>
      <c r="B1902" s="7">
        <v>21000</v>
      </c>
    </row>
    <row r="1903" spans="1:2" x14ac:dyDescent="0.3">
      <c r="A1903" s="19" t="s">
        <v>2492</v>
      </c>
      <c r="B1903" s="7">
        <v>40250</v>
      </c>
    </row>
    <row r="1904" spans="1:2" x14ac:dyDescent="0.3">
      <c r="A1904" s="20" t="s">
        <v>2725</v>
      </c>
      <c r="B1904" s="7">
        <v>40250</v>
      </c>
    </row>
    <row r="1905" spans="1:2" x14ac:dyDescent="0.3">
      <c r="A1905" s="21" t="s">
        <v>2782</v>
      </c>
      <c r="B1905" s="7">
        <v>40250</v>
      </c>
    </row>
    <row r="1906" spans="1:2" x14ac:dyDescent="0.3">
      <c r="A1906" s="22" t="s">
        <v>2801</v>
      </c>
      <c r="B1906" s="7">
        <v>40250</v>
      </c>
    </row>
    <row r="1907" spans="1:2" x14ac:dyDescent="0.3">
      <c r="A1907" s="23">
        <v>45757.226331018515</v>
      </c>
      <c r="B1907" s="7">
        <v>40250</v>
      </c>
    </row>
    <row r="1908" spans="1:2" x14ac:dyDescent="0.3">
      <c r="A1908" s="19" t="s">
        <v>2493</v>
      </c>
      <c r="B1908" s="7">
        <v>38100</v>
      </c>
    </row>
    <row r="1909" spans="1:2" x14ac:dyDescent="0.3">
      <c r="A1909" s="20" t="s">
        <v>2736</v>
      </c>
      <c r="B1909" s="7">
        <v>17100</v>
      </c>
    </row>
    <row r="1910" spans="1:2" x14ac:dyDescent="0.3">
      <c r="A1910" s="21" t="s">
        <v>2797</v>
      </c>
      <c r="B1910" s="7">
        <v>17100</v>
      </c>
    </row>
    <row r="1911" spans="1:2" x14ac:dyDescent="0.3">
      <c r="A1911" s="22" t="s">
        <v>2781</v>
      </c>
      <c r="B1911" s="7">
        <v>17100</v>
      </c>
    </row>
    <row r="1912" spans="1:2" x14ac:dyDescent="0.3">
      <c r="A1912" s="23">
        <v>45758.667800925927</v>
      </c>
      <c r="B1912" s="7">
        <v>17100</v>
      </c>
    </row>
    <row r="1913" spans="1:2" x14ac:dyDescent="0.3">
      <c r="A1913" s="20" t="s">
        <v>2739</v>
      </c>
      <c r="B1913" s="7">
        <v>21000</v>
      </c>
    </row>
    <row r="1914" spans="1:2" x14ac:dyDescent="0.3">
      <c r="A1914" s="21" t="s">
        <v>2756</v>
      </c>
      <c r="B1914" s="7">
        <v>21000</v>
      </c>
    </row>
    <row r="1915" spans="1:2" x14ac:dyDescent="0.3">
      <c r="A1915" s="22" t="s">
        <v>2776</v>
      </c>
      <c r="B1915" s="7">
        <v>21000</v>
      </c>
    </row>
    <row r="1916" spans="1:2" x14ac:dyDescent="0.3">
      <c r="A1916" s="23">
        <v>45758.820023148146</v>
      </c>
      <c r="B1916" s="7">
        <v>21000</v>
      </c>
    </row>
    <row r="1917" spans="1:2" x14ac:dyDescent="0.3">
      <c r="A1917" s="19" t="s">
        <v>2494</v>
      </c>
      <c r="B1917" s="7">
        <v>46200</v>
      </c>
    </row>
    <row r="1918" spans="1:2" x14ac:dyDescent="0.3">
      <c r="A1918" s="20" t="s">
        <v>2727</v>
      </c>
      <c r="B1918" s="7">
        <v>24600</v>
      </c>
    </row>
    <row r="1919" spans="1:2" x14ac:dyDescent="0.3">
      <c r="A1919" s="21" t="s">
        <v>2764</v>
      </c>
      <c r="B1919" s="7">
        <v>24600</v>
      </c>
    </row>
    <row r="1920" spans="1:2" x14ac:dyDescent="0.3">
      <c r="A1920" s="22" t="s">
        <v>2798</v>
      </c>
      <c r="B1920" s="7">
        <v>24600</v>
      </c>
    </row>
    <row r="1921" spans="1:2" x14ac:dyDescent="0.3">
      <c r="A1921" s="23">
        <v>45759.32267361111</v>
      </c>
      <c r="B1921" s="7">
        <v>24600</v>
      </c>
    </row>
    <row r="1922" spans="1:2" x14ac:dyDescent="0.3">
      <c r="A1922" s="20" t="s">
        <v>2729</v>
      </c>
      <c r="B1922" s="7">
        <v>6000</v>
      </c>
    </row>
    <row r="1923" spans="1:2" x14ac:dyDescent="0.3">
      <c r="A1923" s="21" t="s">
        <v>2771</v>
      </c>
      <c r="B1923" s="7">
        <v>6000</v>
      </c>
    </row>
    <row r="1924" spans="1:2" x14ac:dyDescent="0.3">
      <c r="A1924" s="22" t="s">
        <v>2757</v>
      </c>
      <c r="B1924" s="7">
        <v>6000</v>
      </c>
    </row>
    <row r="1925" spans="1:2" x14ac:dyDescent="0.3">
      <c r="A1925" s="23">
        <v>45759.407013888886</v>
      </c>
      <c r="B1925" s="7">
        <v>6000</v>
      </c>
    </row>
    <row r="1926" spans="1:2" x14ac:dyDescent="0.3">
      <c r="A1926" s="20" t="s">
        <v>2738</v>
      </c>
      <c r="B1926" s="7">
        <v>15600</v>
      </c>
    </row>
    <row r="1927" spans="1:2" x14ac:dyDescent="0.3">
      <c r="A1927" s="21" t="s">
        <v>2749</v>
      </c>
      <c r="B1927" s="7">
        <v>15600</v>
      </c>
    </row>
    <row r="1928" spans="1:2" x14ac:dyDescent="0.3">
      <c r="A1928" s="22" t="s">
        <v>2758</v>
      </c>
      <c r="B1928" s="7">
        <v>15600</v>
      </c>
    </row>
    <row r="1929" spans="1:2" x14ac:dyDescent="0.3">
      <c r="A1929" s="23">
        <v>45759.78402777778</v>
      </c>
      <c r="B1929" s="7">
        <v>15600</v>
      </c>
    </row>
    <row r="1930" spans="1:2" x14ac:dyDescent="0.3">
      <c r="A1930" s="19" t="s">
        <v>2495</v>
      </c>
      <c r="B1930" s="7">
        <v>56700</v>
      </c>
    </row>
    <row r="1931" spans="1:2" x14ac:dyDescent="0.3">
      <c r="A1931" s="20" t="s">
        <v>2729</v>
      </c>
      <c r="B1931" s="7">
        <v>27000</v>
      </c>
    </row>
    <row r="1932" spans="1:2" x14ac:dyDescent="0.3">
      <c r="A1932" s="21" t="s">
        <v>2770</v>
      </c>
      <c r="B1932" s="7">
        <v>27000</v>
      </c>
    </row>
    <row r="1933" spans="1:2" x14ac:dyDescent="0.3">
      <c r="A1933" s="22" t="s">
        <v>2769</v>
      </c>
      <c r="B1933" s="7">
        <v>27000</v>
      </c>
    </row>
    <row r="1934" spans="1:2" x14ac:dyDescent="0.3">
      <c r="A1934" s="23">
        <v>45760.392187500001</v>
      </c>
      <c r="B1934" s="7">
        <v>27000</v>
      </c>
    </row>
    <row r="1935" spans="1:2" x14ac:dyDescent="0.3">
      <c r="A1935" s="20" t="s">
        <v>2738</v>
      </c>
      <c r="B1935" s="7">
        <v>10800</v>
      </c>
    </row>
    <row r="1936" spans="1:2" x14ac:dyDescent="0.3">
      <c r="A1936" s="21" t="s">
        <v>2798</v>
      </c>
      <c r="B1936" s="7">
        <v>10800</v>
      </c>
    </row>
    <row r="1937" spans="1:2" x14ac:dyDescent="0.3">
      <c r="A1937" s="22" t="s">
        <v>2792</v>
      </c>
      <c r="B1937" s="7">
        <v>10800</v>
      </c>
    </row>
    <row r="1938" spans="1:2" x14ac:dyDescent="0.3">
      <c r="A1938" s="23">
        <v>45760.777685185189</v>
      </c>
      <c r="B1938" s="7">
        <v>10800</v>
      </c>
    </row>
    <row r="1939" spans="1:2" x14ac:dyDescent="0.3">
      <c r="A1939" s="20" t="s">
        <v>2742</v>
      </c>
      <c r="B1939" s="7">
        <v>18900</v>
      </c>
    </row>
    <row r="1940" spans="1:2" x14ac:dyDescent="0.3">
      <c r="A1940" s="21" t="s">
        <v>2800</v>
      </c>
      <c r="B1940" s="7">
        <v>18900</v>
      </c>
    </row>
    <row r="1941" spans="1:2" x14ac:dyDescent="0.3">
      <c r="A1941" s="22" t="s">
        <v>2755</v>
      </c>
      <c r="B1941" s="7">
        <v>18900</v>
      </c>
    </row>
    <row r="1942" spans="1:2" x14ac:dyDescent="0.3">
      <c r="A1942" s="23">
        <v>45760.954282407409</v>
      </c>
      <c r="B1942" s="7">
        <v>18900</v>
      </c>
    </row>
    <row r="1943" spans="1:2" x14ac:dyDescent="0.3">
      <c r="A1943" s="19" t="s">
        <v>2496</v>
      </c>
      <c r="B1943" s="7">
        <v>101050</v>
      </c>
    </row>
    <row r="1944" spans="1:2" x14ac:dyDescent="0.3">
      <c r="A1944" s="20" t="s">
        <v>2729</v>
      </c>
      <c r="B1944" s="7">
        <v>31499.999999999996</v>
      </c>
    </row>
    <row r="1945" spans="1:2" x14ac:dyDescent="0.3">
      <c r="A1945" s="21" t="s">
        <v>2748</v>
      </c>
      <c r="B1945" s="7">
        <v>31499.999999999996</v>
      </c>
    </row>
    <row r="1946" spans="1:2" x14ac:dyDescent="0.3">
      <c r="A1946" s="22" t="s">
        <v>2765</v>
      </c>
      <c r="B1946" s="7">
        <v>31499.999999999996</v>
      </c>
    </row>
    <row r="1947" spans="1:2" x14ac:dyDescent="0.3">
      <c r="A1947" s="23">
        <v>45761.381840277776</v>
      </c>
      <c r="B1947" s="7">
        <v>31499.999999999996</v>
      </c>
    </row>
    <row r="1948" spans="1:2" x14ac:dyDescent="0.3">
      <c r="A1948" s="20" t="s">
        <v>2732</v>
      </c>
      <c r="B1948" s="7">
        <v>21600</v>
      </c>
    </row>
    <row r="1949" spans="1:2" x14ac:dyDescent="0.3">
      <c r="A1949" s="21" t="s">
        <v>2748</v>
      </c>
      <c r="B1949" s="7">
        <v>21600</v>
      </c>
    </row>
    <row r="1950" spans="1:2" x14ac:dyDescent="0.3">
      <c r="A1950" s="22" t="s">
        <v>2756</v>
      </c>
      <c r="B1950" s="7">
        <v>21600</v>
      </c>
    </row>
    <row r="1951" spans="1:2" x14ac:dyDescent="0.3">
      <c r="A1951" s="23">
        <v>45761.506712962961</v>
      </c>
      <c r="B1951" s="7">
        <v>21600</v>
      </c>
    </row>
    <row r="1952" spans="1:2" x14ac:dyDescent="0.3">
      <c r="A1952" s="20" t="s">
        <v>2735</v>
      </c>
      <c r="B1952" s="7">
        <v>8400</v>
      </c>
    </row>
    <row r="1953" spans="1:2" x14ac:dyDescent="0.3">
      <c r="A1953" s="21" t="s">
        <v>2791</v>
      </c>
      <c r="B1953" s="7">
        <v>8400</v>
      </c>
    </row>
    <row r="1954" spans="1:2" x14ac:dyDescent="0.3">
      <c r="A1954" s="22" t="s">
        <v>2784</v>
      </c>
      <c r="B1954" s="7">
        <v>8400</v>
      </c>
    </row>
    <row r="1955" spans="1:2" x14ac:dyDescent="0.3">
      <c r="A1955" s="23">
        <v>45761.630046296297</v>
      </c>
      <c r="B1955" s="7">
        <v>8400</v>
      </c>
    </row>
    <row r="1956" spans="1:2" x14ac:dyDescent="0.3">
      <c r="A1956" s="20" t="s">
        <v>2738</v>
      </c>
      <c r="B1956" s="7">
        <v>17550</v>
      </c>
    </row>
    <row r="1957" spans="1:2" x14ac:dyDescent="0.3">
      <c r="A1957" s="21" t="s">
        <v>2767</v>
      </c>
      <c r="B1957" s="7">
        <v>17550</v>
      </c>
    </row>
    <row r="1958" spans="1:2" x14ac:dyDescent="0.3">
      <c r="A1958" s="22" t="s">
        <v>2761</v>
      </c>
      <c r="B1958" s="7">
        <v>17550</v>
      </c>
    </row>
    <row r="1959" spans="1:2" x14ac:dyDescent="0.3">
      <c r="A1959" s="23">
        <v>45761.780092592591</v>
      </c>
      <c r="B1959" s="7">
        <v>17550</v>
      </c>
    </row>
    <row r="1960" spans="1:2" x14ac:dyDescent="0.3">
      <c r="A1960" s="20" t="s">
        <v>2740</v>
      </c>
      <c r="B1960" s="7">
        <v>22000</v>
      </c>
    </row>
    <row r="1961" spans="1:2" x14ac:dyDescent="0.3">
      <c r="A1961" s="21" t="s">
        <v>2803</v>
      </c>
      <c r="B1961" s="7">
        <v>22000</v>
      </c>
    </row>
    <row r="1962" spans="1:2" x14ac:dyDescent="0.3">
      <c r="A1962" s="22" t="s">
        <v>2768</v>
      </c>
      <c r="B1962" s="7">
        <v>22000</v>
      </c>
    </row>
    <row r="1963" spans="1:2" x14ac:dyDescent="0.3">
      <c r="A1963" s="23">
        <v>45761.862835648149</v>
      </c>
      <c r="B1963" s="7">
        <v>22000</v>
      </c>
    </row>
    <row r="1964" spans="1:2" x14ac:dyDescent="0.3">
      <c r="A1964" s="19" t="s">
        <v>2497</v>
      </c>
      <c r="B1964" s="7">
        <v>18400</v>
      </c>
    </row>
    <row r="1965" spans="1:2" x14ac:dyDescent="0.3">
      <c r="A1965" s="20" t="s">
        <v>2734</v>
      </c>
      <c r="B1965" s="7">
        <v>18400</v>
      </c>
    </row>
    <row r="1966" spans="1:2" x14ac:dyDescent="0.3">
      <c r="A1966" s="21" t="s">
        <v>2756</v>
      </c>
      <c r="B1966" s="7">
        <v>18400</v>
      </c>
    </row>
    <row r="1967" spans="1:2" x14ac:dyDescent="0.3">
      <c r="A1967" s="22" t="s">
        <v>2754</v>
      </c>
      <c r="B1967" s="7">
        <v>18400</v>
      </c>
    </row>
    <row r="1968" spans="1:2" x14ac:dyDescent="0.3">
      <c r="A1968" s="23">
        <v>45762.611435185187</v>
      </c>
      <c r="B1968" s="7">
        <v>18400</v>
      </c>
    </row>
    <row r="1969" spans="1:2" x14ac:dyDescent="0.3">
      <c r="A1969" s="19" t="s">
        <v>2498</v>
      </c>
      <c r="B1969" s="7">
        <v>44000</v>
      </c>
    </row>
    <row r="1970" spans="1:2" x14ac:dyDescent="0.3">
      <c r="A1970" s="20" t="s">
        <v>2724</v>
      </c>
      <c r="B1970" s="7">
        <v>44000</v>
      </c>
    </row>
    <row r="1971" spans="1:2" x14ac:dyDescent="0.3">
      <c r="A1971" s="21" t="s">
        <v>2797</v>
      </c>
      <c r="B1971" s="7">
        <v>44000</v>
      </c>
    </row>
    <row r="1972" spans="1:2" x14ac:dyDescent="0.3">
      <c r="A1972" s="22" t="s">
        <v>2779</v>
      </c>
      <c r="B1972" s="7">
        <v>44000</v>
      </c>
    </row>
    <row r="1973" spans="1:2" x14ac:dyDescent="0.3">
      <c r="A1973" s="23">
        <v>45763.167569444442</v>
      </c>
      <c r="B1973" s="7">
        <v>44000</v>
      </c>
    </row>
    <row r="1974" spans="1:2" x14ac:dyDescent="0.3">
      <c r="A1974" s="19" t="s">
        <v>2499</v>
      </c>
      <c r="B1974" s="7">
        <v>20850</v>
      </c>
    </row>
    <row r="1975" spans="1:2" x14ac:dyDescent="0.3">
      <c r="A1975" s="20" t="s">
        <v>2726</v>
      </c>
      <c r="B1975" s="7">
        <v>17850</v>
      </c>
    </row>
    <row r="1976" spans="1:2" x14ac:dyDescent="0.3">
      <c r="A1976" s="21" t="s">
        <v>2775</v>
      </c>
      <c r="B1976" s="7">
        <v>17850</v>
      </c>
    </row>
    <row r="1977" spans="1:2" x14ac:dyDescent="0.3">
      <c r="A1977" s="22" t="s">
        <v>2765</v>
      </c>
      <c r="B1977" s="7">
        <v>17850</v>
      </c>
    </row>
    <row r="1978" spans="1:2" x14ac:dyDescent="0.3">
      <c r="A1978" s="23">
        <v>45764.271423611113</v>
      </c>
      <c r="B1978" s="7">
        <v>17850</v>
      </c>
    </row>
    <row r="1979" spans="1:2" x14ac:dyDescent="0.3">
      <c r="A1979" s="20" t="s">
        <v>2727</v>
      </c>
      <c r="B1979" s="7">
        <v>3000</v>
      </c>
    </row>
    <row r="1980" spans="1:2" x14ac:dyDescent="0.3">
      <c r="A1980" s="21" t="s">
        <v>2767</v>
      </c>
      <c r="B1980" s="7">
        <v>3000</v>
      </c>
    </row>
    <row r="1981" spans="1:2" x14ac:dyDescent="0.3">
      <c r="A1981" s="22" t="s">
        <v>2801</v>
      </c>
      <c r="B1981" s="7">
        <v>3000</v>
      </c>
    </row>
    <row r="1982" spans="1:2" x14ac:dyDescent="0.3">
      <c r="A1982" s="23">
        <v>45764.322164351855</v>
      </c>
      <c r="B1982" s="7">
        <v>3000</v>
      </c>
    </row>
    <row r="1983" spans="1:2" x14ac:dyDescent="0.3">
      <c r="A1983" s="19" t="s">
        <v>2500</v>
      </c>
      <c r="B1983" s="7">
        <v>14850.000000000002</v>
      </c>
    </row>
    <row r="1984" spans="1:2" x14ac:dyDescent="0.3">
      <c r="A1984" s="20" t="s">
        <v>2728</v>
      </c>
      <c r="B1984" s="7">
        <v>14850.000000000002</v>
      </c>
    </row>
    <row r="1985" spans="1:2" x14ac:dyDescent="0.3">
      <c r="A1985" s="21" t="s">
        <v>2798</v>
      </c>
      <c r="B1985" s="7">
        <v>14850.000000000002</v>
      </c>
    </row>
    <row r="1986" spans="1:2" x14ac:dyDescent="0.3">
      <c r="A1986" s="22" t="s">
        <v>2782</v>
      </c>
      <c r="B1986" s="7">
        <v>14850.000000000002</v>
      </c>
    </row>
    <row r="1987" spans="1:2" x14ac:dyDescent="0.3">
      <c r="A1987" s="23">
        <v>45765.360706018517</v>
      </c>
      <c r="B1987" s="7">
        <v>14850.000000000002</v>
      </c>
    </row>
    <row r="1988" spans="1:2" x14ac:dyDescent="0.3">
      <c r="A1988" s="19" t="s">
        <v>2501</v>
      </c>
      <c r="B1988" s="7">
        <v>18900</v>
      </c>
    </row>
    <row r="1989" spans="1:2" x14ac:dyDescent="0.3">
      <c r="A1989" s="20" t="s">
        <v>2740</v>
      </c>
      <c r="B1989" s="7">
        <v>18900</v>
      </c>
    </row>
    <row r="1990" spans="1:2" x14ac:dyDescent="0.3">
      <c r="A1990" s="21" t="s">
        <v>2775</v>
      </c>
      <c r="B1990" s="7">
        <v>18900</v>
      </c>
    </row>
    <row r="1991" spans="1:2" x14ac:dyDescent="0.3">
      <c r="A1991" s="22" t="s">
        <v>2779</v>
      </c>
      <c r="B1991" s="7">
        <v>18900</v>
      </c>
    </row>
    <row r="1992" spans="1:2" x14ac:dyDescent="0.3">
      <c r="A1992" s="23">
        <v>45767.854375000003</v>
      </c>
      <c r="B1992" s="7">
        <v>18900</v>
      </c>
    </row>
    <row r="1993" spans="1:2" x14ac:dyDescent="0.3">
      <c r="A1993" s="19" t="s">
        <v>2502</v>
      </c>
      <c r="B1993" s="7">
        <v>16000</v>
      </c>
    </row>
    <row r="1994" spans="1:2" x14ac:dyDescent="0.3">
      <c r="A1994" s="20" t="s">
        <v>2731</v>
      </c>
      <c r="B1994" s="7">
        <v>16000</v>
      </c>
    </row>
    <row r="1995" spans="1:2" x14ac:dyDescent="0.3">
      <c r="A1995" s="21" t="s">
        <v>2764</v>
      </c>
      <c r="B1995" s="7">
        <v>16000</v>
      </c>
    </row>
    <row r="1996" spans="1:2" x14ac:dyDescent="0.3">
      <c r="A1996" s="22" t="s">
        <v>2773</v>
      </c>
      <c r="B1996" s="7">
        <v>16000</v>
      </c>
    </row>
    <row r="1997" spans="1:2" x14ac:dyDescent="0.3">
      <c r="A1997" s="23">
        <v>45769.489189814813</v>
      </c>
      <c r="B1997" s="7">
        <v>16000</v>
      </c>
    </row>
    <row r="1998" spans="1:2" x14ac:dyDescent="0.3">
      <c r="A1998" s="19" t="s">
        <v>2503</v>
      </c>
      <c r="B1998" s="7">
        <v>27500</v>
      </c>
    </row>
    <row r="1999" spans="1:2" x14ac:dyDescent="0.3">
      <c r="A1999" s="20" t="s">
        <v>2733</v>
      </c>
      <c r="B1999" s="7">
        <v>27500</v>
      </c>
    </row>
    <row r="2000" spans="1:2" x14ac:dyDescent="0.3">
      <c r="A2000" s="21" t="s">
        <v>2746</v>
      </c>
      <c r="B2000" s="7">
        <v>27500</v>
      </c>
    </row>
    <row r="2001" spans="1:2" x14ac:dyDescent="0.3">
      <c r="A2001" s="22" t="s">
        <v>2770</v>
      </c>
      <c r="B2001" s="7">
        <v>27500</v>
      </c>
    </row>
    <row r="2002" spans="1:2" x14ac:dyDescent="0.3">
      <c r="A2002" s="23">
        <v>45771.55097222222</v>
      </c>
      <c r="B2002" s="7">
        <v>27500</v>
      </c>
    </row>
    <row r="2003" spans="1:2" x14ac:dyDescent="0.3">
      <c r="A2003" s="19" t="s">
        <v>2504</v>
      </c>
      <c r="B2003" s="7">
        <v>808117.5</v>
      </c>
    </row>
    <row r="2004" spans="1:2" x14ac:dyDescent="0.3">
      <c r="A2004" s="20" t="s">
        <v>2720</v>
      </c>
      <c r="B2004" s="7">
        <v>116470.00000000001</v>
      </c>
    </row>
    <row r="2005" spans="1:2" x14ac:dyDescent="0.3">
      <c r="A2005" s="21" t="s">
        <v>2785</v>
      </c>
      <c r="B2005" s="7">
        <v>22420</v>
      </c>
    </row>
    <row r="2006" spans="1:2" x14ac:dyDescent="0.3">
      <c r="A2006" s="22" t="s">
        <v>2762</v>
      </c>
      <c r="B2006" s="7">
        <v>22420</v>
      </c>
    </row>
    <row r="2007" spans="1:2" x14ac:dyDescent="0.3">
      <c r="A2007" s="23">
        <v>45772.004120370373</v>
      </c>
      <c r="B2007" s="7">
        <v>22420</v>
      </c>
    </row>
    <row r="2008" spans="1:2" x14ac:dyDescent="0.3">
      <c r="A2008" s="21" t="s">
        <v>2759</v>
      </c>
      <c r="B2008" s="7">
        <v>94050.000000000015</v>
      </c>
    </row>
    <row r="2009" spans="1:2" x14ac:dyDescent="0.3">
      <c r="A2009" s="22" t="s">
        <v>2756</v>
      </c>
      <c r="B2009" s="7">
        <v>94050.000000000015</v>
      </c>
    </row>
    <row r="2010" spans="1:2" x14ac:dyDescent="0.3">
      <c r="A2010" s="23">
        <v>45772.013657407406</v>
      </c>
      <c r="B2010" s="7">
        <v>94050.000000000015</v>
      </c>
    </row>
    <row r="2011" spans="1:2" x14ac:dyDescent="0.3">
      <c r="A2011" s="20" t="s">
        <v>2722</v>
      </c>
      <c r="B2011" s="7">
        <v>72010</v>
      </c>
    </row>
    <row r="2012" spans="1:2" x14ac:dyDescent="0.3">
      <c r="A2012" s="21" t="s">
        <v>2750</v>
      </c>
      <c r="B2012" s="7">
        <v>18810</v>
      </c>
    </row>
    <row r="2013" spans="1:2" x14ac:dyDescent="0.3">
      <c r="A2013" s="22" t="s">
        <v>2797</v>
      </c>
      <c r="B2013" s="7">
        <v>18810</v>
      </c>
    </row>
    <row r="2014" spans="1:2" x14ac:dyDescent="0.3">
      <c r="A2014" s="23">
        <v>45772.093761574077</v>
      </c>
      <c r="B2014" s="7">
        <v>18810</v>
      </c>
    </row>
    <row r="2015" spans="1:2" x14ac:dyDescent="0.3">
      <c r="A2015" s="21" t="s">
        <v>2804</v>
      </c>
      <c r="B2015" s="7">
        <v>53200</v>
      </c>
    </row>
    <row r="2016" spans="1:2" x14ac:dyDescent="0.3">
      <c r="A2016" s="22" t="s">
        <v>2783</v>
      </c>
      <c r="B2016" s="7">
        <v>53200</v>
      </c>
    </row>
    <row r="2017" spans="1:2" x14ac:dyDescent="0.3">
      <c r="A2017" s="23">
        <v>45772.099502314813</v>
      </c>
      <c r="B2017" s="7">
        <v>53200</v>
      </c>
    </row>
    <row r="2018" spans="1:2" x14ac:dyDescent="0.3">
      <c r="A2018" s="20" t="s">
        <v>2724</v>
      </c>
      <c r="B2018" s="7">
        <v>108300</v>
      </c>
    </row>
    <row r="2019" spans="1:2" x14ac:dyDescent="0.3">
      <c r="A2019" s="21" t="s">
        <v>2781</v>
      </c>
      <c r="B2019" s="7">
        <v>98325</v>
      </c>
    </row>
    <row r="2020" spans="1:2" x14ac:dyDescent="0.3">
      <c r="A2020" s="22" t="s">
        <v>2804</v>
      </c>
      <c r="B2020" s="7">
        <v>98325</v>
      </c>
    </row>
    <row r="2021" spans="1:2" x14ac:dyDescent="0.3">
      <c r="A2021" s="23">
        <v>45772.19332175926</v>
      </c>
      <c r="B2021" s="7">
        <v>98325</v>
      </c>
    </row>
    <row r="2022" spans="1:2" x14ac:dyDescent="0.3">
      <c r="A2022" s="21" t="s">
        <v>2769</v>
      </c>
      <c r="B2022" s="7">
        <v>9975</v>
      </c>
    </row>
    <row r="2023" spans="1:2" x14ac:dyDescent="0.3">
      <c r="A2023" s="22" t="s">
        <v>2774</v>
      </c>
      <c r="B2023" s="7">
        <v>9975</v>
      </c>
    </row>
    <row r="2024" spans="1:2" x14ac:dyDescent="0.3">
      <c r="A2024" s="23">
        <v>45772.198587962965</v>
      </c>
      <c r="B2024" s="7">
        <v>9975</v>
      </c>
    </row>
    <row r="2025" spans="1:2" x14ac:dyDescent="0.3">
      <c r="A2025" s="20" t="s">
        <v>2725</v>
      </c>
      <c r="B2025" s="7">
        <v>20757.5</v>
      </c>
    </row>
    <row r="2026" spans="1:2" x14ac:dyDescent="0.3">
      <c r="A2026" s="21" t="s">
        <v>2771</v>
      </c>
      <c r="B2026" s="7">
        <v>20757.5</v>
      </c>
    </row>
    <row r="2027" spans="1:2" x14ac:dyDescent="0.3">
      <c r="A2027" s="22" t="s">
        <v>2773</v>
      </c>
      <c r="B2027" s="7">
        <v>20757.5</v>
      </c>
    </row>
    <row r="2028" spans="1:2" x14ac:dyDescent="0.3">
      <c r="A2028" s="23">
        <v>45772.240578703706</v>
      </c>
      <c r="B2028" s="7">
        <v>20757.5</v>
      </c>
    </row>
    <row r="2029" spans="1:2" x14ac:dyDescent="0.3">
      <c r="A2029" s="20" t="s">
        <v>2728</v>
      </c>
      <c r="B2029" s="7">
        <v>38142.5</v>
      </c>
    </row>
    <row r="2030" spans="1:2" x14ac:dyDescent="0.3">
      <c r="A2030" s="21" t="s">
        <v>2790</v>
      </c>
      <c r="B2030" s="7">
        <v>24700</v>
      </c>
    </row>
    <row r="2031" spans="1:2" x14ac:dyDescent="0.3">
      <c r="A2031" s="22" t="s">
        <v>2784</v>
      </c>
      <c r="B2031" s="7">
        <v>24700</v>
      </c>
    </row>
    <row r="2032" spans="1:2" x14ac:dyDescent="0.3">
      <c r="A2032" s="23">
        <v>45772.334907407407</v>
      </c>
      <c r="B2032" s="7">
        <v>24700</v>
      </c>
    </row>
    <row r="2033" spans="1:2" x14ac:dyDescent="0.3">
      <c r="A2033" s="21" t="s">
        <v>2783</v>
      </c>
      <c r="B2033" s="7">
        <v>9025</v>
      </c>
    </row>
    <row r="2034" spans="1:2" x14ac:dyDescent="0.3">
      <c r="A2034" s="22" t="s">
        <v>2776</v>
      </c>
      <c r="B2034" s="7">
        <v>9025</v>
      </c>
    </row>
    <row r="2035" spans="1:2" x14ac:dyDescent="0.3">
      <c r="A2035" s="23">
        <v>45772.345717592594</v>
      </c>
      <c r="B2035" s="7">
        <v>9025</v>
      </c>
    </row>
    <row r="2036" spans="1:2" x14ac:dyDescent="0.3">
      <c r="A2036" s="21" t="s">
        <v>2752</v>
      </c>
      <c r="B2036" s="7">
        <v>4417.5</v>
      </c>
    </row>
    <row r="2037" spans="1:2" x14ac:dyDescent="0.3">
      <c r="A2037" s="22" t="s">
        <v>2780</v>
      </c>
      <c r="B2037" s="7">
        <v>4417.5</v>
      </c>
    </row>
    <row r="2038" spans="1:2" x14ac:dyDescent="0.3">
      <c r="A2038" s="23">
        <v>45772.367210648146</v>
      </c>
      <c r="B2038" s="7">
        <v>4417.5</v>
      </c>
    </row>
    <row r="2039" spans="1:2" x14ac:dyDescent="0.3">
      <c r="A2039" s="20" t="s">
        <v>2730</v>
      </c>
      <c r="B2039" s="7">
        <v>11732.5</v>
      </c>
    </row>
    <row r="2040" spans="1:2" x14ac:dyDescent="0.3">
      <c r="A2040" s="21" t="s">
        <v>2770</v>
      </c>
      <c r="B2040" s="7">
        <v>7314.9999999999991</v>
      </c>
    </row>
    <row r="2041" spans="1:2" x14ac:dyDescent="0.3">
      <c r="A2041" s="22" t="s">
        <v>2752</v>
      </c>
      <c r="B2041" s="7">
        <v>7314.9999999999991</v>
      </c>
    </row>
    <row r="2042" spans="1:2" x14ac:dyDescent="0.3">
      <c r="A2042" s="23">
        <v>45772.433888888889</v>
      </c>
      <c r="B2042" s="7">
        <v>7314.9999999999991</v>
      </c>
    </row>
    <row r="2043" spans="1:2" x14ac:dyDescent="0.3">
      <c r="A2043" s="21" t="s">
        <v>2792</v>
      </c>
      <c r="B2043" s="7">
        <v>4417.5</v>
      </c>
    </row>
    <row r="2044" spans="1:2" x14ac:dyDescent="0.3">
      <c r="A2044" s="22" t="s">
        <v>2777</v>
      </c>
      <c r="B2044" s="7">
        <v>4417.5</v>
      </c>
    </row>
    <row r="2045" spans="1:2" x14ac:dyDescent="0.3">
      <c r="A2045" s="23">
        <v>45772.453136574077</v>
      </c>
      <c r="B2045" s="7">
        <v>4417.5</v>
      </c>
    </row>
    <row r="2046" spans="1:2" x14ac:dyDescent="0.3">
      <c r="A2046" s="20" t="s">
        <v>2731</v>
      </c>
      <c r="B2046" s="7">
        <v>28927.5</v>
      </c>
    </row>
    <row r="2047" spans="1:2" x14ac:dyDescent="0.3">
      <c r="A2047" s="21" t="s">
        <v>2794</v>
      </c>
      <c r="B2047" s="7">
        <v>28927.5</v>
      </c>
    </row>
    <row r="2048" spans="1:2" x14ac:dyDescent="0.3">
      <c r="A2048" s="22" t="s">
        <v>2793</v>
      </c>
      <c r="B2048" s="7">
        <v>28927.5</v>
      </c>
    </row>
    <row r="2049" spans="1:2" x14ac:dyDescent="0.3">
      <c r="A2049" s="23">
        <v>45772.460462962961</v>
      </c>
      <c r="B2049" s="7">
        <v>28927.5</v>
      </c>
    </row>
    <row r="2050" spans="1:2" x14ac:dyDescent="0.3">
      <c r="A2050" s="20" t="s">
        <v>2732</v>
      </c>
      <c r="B2050" s="7">
        <v>11400</v>
      </c>
    </row>
    <row r="2051" spans="1:2" x14ac:dyDescent="0.3">
      <c r="A2051" s="21" t="s">
        <v>2768</v>
      </c>
      <c r="B2051" s="7">
        <v>11400</v>
      </c>
    </row>
    <row r="2052" spans="1:2" x14ac:dyDescent="0.3">
      <c r="A2052" s="22" t="s">
        <v>2805</v>
      </c>
      <c r="B2052" s="7">
        <v>11400</v>
      </c>
    </row>
    <row r="2053" spans="1:2" x14ac:dyDescent="0.3">
      <c r="A2053" s="23">
        <v>45772.520798611113</v>
      </c>
      <c r="B2053" s="7">
        <v>11400</v>
      </c>
    </row>
    <row r="2054" spans="1:2" x14ac:dyDescent="0.3">
      <c r="A2054" s="20" t="s">
        <v>2733</v>
      </c>
      <c r="B2054" s="7">
        <v>9120</v>
      </c>
    </row>
    <row r="2055" spans="1:2" x14ac:dyDescent="0.3">
      <c r="A2055" s="21" t="s">
        <v>2799</v>
      </c>
      <c r="B2055" s="7">
        <v>9120</v>
      </c>
    </row>
    <row r="2056" spans="1:2" x14ac:dyDescent="0.3">
      <c r="A2056" s="22" t="s">
        <v>2758</v>
      </c>
      <c r="B2056" s="7">
        <v>9120</v>
      </c>
    </row>
    <row r="2057" spans="1:2" x14ac:dyDescent="0.3">
      <c r="A2057" s="23">
        <v>45772.547222222223</v>
      </c>
      <c r="B2057" s="7">
        <v>9120</v>
      </c>
    </row>
    <row r="2058" spans="1:2" x14ac:dyDescent="0.3">
      <c r="A2058" s="20" t="s">
        <v>2734</v>
      </c>
      <c r="B2058" s="7">
        <v>57190</v>
      </c>
    </row>
    <row r="2059" spans="1:2" x14ac:dyDescent="0.3">
      <c r="A2059" s="21" t="s">
        <v>2782</v>
      </c>
      <c r="B2059" s="7">
        <v>1900</v>
      </c>
    </row>
    <row r="2060" spans="1:2" x14ac:dyDescent="0.3">
      <c r="A2060" s="22" t="s">
        <v>2788</v>
      </c>
      <c r="B2060" s="7">
        <v>1900</v>
      </c>
    </row>
    <row r="2061" spans="1:2" x14ac:dyDescent="0.3">
      <c r="A2061" s="23">
        <v>45772.600937499999</v>
      </c>
      <c r="B2061" s="7">
        <v>1900</v>
      </c>
    </row>
    <row r="2062" spans="1:2" x14ac:dyDescent="0.3">
      <c r="A2062" s="21" t="s">
        <v>2776</v>
      </c>
      <c r="B2062" s="7">
        <v>5890</v>
      </c>
    </row>
    <row r="2063" spans="1:2" x14ac:dyDescent="0.3">
      <c r="A2063" s="22" t="s">
        <v>2789</v>
      </c>
      <c r="B2063" s="7">
        <v>5890</v>
      </c>
    </row>
    <row r="2064" spans="1:2" x14ac:dyDescent="0.3">
      <c r="A2064" s="23">
        <v>45772.618310185186</v>
      </c>
      <c r="B2064" s="7">
        <v>5890</v>
      </c>
    </row>
    <row r="2065" spans="1:2" x14ac:dyDescent="0.3">
      <c r="A2065" s="21" t="s">
        <v>2762</v>
      </c>
      <c r="B2065" s="7">
        <v>49400</v>
      </c>
    </row>
    <row r="2066" spans="1:2" x14ac:dyDescent="0.3">
      <c r="A2066" s="22" t="s">
        <v>2805</v>
      </c>
      <c r="B2066" s="7">
        <v>49400</v>
      </c>
    </row>
    <row r="2067" spans="1:2" x14ac:dyDescent="0.3">
      <c r="A2067" s="23">
        <v>45772.622881944444</v>
      </c>
      <c r="B2067" s="7">
        <v>49400</v>
      </c>
    </row>
    <row r="2068" spans="1:2" x14ac:dyDescent="0.3">
      <c r="A2068" s="20" t="s">
        <v>2735</v>
      </c>
      <c r="B2068" s="7">
        <v>108870</v>
      </c>
    </row>
    <row r="2069" spans="1:2" x14ac:dyDescent="0.3">
      <c r="A2069" s="21" t="s">
        <v>2794</v>
      </c>
      <c r="B2069" s="7">
        <v>27170.000000000004</v>
      </c>
    </row>
    <row r="2070" spans="1:2" x14ac:dyDescent="0.3">
      <c r="A2070" s="22" t="s">
        <v>2794</v>
      </c>
      <c r="B2070" s="7">
        <v>27170.000000000004</v>
      </c>
    </row>
    <row r="2071" spans="1:2" x14ac:dyDescent="0.3">
      <c r="A2071" s="23">
        <v>45772.627118055556</v>
      </c>
      <c r="B2071" s="7">
        <v>27170.000000000004</v>
      </c>
    </row>
    <row r="2072" spans="1:2" x14ac:dyDescent="0.3">
      <c r="A2072" s="21" t="s">
        <v>2754</v>
      </c>
      <c r="B2072" s="7">
        <v>8550</v>
      </c>
    </row>
    <row r="2073" spans="1:2" x14ac:dyDescent="0.3">
      <c r="A2073" s="22" t="s">
        <v>2780</v>
      </c>
      <c r="B2073" s="7">
        <v>8550</v>
      </c>
    </row>
    <row r="2074" spans="1:2" x14ac:dyDescent="0.3">
      <c r="A2074" s="23">
        <v>45772.644988425927</v>
      </c>
      <c r="B2074" s="7">
        <v>8550</v>
      </c>
    </row>
    <row r="2075" spans="1:2" x14ac:dyDescent="0.3">
      <c r="A2075" s="21" t="s">
        <v>2798</v>
      </c>
      <c r="B2075" s="7">
        <v>49400</v>
      </c>
    </row>
    <row r="2076" spans="1:2" x14ac:dyDescent="0.3">
      <c r="A2076" s="22" t="s">
        <v>2777</v>
      </c>
      <c r="B2076" s="7">
        <v>49400</v>
      </c>
    </row>
    <row r="2077" spans="1:2" x14ac:dyDescent="0.3">
      <c r="A2077" s="23">
        <v>45772.652442129627</v>
      </c>
      <c r="B2077" s="7">
        <v>49400</v>
      </c>
    </row>
    <row r="2078" spans="1:2" x14ac:dyDescent="0.3">
      <c r="A2078" s="21" t="s">
        <v>2767</v>
      </c>
      <c r="B2078" s="7">
        <v>19000</v>
      </c>
    </row>
    <row r="2079" spans="1:2" x14ac:dyDescent="0.3">
      <c r="A2079" s="22" t="s">
        <v>2788</v>
      </c>
      <c r="B2079" s="7">
        <v>19000</v>
      </c>
    </row>
    <row r="2080" spans="1:2" x14ac:dyDescent="0.3">
      <c r="A2080" s="23">
        <v>45772.655104166668</v>
      </c>
      <c r="B2080" s="7">
        <v>19000</v>
      </c>
    </row>
    <row r="2081" spans="1:2" x14ac:dyDescent="0.3">
      <c r="A2081" s="21" t="s">
        <v>2792</v>
      </c>
      <c r="B2081" s="7">
        <v>4750</v>
      </c>
    </row>
    <row r="2082" spans="1:2" x14ac:dyDescent="0.3">
      <c r="A2082" s="22" t="s">
        <v>2796</v>
      </c>
      <c r="B2082" s="7">
        <v>4750</v>
      </c>
    </row>
    <row r="2083" spans="1:2" x14ac:dyDescent="0.3">
      <c r="A2083" s="23">
        <v>45772.661793981482</v>
      </c>
      <c r="B2083" s="7">
        <v>4750</v>
      </c>
    </row>
    <row r="2084" spans="1:2" x14ac:dyDescent="0.3">
      <c r="A2084" s="20" t="s">
        <v>2736</v>
      </c>
      <c r="B2084" s="7">
        <v>32775</v>
      </c>
    </row>
    <row r="2085" spans="1:2" x14ac:dyDescent="0.3">
      <c r="A2085" s="21" t="s">
        <v>2753</v>
      </c>
      <c r="B2085" s="7">
        <v>32775</v>
      </c>
    </row>
    <row r="2086" spans="1:2" x14ac:dyDescent="0.3">
      <c r="A2086" s="22" t="s">
        <v>2760</v>
      </c>
      <c r="B2086" s="7">
        <v>32775</v>
      </c>
    </row>
    <row r="2087" spans="1:2" x14ac:dyDescent="0.3">
      <c r="A2087" s="23">
        <v>45772.689745370371</v>
      </c>
      <c r="B2087" s="7">
        <v>32775</v>
      </c>
    </row>
    <row r="2088" spans="1:2" x14ac:dyDescent="0.3">
      <c r="A2088" s="20" t="s">
        <v>2738</v>
      </c>
      <c r="B2088" s="7">
        <v>98135</v>
      </c>
    </row>
    <row r="2089" spans="1:2" x14ac:dyDescent="0.3">
      <c r="A2089" s="21" t="s">
        <v>2785</v>
      </c>
      <c r="B2089" s="7">
        <v>85025</v>
      </c>
    </row>
    <row r="2090" spans="1:2" x14ac:dyDescent="0.3">
      <c r="A2090" s="22" t="s">
        <v>2789</v>
      </c>
      <c r="B2090" s="7">
        <v>85025</v>
      </c>
    </row>
    <row r="2091" spans="1:2" x14ac:dyDescent="0.3">
      <c r="A2091" s="23">
        <v>45772.75372685185</v>
      </c>
      <c r="B2091" s="7">
        <v>85025</v>
      </c>
    </row>
    <row r="2092" spans="1:2" x14ac:dyDescent="0.3">
      <c r="A2092" s="21" t="s">
        <v>2759</v>
      </c>
      <c r="B2092" s="7">
        <v>13110</v>
      </c>
    </row>
    <row r="2093" spans="1:2" x14ac:dyDescent="0.3">
      <c r="A2093" s="22" t="s">
        <v>2775</v>
      </c>
      <c r="B2093" s="7">
        <v>13110</v>
      </c>
    </row>
    <row r="2094" spans="1:2" x14ac:dyDescent="0.3">
      <c r="A2094" s="23">
        <v>45772.763541666667</v>
      </c>
      <c r="B2094" s="7">
        <v>13110</v>
      </c>
    </row>
    <row r="2095" spans="1:2" x14ac:dyDescent="0.3">
      <c r="A2095" s="20" t="s">
        <v>2739</v>
      </c>
      <c r="B2095" s="7">
        <v>23275</v>
      </c>
    </row>
    <row r="2096" spans="1:2" x14ac:dyDescent="0.3">
      <c r="A2096" s="21" t="s">
        <v>2762</v>
      </c>
      <c r="B2096" s="7">
        <v>23275</v>
      </c>
    </row>
    <row r="2097" spans="1:2" x14ac:dyDescent="0.3">
      <c r="A2097" s="22" t="s">
        <v>2793</v>
      </c>
      <c r="B2097" s="7">
        <v>23275</v>
      </c>
    </row>
    <row r="2098" spans="1:2" x14ac:dyDescent="0.3">
      <c r="A2098" s="23">
        <v>45772.830601851849</v>
      </c>
      <c r="B2098" s="7">
        <v>23275</v>
      </c>
    </row>
    <row r="2099" spans="1:2" x14ac:dyDescent="0.3">
      <c r="A2099" s="20" t="s">
        <v>2742</v>
      </c>
      <c r="B2099" s="7">
        <v>58187.5</v>
      </c>
    </row>
    <row r="2100" spans="1:2" x14ac:dyDescent="0.3">
      <c r="A2100" s="21" t="s">
        <v>2758</v>
      </c>
      <c r="B2100" s="7">
        <v>58187.5</v>
      </c>
    </row>
    <row r="2101" spans="1:2" x14ac:dyDescent="0.3">
      <c r="A2101" s="22" t="s">
        <v>2756</v>
      </c>
      <c r="B2101" s="7">
        <v>58187.5</v>
      </c>
    </row>
    <row r="2102" spans="1:2" x14ac:dyDescent="0.3">
      <c r="A2102" s="23">
        <v>45772.917129629626</v>
      </c>
      <c r="B2102" s="7">
        <v>58187.5</v>
      </c>
    </row>
    <row r="2103" spans="1:2" x14ac:dyDescent="0.3">
      <c r="A2103" s="20" t="s">
        <v>2743</v>
      </c>
      <c r="B2103" s="7">
        <v>12825</v>
      </c>
    </row>
    <row r="2104" spans="1:2" x14ac:dyDescent="0.3">
      <c r="A2104" s="21" t="s">
        <v>2799</v>
      </c>
      <c r="B2104" s="7">
        <v>12825</v>
      </c>
    </row>
    <row r="2105" spans="1:2" x14ac:dyDescent="0.3">
      <c r="A2105" s="22" t="s">
        <v>2800</v>
      </c>
      <c r="B2105" s="7">
        <v>12825</v>
      </c>
    </row>
    <row r="2106" spans="1:2" x14ac:dyDescent="0.3">
      <c r="A2106" s="23">
        <v>45772.964513888888</v>
      </c>
      <c r="B2106" s="7">
        <v>12825</v>
      </c>
    </row>
    <row r="2107" spans="1:2" x14ac:dyDescent="0.3">
      <c r="A2107" s="19" t="s">
        <v>2505</v>
      </c>
      <c r="B2107" s="7">
        <v>484300</v>
      </c>
    </row>
    <row r="2108" spans="1:2" x14ac:dyDescent="0.3">
      <c r="A2108" s="20" t="s">
        <v>2731</v>
      </c>
      <c r="B2108" s="7">
        <v>80500</v>
      </c>
    </row>
    <row r="2109" spans="1:2" x14ac:dyDescent="0.3">
      <c r="A2109" s="21" t="s">
        <v>2749</v>
      </c>
      <c r="B2109" s="7">
        <v>80500</v>
      </c>
    </row>
    <row r="2110" spans="1:2" x14ac:dyDescent="0.3">
      <c r="A2110" s="22" t="s">
        <v>2764</v>
      </c>
      <c r="B2110" s="7">
        <v>80500</v>
      </c>
    </row>
    <row r="2111" spans="1:2" x14ac:dyDescent="0.3">
      <c r="A2111" s="23">
        <v>45773.49287037037</v>
      </c>
      <c r="B2111" s="7">
        <v>80500</v>
      </c>
    </row>
    <row r="2112" spans="1:2" x14ac:dyDescent="0.3">
      <c r="A2112" s="20" t="s">
        <v>2732</v>
      </c>
      <c r="B2112" s="7">
        <v>18900</v>
      </c>
    </row>
    <row r="2113" spans="1:2" x14ac:dyDescent="0.3">
      <c r="A2113" s="21" t="s">
        <v>2786</v>
      </c>
      <c r="B2113" s="7">
        <v>18900</v>
      </c>
    </row>
    <row r="2114" spans="1:2" x14ac:dyDescent="0.3">
      <c r="A2114" s="22" t="s">
        <v>2775</v>
      </c>
      <c r="B2114" s="7">
        <v>18900</v>
      </c>
    </row>
    <row r="2115" spans="1:2" x14ac:dyDescent="0.3">
      <c r="A2115" s="23">
        <v>45773.528819444444</v>
      </c>
      <c r="B2115" s="7">
        <v>18900</v>
      </c>
    </row>
    <row r="2116" spans="1:2" x14ac:dyDescent="0.3">
      <c r="A2116" s="20" t="s">
        <v>2733</v>
      </c>
      <c r="B2116" s="7">
        <v>76900</v>
      </c>
    </row>
    <row r="2117" spans="1:2" x14ac:dyDescent="0.3">
      <c r="A2117" s="21" t="s">
        <v>2799</v>
      </c>
      <c r="B2117" s="7">
        <v>56000</v>
      </c>
    </row>
    <row r="2118" spans="1:2" x14ac:dyDescent="0.3">
      <c r="A2118" s="22" t="s">
        <v>2753</v>
      </c>
      <c r="B2118" s="7">
        <v>56000</v>
      </c>
    </row>
    <row r="2119" spans="1:2" x14ac:dyDescent="0.3">
      <c r="A2119" s="23">
        <v>45773.54760416667</v>
      </c>
      <c r="B2119" s="7">
        <v>56000</v>
      </c>
    </row>
    <row r="2120" spans="1:2" x14ac:dyDescent="0.3">
      <c r="A2120" s="21" t="s">
        <v>2781</v>
      </c>
      <c r="B2120" s="7">
        <v>20900</v>
      </c>
    </row>
    <row r="2121" spans="1:2" x14ac:dyDescent="0.3">
      <c r="A2121" s="22" t="s">
        <v>2776</v>
      </c>
      <c r="B2121" s="7">
        <v>20900</v>
      </c>
    </row>
    <row r="2122" spans="1:2" x14ac:dyDescent="0.3">
      <c r="A2122" s="23">
        <v>45773.56863425926</v>
      </c>
      <c r="B2122" s="7">
        <v>20900</v>
      </c>
    </row>
    <row r="2123" spans="1:2" x14ac:dyDescent="0.3">
      <c r="A2123" s="20" t="s">
        <v>2734</v>
      </c>
      <c r="B2123" s="7">
        <v>7699.9999999999991</v>
      </c>
    </row>
    <row r="2124" spans="1:2" x14ac:dyDescent="0.3">
      <c r="A2124" s="21" t="s">
        <v>2786</v>
      </c>
      <c r="B2124" s="7">
        <v>7699.9999999999991</v>
      </c>
    </row>
    <row r="2125" spans="1:2" x14ac:dyDescent="0.3">
      <c r="A2125" s="22" t="s">
        <v>2789</v>
      </c>
      <c r="B2125" s="7">
        <v>7699.9999999999991</v>
      </c>
    </row>
    <row r="2126" spans="1:2" x14ac:dyDescent="0.3">
      <c r="A2126" s="23">
        <v>45773.612060185187</v>
      </c>
      <c r="B2126" s="7">
        <v>7699.9999999999991</v>
      </c>
    </row>
    <row r="2127" spans="1:2" x14ac:dyDescent="0.3">
      <c r="A2127" s="20" t="s">
        <v>2737</v>
      </c>
      <c r="B2127" s="7">
        <v>30500</v>
      </c>
    </row>
    <row r="2128" spans="1:2" x14ac:dyDescent="0.3">
      <c r="A2128" s="21" t="s">
        <v>2772</v>
      </c>
      <c r="B2128" s="7">
        <v>14000</v>
      </c>
    </row>
    <row r="2129" spans="1:2" x14ac:dyDescent="0.3">
      <c r="A2129" s="22" t="s">
        <v>2753</v>
      </c>
      <c r="B2129" s="7">
        <v>14000</v>
      </c>
    </row>
    <row r="2130" spans="1:2" x14ac:dyDescent="0.3">
      <c r="A2130" s="23">
        <v>45773.727465277778</v>
      </c>
      <c r="B2130" s="7">
        <v>14000</v>
      </c>
    </row>
    <row r="2131" spans="1:2" x14ac:dyDescent="0.3">
      <c r="A2131" s="21" t="s">
        <v>2754</v>
      </c>
      <c r="B2131" s="7">
        <v>16500</v>
      </c>
    </row>
    <row r="2132" spans="1:2" x14ac:dyDescent="0.3">
      <c r="A2132" s="22" t="s">
        <v>2777</v>
      </c>
      <c r="B2132" s="7">
        <v>16500</v>
      </c>
    </row>
    <row r="2133" spans="1:2" x14ac:dyDescent="0.3">
      <c r="A2133" s="23">
        <v>45773.728136574071</v>
      </c>
      <c r="B2133" s="7">
        <v>16500</v>
      </c>
    </row>
    <row r="2134" spans="1:2" x14ac:dyDescent="0.3">
      <c r="A2134" s="20" t="s">
        <v>2738</v>
      </c>
      <c r="B2134" s="7">
        <v>37100</v>
      </c>
    </row>
    <row r="2135" spans="1:2" x14ac:dyDescent="0.3">
      <c r="A2135" s="21" t="s">
        <v>2765</v>
      </c>
      <c r="B2135" s="7">
        <v>23100.000000000004</v>
      </c>
    </row>
    <row r="2136" spans="1:2" x14ac:dyDescent="0.3">
      <c r="A2136" s="22" t="s">
        <v>2800</v>
      </c>
      <c r="B2136" s="7">
        <v>23100.000000000004</v>
      </c>
    </row>
    <row r="2137" spans="1:2" x14ac:dyDescent="0.3">
      <c r="A2137" s="23">
        <v>45773.786041666666</v>
      </c>
      <c r="B2137" s="7">
        <v>23100.000000000004</v>
      </c>
    </row>
    <row r="2138" spans="1:2" x14ac:dyDescent="0.3">
      <c r="A2138" s="21" t="s">
        <v>2802</v>
      </c>
      <c r="B2138" s="7">
        <v>14000</v>
      </c>
    </row>
    <row r="2139" spans="1:2" x14ac:dyDescent="0.3">
      <c r="A2139" s="22" t="s">
        <v>2790</v>
      </c>
      <c r="B2139" s="7">
        <v>14000</v>
      </c>
    </row>
    <row r="2140" spans="1:2" x14ac:dyDescent="0.3">
      <c r="A2140" s="23">
        <v>45773.786828703705</v>
      </c>
      <c r="B2140" s="7">
        <v>14000</v>
      </c>
    </row>
    <row r="2141" spans="1:2" x14ac:dyDescent="0.3">
      <c r="A2141" s="20" t="s">
        <v>2739</v>
      </c>
      <c r="B2141" s="7">
        <v>111600</v>
      </c>
    </row>
    <row r="2142" spans="1:2" x14ac:dyDescent="0.3">
      <c r="A2142" s="21" t="s">
        <v>2784</v>
      </c>
      <c r="B2142" s="7">
        <v>99000</v>
      </c>
    </row>
    <row r="2143" spans="1:2" x14ac:dyDescent="0.3">
      <c r="A2143" s="22" t="s">
        <v>2759</v>
      </c>
      <c r="B2143" s="7">
        <v>99000</v>
      </c>
    </row>
    <row r="2144" spans="1:2" x14ac:dyDescent="0.3">
      <c r="A2144" s="23">
        <v>45773.802997685183</v>
      </c>
      <c r="B2144" s="7">
        <v>99000</v>
      </c>
    </row>
    <row r="2145" spans="1:2" x14ac:dyDescent="0.3">
      <c r="A2145" s="21" t="s">
        <v>2783</v>
      </c>
      <c r="B2145" s="7">
        <v>12600</v>
      </c>
    </row>
    <row r="2146" spans="1:2" x14ac:dyDescent="0.3">
      <c r="A2146" s="22" t="s">
        <v>2796</v>
      </c>
      <c r="B2146" s="7">
        <v>12600</v>
      </c>
    </row>
    <row r="2147" spans="1:2" x14ac:dyDescent="0.3">
      <c r="A2147" s="23">
        <v>45773.804155092592</v>
      </c>
      <c r="B2147" s="7">
        <v>12600</v>
      </c>
    </row>
    <row r="2148" spans="1:2" x14ac:dyDescent="0.3">
      <c r="A2148" s="20" t="s">
        <v>2740</v>
      </c>
      <c r="B2148" s="7">
        <v>58100</v>
      </c>
    </row>
    <row r="2149" spans="1:2" x14ac:dyDescent="0.3">
      <c r="A2149" s="21" t="s">
        <v>2778</v>
      </c>
      <c r="B2149" s="7">
        <v>3100</v>
      </c>
    </row>
    <row r="2150" spans="1:2" x14ac:dyDescent="0.3">
      <c r="A2150" s="22" t="s">
        <v>2774</v>
      </c>
      <c r="B2150" s="7">
        <v>3100</v>
      </c>
    </row>
    <row r="2151" spans="1:2" x14ac:dyDescent="0.3">
      <c r="A2151" s="23">
        <v>45773.857615740744</v>
      </c>
      <c r="B2151" s="7">
        <v>3100</v>
      </c>
    </row>
    <row r="2152" spans="1:2" x14ac:dyDescent="0.3">
      <c r="A2152" s="21" t="s">
        <v>2762</v>
      </c>
      <c r="B2152" s="7">
        <v>55000</v>
      </c>
    </row>
    <row r="2153" spans="1:2" x14ac:dyDescent="0.3">
      <c r="A2153" s="22" t="s">
        <v>2794</v>
      </c>
      <c r="B2153" s="7">
        <v>55000</v>
      </c>
    </row>
    <row r="2154" spans="1:2" x14ac:dyDescent="0.3">
      <c r="A2154" s="23">
        <v>45773.872256944444</v>
      </c>
      <c r="B2154" s="7">
        <v>55000</v>
      </c>
    </row>
    <row r="2155" spans="1:2" x14ac:dyDescent="0.3">
      <c r="A2155" s="20" t="s">
        <v>2743</v>
      </c>
      <c r="B2155" s="7">
        <v>62999.999999999993</v>
      </c>
    </row>
    <row r="2156" spans="1:2" x14ac:dyDescent="0.3">
      <c r="A2156" s="21" t="s">
        <v>2770</v>
      </c>
      <c r="B2156" s="7">
        <v>62999.999999999993</v>
      </c>
    </row>
    <row r="2157" spans="1:2" x14ac:dyDescent="0.3">
      <c r="A2157" s="22" t="s">
        <v>2746</v>
      </c>
      <c r="B2157" s="7">
        <v>62999.999999999993</v>
      </c>
    </row>
    <row r="2158" spans="1:2" x14ac:dyDescent="0.3">
      <c r="A2158" s="23">
        <v>45773.97515046296</v>
      </c>
      <c r="B2158" s="7">
        <v>62999.999999999993</v>
      </c>
    </row>
    <row r="2159" spans="1:2" x14ac:dyDescent="0.3">
      <c r="A2159" s="19" t="s">
        <v>2506</v>
      </c>
      <c r="B2159" s="7">
        <v>739850</v>
      </c>
    </row>
    <row r="2160" spans="1:2" x14ac:dyDescent="0.3">
      <c r="A2160" s="20" t="s">
        <v>2720</v>
      </c>
      <c r="B2160" s="7">
        <v>13200</v>
      </c>
    </row>
    <row r="2161" spans="1:2" x14ac:dyDescent="0.3">
      <c r="A2161" s="21" t="s">
        <v>2752</v>
      </c>
      <c r="B2161" s="7">
        <v>13200</v>
      </c>
    </row>
    <row r="2162" spans="1:2" x14ac:dyDescent="0.3">
      <c r="A2162" s="22" t="s">
        <v>2790</v>
      </c>
      <c r="B2162" s="7">
        <v>13200</v>
      </c>
    </row>
    <row r="2163" spans="1:2" x14ac:dyDescent="0.3">
      <c r="A2163" s="23">
        <v>45774.033356481479</v>
      </c>
      <c r="B2163" s="7">
        <v>13200</v>
      </c>
    </row>
    <row r="2164" spans="1:2" x14ac:dyDescent="0.3">
      <c r="A2164" s="20" t="s">
        <v>2723</v>
      </c>
      <c r="B2164" s="7">
        <v>37800</v>
      </c>
    </row>
    <row r="2165" spans="1:2" x14ac:dyDescent="0.3">
      <c r="A2165" s="21" t="s">
        <v>2799</v>
      </c>
      <c r="B2165" s="7">
        <v>37800</v>
      </c>
    </row>
    <row r="2166" spans="1:2" x14ac:dyDescent="0.3">
      <c r="A2166" s="22" t="s">
        <v>2760</v>
      </c>
      <c r="B2166" s="7">
        <v>37800</v>
      </c>
    </row>
    <row r="2167" spans="1:2" x14ac:dyDescent="0.3">
      <c r="A2167" s="23">
        <v>45774.13071759259</v>
      </c>
      <c r="B2167" s="7">
        <v>37800</v>
      </c>
    </row>
    <row r="2168" spans="1:2" x14ac:dyDescent="0.3">
      <c r="A2168" s="20" t="s">
        <v>2726</v>
      </c>
      <c r="B2168" s="7">
        <v>39000</v>
      </c>
    </row>
    <row r="2169" spans="1:2" x14ac:dyDescent="0.3">
      <c r="A2169" s="21" t="s">
        <v>2780</v>
      </c>
      <c r="B2169" s="7">
        <v>39000</v>
      </c>
    </row>
    <row r="2170" spans="1:2" x14ac:dyDescent="0.3">
      <c r="A2170" s="22" t="s">
        <v>2755</v>
      </c>
      <c r="B2170" s="7">
        <v>39000</v>
      </c>
    </row>
    <row r="2171" spans="1:2" x14ac:dyDescent="0.3">
      <c r="A2171" s="23">
        <v>45774.282754629632</v>
      </c>
      <c r="B2171" s="7">
        <v>39000</v>
      </c>
    </row>
    <row r="2172" spans="1:2" x14ac:dyDescent="0.3">
      <c r="A2172" s="20" t="s">
        <v>2727</v>
      </c>
      <c r="B2172" s="7">
        <v>9000</v>
      </c>
    </row>
    <row r="2173" spans="1:2" x14ac:dyDescent="0.3">
      <c r="A2173" s="21" t="s">
        <v>2750</v>
      </c>
      <c r="B2173" s="7">
        <v>9000</v>
      </c>
    </row>
    <row r="2174" spans="1:2" x14ac:dyDescent="0.3">
      <c r="A2174" s="22" t="s">
        <v>2784</v>
      </c>
      <c r="B2174" s="7">
        <v>9000</v>
      </c>
    </row>
    <row r="2175" spans="1:2" x14ac:dyDescent="0.3">
      <c r="A2175" s="23">
        <v>45774.302268518521</v>
      </c>
      <c r="B2175" s="7">
        <v>9000</v>
      </c>
    </row>
    <row r="2176" spans="1:2" x14ac:dyDescent="0.3">
      <c r="A2176" s="20" t="s">
        <v>2729</v>
      </c>
      <c r="B2176" s="7">
        <v>90000</v>
      </c>
    </row>
    <row r="2177" spans="1:2" x14ac:dyDescent="0.3">
      <c r="A2177" s="21" t="s">
        <v>2779</v>
      </c>
      <c r="B2177" s="7">
        <v>38700</v>
      </c>
    </row>
    <row r="2178" spans="1:2" x14ac:dyDescent="0.3">
      <c r="A2178" s="22" t="s">
        <v>2760</v>
      </c>
      <c r="B2178" s="7">
        <v>38700</v>
      </c>
    </row>
    <row r="2179" spans="1:2" x14ac:dyDescent="0.3">
      <c r="A2179" s="23">
        <v>45774.387662037036</v>
      </c>
      <c r="B2179" s="7">
        <v>38700</v>
      </c>
    </row>
    <row r="2180" spans="1:2" x14ac:dyDescent="0.3">
      <c r="A2180" s="21" t="s">
        <v>2772</v>
      </c>
      <c r="B2180" s="7">
        <v>51300</v>
      </c>
    </row>
    <row r="2181" spans="1:2" x14ac:dyDescent="0.3">
      <c r="A2181" s="22" t="s">
        <v>2794</v>
      </c>
      <c r="B2181" s="7">
        <v>51300</v>
      </c>
    </row>
    <row r="2182" spans="1:2" x14ac:dyDescent="0.3">
      <c r="A2182" s="23">
        <v>45774.393784722219</v>
      </c>
      <c r="B2182" s="7">
        <v>51300</v>
      </c>
    </row>
    <row r="2183" spans="1:2" x14ac:dyDescent="0.3">
      <c r="A2183" s="20" t="s">
        <v>2730</v>
      </c>
      <c r="B2183" s="7">
        <v>16500</v>
      </c>
    </row>
    <row r="2184" spans="1:2" x14ac:dyDescent="0.3">
      <c r="A2184" s="21" t="s">
        <v>2764</v>
      </c>
      <c r="B2184" s="7">
        <v>16500</v>
      </c>
    </row>
    <row r="2185" spans="1:2" x14ac:dyDescent="0.3">
      <c r="A2185" s="22" t="s">
        <v>2771</v>
      </c>
      <c r="B2185" s="7">
        <v>16500</v>
      </c>
    </row>
    <row r="2186" spans="1:2" x14ac:dyDescent="0.3">
      <c r="A2186" s="23">
        <v>45774.447754629633</v>
      </c>
      <c r="B2186" s="7">
        <v>16500</v>
      </c>
    </row>
    <row r="2187" spans="1:2" x14ac:dyDescent="0.3">
      <c r="A2187" s="20" t="s">
        <v>2731</v>
      </c>
      <c r="B2187" s="7">
        <v>17100</v>
      </c>
    </row>
    <row r="2188" spans="1:2" x14ac:dyDescent="0.3">
      <c r="A2188" s="21" t="s">
        <v>2751</v>
      </c>
      <c r="B2188" s="7">
        <v>17100</v>
      </c>
    </row>
    <row r="2189" spans="1:2" x14ac:dyDescent="0.3">
      <c r="A2189" s="22" t="s">
        <v>2772</v>
      </c>
      <c r="B2189" s="7">
        <v>17100</v>
      </c>
    </row>
    <row r="2190" spans="1:2" x14ac:dyDescent="0.3">
      <c r="A2190" s="23">
        <v>45774.466284722221</v>
      </c>
      <c r="B2190" s="7">
        <v>17100</v>
      </c>
    </row>
    <row r="2191" spans="1:2" x14ac:dyDescent="0.3">
      <c r="A2191" s="20" t="s">
        <v>2732</v>
      </c>
      <c r="B2191" s="7">
        <v>251100</v>
      </c>
    </row>
    <row r="2192" spans="1:2" x14ac:dyDescent="0.3">
      <c r="A2192" s="21" t="s">
        <v>2758</v>
      </c>
      <c r="B2192" s="7">
        <v>44000</v>
      </c>
    </row>
    <row r="2193" spans="1:2" x14ac:dyDescent="0.3">
      <c r="A2193" s="22" t="s">
        <v>2793</v>
      </c>
      <c r="B2193" s="7">
        <v>44000</v>
      </c>
    </row>
    <row r="2194" spans="1:2" x14ac:dyDescent="0.3">
      <c r="A2194" s="23">
        <v>45774.5000462963</v>
      </c>
      <c r="B2194" s="7">
        <v>44000</v>
      </c>
    </row>
    <row r="2195" spans="1:2" x14ac:dyDescent="0.3">
      <c r="A2195" s="21" t="s">
        <v>2757</v>
      </c>
      <c r="B2195" s="7">
        <v>3100</v>
      </c>
    </row>
    <row r="2196" spans="1:2" x14ac:dyDescent="0.3">
      <c r="A2196" s="22" t="s">
        <v>2787</v>
      </c>
      <c r="B2196" s="7">
        <v>3100</v>
      </c>
    </row>
    <row r="2197" spans="1:2" x14ac:dyDescent="0.3">
      <c r="A2197" s="23">
        <v>45774.504305555558</v>
      </c>
      <c r="B2197" s="7">
        <v>3100</v>
      </c>
    </row>
    <row r="2198" spans="1:2" x14ac:dyDescent="0.3">
      <c r="A2198" s="21" t="s">
        <v>2787</v>
      </c>
      <c r="B2198" s="7">
        <v>20000</v>
      </c>
    </row>
    <row r="2199" spans="1:2" x14ac:dyDescent="0.3">
      <c r="A2199" s="22" t="s">
        <v>2773</v>
      </c>
      <c r="B2199" s="7">
        <v>20000</v>
      </c>
    </row>
    <row r="2200" spans="1:2" x14ac:dyDescent="0.3">
      <c r="A2200" s="23">
        <v>45774.508634259262</v>
      </c>
      <c r="B2200" s="7">
        <v>20000</v>
      </c>
    </row>
    <row r="2201" spans="1:2" x14ac:dyDescent="0.3">
      <c r="A2201" s="21" t="s">
        <v>2804</v>
      </c>
      <c r="B2201" s="7">
        <v>69000</v>
      </c>
    </row>
    <row r="2202" spans="1:2" x14ac:dyDescent="0.3">
      <c r="A2202" s="22" t="s">
        <v>2752</v>
      </c>
      <c r="B2202" s="7">
        <v>69000</v>
      </c>
    </row>
    <row r="2203" spans="1:2" x14ac:dyDescent="0.3">
      <c r="A2203" s="23">
        <v>45774.516527777778</v>
      </c>
      <c r="B2203" s="7">
        <v>69000</v>
      </c>
    </row>
    <row r="2204" spans="1:2" x14ac:dyDescent="0.3">
      <c r="A2204" s="21" t="s">
        <v>2763</v>
      </c>
      <c r="B2204" s="7">
        <v>115000</v>
      </c>
    </row>
    <row r="2205" spans="1:2" x14ac:dyDescent="0.3">
      <c r="A2205" s="22" t="s">
        <v>2758</v>
      </c>
      <c r="B2205" s="7">
        <v>115000</v>
      </c>
    </row>
    <row r="2206" spans="1:2" x14ac:dyDescent="0.3">
      <c r="A2206" s="23">
        <v>45774.522222222222</v>
      </c>
      <c r="B2206" s="7">
        <v>115000</v>
      </c>
    </row>
    <row r="2207" spans="1:2" x14ac:dyDescent="0.3">
      <c r="A2207" s="20" t="s">
        <v>2734</v>
      </c>
      <c r="B2207" s="7">
        <v>49500</v>
      </c>
    </row>
    <row r="2208" spans="1:2" x14ac:dyDescent="0.3">
      <c r="A2208" s="21" t="s">
        <v>2794</v>
      </c>
      <c r="B2208" s="7">
        <v>24500</v>
      </c>
    </row>
    <row r="2209" spans="1:2" x14ac:dyDescent="0.3">
      <c r="A2209" s="22" t="s">
        <v>2748</v>
      </c>
      <c r="B2209" s="7">
        <v>24500</v>
      </c>
    </row>
    <row r="2210" spans="1:2" x14ac:dyDescent="0.3">
      <c r="A2210" s="23">
        <v>45774.585520833331</v>
      </c>
      <c r="B2210" s="7">
        <v>24500</v>
      </c>
    </row>
    <row r="2211" spans="1:2" x14ac:dyDescent="0.3">
      <c r="A2211" s="21" t="s">
        <v>2770</v>
      </c>
      <c r="B2211" s="7">
        <v>5000</v>
      </c>
    </row>
    <row r="2212" spans="1:2" x14ac:dyDescent="0.3">
      <c r="A2212" s="22" t="s">
        <v>2758</v>
      </c>
      <c r="B2212" s="7">
        <v>5000</v>
      </c>
    </row>
    <row r="2213" spans="1:2" x14ac:dyDescent="0.3">
      <c r="A2213" s="23">
        <v>45774.6</v>
      </c>
      <c r="B2213" s="7">
        <v>5000</v>
      </c>
    </row>
    <row r="2214" spans="1:2" x14ac:dyDescent="0.3">
      <c r="A2214" s="21" t="s">
        <v>2766</v>
      </c>
      <c r="B2214" s="7">
        <v>20000</v>
      </c>
    </row>
    <row r="2215" spans="1:2" x14ac:dyDescent="0.3">
      <c r="A2215" s="22" t="s">
        <v>2791</v>
      </c>
      <c r="B2215" s="7">
        <v>20000</v>
      </c>
    </row>
    <row r="2216" spans="1:2" x14ac:dyDescent="0.3">
      <c r="A2216" s="23">
        <v>45774.607719907406</v>
      </c>
      <c r="B2216" s="7">
        <v>20000</v>
      </c>
    </row>
    <row r="2217" spans="1:2" x14ac:dyDescent="0.3">
      <c r="A2217" s="20" t="s">
        <v>2735</v>
      </c>
      <c r="B2217" s="7">
        <v>39000</v>
      </c>
    </row>
    <row r="2218" spans="1:2" x14ac:dyDescent="0.3">
      <c r="A2218" s="21" t="s">
        <v>2777</v>
      </c>
      <c r="B2218" s="7">
        <v>39000</v>
      </c>
    </row>
    <row r="2219" spans="1:2" x14ac:dyDescent="0.3">
      <c r="A2219" s="22" t="s">
        <v>2794</v>
      </c>
      <c r="B2219" s="7">
        <v>39000</v>
      </c>
    </row>
    <row r="2220" spans="1:2" x14ac:dyDescent="0.3">
      <c r="A2220" s="23">
        <v>45774.646562499998</v>
      </c>
      <c r="B2220" s="7">
        <v>39000</v>
      </c>
    </row>
    <row r="2221" spans="1:2" x14ac:dyDescent="0.3">
      <c r="A2221" s="20" t="s">
        <v>2737</v>
      </c>
      <c r="B2221" s="7">
        <v>85050</v>
      </c>
    </row>
    <row r="2222" spans="1:2" x14ac:dyDescent="0.3">
      <c r="A2222" s="21" t="s">
        <v>2791</v>
      </c>
      <c r="B2222" s="7">
        <v>13000</v>
      </c>
    </row>
    <row r="2223" spans="1:2" x14ac:dyDescent="0.3">
      <c r="A2223" s="22" t="s">
        <v>2801</v>
      </c>
      <c r="B2223" s="7">
        <v>13000</v>
      </c>
    </row>
    <row r="2224" spans="1:2" x14ac:dyDescent="0.3">
      <c r="A2224" s="23">
        <v>45774.713831018518</v>
      </c>
      <c r="B2224" s="7">
        <v>13000</v>
      </c>
    </row>
    <row r="2225" spans="1:2" x14ac:dyDescent="0.3">
      <c r="A2225" s="21" t="s">
        <v>2755</v>
      </c>
      <c r="B2225" s="7">
        <v>14850.000000000002</v>
      </c>
    </row>
    <row r="2226" spans="1:2" x14ac:dyDescent="0.3">
      <c r="A2226" s="22" t="s">
        <v>2805</v>
      </c>
      <c r="B2226" s="7">
        <v>14850.000000000002</v>
      </c>
    </row>
    <row r="2227" spans="1:2" x14ac:dyDescent="0.3">
      <c r="A2227" s="23">
        <v>45774.715937499997</v>
      </c>
      <c r="B2227" s="7">
        <v>14850.000000000002</v>
      </c>
    </row>
    <row r="2228" spans="1:2" x14ac:dyDescent="0.3">
      <c r="A2228" s="21" t="s">
        <v>2781</v>
      </c>
      <c r="B2228" s="7">
        <v>57200</v>
      </c>
    </row>
    <row r="2229" spans="1:2" x14ac:dyDescent="0.3">
      <c r="A2229" s="22" t="s">
        <v>2805</v>
      </c>
      <c r="B2229" s="7">
        <v>57200</v>
      </c>
    </row>
    <row r="2230" spans="1:2" x14ac:dyDescent="0.3">
      <c r="A2230" s="23">
        <v>45774.735381944447</v>
      </c>
      <c r="B2230" s="7">
        <v>57200</v>
      </c>
    </row>
    <row r="2231" spans="1:2" x14ac:dyDescent="0.3">
      <c r="A2231" s="20" t="s">
        <v>2738</v>
      </c>
      <c r="B2231" s="7">
        <v>27600</v>
      </c>
    </row>
    <row r="2232" spans="1:2" x14ac:dyDescent="0.3">
      <c r="A2232" s="21" t="s">
        <v>2799</v>
      </c>
      <c r="B2232" s="7">
        <v>27600</v>
      </c>
    </row>
    <row r="2233" spans="1:2" x14ac:dyDescent="0.3">
      <c r="A2233" s="22" t="s">
        <v>2752</v>
      </c>
      <c r="B2233" s="7">
        <v>27600</v>
      </c>
    </row>
    <row r="2234" spans="1:2" x14ac:dyDescent="0.3">
      <c r="A2234" s="23">
        <v>45774.756111111114</v>
      </c>
      <c r="B2234" s="7">
        <v>27600</v>
      </c>
    </row>
    <row r="2235" spans="1:2" x14ac:dyDescent="0.3">
      <c r="A2235" s="20" t="s">
        <v>2741</v>
      </c>
      <c r="B2235" s="7">
        <v>54600.000000000007</v>
      </c>
    </row>
    <row r="2236" spans="1:2" x14ac:dyDescent="0.3">
      <c r="A2236" s="21" t="s">
        <v>2797</v>
      </c>
      <c r="B2236" s="7">
        <v>4000</v>
      </c>
    </row>
    <row r="2237" spans="1:2" x14ac:dyDescent="0.3">
      <c r="A2237" s="22" t="s">
        <v>2777</v>
      </c>
      <c r="B2237" s="7">
        <v>4000</v>
      </c>
    </row>
    <row r="2238" spans="1:2" x14ac:dyDescent="0.3">
      <c r="A2238" s="23">
        <v>45774.87605324074</v>
      </c>
      <c r="B2238" s="7">
        <v>4000</v>
      </c>
    </row>
    <row r="2239" spans="1:2" x14ac:dyDescent="0.3">
      <c r="A2239" s="21" t="s">
        <v>2802</v>
      </c>
      <c r="B2239" s="7">
        <v>50600.000000000007</v>
      </c>
    </row>
    <row r="2240" spans="1:2" x14ac:dyDescent="0.3">
      <c r="A2240" s="22" t="s">
        <v>2804</v>
      </c>
      <c r="B2240" s="7">
        <v>50600.000000000007</v>
      </c>
    </row>
    <row r="2241" spans="1:2" x14ac:dyDescent="0.3">
      <c r="A2241" s="23">
        <v>45774.91207175926</v>
      </c>
      <c r="B2241" s="7">
        <v>50600.000000000007</v>
      </c>
    </row>
    <row r="2242" spans="1:2" x14ac:dyDescent="0.3">
      <c r="A2242" s="20" t="s">
        <v>2742</v>
      </c>
      <c r="B2242" s="7">
        <v>10400</v>
      </c>
    </row>
    <row r="2243" spans="1:2" x14ac:dyDescent="0.3">
      <c r="A2243" s="21" t="s">
        <v>2755</v>
      </c>
      <c r="B2243" s="7">
        <v>10400</v>
      </c>
    </row>
    <row r="2244" spans="1:2" x14ac:dyDescent="0.3">
      <c r="A2244" s="22" t="s">
        <v>2751</v>
      </c>
      <c r="B2244" s="7">
        <v>10400</v>
      </c>
    </row>
    <row r="2245" spans="1:2" x14ac:dyDescent="0.3">
      <c r="A2245" s="23">
        <v>45774.923738425925</v>
      </c>
      <c r="B2245" s="7">
        <v>10400</v>
      </c>
    </row>
    <row r="2246" spans="1:2" x14ac:dyDescent="0.3">
      <c r="A2246" s="19" t="s">
        <v>2507</v>
      </c>
      <c r="B2246" s="7">
        <v>355300</v>
      </c>
    </row>
    <row r="2247" spans="1:2" x14ac:dyDescent="0.3">
      <c r="A2247" s="20" t="s">
        <v>2721</v>
      </c>
      <c r="B2247" s="7">
        <v>38350</v>
      </c>
    </row>
    <row r="2248" spans="1:2" x14ac:dyDescent="0.3">
      <c r="A2248" s="21" t="s">
        <v>2799</v>
      </c>
      <c r="B2248" s="7">
        <v>36800</v>
      </c>
    </row>
    <row r="2249" spans="1:2" x14ac:dyDescent="0.3">
      <c r="A2249" s="22" t="s">
        <v>2747</v>
      </c>
      <c r="B2249" s="7">
        <v>36800</v>
      </c>
    </row>
    <row r="2250" spans="1:2" x14ac:dyDescent="0.3">
      <c r="A2250" s="23">
        <v>45775.047638888886</v>
      </c>
      <c r="B2250" s="7">
        <v>36800</v>
      </c>
    </row>
    <row r="2251" spans="1:2" x14ac:dyDescent="0.3">
      <c r="A2251" s="21" t="s">
        <v>2759</v>
      </c>
      <c r="B2251" s="7">
        <v>1550</v>
      </c>
    </row>
    <row r="2252" spans="1:2" x14ac:dyDescent="0.3">
      <c r="A2252" s="22" t="s">
        <v>2757</v>
      </c>
      <c r="B2252" s="7">
        <v>1550</v>
      </c>
    </row>
    <row r="2253" spans="1:2" x14ac:dyDescent="0.3">
      <c r="A2253" s="23">
        <v>45775.054930555554</v>
      </c>
      <c r="B2253" s="7">
        <v>1550</v>
      </c>
    </row>
    <row r="2254" spans="1:2" x14ac:dyDescent="0.3">
      <c r="A2254" s="20" t="s">
        <v>2724</v>
      </c>
      <c r="B2254" s="7">
        <v>6000</v>
      </c>
    </row>
    <row r="2255" spans="1:2" x14ac:dyDescent="0.3">
      <c r="A2255" s="21" t="s">
        <v>2750</v>
      </c>
      <c r="B2255" s="7">
        <v>6000</v>
      </c>
    </row>
    <row r="2256" spans="1:2" x14ac:dyDescent="0.3">
      <c r="A2256" s="22" t="s">
        <v>2797</v>
      </c>
      <c r="B2256" s="7">
        <v>6000</v>
      </c>
    </row>
    <row r="2257" spans="1:2" x14ac:dyDescent="0.3">
      <c r="A2257" s="23">
        <v>45775.177094907405</v>
      </c>
      <c r="B2257" s="7">
        <v>6000</v>
      </c>
    </row>
    <row r="2258" spans="1:2" x14ac:dyDescent="0.3">
      <c r="A2258" s="20" t="s">
        <v>2730</v>
      </c>
      <c r="B2258" s="7">
        <v>91000</v>
      </c>
    </row>
    <row r="2259" spans="1:2" x14ac:dyDescent="0.3">
      <c r="A2259" s="21" t="s">
        <v>2770</v>
      </c>
      <c r="B2259" s="7">
        <v>45000</v>
      </c>
    </row>
    <row r="2260" spans="1:2" x14ac:dyDescent="0.3">
      <c r="A2260" s="22" t="s">
        <v>2753</v>
      </c>
      <c r="B2260" s="7">
        <v>45000</v>
      </c>
    </row>
    <row r="2261" spans="1:2" x14ac:dyDescent="0.3">
      <c r="A2261" s="23">
        <v>45775.433715277781</v>
      </c>
      <c r="B2261" s="7">
        <v>45000</v>
      </c>
    </row>
    <row r="2262" spans="1:2" x14ac:dyDescent="0.3">
      <c r="A2262" s="21" t="s">
        <v>2762</v>
      </c>
      <c r="B2262" s="7">
        <v>46000</v>
      </c>
    </row>
    <row r="2263" spans="1:2" x14ac:dyDescent="0.3">
      <c r="A2263" s="22" t="s">
        <v>2785</v>
      </c>
      <c r="B2263" s="7">
        <v>46000</v>
      </c>
    </row>
    <row r="2264" spans="1:2" x14ac:dyDescent="0.3">
      <c r="A2264" s="23">
        <v>45775.455613425926</v>
      </c>
      <c r="B2264" s="7">
        <v>46000</v>
      </c>
    </row>
    <row r="2265" spans="1:2" x14ac:dyDescent="0.3">
      <c r="A2265" s="20" t="s">
        <v>2732</v>
      </c>
      <c r="B2265" s="7">
        <v>56000</v>
      </c>
    </row>
    <row r="2266" spans="1:2" x14ac:dyDescent="0.3">
      <c r="A2266" s="21" t="s">
        <v>2800</v>
      </c>
      <c r="B2266" s="7">
        <v>56000</v>
      </c>
    </row>
    <row r="2267" spans="1:2" x14ac:dyDescent="0.3">
      <c r="A2267" s="22" t="s">
        <v>2773</v>
      </c>
      <c r="B2267" s="7">
        <v>56000</v>
      </c>
    </row>
    <row r="2268" spans="1:2" x14ac:dyDescent="0.3">
      <c r="A2268" s="23">
        <v>45775.537800925929</v>
      </c>
      <c r="B2268" s="7">
        <v>56000</v>
      </c>
    </row>
    <row r="2269" spans="1:2" x14ac:dyDescent="0.3">
      <c r="A2269" s="20" t="s">
        <v>2733</v>
      </c>
      <c r="B2269" s="7">
        <v>3000</v>
      </c>
    </row>
    <row r="2270" spans="1:2" x14ac:dyDescent="0.3">
      <c r="A2270" s="21" t="s">
        <v>2787</v>
      </c>
      <c r="B2270" s="7">
        <v>3000</v>
      </c>
    </row>
    <row r="2271" spans="1:2" x14ac:dyDescent="0.3">
      <c r="A2271" s="22" t="s">
        <v>2771</v>
      </c>
      <c r="B2271" s="7">
        <v>3000</v>
      </c>
    </row>
    <row r="2272" spans="1:2" x14ac:dyDescent="0.3">
      <c r="A2272" s="23">
        <v>45775.550532407404</v>
      </c>
      <c r="B2272" s="7">
        <v>3000</v>
      </c>
    </row>
    <row r="2273" spans="1:2" x14ac:dyDescent="0.3">
      <c r="A2273" s="20" t="s">
        <v>2734</v>
      </c>
      <c r="B2273" s="7">
        <v>43750</v>
      </c>
    </row>
    <row r="2274" spans="1:2" x14ac:dyDescent="0.3">
      <c r="A2274" s="21" t="s">
        <v>2796</v>
      </c>
      <c r="B2274" s="7">
        <v>43750</v>
      </c>
    </row>
    <row r="2275" spans="1:2" x14ac:dyDescent="0.3">
      <c r="A2275" s="22" t="s">
        <v>2791</v>
      </c>
      <c r="B2275" s="7">
        <v>43750</v>
      </c>
    </row>
    <row r="2276" spans="1:2" x14ac:dyDescent="0.3">
      <c r="A2276" s="23">
        <v>45775.624386574076</v>
      </c>
      <c r="B2276" s="7">
        <v>43750</v>
      </c>
    </row>
    <row r="2277" spans="1:2" x14ac:dyDescent="0.3">
      <c r="A2277" s="20" t="s">
        <v>2737</v>
      </c>
      <c r="B2277" s="7">
        <v>81200</v>
      </c>
    </row>
    <row r="2278" spans="1:2" x14ac:dyDescent="0.3">
      <c r="A2278" s="21" t="s">
        <v>2753</v>
      </c>
      <c r="B2278" s="7">
        <v>36000</v>
      </c>
    </row>
    <row r="2279" spans="1:2" x14ac:dyDescent="0.3">
      <c r="A2279" s="22" t="s">
        <v>2777</v>
      </c>
      <c r="B2279" s="7">
        <v>36000</v>
      </c>
    </row>
    <row r="2280" spans="1:2" x14ac:dyDescent="0.3">
      <c r="A2280" s="23">
        <v>45775.731608796297</v>
      </c>
      <c r="B2280" s="7">
        <v>36000</v>
      </c>
    </row>
    <row r="2281" spans="1:2" x14ac:dyDescent="0.3">
      <c r="A2281" s="21" t="s">
        <v>2800</v>
      </c>
      <c r="B2281" s="7">
        <v>45200</v>
      </c>
    </row>
    <row r="2282" spans="1:2" x14ac:dyDescent="0.3">
      <c r="A2282" s="22" t="s">
        <v>2776</v>
      </c>
      <c r="B2282" s="7">
        <v>45200</v>
      </c>
    </row>
    <row r="2283" spans="1:2" x14ac:dyDescent="0.3">
      <c r="A2283" s="23">
        <v>45775.746412037035</v>
      </c>
      <c r="B2283" s="7">
        <v>45200</v>
      </c>
    </row>
    <row r="2284" spans="1:2" x14ac:dyDescent="0.3">
      <c r="A2284" s="20" t="s">
        <v>2740</v>
      </c>
      <c r="B2284" s="7">
        <v>9000</v>
      </c>
    </row>
    <row r="2285" spans="1:2" x14ac:dyDescent="0.3">
      <c r="A2285" s="21" t="s">
        <v>2757</v>
      </c>
      <c r="B2285" s="7">
        <v>9000</v>
      </c>
    </row>
    <row r="2286" spans="1:2" x14ac:dyDescent="0.3">
      <c r="A2286" s="22" t="s">
        <v>2774</v>
      </c>
      <c r="B2286" s="7">
        <v>9000</v>
      </c>
    </row>
    <row r="2287" spans="1:2" x14ac:dyDescent="0.3">
      <c r="A2287" s="23">
        <v>45775.838171296295</v>
      </c>
      <c r="B2287" s="7">
        <v>9000</v>
      </c>
    </row>
    <row r="2288" spans="1:2" x14ac:dyDescent="0.3">
      <c r="A2288" s="20" t="s">
        <v>2741</v>
      </c>
      <c r="B2288" s="7">
        <v>27000</v>
      </c>
    </row>
    <row r="2289" spans="1:2" x14ac:dyDescent="0.3">
      <c r="A2289" s="21" t="s">
        <v>2769</v>
      </c>
      <c r="B2289" s="7">
        <v>27000</v>
      </c>
    </row>
    <row r="2290" spans="1:2" x14ac:dyDescent="0.3">
      <c r="A2290" s="22" t="s">
        <v>2764</v>
      </c>
      <c r="B2290" s="7">
        <v>27000</v>
      </c>
    </row>
    <row r="2291" spans="1:2" x14ac:dyDescent="0.3">
      <c r="A2291" s="23">
        <v>45775.906759259262</v>
      </c>
      <c r="B2291" s="7">
        <v>27000</v>
      </c>
    </row>
    <row r="2292" spans="1:2" x14ac:dyDescent="0.3">
      <c r="A2292" s="19" t="s">
        <v>2508</v>
      </c>
      <c r="B2292" s="7">
        <v>629800</v>
      </c>
    </row>
    <row r="2293" spans="1:2" x14ac:dyDescent="0.3">
      <c r="A2293" s="20" t="s">
        <v>2721</v>
      </c>
      <c r="B2293" s="7">
        <v>152500</v>
      </c>
    </row>
    <row r="2294" spans="1:2" x14ac:dyDescent="0.3">
      <c r="A2294" s="21" t="s">
        <v>2748</v>
      </c>
      <c r="B2294" s="7">
        <v>152500</v>
      </c>
    </row>
    <row r="2295" spans="1:2" x14ac:dyDescent="0.3">
      <c r="A2295" s="22" t="s">
        <v>2782</v>
      </c>
      <c r="B2295" s="7">
        <v>152500</v>
      </c>
    </row>
    <row r="2296" spans="1:2" x14ac:dyDescent="0.3">
      <c r="A2296" s="23">
        <v>45776.048206018517</v>
      </c>
      <c r="B2296" s="7">
        <v>152500</v>
      </c>
    </row>
    <row r="2297" spans="1:2" x14ac:dyDescent="0.3">
      <c r="A2297" s="20" t="s">
        <v>2723</v>
      </c>
      <c r="B2297" s="7">
        <v>4200</v>
      </c>
    </row>
    <row r="2298" spans="1:2" x14ac:dyDescent="0.3">
      <c r="A2298" s="21" t="s">
        <v>2787</v>
      </c>
      <c r="B2298" s="7">
        <v>4200</v>
      </c>
    </row>
    <row r="2299" spans="1:2" x14ac:dyDescent="0.3">
      <c r="A2299" s="22" t="s">
        <v>2753</v>
      </c>
      <c r="B2299" s="7">
        <v>4200</v>
      </c>
    </row>
    <row r="2300" spans="1:2" x14ac:dyDescent="0.3">
      <c r="A2300" s="23">
        <v>45776.133715277778</v>
      </c>
      <c r="B2300" s="7">
        <v>4200</v>
      </c>
    </row>
    <row r="2301" spans="1:2" x14ac:dyDescent="0.3">
      <c r="A2301" s="20" t="s">
        <v>2727</v>
      </c>
      <c r="B2301" s="7">
        <v>45000</v>
      </c>
    </row>
    <row r="2302" spans="1:2" x14ac:dyDescent="0.3">
      <c r="A2302" s="21" t="s">
        <v>2780</v>
      </c>
      <c r="B2302" s="7">
        <v>45000</v>
      </c>
    </row>
    <row r="2303" spans="1:2" x14ac:dyDescent="0.3">
      <c r="A2303" s="22" t="s">
        <v>2760</v>
      </c>
      <c r="B2303" s="7">
        <v>45000</v>
      </c>
    </row>
    <row r="2304" spans="1:2" x14ac:dyDescent="0.3">
      <c r="A2304" s="23">
        <v>45776.324467592596</v>
      </c>
      <c r="B2304" s="7">
        <v>45000</v>
      </c>
    </row>
    <row r="2305" spans="1:2" x14ac:dyDescent="0.3">
      <c r="A2305" s="20" t="s">
        <v>2730</v>
      </c>
      <c r="B2305" s="7">
        <v>55000</v>
      </c>
    </row>
    <row r="2306" spans="1:2" x14ac:dyDescent="0.3">
      <c r="A2306" s="21" t="s">
        <v>2787</v>
      </c>
      <c r="B2306" s="7">
        <v>55000</v>
      </c>
    </row>
    <row r="2307" spans="1:2" x14ac:dyDescent="0.3">
      <c r="A2307" s="22" t="s">
        <v>2749</v>
      </c>
      <c r="B2307" s="7">
        <v>55000</v>
      </c>
    </row>
    <row r="2308" spans="1:2" x14ac:dyDescent="0.3">
      <c r="A2308" s="23">
        <v>45776.425567129627</v>
      </c>
      <c r="B2308" s="7">
        <v>55000</v>
      </c>
    </row>
    <row r="2309" spans="1:2" x14ac:dyDescent="0.3">
      <c r="A2309" s="20" t="s">
        <v>2732</v>
      </c>
      <c r="B2309" s="7">
        <v>83400</v>
      </c>
    </row>
    <row r="2310" spans="1:2" x14ac:dyDescent="0.3">
      <c r="A2310" s="21" t="s">
        <v>2751</v>
      </c>
      <c r="B2310" s="7">
        <v>15200</v>
      </c>
    </row>
    <row r="2311" spans="1:2" x14ac:dyDescent="0.3">
      <c r="A2311" s="22" t="s">
        <v>2752</v>
      </c>
      <c r="B2311" s="7">
        <v>15200</v>
      </c>
    </row>
    <row r="2312" spans="1:2" x14ac:dyDescent="0.3">
      <c r="A2312" s="23">
        <v>45776.508194444446</v>
      </c>
      <c r="B2312" s="7">
        <v>15200</v>
      </c>
    </row>
    <row r="2313" spans="1:2" x14ac:dyDescent="0.3">
      <c r="A2313" s="21" t="s">
        <v>2746</v>
      </c>
      <c r="B2313" s="7">
        <v>55200</v>
      </c>
    </row>
    <row r="2314" spans="1:2" x14ac:dyDescent="0.3">
      <c r="A2314" s="22" t="s">
        <v>2755</v>
      </c>
      <c r="B2314" s="7">
        <v>55200</v>
      </c>
    </row>
    <row r="2315" spans="1:2" x14ac:dyDescent="0.3">
      <c r="A2315" s="23">
        <v>45776.509143518517</v>
      </c>
      <c r="B2315" s="7">
        <v>55200</v>
      </c>
    </row>
    <row r="2316" spans="1:2" x14ac:dyDescent="0.3">
      <c r="A2316" s="21" t="s">
        <v>2804</v>
      </c>
      <c r="B2316" s="7">
        <v>13000</v>
      </c>
    </row>
    <row r="2317" spans="1:2" x14ac:dyDescent="0.3">
      <c r="A2317" s="22" t="s">
        <v>2770</v>
      </c>
      <c r="B2317" s="7">
        <v>13000</v>
      </c>
    </row>
    <row r="2318" spans="1:2" x14ac:dyDescent="0.3">
      <c r="A2318" s="23">
        <v>45776.516250000001</v>
      </c>
      <c r="B2318" s="7">
        <v>13000</v>
      </c>
    </row>
    <row r="2319" spans="1:2" x14ac:dyDescent="0.3">
      <c r="A2319" s="20" t="s">
        <v>2733</v>
      </c>
      <c r="B2319" s="7">
        <v>46800</v>
      </c>
    </row>
    <row r="2320" spans="1:2" x14ac:dyDescent="0.3">
      <c r="A2320" s="21" t="s">
        <v>2777</v>
      </c>
      <c r="B2320" s="7">
        <v>24300</v>
      </c>
    </row>
    <row r="2321" spans="1:2" x14ac:dyDescent="0.3">
      <c r="A2321" s="22" t="s">
        <v>2799</v>
      </c>
      <c r="B2321" s="7">
        <v>24300</v>
      </c>
    </row>
    <row r="2322" spans="1:2" x14ac:dyDescent="0.3">
      <c r="A2322" s="23">
        <v>45776.563287037039</v>
      </c>
      <c r="B2322" s="7">
        <v>24300</v>
      </c>
    </row>
    <row r="2323" spans="1:2" x14ac:dyDescent="0.3">
      <c r="A2323" s="21" t="s">
        <v>2753</v>
      </c>
      <c r="B2323" s="7">
        <v>22500</v>
      </c>
    </row>
    <row r="2324" spans="1:2" x14ac:dyDescent="0.3">
      <c r="A2324" s="22" t="s">
        <v>2766</v>
      </c>
      <c r="B2324" s="7">
        <v>22500</v>
      </c>
    </row>
    <row r="2325" spans="1:2" x14ac:dyDescent="0.3">
      <c r="A2325" s="23">
        <v>45776.564988425926</v>
      </c>
      <c r="B2325" s="7">
        <v>22500</v>
      </c>
    </row>
    <row r="2326" spans="1:2" x14ac:dyDescent="0.3">
      <c r="A2326" s="20" t="s">
        <v>2734</v>
      </c>
      <c r="B2326" s="7">
        <v>12000</v>
      </c>
    </row>
    <row r="2327" spans="1:2" x14ac:dyDescent="0.3">
      <c r="A2327" s="21" t="s">
        <v>2797</v>
      </c>
      <c r="B2327" s="7">
        <v>12000</v>
      </c>
    </row>
    <row r="2328" spans="1:2" x14ac:dyDescent="0.3">
      <c r="A2328" s="22" t="s">
        <v>2799</v>
      </c>
      <c r="B2328" s="7">
        <v>12000</v>
      </c>
    </row>
    <row r="2329" spans="1:2" x14ac:dyDescent="0.3">
      <c r="A2329" s="23">
        <v>45776.584120370368</v>
      </c>
      <c r="B2329" s="7">
        <v>12000</v>
      </c>
    </row>
    <row r="2330" spans="1:2" x14ac:dyDescent="0.3">
      <c r="A2330" s="20" t="s">
        <v>2735</v>
      </c>
      <c r="B2330" s="7">
        <v>80700</v>
      </c>
    </row>
    <row r="2331" spans="1:2" x14ac:dyDescent="0.3">
      <c r="A2331" s="21" t="s">
        <v>2784</v>
      </c>
      <c r="B2331" s="7">
        <v>13500</v>
      </c>
    </row>
    <row r="2332" spans="1:2" x14ac:dyDescent="0.3">
      <c r="A2332" s="22" t="s">
        <v>2749</v>
      </c>
      <c r="B2332" s="7">
        <v>13500</v>
      </c>
    </row>
    <row r="2333" spans="1:2" x14ac:dyDescent="0.3">
      <c r="A2333" s="23">
        <v>45776.636678240742</v>
      </c>
      <c r="B2333" s="7">
        <v>13500</v>
      </c>
    </row>
    <row r="2334" spans="1:2" x14ac:dyDescent="0.3">
      <c r="A2334" s="21" t="s">
        <v>2764</v>
      </c>
      <c r="B2334" s="7">
        <v>49000</v>
      </c>
    </row>
    <row r="2335" spans="1:2" x14ac:dyDescent="0.3">
      <c r="A2335" s="22" t="s">
        <v>2797</v>
      </c>
      <c r="B2335" s="7">
        <v>49000</v>
      </c>
    </row>
    <row r="2336" spans="1:2" x14ac:dyDescent="0.3">
      <c r="A2336" s="23">
        <v>45776.65556712963</v>
      </c>
      <c r="B2336" s="7">
        <v>49000</v>
      </c>
    </row>
    <row r="2337" spans="1:2" x14ac:dyDescent="0.3">
      <c r="A2337" s="21" t="s">
        <v>2776</v>
      </c>
      <c r="B2337" s="7">
        <v>18200</v>
      </c>
    </row>
    <row r="2338" spans="1:2" x14ac:dyDescent="0.3">
      <c r="A2338" s="22" t="s">
        <v>2776</v>
      </c>
      <c r="B2338" s="7">
        <v>18200</v>
      </c>
    </row>
    <row r="2339" spans="1:2" x14ac:dyDescent="0.3">
      <c r="A2339" s="23">
        <v>45776.660300925927</v>
      </c>
      <c r="B2339" s="7">
        <v>18200</v>
      </c>
    </row>
    <row r="2340" spans="1:2" x14ac:dyDescent="0.3">
      <c r="A2340" s="20" t="s">
        <v>2736</v>
      </c>
      <c r="B2340" s="7">
        <v>42000</v>
      </c>
    </row>
    <row r="2341" spans="1:2" x14ac:dyDescent="0.3">
      <c r="A2341" s="21" t="s">
        <v>2765</v>
      </c>
      <c r="B2341" s="7">
        <v>42000</v>
      </c>
    </row>
    <row r="2342" spans="1:2" x14ac:dyDescent="0.3">
      <c r="A2342" s="22" t="s">
        <v>2764</v>
      </c>
      <c r="B2342" s="7">
        <v>42000</v>
      </c>
    </row>
    <row r="2343" spans="1:2" x14ac:dyDescent="0.3">
      <c r="A2343" s="23">
        <v>45776.702592592592</v>
      </c>
      <c r="B2343" s="7">
        <v>42000</v>
      </c>
    </row>
    <row r="2344" spans="1:2" x14ac:dyDescent="0.3">
      <c r="A2344" s="20" t="s">
        <v>2737</v>
      </c>
      <c r="B2344" s="7">
        <v>32000</v>
      </c>
    </row>
    <row r="2345" spans="1:2" x14ac:dyDescent="0.3">
      <c r="A2345" s="21" t="s">
        <v>2775</v>
      </c>
      <c r="B2345" s="7">
        <v>6000</v>
      </c>
    </row>
    <row r="2346" spans="1:2" x14ac:dyDescent="0.3">
      <c r="A2346" s="22" t="s">
        <v>2802</v>
      </c>
      <c r="B2346" s="7">
        <v>6000</v>
      </c>
    </row>
    <row r="2347" spans="1:2" x14ac:dyDescent="0.3">
      <c r="A2347" s="23">
        <v>45776.729780092595</v>
      </c>
      <c r="B2347" s="7">
        <v>6000</v>
      </c>
    </row>
    <row r="2348" spans="1:2" x14ac:dyDescent="0.3">
      <c r="A2348" s="21" t="s">
        <v>2795</v>
      </c>
      <c r="B2348" s="7">
        <v>26000</v>
      </c>
    </row>
    <row r="2349" spans="1:2" x14ac:dyDescent="0.3">
      <c r="A2349" s="22" t="s">
        <v>2784</v>
      </c>
      <c r="B2349" s="7">
        <v>26000</v>
      </c>
    </row>
    <row r="2350" spans="1:2" x14ac:dyDescent="0.3">
      <c r="A2350" s="23">
        <v>45776.734212962961</v>
      </c>
      <c r="B2350" s="7">
        <v>26000</v>
      </c>
    </row>
    <row r="2351" spans="1:2" x14ac:dyDescent="0.3">
      <c r="A2351" s="20" t="s">
        <v>2739</v>
      </c>
      <c r="B2351" s="7">
        <v>7200</v>
      </c>
    </row>
    <row r="2352" spans="1:2" x14ac:dyDescent="0.3">
      <c r="A2352" s="21" t="s">
        <v>2780</v>
      </c>
      <c r="B2352" s="7">
        <v>7200</v>
      </c>
    </row>
    <row r="2353" spans="1:2" x14ac:dyDescent="0.3">
      <c r="A2353" s="22" t="s">
        <v>2759</v>
      </c>
      <c r="B2353" s="7">
        <v>7200</v>
      </c>
    </row>
    <row r="2354" spans="1:2" x14ac:dyDescent="0.3">
      <c r="A2354" s="23">
        <v>45776.824525462966</v>
      </c>
      <c r="B2354" s="7">
        <v>7200</v>
      </c>
    </row>
    <row r="2355" spans="1:2" x14ac:dyDescent="0.3">
      <c r="A2355" s="20" t="s">
        <v>2740</v>
      </c>
      <c r="B2355" s="7">
        <v>42000</v>
      </c>
    </row>
    <row r="2356" spans="1:2" x14ac:dyDescent="0.3">
      <c r="A2356" s="21" t="s">
        <v>2793</v>
      </c>
      <c r="B2356" s="7">
        <v>42000</v>
      </c>
    </row>
    <row r="2357" spans="1:2" x14ac:dyDescent="0.3">
      <c r="A2357" s="22" t="s">
        <v>2781</v>
      </c>
      <c r="B2357" s="7">
        <v>42000</v>
      </c>
    </row>
    <row r="2358" spans="1:2" x14ac:dyDescent="0.3">
      <c r="A2358" s="23">
        <v>45776.836550925924</v>
      </c>
      <c r="B2358" s="7">
        <v>42000</v>
      </c>
    </row>
    <row r="2359" spans="1:2" x14ac:dyDescent="0.3">
      <c r="A2359" s="20" t="s">
        <v>2741</v>
      </c>
      <c r="B2359" s="7">
        <v>27000</v>
      </c>
    </row>
    <row r="2360" spans="1:2" x14ac:dyDescent="0.3">
      <c r="A2360" s="21" t="s">
        <v>2764</v>
      </c>
      <c r="B2360" s="7">
        <v>27000</v>
      </c>
    </row>
    <row r="2361" spans="1:2" x14ac:dyDescent="0.3">
      <c r="A2361" s="22" t="s">
        <v>2800</v>
      </c>
      <c r="B2361" s="7">
        <v>27000</v>
      </c>
    </row>
    <row r="2362" spans="1:2" x14ac:dyDescent="0.3">
      <c r="A2362" s="23">
        <v>45776.906180555554</v>
      </c>
      <c r="B2362" s="7">
        <v>27000</v>
      </c>
    </row>
    <row r="2363" spans="1:2" x14ac:dyDescent="0.3">
      <c r="A2363" s="19" t="s">
        <v>2509</v>
      </c>
      <c r="B2363" s="7">
        <v>533750</v>
      </c>
    </row>
    <row r="2364" spans="1:2" x14ac:dyDescent="0.3">
      <c r="A2364" s="20" t="s">
        <v>2724</v>
      </c>
      <c r="B2364" s="7">
        <v>57750</v>
      </c>
    </row>
    <row r="2365" spans="1:2" x14ac:dyDescent="0.3">
      <c r="A2365" s="21" t="s">
        <v>2781</v>
      </c>
      <c r="B2365" s="7">
        <v>57750</v>
      </c>
    </row>
    <row r="2366" spans="1:2" x14ac:dyDescent="0.3">
      <c r="A2366" s="22" t="s">
        <v>2754</v>
      </c>
      <c r="B2366" s="7">
        <v>57750</v>
      </c>
    </row>
    <row r="2367" spans="1:2" x14ac:dyDescent="0.3">
      <c r="A2367" s="23">
        <v>45777.193379629629</v>
      </c>
      <c r="B2367" s="7">
        <v>57750</v>
      </c>
    </row>
    <row r="2368" spans="1:2" x14ac:dyDescent="0.3">
      <c r="A2368" s="20" t="s">
        <v>2727</v>
      </c>
      <c r="B2368" s="7">
        <v>31200</v>
      </c>
    </row>
    <row r="2369" spans="1:2" x14ac:dyDescent="0.3">
      <c r="A2369" s="21" t="s">
        <v>2773</v>
      </c>
      <c r="B2369" s="7">
        <v>31200</v>
      </c>
    </row>
    <row r="2370" spans="1:2" x14ac:dyDescent="0.3">
      <c r="A2370" s="22" t="s">
        <v>2758</v>
      </c>
      <c r="B2370" s="7">
        <v>31200</v>
      </c>
    </row>
    <row r="2371" spans="1:2" x14ac:dyDescent="0.3">
      <c r="A2371" s="23">
        <v>45777.30972222222</v>
      </c>
      <c r="B2371" s="7">
        <v>31200</v>
      </c>
    </row>
    <row r="2372" spans="1:2" x14ac:dyDescent="0.3">
      <c r="A2372" s="20" t="s">
        <v>2728</v>
      </c>
      <c r="B2372" s="7">
        <v>20650</v>
      </c>
    </row>
    <row r="2373" spans="1:2" x14ac:dyDescent="0.3">
      <c r="A2373" s="21" t="s">
        <v>2789</v>
      </c>
      <c r="B2373" s="7">
        <v>9800</v>
      </c>
    </row>
    <row r="2374" spans="1:2" x14ac:dyDescent="0.3">
      <c r="A2374" s="22" t="s">
        <v>2787</v>
      </c>
      <c r="B2374" s="7">
        <v>9800</v>
      </c>
    </row>
    <row r="2375" spans="1:2" x14ac:dyDescent="0.3">
      <c r="A2375" s="23">
        <v>45777.348749999997</v>
      </c>
      <c r="B2375" s="7">
        <v>9800</v>
      </c>
    </row>
    <row r="2376" spans="1:2" x14ac:dyDescent="0.3">
      <c r="A2376" s="21" t="s">
        <v>2800</v>
      </c>
      <c r="B2376" s="7">
        <v>10850</v>
      </c>
    </row>
    <row r="2377" spans="1:2" x14ac:dyDescent="0.3">
      <c r="A2377" s="22" t="s">
        <v>2756</v>
      </c>
      <c r="B2377" s="7">
        <v>10850</v>
      </c>
    </row>
    <row r="2378" spans="1:2" x14ac:dyDescent="0.3">
      <c r="A2378" s="23">
        <v>45777.371296296296</v>
      </c>
      <c r="B2378" s="7">
        <v>10850</v>
      </c>
    </row>
    <row r="2379" spans="1:2" x14ac:dyDescent="0.3">
      <c r="A2379" s="20" t="s">
        <v>2732</v>
      </c>
      <c r="B2379" s="7">
        <v>75550</v>
      </c>
    </row>
    <row r="2380" spans="1:2" x14ac:dyDescent="0.3">
      <c r="A2380" s="21" t="s">
        <v>2760</v>
      </c>
      <c r="B2380" s="7">
        <v>32199.999999999996</v>
      </c>
    </row>
    <row r="2381" spans="1:2" x14ac:dyDescent="0.3">
      <c r="A2381" s="22" t="s">
        <v>2782</v>
      </c>
      <c r="B2381" s="7">
        <v>32199.999999999996</v>
      </c>
    </row>
    <row r="2382" spans="1:2" x14ac:dyDescent="0.3">
      <c r="A2382" s="23">
        <v>45777.510011574072</v>
      </c>
      <c r="B2382" s="7">
        <v>32199.999999999996</v>
      </c>
    </row>
    <row r="2383" spans="1:2" x14ac:dyDescent="0.3">
      <c r="A2383" s="21" t="s">
        <v>2750</v>
      </c>
      <c r="B2383" s="7">
        <v>15000</v>
      </c>
    </row>
    <row r="2384" spans="1:2" x14ac:dyDescent="0.3">
      <c r="A2384" s="22" t="s">
        <v>2772</v>
      </c>
      <c r="B2384" s="7">
        <v>15000</v>
      </c>
    </row>
    <row r="2385" spans="1:2" x14ac:dyDescent="0.3">
      <c r="A2385" s="23">
        <v>45777.510729166665</v>
      </c>
      <c r="B2385" s="7">
        <v>15000</v>
      </c>
    </row>
    <row r="2386" spans="1:2" x14ac:dyDescent="0.3">
      <c r="A2386" s="21" t="s">
        <v>2780</v>
      </c>
      <c r="B2386" s="7">
        <v>28350</v>
      </c>
    </row>
    <row r="2387" spans="1:2" x14ac:dyDescent="0.3">
      <c r="A2387" s="22" t="s">
        <v>2800</v>
      </c>
      <c r="B2387" s="7">
        <v>28350</v>
      </c>
    </row>
    <row r="2388" spans="1:2" x14ac:dyDescent="0.3">
      <c r="A2388" s="23">
        <v>45777.533263888887</v>
      </c>
      <c r="B2388" s="7">
        <v>28350</v>
      </c>
    </row>
    <row r="2389" spans="1:2" x14ac:dyDescent="0.3">
      <c r="A2389" s="20" t="s">
        <v>2733</v>
      </c>
      <c r="B2389" s="7">
        <v>19000</v>
      </c>
    </row>
    <row r="2390" spans="1:2" x14ac:dyDescent="0.3">
      <c r="A2390" s="21" t="s">
        <v>2789</v>
      </c>
      <c r="B2390" s="7">
        <v>19000</v>
      </c>
    </row>
    <row r="2391" spans="1:2" x14ac:dyDescent="0.3">
      <c r="A2391" s="22" t="s">
        <v>2798</v>
      </c>
      <c r="B2391" s="7">
        <v>19000</v>
      </c>
    </row>
    <row r="2392" spans="1:2" x14ac:dyDescent="0.3">
      <c r="A2392" s="23">
        <v>45777.557395833333</v>
      </c>
      <c r="B2392" s="7">
        <v>19000</v>
      </c>
    </row>
    <row r="2393" spans="1:2" x14ac:dyDescent="0.3">
      <c r="A2393" s="20" t="s">
        <v>2736</v>
      </c>
      <c r="B2393" s="7">
        <v>77300</v>
      </c>
    </row>
    <row r="2394" spans="1:2" x14ac:dyDescent="0.3">
      <c r="A2394" s="21" t="s">
        <v>2804</v>
      </c>
      <c r="B2394" s="7">
        <v>9800</v>
      </c>
    </row>
    <row r="2395" spans="1:2" x14ac:dyDescent="0.3">
      <c r="A2395" s="22" t="s">
        <v>2799</v>
      </c>
      <c r="B2395" s="7">
        <v>9800</v>
      </c>
    </row>
    <row r="2396" spans="1:2" x14ac:dyDescent="0.3">
      <c r="A2396" s="23">
        <v>45777.68273148148</v>
      </c>
      <c r="B2396" s="7">
        <v>9800</v>
      </c>
    </row>
    <row r="2397" spans="1:2" x14ac:dyDescent="0.3">
      <c r="A2397" s="21" t="s">
        <v>2803</v>
      </c>
      <c r="B2397" s="7">
        <v>31500</v>
      </c>
    </row>
    <row r="2398" spans="1:2" x14ac:dyDescent="0.3">
      <c r="A2398" s="22" t="s">
        <v>2776</v>
      </c>
      <c r="B2398" s="7">
        <v>31500</v>
      </c>
    </row>
    <row r="2399" spans="1:2" x14ac:dyDescent="0.3">
      <c r="A2399" s="23">
        <v>45777.696412037039</v>
      </c>
      <c r="B2399" s="7">
        <v>31500</v>
      </c>
    </row>
    <row r="2400" spans="1:2" x14ac:dyDescent="0.3">
      <c r="A2400" s="21" t="s">
        <v>2805</v>
      </c>
      <c r="B2400" s="7">
        <v>36000</v>
      </c>
    </row>
    <row r="2401" spans="1:2" x14ac:dyDescent="0.3">
      <c r="A2401" s="22" t="s">
        <v>2805</v>
      </c>
      <c r="B2401" s="7">
        <v>36000</v>
      </c>
    </row>
    <row r="2402" spans="1:2" x14ac:dyDescent="0.3">
      <c r="A2402" s="23">
        <v>45777.706909722219</v>
      </c>
      <c r="B2402" s="7">
        <v>36000</v>
      </c>
    </row>
    <row r="2403" spans="1:2" x14ac:dyDescent="0.3">
      <c r="A2403" s="20" t="s">
        <v>2737</v>
      </c>
      <c r="B2403" s="7">
        <v>68500</v>
      </c>
    </row>
    <row r="2404" spans="1:2" x14ac:dyDescent="0.3">
      <c r="A2404" s="21" t="s">
        <v>2795</v>
      </c>
      <c r="B2404" s="7">
        <v>68500</v>
      </c>
    </row>
    <row r="2405" spans="1:2" x14ac:dyDescent="0.3">
      <c r="A2405" s="22" t="s">
        <v>2763</v>
      </c>
      <c r="B2405" s="7">
        <v>68500</v>
      </c>
    </row>
    <row r="2406" spans="1:2" x14ac:dyDescent="0.3">
      <c r="A2406" s="23">
        <v>45777.734398148146</v>
      </c>
      <c r="B2406" s="7">
        <v>68500</v>
      </c>
    </row>
    <row r="2407" spans="1:2" x14ac:dyDescent="0.3">
      <c r="A2407" s="20" t="s">
        <v>2738</v>
      </c>
      <c r="B2407" s="7">
        <v>9000</v>
      </c>
    </row>
    <row r="2408" spans="1:2" x14ac:dyDescent="0.3">
      <c r="A2408" s="21" t="s">
        <v>2771</v>
      </c>
      <c r="B2408" s="7">
        <v>9000</v>
      </c>
    </row>
    <row r="2409" spans="1:2" x14ac:dyDescent="0.3">
      <c r="A2409" s="22" t="s">
        <v>2793</v>
      </c>
      <c r="B2409" s="7">
        <v>9000</v>
      </c>
    </row>
    <row r="2410" spans="1:2" x14ac:dyDescent="0.3">
      <c r="A2410" s="23">
        <v>45777.781990740739</v>
      </c>
      <c r="B2410" s="7">
        <v>9000</v>
      </c>
    </row>
    <row r="2411" spans="1:2" x14ac:dyDescent="0.3">
      <c r="A2411" s="20" t="s">
        <v>2742</v>
      </c>
      <c r="B2411" s="7">
        <v>36800</v>
      </c>
    </row>
    <row r="2412" spans="1:2" x14ac:dyDescent="0.3">
      <c r="A2412" s="21" t="s">
        <v>2802</v>
      </c>
      <c r="B2412" s="7">
        <v>36800</v>
      </c>
    </row>
    <row r="2413" spans="1:2" x14ac:dyDescent="0.3">
      <c r="A2413" s="22" t="s">
        <v>2778</v>
      </c>
      <c r="B2413" s="7">
        <v>36800</v>
      </c>
    </row>
    <row r="2414" spans="1:2" x14ac:dyDescent="0.3">
      <c r="A2414" s="23">
        <v>45777.953865740739</v>
      </c>
      <c r="B2414" s="7">
        <v>36800</v>
      </c>
    </row>
    <row r="2415" spans="1:2" x14ac:dyDescent="0.3">
      <c r="A2415" s="20" t="s">
        <v>2743</v>
      </c>
      <c r="B2415" s="7">
        <v>138000</v>
      </c>
    </row>
    <row r="2416" spans="1:2" x14ac:dyDescent="0.3">
      <c r="A2416" s="21" t="s">
        <v>2768</v>
      </c>
      <c r="B2416" s="7">
        <v>138000</v>
      </c>
    </row>
    <row r="2417" spans="1:2" x14ac:dyDescent="0.3">
      <c r="A2417" s="22" t="s">
        <v>2799</v>
      </c>
      <c r="B2417" s="7">
        <v>138000</v>
      </c>
    </row>
    <row r="2418" spans="1:2" x14ac:dyDescent="0.3">
      <c r="A2418" s="23">
        <v>45777.978564814817</v>
      </c>
      <c r="B2418" s="7">
        <v>138000</v>
      </c>
    </row>
    <row r="2419" spans="1:2" x14ac:dyDescent="0.3">
      <c r="A2419" s="18" t="s">
        <v>2398</v>
      </c>
      <c r="B2419" s="7">
        <v>3903452.5</v>
      </c>
    </row>
    <row r="2420" spans="1:2" x14ac:dyDescent="0.3">
      <c r="A2420" s="19" t="s">
        <v>2510</v>
      </c>
      <c r="B2420" s="7">
        <v>37700</v>
      </c>
    </row>
    <row r="2421" spans="1:2" x14ac:dyDescent="0.3">
      <c r="A2421" s="20" t="s">
        <v>2730</v>
      </c>
      <c r="B2421" s="7">
        <v>22500</v>
      </c>
    </row>
    <row r="2422" spans="1:2" x14ac:dyDescent="0.3">
      <c r="A2422" s="21" t="s">
        <v>2751</v>
      </c>
      <c r="B2422" s="7">
        <v>22500</v>
      </c>
    </row>
    <row r="2423" spans="1:2" x14ac:dyDescent="0.3">
      <c r="A2423" s="22" t="s">
        <v>2764</v>
      </c>
      <c r="B2423" s="7">
        <v>22500</v>
      </c>
    </row>
    <row r="2424" spans="1:2" x14ac:dyDescent="0.3">
      <c r="A2424" s="23">
        <v>45778.424814814818</v>
      </c>
      <c r="B2424" s="7">
        <v>22500</v>
      </c>
    </row>
    <row r="2425" spans="1:2" x14ac:dyDescent="0.3">
      <c r="A2425" s="20" t="s">
        <v>2739</v>
      </c>
      <c r="B2425" s="7">
        <v>15200</v>
      </c>
    </row>
    <row r="2426" spans="1:2" x14ac:dyDescent="0.3">
      <c r="A2426" s="21" t="s">
        <v>2797</v>
      </c>
      <c r="B2426" s="7">
        <v>15200</v>
      </c>
    </row>
    <row r="2427" spans="1:2" x14ac:dyDescent="0.3">
      <c r="A2427" s="22" t="s">
        <v>2769</v>
      </c>
      <c r="B2427" s="7">
        <v>15200</v>
      </c>
    </row>
    <row r="2428" spans="1:2" x14ac:dyDescent="0.3">
      <c r="A2428" s="23">
        <v>45778.792881944442</v>
      </c>
      <c r="B2428" s="7">
        <v>15200</v>
      </c>
    </row>
    <row r="2429" spans="1:2" x14ac:dyDescent="0.3">
      <c r="A2429" s="19" t="s">
        <v>2511</v>
      </c>
      <c r="B2429" s="7">
        <v>36800</v>
      </c>
    </row>
    <row r="2430" spans="1:2" x14ac:dyDescent="0.3">
      <c r="A2430" s="20" t="s">
        <v>2739</v>
      </c>
      <c r="B2430" s="7">
        <v>36800</v>
      </c>
    </row>
    <row r="2431" spans="1:2" x14ac:dyDescent="0.3">
      <c r="A2431" s="21" t="s">
        <v>2758</v>
      </c>
      <c r="B2431" s="7">
        <v>36800</v>
      </c>
    </row>
    <row r="2432" spans="1:2" x14ac:dyDescent="0.3">
      <c r="A2432" s="22" t="s">
        <v>2782</v>
      </c>
      <c r="B2432" s="7">
        <v>36800</v>
      </c>
    </row>
    <row r="2433" spans="1:2" x14ac:dyDescent="0.3">
      <c r="A2433" s="23">
        <v>45779.791956018518</v>
      </c>
      <c r="B2433" s="7">
        <v>36800</v>
      </c>
    </row>
    <row r="2434" spans="1:2" x14ac:dyDescent="0.3">
      <c r="A2434" s="19" t="s">
        <v>2512</v>
      </c>
      <c r="B2434" s="7">
        <v>16400</v>
      </c>
    </row>
    <row r="2435" spans="1:2" x14ac:dyDescent="0.3">
      <c r="A2435" s="20" t="s">
        <v>2731</v>
      </c>
      <c r="B2435" s="7">
        <v>3100</v>
      </c>
    </row>
    <row r="2436" spans="1:2" x14ac:dyDescent="0.3">
      <c r="A2436" s="21" t="s">
        <v>2759</v>
      </c>
      <c r="B2436" s="7">
        <v>3100</v>
      </c>
    </row>
    <row r="2437" spans="1:2" x14ac:dyDescent="0.3">
      <c r="A2437" s="22" t="s">
        <v>2777</v>
      </c>
      <c r="B2437" s="7">
        <v>3100</v>
      </c>
    </row>
    <row r="2438" spans="1:2" x14ac:dyDescent="0.3">
      <c r="A2438" s="23">
        <v>45781.471886574072</v>
      </c>
      <c r="B2438" s="7">
        <v>3100</v>
      </c>
    </row>
    <row r="2439" spans="1:2" x14ac:dyDescent="0.3">
      <c r="A2439" s="20" t="s">
        <v>2738</v>
      </c>
      <c r="B2439" s="7">
        <v>13300</v>
      </c>
    </row>
    <row r="2440" spans="1:2" x14ac:dyDescent="0.3">
      <c r="A2440" s="21" t="s">
        <v>2798</v>
      </c>
      <c r="B2440" s="7">
        <v>13300</v>
      </c>
    </row>
    <row r="2441" spans="1:2" x14ac:dyDescent="0.3">
      <c r="A2441" s="22" t="s">
        <v>2760</v>
      </c>
      <c r="B2441" s="7">
        <v>13300</v>
      </c>
    </row>
    <row r="2442" spans="1:2" x14ac:dyDescent="0.3">
      <c r="A2442" s="23">
        <v>45781.777245370373</v>
      </c>
      <c r="B2442" s="7">
        <v>13300</v>
      </c>
    </row>
    <row r="2443" spans="1:2" x14ac:dyDescent="0.3">
      <c r="A2443" s="19" t="s">
        <v>2513</v>
      </c>
      <c r="B2443" s="7">
        <v>51252.5</v>
      </c>
    </row>
    <row r="2444" spans="1:2" x14ac:dyDescent="0.3">
      <c r="A2444" s="20" t="s">
        <v>2731</v>
      </c>
      <c r="B2444" s="7">
        <v>14962.5</v>
      </c>
    </row>
    <row r="2445" spans="1:2" x14ac:dyDescent="0.3">
      <c r="A2445" s="21" t="s">
        <v>2791</v>
      </c>
      <c r="B2445" s="7">
        <v>14962.5</v>
      </c>
    </row>
    <row r="2446" spans="1:2" x14ac:dyDescent="0.3">
      <c r="A2446" s="22" t="s">
        <v>2748</v>
      </c>
      <c r="B2446" s="7">
        <v>14962.5</v>
      </c>
    </row>
    <row r="2447" spans="1:2" x14ac:dyDescent="0.3">
      <c r="A2447" s="23">
        <v>45782.46329861111</v>
      </c>
      <c r="B2447" s="7">
        <v>14962.5</v>
      </c>
    </row>
    <row r="2448" spans="1:2" x14ac:dyDescent="0.3">
      <c r="A2448" s="20" t="s">
        <v>2736</v>
      </c>
      <c r="B2448" s="7">
        <v>30400</v>
      </c>
    </row>
    <row r="2449" spans="1:2" x14ac:dyDescent="0.3">
      <c r="A2449" s="21" t="s">
        <v>2794</v>
      </c>
      <c r="B2449" s="7">
        <v>30400</v>
      </c>
    </row>
    <row r="2450" spans="1:2" x14ac:dyDescent="0.3">
      <c r="A2450" s="22" t="s">
        <v>2791</v>
      </c>
      <c r="B2450" s="7">
        <v>30400</v>
      </c>
    </row>
    <row r="2451" spans="1:2" x14ac:dyDescent="0.3">
      <c r="A2451" s="23">
        <v>45782.66883101852</v>
      </c>
      <c r="B2451" s="7">
        <v>30400</v>
      </c>
    </row>
    <row r="2452" spans="1:2" x14ac:dyDescent="0.3">
      <c r="A2452" s="20" t="s">
        <v>2742</v>
      </c>
      <c r="B2452" s="7">
        <v>5890</v>
      </c>
    </row>
    <row r="2453" spans="1:2" x14ac:dyDescent="0.3">
      <c r="A2453" s="21" t="s">
        <v>2794</v>
      </c>
      <c r="B2453" s="7">
        <v>5890</v>
      </c>
    </row>
    <row r="2454" spans="1:2" x14ac:dyDescent="0.3">
      <c r="A2454" s="22" t="s">
        <v>2801</v>
      </c>
      <c r="B2454" s="7">
        <v>5890</v>
      </c>
    </row>
    <row r="2455" spans="1:2" x14ac:dyDescent="0.3">
      <c r="A2455" s="23">
        <v>45782.919386574074</v>
      </c>
      <c r="B2455" s="7">
        <v>5890</v>
      </c>
    </row>
    <row r="2456" spans="1:2" x14ac:dyDescent="0.3">
      <c r="A2456" s="19" t="s">
        <v>2514</v>
      </c>
      <c r="B2456" s="7">
        <v>50600</v>
      </c>
    </row>
    <row r="2457" spans="1:2" x14ac:dyDescent="0.3">
      <c r="A2457" s="20" t="s">
        <v>2735</v>
      </c>
      <c r="B2457" s="7">
        <v>24000</v>
      </c>
    </row>
    <row r="2458" spans="1:2" x14ac:dyDescent="0.3">
      <c r="A2458" s="21" t="s">
        <v>2764</v>
      </c>
      <c r="B2458" s="7">
        <v>24000</v>
      </c>
    </row>
    <row r="2459" spans="1:2" x14ac:dyDescent="0.3">
      <c r="A2459" s="22" t="s">
        <v>2791</v>
      </c>
      <c r="B2459" s="7">
        <v>24000</v>
      </c>
    </row>
    <row r="2460" spans="1:2" x14ac:dyDescent="0.3">
      <c r="A2460" s="23">
        <v>45783.655636574076</v>
      </c>
      <c r="B2460" s="7">
        <v>24000</v>
      </c>
    </row>
    <row r="2461" spans="1:2" x14ac:dyDescent="0.3">
      <c r="A2461" s="20" t="s">
        <v>2739</v>
      </c>
      <c r="B2461" s="7">
        <v>26600</v>
      </c>
    </row>
    <row r="2462" spans="1:2" x14ac:dyDescent="0.3">
      <c r="A2462" s="21" t="s">
        <v>2761</v>
      </c>
      <c r="B2462" s="7">
        <v>26600</v>
      </c>
    </row>
    <row r="2463" spans="1:2" x14ac:dyDescent="0.3">
      <c r="A2463" s="22" t="s">
        <v>2766</v>
      </c>
      <c r="B2463" s="7">
        <v>26600</v>
      </c>
    </row>
    <row r="2464" spans="1:2" x14ac:dyDescent="0.3">
      <c r="A2464" s="23">
        <v>45783.805960648147</v>
      </c>
      <c r="B2464" s="7">
        <v>26600</v>
      </c>
    </row>
    <row r="2465" spans="1:2" x14ac:dyDescent="0.3">
      <c r="A2465" s="19" t="s">
        <v>2515</v>
      </c>
      <c r="B2465" s="7">
        <v>113900</v>
      </c>
    </row>
    <row r="2466" spans="1:2" x14ac:dyDescent="0.3">
      <c r="A2466" s="20" t="s">
        <v>2729</v>
      </c>
      <c r="B2466" s="7">
        <v>13500</v>
      </c>
    </row>
    <row r="2467" spans="1:2" x14ac:dyDescent="0.3">
      <c r="A2467" s="21" t="s">
        <v>2781</v>
      </c>
      <c r="B2467" s="7">
        <v>13500</v>
      </c>
    </row>
    <row r="2468" spans="1:2" x14ac:dyDescent="0.3">
      <c r="A2468" s="22" t="s">
        <v>2786</v>
      </c>
      <c r="B2468" s="7">
        <v>13500</v>
      </c>
    </row>
    <row r="2469" spans="1:2" x14ac:dyDescent="0.3">
      <c r="A2469" s="23">
        <v>45784.401863425926</v>
      </c>
      <c r="B2469" s="7">
        <v>13500</v>
      </c>
    </row>
    <row r="2470" spans="1:2" x14ac:dyDescent="0.3">
      <c r="A2470" s="20" t="s">
        <v>2730</v>
      </c>
      <c r="B2470" s="7">
        <v>36000</v>
      </c>
    </row>
    <row r="2471" spans="1:2" x14ac:dyDescent="0.3">
      <c r="A2471" s="21" t="s">
        <v>2751</v>
      </c>
      <c r="B2471" s="7">
        <v>36000</v>
      </c>
    </row>
    <row r="2472" spans="1:2" x14ac:dyDescent="0.3">
      <c r="A2472" s="22" t="s">
        <v>2759</v>
      </c>
      <c r="B2472" s="7">
        <v>36000</v>
      </c>
    </row>
    <row r="2473" spans="1:2" x14ac:dyDescent="0.3">
      <c r="A2473" s="23">
        <v>45784.424525462964</v>
      </c>
      <c r="B2473" s="7">
        <v>36000</v>
      </c>
    </row>
    <row r="2474" spans="1:2" x14ac:dyDescent="0.3">
      <c r="A2474" s="20" t="s">
        <v>2735</v>
      </c>
      <c r="B2474" s="7">
        <v>64399.999999999993</v>
      </c>
    </row>
    <row r="2475" spans="1:2" x14ac:dyDescent="0.3">
      <c r="A2475" s="21" t="s">
        <v>2779</v>
      </c>
      <c r="B2475" s="7">
        <v>64399.999999999993</v>
      </c>
    </row>
    <row r="2476" spans="1:2" x14ac:dyDescent="0.3">
      <c r="A2476" s="22" t="s">
        <v>2766</v>
      </c>
      <c r="B2476" s="7">
        <v>64399.999999999993</v>
      </c>
    </row>
    <row r="2477" spans="1:2" x14ac:dyDescent="0.3">
      <c r="A2477" s="23">
        <v>45784.63790509259</v>
      </c>
      <c r="B2477" s="7">
        <v>64399.999999999993</v>
      </c>
    </row>
    <row r="2478" spans="1:2" x14ac:dyDescent="0.3">
      <c r="A2478" s="19" t="s">
        <v>2516</v>
      </c>
      <c r="B2478" s="7">
        <v>133500</v>
      </c>
    </row>
    <row r="2479" spans="1:2" x14ac:dyDescent="0.3">
      <c r="A2479" s="20" t="s">
        <v>2727</v>
      </c>
      <c r="B2479" s="7">
        <v>48000</v>
      </c>
    </row>
    <row r="2480" spans="1:2" x14ac:dyDescent="0.3">
      <c r="A2480" s="21" t="s">
        <v>2798</v>
      </c>
      <c r="B2480" s="7">
        <v>48000</v>
      </c>
    </row>
    <row r="2481" spans="1:2" x14ac:dyDescent="0.3">
      <c r="A2481" s="22" t="s">
        <v>2775</v>
      </c>
      <c r="B2481" s="7">
        <v>48000</v>
      </c>
    </row>
    <row r="2482" spans="1:2" x14ac:dyDescent="0.3">
      <c r="A2482" s="23">
        <v>45785.319097222222</v>
      </c>
      <c r="B2482" s="7">
        <v>48000</v>
      </c>
    </row>
    <row r="2483" spans="1:2" x14ac:dyDescent="0.3">
      <c r="A2483" s="20" t="s">
        <v>2738</v>
      </c>
      <c r="B2483" s="7">
        <v>85500</v>
      </c>
    </row>
    <row r="2484" spans="1:2" x14ac:dyDescent="0.3">
      <c r="A2484" s="21" t="s">
        <v>2788</v>
      </c>
      <c r="B2484" s="7">
        <v>85500</v>
      </c>
    </row>
    <row r="2485" spans="1:2" x14ac:dyDescent="0.3">
      <c r="A2485" s="22" t="s">
        <v>2761</v>
      </c>
      <c r="B2485" s="7">
        <v>85500</v>
      </c>
    </row>
    <row r="2486" spans="1:2" x14ac:dyDescent="0.3">
      <c r="A2486" s="23">
        <v>45785.764814814815</v>
      </c>
      <c r="B2486" s="7">
        <v>85500</v>
      </c>
    </row>
    <row r="2487" spans="1:2" x14ac:dyDescent="0.3">
      <c r="A2487" s="19" t="s">
        <v>2517</v>
      </c>
      <c r="B2487" s="7">
        <v>172850</v>
      </c>
    </row>
    <row r="2488" spans="1:2" x14ac:dyDescent="0.3">
      <c r="A2488" s="20" t="s">
        <v>2731</v>
      </c>
      <c r="B2488" s="7">
        <v>18000</v>
      </c>
    </row>
    <row r="2489" spans="1:2" x14ac:dyDescent="0.3">
      <c r="A2489" s="21" t="s">
        <v>2782</v>
      </c>
      <c r="B2489" s="7">
        <v>18000</v>
      </c>
    </row>
    <row r="2490" spans="1:2" x14ac:dyDescent="0.3">
      <c r="A2490" s="22" t="s">
        <v>2805</v>
      </c>
      <c r="B2490" s="7">
        <v>18000</v>
      </c>
    </row>
    <row r="2491" spans="1:2" x14ac:dyDescent="0.3">
      <c r="A2491" s="23">
        <v>45786.476354166669</v>
      </c>
      <c r="B2491" s="7">
        <v>18000</v>
      </c>
    </row>
    <row r="2492" spans="1:2" x14ac:dyDescent="0.3">
      <c r="A2492" s="20" t="s">
        <v>2732</v>
      </c>
      <c r="B2492" s="7">
        <v>71000</v>
      </c>
    </row>
    <row r="2493" spans="1:2" x14ac:dyDescent="0.3">
      <c r="A2493" s="21" t="s">
        <v>2765</v>
      </c>
      <c r="B2493" s="7">
        <v>71000</v>
      </c>
    </row>
    <row r="2494" spans="1:2" x14ac:dyDescent="0.3">
      <c r="A2494" s="22" t="s">
        <v>2751</v>
      </c>
      <c r="B2494" s="7">
        <v>71000</v>
      </c>
    </row>
    <row r="2495" spans="1:2" x14ac:dyDescent="0.3">
      <c r="A2495" s="23">
        <v>45786.535543981481</v>
      </c>
      <c r="B2495" s="7">
        <v>71000</v>
      </c>
    </row>
    <row r="2496" spans="1:2" x14ac:dyDescent="0.3">
      <c r="A2496" s="20" t="s">
        <v>2735</v>
      </c>
      <c r="B2496" s="7">
        <v>41850</v>
      </c>
    </row>
    <row r="2497" spans="1:2" x14ac:dyDescent="0.3">
      <c r="A2497" s="21" t="s">
        <v>2756</v>
      </c>
      <c r="B2497" s="7">
        <v>41850</v>
      </c>
    </row>
    <row r="2498" spans="1:2" x14ac:dyDescent="0.3">
      <c r="A2498" s="22" t="s">
        <v>2783</v>
      </c>
      <c r="B2498" s="7">
        <v>41850</v>
      </c>
    </row>
    <row r="2499" spans="1:2" x14ac:dyDescent="0.3">
      <c r="A2499" s="23">
        <v>45786.652974537035</v>
      </c>
      <c r="B2499" s="7">
        <v>41850</v>
      </c>
    </row>
    <row r="2500" spans="1:2" x14ac:dyDescent="0.3">
      <c r="A2500" s="20" t="s">
        <v>2739</v>
      </c>
      <c r="B2500" s="7">
        <v>42000</v>
      </c>
    </row>
    <row r="2501" spans="1:2" x14ac:dyDescent="0.3">
      <c r="A2501" s="21" t="s">
        <v>2769</v>
      </c>
      <c r="B2501" s="7">
        <v>42000</v>
      </c>
    </row>
    <row r="2502" spans="1:2" x14ac:dyDescent="0.3">
      <c r="A2502" s="22" t="s">
        <v>2772</v>
      </c>
      <c r="B2502" s="7">
        <v>42000</v>
      </c>
    </row>
    <row r="2503" spans="1:2" x14ac:dyDescent="0.3">
      <c r="A2503" s="23">
        <v>45786.823229166665</v>
      </c>
      <c r="B2503" s="7">
        <v>42000</v>
      </c>
    </row>
    <row r="2504" spans="1:2" x14ac:dyDescent="0.3">
      <c r="A2504" s="19" t="s">
        <v>2518</v>
      </c>
      <c r="B2504" s="7">
        <v>46000</v>
      </c>
    </row>
    <row r="2505" spans="1:2" x14ac:dyDescent="0.3">
      <c r="A2505" s="20" t="s">
        <v>2735</v>
      </c>
      <c r="B2505" s="7">
        <v>46000</v>
      </c>
    </row>
    <row r="2506" spans="1:2" x14ac:dyDescent="0.3">
      <c r="A2506" s="21" t="s">
        <v>2805</v>
      </c>
      <c r="B2506" s="7">
        <v>46000</v>
      </c>
    </row>
    <row r="2507" spans="1:2" x14ac:dyDescent="0.3">
      <c r="A2507" s="22" t="s">
        <v>2787</v>
      </c>
      <c r="B2507" s="7">
        <v>46000</v>
      </c>
    </row>
    <row r="2508" spans="1:2" x14ac:dyDescent="0.3">
      <c r="A2508" s="23">
        <v>45787.664722222224</v>
      </c>
      <c r="B2508" s="7">
        <v>46000</v>
      </c>
    </row>
    <row r="2509" spans="1:2" x14ac:dyDescent="0.3">
      <c r="A2509" s="19" t="s">
        <v>2519</v>
      </c>
      <c r="B2509" s="7">
        <v>90600</v>
      </c>
    </row>
    <row r="2510" spans="1:2" x14ac:dyDescent="0.3">
      <c r="A2510" s="20" t="s">
        <v>2726</v>
      </c>
      <c r="B2510" s="7">
        <v>12600</v>
      </c>
    </row>
    <row r="2511" spans="1:2" x14ac:dyDescent="0.3">
      <c r="A2511" s="21" t="s">
        <v>2764</v>
      </c>
      <c r="B2511" s="7">
        <v>12600</v>
      </c>
    </row>
    <row r="2512" spans="1:2" x14ac:dyDescent="0.3">
      <c r="A2512" s="22" t="s">
        <v>2796</v>
      </c>
      <c r="B2512" s="7">
        <v>12600</v>
      </c>
    </row>
    <row r="2513" spans="1:2" x14ac:dyDescent="0.3">
      <c r="A2513" s="23">
        <v>45788.281238425923</v>
      </c>
      <c r="B2513" s="7">
        <v>12600</v>
      </c>
    </row>
    <row r="2514" spans="1:2" x14ac:dyDescent="0.3">
      <c r="A2514" s="20" t="s">
        <v>2729</v>
      </c>
      <c r="B2514" s="7">
        <v>8000</v>
      </c>
    </row>
    <row r="2515" spans="1:2" x14ac:dyDescent="0.3">
      <c r="A2515" s="21" t="s">
        <v>2784</v>
      </c>
      <c r="B2515" s="7">
        <v>8000</v>
      </c>
    </row>
    <row r="2516" spans="1:2" x14ac:dyDescent="0.3">
      <c r="A2516" s="22" t="s">
        <v>2801</v>
      </c>
      <c r="B2516" s="7">
        <v>8000</v>
      </c>
    </row>
    <row r="2517" spans="1:2" x14ac:dyDescent="0.3">
      <c r="A2517" s="23">
        <v>45788.386747685188</v>
      </c>
      <c r="B2517" s="7">
        <v>8000</v>
      </c>
    </row>
    <row r="2518" spans="1:2" x14ac:dyDescent="0.3">
      <c r="A2518" s="20" t="s">
        <v>2730</v>
      </c>
      <c r="B2518" s="7">
        <v>66000</v>
      </c>
    </row>
    <row r="2519" spans="1:2" x14ac:dyDescent="0.3">
      <c r="A2519" s="21" t="s">
        <v>2776</v>
      </c>
      <c r="B2519" s="7">
        <v>66000</v>
      </c>
    </row>
    <row r="2520" spans="1:2" x14ac:dyDescent="0.3">
      <c r="A2520" s="22" t="s">
        <v>2774</v>
      </c>
      <c r="B2520" s="7">
        <v>66000</v>
      </c>
    </row>
    <row r="2521" spans="1:2" x14ac:dyDescent="0.3">
      <c r="A2521" s="23">
        <v>45788.452060185184</v>
      </c>
      <c r="B2521" s="7">
        <v>66000</v>
      </c>
    </row>
    <row r="2522" spans="1:2" x14ac:dyDescent="0.3">
      <c r="A2522" s="20" t="s">
        <v>2734</v>
      </c>
      <c r="B2522" s="7">
        <v>4000</v>
      </c>
    </row>
    <row r="2523" spans="1:2" x14ac:dyDescent="0.3">
      <c r="A2523" s="21" t="s">
        <v>2790</v>
      </c>
      <c r="B2523" s="7">
        <v>4000</v>
      </c>
    </row>
    <row r="2524" spans="1:2" x14ac:dyDescent="0.3">
      <c r="A2524" s="22" t="s">
        <v>2799</v>
      </c>
      <c r="B2524" s="7">
        <v>4000</v>
      </c>
    </row>
    <row r="2525" spans="1:2" x14ac:dyDescent="0.3">
      <c r="A2525" s="23">
        <v>45788.584814814814</v>
      </c>
      <c r="B2525" s="7">
        <v>4000</v>
      </c>
    </row>
    <row r="2526" spans="1:2" x14ac:dyDescent="0.3">
      <c r="A2526" s="19" t="s">
        <v>2520</v>
      </c>
      <c r="B2526" s="7">
        <v>48000</v>
      </c>
    </row>
    <row r="2527" spans="1:2" x14ac:dyDescent="0.3">
      <c r="A2527" s="20" t="s">
        <v>2734</v>
      </c>
      <c r="B2527" s="7">
        <v>26000</v>
      </c>
    </row>
    <row r="2528" spans="1:2" x14ac:dyDescent="0.3">
      <c r="A2528" s="21" t="s">
        <v>2784</v>
      </c>
      <c r="B2528" s="7">
        <v>26000</v>
      </c>
    </row>
    <row r="2529" spans="1:2" x14ac:dyDescent="0.3">
      <c r="A2529" s="22" t="s">
        <v>2792</v>
      </c>
      <c r="B2529" s="7">
        <v>26000</v>
      </c>
    </row>
    <row r="2530" spans="1:2" x14ac:dyDescent="0.3">
      <c r="A2530" s="23">
        <v>45792.595046296294</v>
      </c>
      <c r="B2530" s="7">
        <v>26000</v>
      </c>
    </row>
    <row r="2531" spans="1:2" x14ac:dyDescent="0.3">
      <c r="A2531" s="20" t="s">
        <v>2740</v>
      </c>
      <c r="B2531" s="7">
        <v>22000</v>
      </c>
    </row>
    <row r="2532" spans="1:2" x14ac:dyDescent="0.3">
      <c r="A2532" s="21" t="s">
        <v>2769</v>
      </c>
      <c r="B2532" s="7">
        <v>22000</v>
      </c>
    </row>
    <row r="2533" spans="1:2" x14ac:dyDescent="0.3">
      <c r="A2533" s="22" t="s">
        <v>2757</v>
      </c>
      <c r="B2533" s="7">
        <v>22000</v>
      </c>
    </row>
    <row r="2534" spans="1:2" x14ac:dyDescent="0.3">
      <c r="A2534" s="23">
        <v>45792.864652777775</v>
      </c>
      <c r="B2534" s="7">
        <v>22000</v>
      </c>
    </row>
    <row r="2535" spans="1:2" x14ac:dyDescent="0.3">
      <c r="A2535" s="19" t="s">
        <v>2521</v>
      </c>
      <c r="B2535" s="7">
        <v>68000</v>
      </c>
    </row>
    <row r="2536" spans="1:2" x14ac:dyDescent="0.3">
      <c r="A2536" s="20" t="s">
        <v>2729</v>
      </c>
      <c r="B2536" s="7">
        <v>12000</v>
      </c>
    </row>
    <row r="2537" spans="1:2" x14ac:dyDescent="0.3">
      <c r="A2537" s="21" t="s">
        <v>2759</v>
      </c>
      <c r="B2537" s="7">
        <v>12000</v>
      </c>
    </row>
    <row r="2538" spans="1:2" x14ac:dyDescent="0.3">
      <c r="A2538" s="22" t="s">
        <v>2748</v>
      </c>
      <c r="B2538" s="7">
        <v>12000</v>
      </c>
    </row>
    <row r="2539" spans="1:2" x14ac:dyDescent="0.3">
      <c r="A2539" s="23">
        <v>45793.388298611113</v>
      </c>
      <c r="B2539" s="7">
        <v>12000</v>
      </c>
    </row>
    <row r="2540" spans="1:2" x14ac:dyDescent="0.3">
      <c r="A2540" s="20" t="s">
        <v>2734</v>
      </c>
      <c r="B2540" s="7">
        <v>56000</v>
      </c>
    </row>
    <row r="2541" spans="1:2" x14ac:dyDescent="0.3">
      <c r="A2541" s="21" t="s">
        <v>2804</v>
      </c>
      <c r="B2541" s="7">
        <v>56000</v>
      </c>
    </row>
    <row r="2542" spans="1:2" x14ac:dyDescent="0.3">
      <c r="A2542" s="22" t="s">
        <v>2770</v>
      </c>
      <c r="B2542" s="7">
        <v>56000</v>
      </c>
    </row>
    <row r="2543" spans="1:2" x14ac:dyDescent="0.3">
      <c r="A2543" s="23">
        <v>45793.599583333336</v>
      </c>
      <c r="B2543" s="7">
        <v>56000</v>
      </c>
    </row>
    <row r="2544" spans="1:2" x14ac:dyDescent="0.3">
      <c r="A2544" s="19" t="s">
        <v>2522</v>
      </c>
      <c r="B2544" s="7">
        <v>74250</v>
      </c>
    </row>
    <row r="2545" spans="1:2" x14ac:dyDescent="0.3">
      <c r="A2545" s="20" t="s">
        <v>2727</v>
      </c>
      <c r="B2545" s="7">
        <v>9200</v>
      </c>
    </row>
    <row r="2546" spans="1:2" x14ac:dyDescent="0.3">
      <c r="A2546" s="21" t="s">
        <v>2779</v>
      </c>
      <c r="B2546" s="7">
        <v>9200</v>
      </c>
    </row>
    <row r="2547" spans="1:2" x14ac:dyDescent="0.3">
      <c r="A2547" s="22" t="s">
        <v>2804</v>
      </c>
      <c r="B2547" s="7">
        <v>9200</v>
      </c>
    </row>
    <row r="2548" spans="1:2" x14ac:dyDescent="0.3">
      <c r="A2548" s="23">
        <v>45794.304432870369</v>
      </c>
      <c r="B2548" s="7">
        <v>9200</v>
      </c>
    </row>
    <row r="2549" spans="1:2" x14ac:dyDescent="0.3">
      <c r="A2549" s="20" t="s">
        <v>2729</v>
      </c>
      <c r="B2549" s="7">
        <v>16000</v>
      </c>
    </row>
    <row r="2550" spans="1:2" x14ac:dyDescent="0.3">
      <c r="A2550" s="21" t="s">
        <v>2803</v>
      </c>
      <c r="B2550" s="7">
        <v>16000</v>
      </c>
    </row>
    <row r="2551" spans="1:2" x14ac:dyDescent="0.3">
      <c r="A2551" s="22" t="s">
        <v>2765</v>
      </c>
      <c r="B2551" s="7">
        <v>16000</v>
      </c>
    </row>
    <row r="2552" spans="1:2" x14ac:dyDescent="0.3">
      <c r="A2552" s="23">
        <v>45794.404756944445</v>
      </c>
      <c r="B2552" s="7">
        <v>16000</v>
      </c>
    </row>
    <row r="2553" spans="1:2" x14ac:dyDescent="0.3">
      <c r="A2553" s="20" t="s">
        <v>2730</v>
      </c>
      <c r="B2553" s="7">
        <v>49050</v>
      </c>
    </row>
    <row r="2554" spans="1:2" x14ac:dyDescent="0.3">
      <c r="A2554" s="21" t="s">
        <v>2803</v>
      </c>
      <c r="B2554" s="7">
        <v>31049.999999999996</v>
      </c>
    </row>
    <row r="2555" spans="1:2" x14ac:dyDescent="0.3">
      <c r="A2555" s="22" t="s">
        <v>2783</v>
      </c>
      <c r="B2555" s="7">
        <v>31049.999999999996</v>
      </c>
    </row>
    <row r="2556" spans="1:2" x14ac:dyDescent="0.3">
      <c r="A2556" s="23">
        <v>45794.446030092593</v>
      </c>
      <c r="B2556" s="7">
        <v>31049.999999999996</v>
      </c>
    </row>
    <row r="2557" spans="1:2" x14ac:dyDescent="0.3">
      <c r="A2557" s="21" t="s">
        <v>2752</v>
      </c>
      <c r="B2557" s="7">
        <v>18000</v>
      </c>
    </row>
    <row r="2558" spans="1:2" x14ac:dyDescent="0.3">
      <c r="A2558" s="22" t="s">
        <v>2771</v>
      </c>
      <c r="B2558" s="7">
        <v>18000</v>
      </c>
    </row>
    <row r="2559" spans="1:2" x14ac:dyDescent="0.3">
      <c r="A2559" s="23">
        <v>45794.450532407405</v>
      </c>
      <c r="B2559" s="7">
        <v>18000</v>
      </c>
    </row>
    <row r="2560" spans="1:2" x14ac:dyDescent="0.3">
      <c r="A2560" s="19" t="s">
        <v>2523</v>
      </c>
      <c r="B2560" s="7">
        <v>27000</v>
      </c>
    </row>
    <row r="2561" spans="1:2" x14ac:dyDescent="0.3">
      <c r="A2561" s="20" t="s">
        <v>2741</v>
      </c>
      <c r="B2561" s="7">
        <v>27000</v>
      </c>
    </row>
    <row r="2562" spans="1:2" x14ac:dyDescent="0.3">
      <c r="A2562" s="21" t="s">
        <v>2753</v>
      </c>
      <c r="B2562" s="7">
        <v>27000</v>
      </c>
    </row>
    <row r="2563" spans="1:2" x14ac:dyDescent="0.3">
      <c r="A2563" s="22" t="s">
        <v>2794</v>
      </c>
      <c r="B2563" s="7">
        <v>27000</v>
      </c>
    </row>
    <row r="2564" spans="1:2" x14ac:dyDescent="0.3">
      <c r="A2564" s="23">
        <v>45795.897951388892</v>
      </c>
      <c r="B2564" s="7">
        <v>27000</v>
      </c>
    </row>
    <row r="2565" spans="1:2" x14ac:dyDescent="0.3">
      <c r="A2565" s="19" t="s">
        <v>2524</v>
      </c>
      <c r="B2565" s="7">
        <v>10500</v>
      </c>
    </row>
    <row r="2566" spans="1:2" x14ac:dyDescent="0.3">
      <c r="A2566" s="20" t="s">
        <v>2738</v>
      </c>
      <c r="B2566" s="7">
        <v>10500</v>
      </c>
    </row>
    <row r="2567" spans="1:2" x14ac:dyDescent="0.3">
      <c r="A2567" s="21" t="s">
        <v>2759</v>
      </c>
      <c r="B2567" s="7">
        <v>10500</v>
      </c>
    </row>
    <row r="2568" spans="1:2" x14ac:dyDescent="0.3">
      <c r="A2568" s="22" t="s">
        <v>2784</v>
      </c>
      <c r="B2568" s="7">
        <v>10500</v>
      </c>
    </row>
    <row r="2569" spans="1:2" x14ac:dyDescent="0.3">
      <c r="A2569" s="23">
        <v>45796.763379629629</v>
      </c>
      <c r="B2569" s="7">
        <v>10500</v>
      </c>
    </row>
    <row r="2570" spans="1:2" x14ac:dyDescent="0.3">
      <c r="A2570" s="19" t="s">
        <v>2525</v>
      </c>
      <c r="B2570" s="7">
        <v>24200.000000000004</v>
      </c>
    </row>
    <row r="2571" spans="1:2" x14ac:dyDescent="0.3">
      <c r="A2571" s="20" t="s">
        <v>2730</v>
      </c>
      <c r="B2571" s="7">
        <v>24200.000000000004</v>
      </c>
    </row>
    <row r="2572" spans="1:2" x14ac:dyDescent="0.3">
      <c r="A2572" s="21" t="s">
        <v>2793</v>
      </c>
      <c r="B2572" s="7">
        <v>24200.000000000004</v>
      </c>
    </row>
    <row r="2573" spans="1:2" x14ac:dyDescent="0.3">
      <c r="A2573" s="22" t="s">
        <v>2794</v>
      </c>
      <c r="B2573" s="7">
        <v>24200.000000000004</v>
      </c>
    </row>
    <row r="2574" spans="1:2" x14ac:dyDescent="0.3">
      <c r="A2574" s="23">
        <v>45797.419479166667</v>
      </c>
      <c r="B2574" s="7">
        <v>24200.000000000004</v>
      </c>
    </row>
    <row r="2575" spans="1:2" x14ac:dyDescent="0.3">
      <c r="A2575" s="19" t="s">
        <v>2526</v>
      </c>
      <c r="B2575" s="7">
        <v>28500</v>
      </c>
    </row>
    <row r="2576" spans="1:2" x14ac:dyDescent="0.3">
      <c r="A2576" s="20" t="s">
        <v>2720</v>
      </c>
      <c r="B2576" s="7">
        <v>28500</v>
      </c>
    </row>
    <row r="2577" spans="1:2" x14ac:dyDescent="0.3">
      <c r="A2577" s="21" t="s">
        <v>2766</v>
      </c>
      <c r="B2577" s="7">
        <v>28500</v>
      </c>
    </row>
    <row r="2578" spans="1:2" x14ac:dyDescent="0.3">
      <c r="A2578" s="22" t="s">
        <v>2756</v>
      </c>
      <c r="B2578" s="7">
        <v>28500</v>
      </c>
    </row>
    <row r="2579" spans="1:2" x14ac:dyDescent="0.3">
      <c r="A2579" s="23">
        <v>45798.024768518517</v>
      </c>
      <c r="B2579" s="7">
        <v>28500</v>
      </c>
    </row>
    <row r="2580" spans="1:2" x14ac:dyDescent="0.3">
      <c r="A2580" s="19" t="s">
        <v>2527</v>
      </c>
      <c r="B2580" s="7">
        <v>38500</v>
      </c>
    </row>
    <row r="2581" spans="1:2" x14ac:dyDescent="0.3">
      <c r="A2581" s="20" t="s">
        <v>2722</v>
      </c>
      <c r="B2581" s="7">
        <v>38500</v>
      </c>
    </row>
    <row r="2582" spans="1:2" x14ac:dyDescent="0.3">
      <c r="A2582" s="21" t="s">
        <v>2780</v>
      </c>
      <c r="B2582" s="7">
        <v>38500</v>
      </c>
    </row>
    <row r="2583" spans="1:2" x14ac:dyDescent="0.3">
      <c r="A2583" s="22" t="s">
        <v>2780</v>
      </c>
      <c r="B2583" s="7">
        <v>38500</v>
      </c>
    </row>
    <row r="2584" spans="1:2" x14ac:dyDescent="0.3">
      <c r="A2584" s="23">
        <v>45799.116516203707</v>
      </c>
      <c r="B2584" s="7">
        <v>38500</v>
      </c>
    </row>
    <row r="2585" spans="1:2" x14ac:dyDescent="0.3">
      <c r="A2585" s="19" t="s">
        <v>2528</v>
      </c>
      <c r="B2585" s="7">
        <v>16800</v>
      </c>
    </row>
    <row r="2586" spans="1:2" x14ac:dyDescent="0.3">
      <c r="A2586" s="20" t="s">
        <v>2737</v>
      </c>
      <c r="B2586" s="7">
        <v>16800</v>
      </c>
    </row>
    <row r="2587" spans="1:2" x14ac:dyDescent="0.3">
      <c r="A2587" s="21" t="s">
        <v>2763</v>
      </c>
      <c r="B2587" s="7">
        <v>16800</v>
      </c>
    </row>
    <row r="2588" spans="1:2" x14ac:dyDescent="0.3">
      <c r="A2588" s="22" t="s">
        <v>2757</v>
      </c>
      <c r="B2588" s="7">
        <v>16800</v>
      </c>
    </row>
    <row r="2589" spans="1:2" x14ac:dyDescent="0.3">
      <c r="A2589" s="23">
        <v>45800.730624999997</v>
      </c>
      <c r="B2589" s="7">
        <v>16800</v>
      </c>
    </row>
    <row r="2590" spans="1:2" x14ac:dyDescent="0.3">
      <c r="A2590" s="19" t="s">
        <v>2529</v>
      </c>
      <c r="B2590" s="7">
        <v>49900</v>
      </c>
    </row>
    <row r="2591" spans="1:2" x14ac:dyDescent="0.3">
      <c r="A2591" s="20" t="s">
        <v>2732</v>
      </c>
      <c r="B2591" s="7">
        <v>39900</v>
      </c>
    </row>
    <row r="2592" spans="1:2" x14ac:dyDescent="0.3">
      <c r="A2592" s="21" t="s">
        <v>2784</v>
      </c>
      <c r="B2592" s="7">
        <v>39900</v>
      </c>
    </row>
    <row r="2593" spans="1:2" x14ac:dyDescent="0.3">
      <c r="A2593" s="22" t="s">
        <v>2792</v>
      </c>
      <c r="B2593" s="7">
        <v>39900</v>
      </c>
    </row>
    <row r="2594" spans="1:2" x14ac:dyDescent="0.3">
      <c r="A2594" s="23">
        <v>45801.511712962965</v>
      </c>
      <c r="B2594" s="7">
        <v>39900</v>
      </c>
    </row>
    <row r="2595" spans="1:2" x14ac:dyDescent="0.3">
      <c r="A2595" s="20" t="s">
        <v>2737</v>
      </c>
      <c r="B2595" s="7">
        <v>10000</v>
      </c>
    </row>
    <row r="2596" spans="1:2" x14ac:dyDescent="0.3">
      <c r="A2596" s="21" t="s">
        <v>2779</v>
      </c>
      <c r="B2596" s="7">
        <v>10000</v>
      </c>
    </row>
    <row r="2597" spans="1:2" x14ac:dyDescent="0.3">
      <c r="A2597" s="22" t="s">
        <v>2796</v>
      </c>
      <c r="B2597" s="7">
        <v>10000</v>
      </c>
    </row>
    <row r="2598" spans="1:2" x14ac:dyDescent="0.3">
      <c r="A2598" s="23">
        <v>45801.721516203703</v>
      </c>
      <c r="B2598" s="7">
        <v>10000</v>
      </c>
    </row>
    <row r="2599" spans="1:2" x14ac:dyDescent="0.3">
      <c r="A2599" s="19" t="s">
        <v>2530</v>
      </c>
      <c r="B2599" s="7">
        <v>501600</v>
      </c>
    </row>
    <row r="2600" spans="1:2" x14ac:dyDescent="0.3">
      <c r="A2600" s="20" t="s">
        <v>2720</v>
      </c>
      <c r="B2600" s="7">
        <v>12635</v>
      </c>
    </row>
    <row r="2601" spans="1:2" x14ac:dyDescent="0.3">
      <c r="A2601" s="21" t="s">
        <v>2762</v>
      </c>
      <c r="B2601" s="7">
        <v>12635</v>
      </c>
    </row>
    <row r="2602" spans="1:2" x14ac:dyDescent="0.3">
      <c r="A2602" s="22" t="s">
        <v>2757</v>
      </c>
      <c r="B2602" s="7">
        <v>12635</v>
      </c>
    </row>
    <row r="2603" spans="1:2" x14ac:dyDescent="0.3">
      <c r="A2603" s="23">
        <v>45802.038958333331</v>
      </c>
      <c r="B2603" s="7">
        <v>12635</v>
      </c>
    </row>
    <row r="2604" spans="1:2" x14ac:dyDescent="0.3">
      <c r="A2604" s="20" t="s">
        <v>2723</v>
      </c>
      <c r="B2604" s="7">
        <v>28500</v>
      </c>
    </row>
    <row r="2605" spans="1:2" x14ac:dyDescent="0.3">
      <c r="A2605" s="21" t="s">
        <v>2784</v>
      </c>
      <c r="B2605" s="7">
        <v>28500</v>
      </c>
    </row>
    <row r="2606" spans="1:2" x14ac:dyDescent="0.3">
      <c r="A2606" s="22" t="s">
        <v>2794</v>
      </c>
      <c r="B2606" s="7">
        <v>28500</v>
      </c>
    </row>
    <row r="2607" spans="1:2" x14ac:dyDescent="0.3">
      <c r="A2607" s="23">
        <v>45802.136145833334</v>
      </c>
      <c r="B2607" s="7">
        <v>28500</v>
      </c>
    </row>
    <row r="2608" spans="1:2" x14ac:dyDescent="0.3">
      <c r="A2608" s="20" t="s">
        <v>2728</v>
      </c>
      <c r="B2608" s="7">
        <v>55860</v>
      </c>
    </row>
    <row r="2609" spans="1:2" x14ac:dyDescent="0.3">
      <c r="A2609" s="21" t="s">
        <v>2799</v>
      </c>
      <c r="B2609" s="7">
        <v>29259.999999999996</v>
      </c>
    </row>
    <row r="2610" spans="1:2" x14ac:dyDescent="0.3">
      <c r="A2610" s="22" t="s">
        <v>2760</v>
      </c>
      <c r="B2610" s="7">
        <v>29259.999999999996</v>
      </c>
    </row>
    <row r="2611" spans="1:2" x14ac:dyDescent="0.3">
      <c r="A2611" s="23">
        <v>45802.339050925926</v>
      </c>
      <c r="B2611" s="7">
        <v>29259.999999999996</v>
      </c>
    </row>
    <row r="2612" spans="1:2" x14ac:dyDescent="0.3">
      <c r="A2612" s="21" t="s">
        <v>2773</v>
      </c>
      <c r="B2612" s="7">
        <v>26600</v>
      </c>
    </row>
    <row r="2613" spans="1:2" x14ac:dyDescent="0.3">
      <c r="A2613" s="22" t="s">
        <v>2800</v>
      </c>
      <c r="B2613" s="7">
        <v>26600</v>
      </c>
    </row>
    <row r="2614" spans="1:2" x14ac:dyDescent="0.3">
      <c r="A2614" s="23">
        <v>45802.352013888885</v>
      </c>
      <c r="B2614" s="7">
        <v>26600</v>
      </c>
    </row>
    <row r="2615" spans="1:2" x14ac:dyDescent="0.3">
      <c r="A2615" s="20" t="s">
        <v>2729</v>
      </c>
      <c r="B2615" s="7">
        <v>26932.500000000004</v>
      </c>
    </row>
    <row r="2616" spans="1:2" x14ac:dyDescent="0.3">
      <c r="A2616" s="21" t="s">
        <v>2805</v>
      </c>
      <c r="B2616" s="7">
        <v>26932.500000000004</v>
      </c>
    </row>
    <row r="2617" spans="1:2" x14ac:dyDescent="0.3">
      <c r="A2617" s="22" t="s">
        <v>2762</v>
      </c>
      <c r="B2617" s="7">
        <v>26932.500000000004</v>
      </c>
    </row>
    <row r="2618" spans="1:2" x14ac:dyDescent="0.3">
      <c r="A2618" s="23">
        <v>45802.415231481478</v>
      </c>
      <c r="B2618" s="7">
        <v>26932.500000000004</v>
      </c>
    </row>
    <row r="2619" spans="1:2" x14ac:dyDescent="0.3">
      <c r="A2619" s="20" t="s">
        <v>2731</v>
      </c>
      <c r="B2619" s="7">
        <v>28927.5</v>
      </c>
    </row>
    <row r="2620" spans="1:2" x14ac:dyDescent="0.3">
      <c r="A2620" s="21" t="s">
        <v>2756</v>
      </c>
      <c r="B2620" s="7">
        <v>28927.5</v>
      </c>
    </row>
    <row r="2621" spans="1:2" x14ac:dyDescent="0.3">
      <c r="A2621" s="22" t="s">
        <v>2762</v>
      </c>
      <c r="B2621" s="7">
        <v>28927.5</v>
      </c>
    </row>
    <row r="2622" spans="1:2" x14ac:dyDescent="0.3">
      <c r="A2622" s="23">
        <v>45802.486759259256</v>
      </c>
      <c r="B2622" s="7">
        <v>28927.5</v>
      </c>
    </row>
    <row r="2623" spans="1:2" x14ac:dyDescent="0.3">
      <c r="A2623" s="20" t="s">
        <v>2733</v>
      </c>
      <c r="B2623" s="7">
        <v>9500</v>
      </c>
    </row>
    <row r="2624" spans="1:2" x14ac:dyDescent="0.3">
      <c r="A2624" s="21" t="s">
        <v>2774</v>
      </c>
      <c r="B2624" s="7">
        <v>9500</v>
      </c>
    </row>
    <row r="2625" spans="1:2" x14ac:dyDescent="0.3">
      <c r="A2625" s="22" t="s">
        <v>2751</v>
      </c>
      <c r="B2625" s="7">
        <v>9500</v>
      </c>
    </row>
    <row r="2626" spans="1:2" x14ac:dyDescent="0.3">
      <c r="A2626" s="23">
        <v>45802.582071759258</v>
      </c>
      <c r="B2626" s="7">
        <v>9500</v>
      </c>
    </row>
    <row r="2627" spans="1:2" x14ac:dyDescent="0.3">
      <c r="A2627" s="20" t="s">
        <v>2734</v>
      </c>
      <c r="B2627" s="7">
        <v>95000</v>
      </c>
    </row>
    <row r="2628" spans="1:2" x14ac:dyDescent="0.3">
      <c r="A2628" s="21" t="s">
        <v>2791</v>
      </c>
      <c r="B2628" s="7">
        <v>72200</v>
      </c>
    </row>
    <row r="2629" spans="1:2" x14ac:dyDescent="0.3">
      <c r="A2629" s="22" t="s">
        <v>2802</v>
      </c>
      <c r="B2629" s="7">
        <v>72200</v>
      </c>
    </row>
    <row r="2630" spans="1:2" x14ac:dyDescent="0.3">
      <c r="A2630" s="23">
        <v>45802.588807870372</v>
      </c>
      <c r="B2630" s="7">
        <v>72200</v>
      </c>
    </row>
    <row r="2631" spans="1:2" x14ac:dyDescent="0.3">
      <c r="A2631" s="21" t="s">
        <v>2776</v>
      </c>
      <c r="B2631" s="7">
        <v>22800</v>
      </c>
    </row>
    <row r="2632" spans="1:2" x14ac:dyDescent="0.3">
      <c r="A2632" s="22" t="s">
        <v>2788</v>
      </c>
      <c r="B2632" s="7">
        <v>22800</v>
      </c>
    </row>
    <row r="2633" spans="1:2" x14ac:dyDescent="0.3">
      <c r="A2633" s="23">
        <v>45802.618298611109</v>
      </c>
      <c r="B2633" s="7">
        <v>22800</v>
      </c>
    </row>
    <row r="2634" spans="1:2" x14ac:dyDescent="0.3">
      <c r="A2634" s="20" t="s">
        <v>2735</v>
      </c>
      <c r="B2634" s="7">
        <v>68020</v>
      </c>
    </row>
    <row r="2635" spans="1:2" x14ac:dyDescent="0.3">
      <c r="A2635" s="21" t="s">
        <v>2754</v>
      </c>
      <c r="B2635" s="7">
        <v>41800</v>
      </c>
    </row>
    <row r="2636" spans="1:2" x14ac:dyDescent="0.3">
      <c r="A2636" s="22" t="s">
        <v>2782</v>
      </c>
      <c r="B2636" s="7">
        <v>41800</v>
      </c>
    </row>
    <row r="2637" spans="1:2" x14ac:dyDescent="0.3">
      <c r="A2637" s="23">
        <v>45802.644733796296</v>
      </c>
      <c r="B2637" s="7">
        <v>41800</v>
      </c>
    </row>
    <row r="2638" spans="1:2" x14ac:dyDescent="0.3">
      <c r="A2638" s="21" t="s">
        <v>2776</v>
      </c>
      <c r="B2638" s="7">
        <v>26220</v>
      </c>
    </row>
    <row r="2639" spans="1:2" x14ac:dyDescent="0.3">
      <c r="A2639" s="22" t="s">
        <v>2752</v>
      </c>
      <c r="B2639" s="7">
        <v>26220</v>
      </c>
    </row>
    <row r="2640" spans="1:2" x14ac:dyDescent="0.3">
      <c r="A2640" s="23">
        <v>45802.660277777781</v>
      </c>
      <c r="B2640" s="7">
        <v>26220</v>
      </c>
    </row>
    <row r="2641" spans="1:2" x14ac:dyDescent="0.3">
      <c r="A2641" s="20" t="s">
        <v>2739</v>
      </c>
      <c r="B2641" s="7">
        <v>43700</v>
      </c>
    </row>
    <row r="2642" spans="1:2" x14ac:dyDescent="0.3">
      <c r="A2642" s="21" t="s">
        <v>2798</v>
      </c>
      <c r="B2642" s="7">
        <v>43700</v>
      </c>
    </row>
    <row r="2643" spans="1:2" x14ac:dyDescent="0.3">
      <c r="A2643" s="22" t="s">
        <v>2792</v>
      </c>
      <c r="B2643" s="7">
        <v>43700</v>
      </c>
    </row>
    <row r="2644" spans="1:2" x14ac:dyDescent="0.3">
      <c r="A2644" s="23">
        <v>45802.819351851853</v>
      </c>
      <c r="B2644" s="7">
        <v>43700</v>
      </c>
    </row>
    <row r="2645" spans="1:2" x14ac:dyDescent="0.3">
      <c r="A2645" s="20" t="s">
        <v>2740</v>
      </c>
      <c r="B2645" s="7">
        <v>56525</v>
      </c>
    </row>
    <row r="2646" spans="1:2" x14ac:dyDescent="0.3">
      <c r="A2646" s="21" t="s">
        <v>2771</v>
      </c>
      <c r="B2646" s="7">
        <v>56525</v>
      </c>
    </row>
    <row r="2647" spans="1:2" x14ac:dyDescent="0.3">
      <c r="A2647" s="22" t="s">
        <v>2748</v>
      </c>
      <c r="B2647" s="7">
        <v>56525</v>
      </c>
    </row>
    <row r="2648" spans="1:2" x14ac:dyDescent="0.3">
      <c r="A2648" s="23">
        <v>45802.865381944444</v>
      </c>
      <c r="B2648" s="7">
        <v>56525</v>
      </c>
    </row>
    <row r="2649" spans="1:2" x14ac:dyDescent="0.3">
      <c r="A2649" s="20" t="s">
        <v>2741</v>
      </c>
      <c r="B2649" s="7">
        <v>57000</v>
      </c>
    </row>
    <row r="2650" spans="1:2" x14ac:dyDescent="0.3">
      <c r="A2650" s="21" t="s">
        <v>2773</v>
      </c>
      <c r="B2650" s="7">
        <v>57000</v>
      </c>
    </row>
    <row r="2651" spans="1:2" x14ac:dyDescent="0.3">
      <c r="A2651" s="22" t="s">
        <v>2755</v>
      </c>
      <c r="B2651" s="7">
        <v>57000</v>
      </c>
    </row>
    <row r="2652" spans="1:2" x14ac:dyDescent="0.3">
      <c r="A2652" s="23">
        <v>45802.893171296295</v>
      </c>
      <c r="B2652" s="7">
        <v>57000</v>
      </c>
    </row>
    <row r="2653" spans="1:2" x14ac:dyDescent="0.3">
      <c r="A2653" s="20" t="s">
        <v>2743</v>
      </c>
      <c r="B2653" s="7">
        <v>19000</v>
      </c>
    </row>
    <row r="2654" spans="1:2" x14ac:dyDescent="0.3">
      <c r="A2654" s="21" t="s">
        <v>2757</v>
      </c>
      <c r="B2654" s="7">
        <v>19000</v>
      </c>
    </row>
    <row r="2655" spans="1:2" x14ac:dyDescent="0.3">
      <c r="A2655" s="22" t="s">
        <v>2746</v>
      </c>
      <c r="B2655" s="7">
        <v>19000</v>
      </c>
    </row>
    <row r="2656" spans="1:2" x14ac:dyDescent="0.3">
      <c r="A2656" s="23">
        <v>45802.962650462963</v>
      </c>
      <c r="B2656" s="7">
        <v>19000</v>
      </c>
    </row>
    <row r="2657" spans="1:2" x14ac:dyDescent="0.3">
      <c r="A2657" s="19" t="s">
        <v>2531</v>
      </c>
      <c r="B2657" s="7">
        <v>329050</v>
      </c>
    </row>
    <row r="2658" spans="1:2" x14ac:dyDescent="0.3">
      <c r="A2658" s="20" t="s">
        <v>2730</v>
      </c>
      <c r="B2658" s="7">
        <v>29750</v>
      </c>
    </row>
    <row r="2659" spans="1:2" x14ac:dyDescent="0.3">
      <c r="A2659" s="21" t="s">
        <v>2750</v>
      </c>
      <c r="B2659" s="7">
        <v>29750</v>
      </c>
    </row>
    <row r="2660" spans="1:2" x14ac:dyDescent="0.3">
      <c r="A2660" s="22" t="s">
        <v>2751</v>
      </c>
      <c r="B2660" s="7">
        <v>29750</v>
      </c>
    </row>
    <row r="2661" spans="1:2" x14ac:dyDescent="0.3">
      <c r="A2661" s="23">
        <v>45803.427210648151</v>
      </c>
      <c r="B2661" s="7">
        <v>29750</v>
      </c>
    </row>
    <row r="2662" spans="1:2" x14ac:dyDescent="0.3">
      <c r="A2662" s="20" t="s">
        <v>2731</v>
      </c>
      <c r="B2662" s="7">
        <v>28600.000000000004</v>
      </c>
    </row>
    <row r="2663" spans="1:2" x14ac:dyDescent="0.3">
      <c r="A2663" s="21" t="s">
        <v>2748</v>
      </c>
      <c r="B2663" s="7">
        <v>28600.000000000004</v>
      </c>
    </row>
    <row r="2664" spans="1:2" x14ac:dyDescent="0.3">
      <c r="A2664" s="22" t="s">
        <v>2789</v>
      </c>
      <c r="B2664" s="7">
        <v>28600.000000000004</v>
      </c>
    </row>
    <row r="2665" spans="1:2" x14ac:dyDescent="0.3">
      <c r="A2665" s="23">
        <v>45803.464837962965</v>
      </c>
      <c r="B2665" s="7">
        <v>28600.000000000004</v>
      </c>
    </row>
    <row r="2666" spans="1:2" x14ac:dyDescent="0.3">
      <c r="A2666" s="20" t="s">
        <v>2732</v>
      </c>
      <c r="B2666" s="7">
        <v>6200</v>
      </c>
    </row>
    <row r="2667" spans="1:2" x14ac:dyDescent="0.3">
      <c r="A2667" s="21" t="s">
        <v>2804</v>
      </c>
      <c r="B2667" s="7">
        <v>6200</v>
      </c>
    </row>
    <row r="2668" spans="1:2" x14ac:dyDescent="0.3">
      <c r="A2668" s="22" t="s">
        <v>2792</v>
      </c>
      <c r="B2668" s="7">
        <v>6200</v>
      </c>
    </row>
    <row r="2669" spans="1:2" x14ac:dyDescent="0.3">
      <c r="A2669" s="23">
        <v>45803.516574074078</v>
      </c>
      <c r="B2669" s="7">
        <v>6200</v>
      </c>
    </row>
    <row r="2670" spans="1:2" x14ac:dyDescent="0.3">
      <c r="A2670" s="20" t="s">
        <v>2734</v>
      </c>
      <c r="B2670" s="7">
        <v>97300</v>
      </c>
    </row>
    <row r="2671" spans="1:2" x14ac:dyDescent="0.3">
      <c r="A2671" s="21" t="s">
        <v>2763</v>
      </c>
      <c r="B2671" s="7">
        <v>34500</v>
      </c>
    </row>
    <row r="2672" spans="1:2" x14ac:dyDescent="0.3">
      <c r="A2672" s="22" t="s">
        <v>2803</v>
      </c>
      <c r="B2672" s="7">
        <v>34500</v>
      </c>
    </row>
    <row r="2673" spans="1:2" x14ac:dyDescent="0.3">
      <c r="A2673" s="23">
        <v>45803.606041666666</v>
      </c>
      <c r="B2673" s="7">
        <v>34500</v>
      </c>
    </row>
    <row r="2674" spans="1:2" x14ac:dyDescent="0.3">
      <c r="A2674" s="21" t="s">
        <v>2774</v>
      </c>
      <c r="B2674" s="7">
        <v>55200</v>
      </c>
    </row>
    <row r="2675" spans="1:2" x14ac:dyDescent="0.3">
      <c r="A2675" s="22" t="s">
        <v>2795</v>
      </c>
      <c r="B2675" s="7">
        <v>55200</v>
      </c>
    </row>
    <row r="2676" spans="1:2" x14ac:dyDescent="0.3">
      <c r="A2676" s="23">
        <v>45803.624039351853</v>
      </c>
      <c r="B2676" s="7">
        <v>55200</v>
      </c>
    </row>
    <row r="2677" spans="1:2" x14ac:dyDescent="0.3">
      <c r="A2677" s="21" t="s">
        <v>2796</v>
      </c>
      <c r="B2677" s="7">
        <v>7600</v>
      </c>
    </row>
    <row r="2678" spans="1:2" x14ac:dyDescent="0.3">
      <c r="A2678" s="22" t="s">
        <v>2803</v>
      </c>
      <c r="B2678" s="7">
        <v>7600</v>
      </c>
    </row>
    <row r="2679" spans="1:2" x14ac:dyDescent="0.3">
      <c r="A2679" s="23">
        <v>45803.624791666669</v>
      </c>
      <c r="B2679" s="7">
        <v>7600</v>
      </c>
    </row>
    <row r="2680" spans="1:2" x14ac:dyDescent="0.3">
      <c r="A2680" s="20" t="s">
        <v>2735</v>
      </c>
      <c r="B2680" s="7">
        <v>3800</v>
      </c>
    </row>
    <row r="2681" spans="1:2" x14ac:dyDescent="0.3">
      <c r="A2681" s="21" t="s">
        <v>2781</v>
      </c>
      <c r="B2681" s="7">
        <v>3800</v>
      </c>
    </row>
    <row r="2682" spans="1:2" x14ac:dyDescent="0.3">
      <c r="A2682" s="22" t="s">
        <v>2763</v>
      </c>
      <c r="B2682" s="7">
        <v>3800</v>
      </c>
    </row>
    <row r="2683" spans="1:2" x14ac:dyDescent="0.3">
      <c r="A2683" s="23">
        <v>45803.651759259257</v>
      </c>
      <c r="B2683" s="7">
        <v>3800</v>
      </c>
    </row>
    <row r="2684" spans="1:2" x14ac:dyDescent="0.3">
      <c r="A2684" s="20" t="s">
        <v>2736</v>
      </c>
      <c r="B2684" s="7">
        <v>9000</v>
      </c>
    </row>
    <row r="2685" spans="1:2" x14ac:dyDescent="0.3">
      <c r="A2685" s="21" t="s">
        <v>2798</v>
      </c>
      <c r="B2685" s="7">
        <v>9000</v>
      </c>
    </row>
    <row r="2686" spans="1:2" x14ac:dyDescent="0.3">
      <c r="A2686" s="22" t="s">
        <v>2780</v>
      </c>
      <c r="B2686" s="7">
        <v>9000</v>
      </c>
    </row>
    <row r="2687" spans="1:2" x14ac:dyDescent="0.3">
      <c r="A2687" s="23">
        <v>45803.694293981483</v>
      </c>
      <c r="B2687" s="7">
        <v>9000</v>
      </c>
    </row>
    <row r="2688" spans="1:2" x14ac:dyDescent="0.3">
      <c r="A2688" s="20" t="s">
        <v>2737</v>
      </c>
      <c r="B2688" s="7">
        <v>16000</v>
      </c>
    </row>
    <row r="2689" spans="1:2" x14ac:dyDescent="0.3">
      <c r="A2689" s="21" t="s">
        <v>2776</v>
      </c>
      <c r="B2689" s="7">
        <v>16000</v>
      </c>
    </row>
    <row r="2690" spans="1:2" x14ac:dyDescent="0.3">
      <c r="A2690" s="22" t="s">
        <v>2772</v>
      </c>
      <c r="B2690" s="7">
        <v>16000</v>
      </c>
    </row>
    <row r="2691" spans="1:2" x14ac:dyDescent="0.3">
      <c r="A2691" s="23">
        <v>45803.743368055555</v>
      </c>
      <c r="B2691" s="7">
        <v>16000</v>
      </c>
    </row>
    <row r="2692" spans="1:2" x14ac:dyDescent="0.3">
      <c r="A2692" s="20" t="s">
        <v>2739</v>
      </c>
      <c r="B2692" s="7">
        <v>99000</v>
      </c>
    </row>
    <row r="2693" spans="1:2" x14ac:dyDescent="0.3">
      <c r="A2693" s="21" t="s">
        <v>2791</v>
      </c>
      <c r="B2693" s="7">
        <v>72000</v>
      </c>
    </row>
    <row r="2694" spans="1:2" x14ac:dyDescent="0.3">
      <c r="A2694" s="22" t="s">
        <v>2746</v>
      </c>
      <c r="B2694" s="7">
        <v>72000</v>
      </c>
    </row>
    <row r="2695" spans="1:2" x14ac:dyDescent="0.3">
      <c r="A2695" s="23">
        <v>45803.796678240738</v>
      </c>
      <c r="B2695" s="7">
        <v>72000</v>
      </c>
    </row>
    <row r="2696" spans="1:2" x14ac:dyDescent="0.3">
      <c r="A2696" s="21" t="s">
        <v>2788</v>
      </c>
      <c r="B2696" s="7">
        <v>27000</v>
      </c>
    </row>
    <row r="2697" spans="1:2" x14ac:dyDescent="0.3">
      <c r="A2697" s="22" t="s">
        <v>2757</v>
      </c>
      <c r="B2697" s="7">
        <v>27000</v>
      </c>
    </row>
    <row r="2698" spans="1:2" x14ac:dyDescent="0.3">
      <c r="A2698" s="23">
        <v>45803.806319444448</v>
      </c>
      <c r="B2698" s="7">
        <v>27000</v>
      </c>
    </row>
    <row r="2699" spans="1:2" x14ac:dyDescent="0.3">
      <c r="A2699" s="20" t="s">
        <v>2742</v>
      </c>
      <c r="B2699" s="7">
        <v>39400</v>
      </c>
    </row>
    <row r="2700" spans="1:2" x14ac:dyDescent="0.3">
      <c r="A2700" s="21" t="s">
        <v>2786</v>
      </c>
      <c r="B2700" s="7">
        <v>39400</v>
      </c>
    </row>
    <row r="2701" spans="1:2" x14ac:dyDescent="0.3">
      <c r="A2701" s="22" t="s">
        <v>2796</v>
      </c>
      <c r="B2701" s="7">
        <v>39400</v>
      </c>
    </row>
    <row r="2702" spans="1:2" x14ac:dyDescent="0.3">
      <c r="A2702" s="23">
        <v>45803.945821759262</v>
      </c>
      <c r="B2702" s="7">
        <v>39400</v>
      </c>
    </row>
    <row r="2703" spans="1:2" x14ac:dyDescent="0.3">
      <c r="A2703" s="19" t="s">
        <v>2532</v>
      </c>
      <c r="B2703" s="7">
        <v>595650</v>
      </c>
    </row>
    <row r="2704" spans="1:2" x14ac:dyDescent="0.3">
      <c r="A2704" s="20" t="s">
        <v>2721</v>
      </c>
      <c r="B2704" s="7">
        <v>33750</v>
      </c>
    </row>
    <row r="2705" spans="1:2" x14ac:dyDescent="0.3">
      <c r="A2705" s="21" t="s">
        <v>2761</v>
      </c>
      <c r="B2705" s="7">
        <v>33750</v>
      </c>
    </row>
    <row r="2706" spans="1:2" x14ac:dyDescent="0.3">
      <c r="A2706" s="22" t="s">
        <v>2767</v>
      </c>
      <c r="B2706" s="7">
        <v>33750</v>
      </c>
    </row>
    <row r="2707" spans="1:2" x14ac:dyDescent="0.3">
      <c r="A2707" s="23">
        <v>45804.05605324074</v>
      </c>
      <c r="B2707" s="7">
        <v>33750</v>
      </c>
    </row>
    <row r="2708" spans="1:2" x14ac:dyDescent="0.3">
      <c r="A2708" s="20" t="s">
        <v>2725</v>
      </c>
      <c r="B2708" s="7">
        <v>34500</v>
      </c>
    </row>
    <row r="2709" spans="1:2" x14ac:dyDescent="0.3">
      <c r="A2709" s="21" t="s">
        <v>2788</v>
      </c>
      <c r="B2709" s="7">
        <v>34500</v>
      </c>
    </row>
    <row r="2710" spans="1:2" x14ac:dyDescent="0.3">
      <c r="A2710" s="22" t="s">
        <v>2788</v>
      </c>
      <c r="B2710" s="7">
        <v>34500</v>
      </c>
    </row>
    <row r="2711" spans="1:2" x14ac:dyDescent="0.3">
      <c r="A2711" s="23">
        <v>45804.22315972222</v>
      </c>
      <c r="B2711" s="7">
        <v>34500</v>
      </c>
    </row>
    <row r="2712" spans="1:2" x14ac:dyDescent="0.3">
      <c r="A2712" s="20" t="s">
        <v>2727</v>
      </c>
      <c r="B2712" s="7">
        <v>4500</v>
      </c>
    </row>
    <row r="2713" spans="1:2" x14ac:dyDescent="0.3">
      <c r="A2713" s="21" t="s">
        <v>2794</v>
      </c>
      <c r="B2713" s="7">
        <v>4500</v>
      </c>
    </row>
    <row r="2714" spans="1:2" x14ac:dyDescent="0.3">
      <c r="A2714" s="22" t="s">
        <v>2752</v>
      </c>
      <c r="B2714" s="7">
        <v>4500</v>
      </c>
    </row>
    <row r="2715" spans="1:2" x14ac:dyDescent="0.3">
      <c r="A2715" s="23">
        <v>45804.294305555559</v>
      </c>
      <c r="B2715" s="7">
        <v>4500</v>
      </c>
    </row>
    <row r="2716" spans="1:2" x14ac:dyDescent="0.3">
      <c r="A2716" s="20" t="s">
        <v>2729</v>
      </c>
      <c r="B2716" s="7">
        <v>36750</v>
      </c>
    </row>
    <row r="2717" spans="1:2" x14ac:dyDescent="0.3">
      <c r="A2717" s="21" t="s">
        <v>2755</v>
      </c>
      <c r="B2717" s="7">
        <v>36750</v>
      </c>
    </row>
    <row r="2718" spans="1:2" x14ac:dyDescent="0.3">
      <c r="A2718" s="22" t="s">
        <v>2762</v>
      </c>
      <c r="B2718" s="7">
        <v>36750</v>
      </c>
    </row>
    <row r="2719" spans="1:2" x14ac:dyDescent="0.3">
      <c r="A2719" s="23">
        <v>45804.382592592592</v>
      </c>
      <c r="B2719" s="7">
        <v>36750</v>
      </c>
    </row>
    <row r="2720" spans="1:2" x14ac:dyDescent="0.3">
      <c r="A2720" s="20" t="s">
        <v>2730</v>
      </c>
      <c r="B2720" s="7">
        <v>31499.999999999996</v>
      </c>
    </row>
    <row r="2721" spans="1:2" x14ac:dyDescent="0.3">
      <c r="A2721" s="21" t="s">
        <v>2801</v>
      </c>
      <c r="B2721" s="7">
        <v>31499.999999999996</v>
      </c>
    </row>
    <row r="2722" spans="1:2" x14ac:dyDescent="0.3">
      <c r="A2722" s="22" t="s">
        <v>2774</v>
      </c>
      <c r="B2722" s="7">
        <v>31499.999999999996</v>
      </c>
    </row>
    <row r="2723" spans="1:2" x14ac:dyDescent="0.3">
      <c r="A2723" s="23">
        <v>45804.45553240741</v>
      </c>
      <c r="B2723" s="7">
        <v>31499.999999999996</v>
      </c>
    </row>
    <row r="2724" spans="1:2" x14ac:dyDescent="0.3">
      <c r="A2724" s="20" t="s">
        <v>2731</v>
      </c>
      <c r="B2724" s="7">
        <v>38600</v>
      </c>
    </row>
    <row r="2725" spans="1:2" x14ac:dyDescent="0.3">
      <c r="A2725" s="21" t="s">
        <v>2782</v>
      </c>
      <c r="B2725" s="7">
        <v>19500</v>
      </c>
    </row>
    <row r="2726" spans="1:2" x14ac:dyDescent="0.3">
      <c r="A2726" s="22" t="s">
        <v>2802</v>
      </c>
      <c r="B2726" s="7">
        <v>19500</v>
      </c>
    </row>
    <row r="2727" spans="1:2" x14ac:dyDescent="0.3">
      <c r="A2727" s="23">
        <v>45804.476307870369</v>
      </c>
      <c r="B2727" s="7">
        <v>19500</v>
      </c>
    </row>
    <row r="2728" spans="1:2" x14ac:dyDescent="0.3">
      <c r="A2728" s="21" t="s">
        <v>2786</v>
      </c>
      <c r="B2728" s="7">
        <v>4800</v>
      </c>
    </row>
    <row r="2729" spans="1:2" x14ac:dyDescent="0.3">
      <c r="A2729" s="22" t="s">
        <v>2777</v>
      </c>
      <c r="B2729" s="7">
        <v>4800</v>
      </c>
    </row>
    <row r="2730" spans="1:2" x14ac:dyDescent="0.3">
      <c r="A2730" s="23">
        <v>45804.487164351849</v>
      </c>
      <c r="B2730" s="7">
        <v>4800</v>
      </c>
    </row>
    <row r="2731" spans="1:2" x14ac:dyDescent="0.3">
      <c r="A2731" s="21" t="s">
        <v>2803</v>
      </c>
      <c r="B2731" s="7">
        <v>14300</v>
      </c>
    </row>
    <row r="2732" spans="1:2" x14ac:dyDescent="0.3">
      <c r="A2732" s="22" t="s">
        <v>2763</v>
      </c>
      <c r="B2732" s="7">
        <v>14300</v>
      </c>
    </row>
    <row r="2733" spans="1:2" x14ac:dyDescent="0.3">
      <c r="A2733" s="23">
        <v>45804.487870370373</v>
      </c>
      <c r="B2733" s="7">
        <v>14300</v>
      </c>
    </row>
    <row r="2734" spans="1:2" x14ac:dyDescent="0.3">
      <c r="A2734" s="20" t="s">
        <v>2732</v>
      </c>
      <c r="B2734" s="7">
        <v>66900</v>
      </c>
    </row>
    <row r="2735" spans="1:2" x14ac:dyDescent="0.3">
      <c r="A2735" s="21" t="s">
        <v>2754</v>
      </c>
      <c r="B2735" s="7">
        <v>27000</v>
      </c>
    </row>
    <row r="2736" spans="1:2" x14ac:dyDescent="0.3">
      <c r="A2736" s="22" t="s">
        <v>2801</v>
      </c>
      <c r="B2736" s="7">
        <v>27000</v>
      </c>
    </row>
    <row r="2737" spans="1:2" x14ac:dyDescent="0.3">
      <c r="A2737" s="23">
        <v>45804.52008101852</v>
      </c>
      <c r="B2737" s="7">
        <v>27000</v>
      </c>
    </row>
    <row r="2738" spans="1:2" x14ac:dyDescent="0.3">
      <c r="A2738" s="21" t="s">
        <v>2775</v>
      </c>
      <c r="B2738" s="7">
        <v>31499.999999999996</v>
      </c>
    </row>
    <row r="2739" spans="1:2" x14ac:dyDescent="0.3">
      <c r="A2739" s="22" t="s">
        <v>2782</v>
      </c>
      <c r="B2739" s="7">
        <v>31499.999999999996</v>
      </c>
    </row>
    <row r="2740" spans="1:2" x14ac:dyDescent="0.3">
      <c r="A2740" s="23">
        <v>45804.521122685182</v>
      </c>
      <c r="B2740" s="7">
        <v>31499.999999999996</v>
      </c>
    </row>
    <row r="2741" spans="1:2" x14ac:dyDescent="0.3">
      <c r="A2741" s="21" t="s">
        <v>2753</v>
      </c>
      <c r="B2741" s="7">
        <v>8400</v>
      </c>
    </row>
    <row r="2742" spans="1:2" x14ac:dyDescent="0.3">
      <c r="A2742" s="22" t="s">
        <v>2775</v>
      </c>
      <c r="B2742" s="7">
        <v>8400</v>
      </c>
    </row>
    <row r="2743" spans="1:2" x14ac:dyDescent="0.3">
      <c r="A2743" s="23">
        <v>45804.523263888892</v>
      </c>
      <c r="B2743" s="7">
        <v>8400</v>
      </c>
    </row>
    <row r="2744" spans="1:2" x14ac:dyDescent="0.3">
      <c r="A2744" s="20" t="s">
        <v>2733</v>
      </c>
      <c r="B2744" s="7">
        <v>74450</v>
      </c>
    </row>
    <row r="2745" spans="1:2" x14ac:dyDescent="0.3">
      <c r="A2745" s="21" t="s">
        <v>2804</v>
      </c>
      <c r="B2745" s="7">
        <v>49950</v>
      </c>
    </row>
    <row r="2746" spans="1:2" x14ac:dyDescent="0.3">
      <c r="A2746" s="22" t="s">
        <v>2804</v>
      </c>
      <c r="B2746" s="7">
        <v>49950</v>
      </c>
    </row>
    <row r="2747" spans="1:2" x14ac:dyDescent="0.3">
      <c r="A2747" s="23">
        <v>45804.557905092595</v>
      </c>
      <c r="B2747" s="7">
        <v>49950</v>
      </c>
    </row>
    <row r="2748" spans="1:2" x14ac:dyDescent="0.3">
      <c r="A2748" s="21" t="s">
        <v>2800</v>
      </c>
      <c r="B2748" s="7">
        <v>24500</v>
      </c>
    </row>
    <row r="2749" spans="1:2" x14ac:dyDescent="0.3">
      <c r="A2749" s="22" t="s">
        <v>2768</v>
      </c>
      <c r="B2749" s="7">
        <v>24500</v>
      </c>
    </row>
    <row r="2750" spans="1:2" x14ac:dyDescent="0.3">
      <c r="A2750" s="23">
        <v>45804.579502314817</v>
      </c>
      <c r="B2750" s="7">
        <v>24500</v>
      </c>
    </row>
    <row r="2751" spans="1:2" x14ac:dyDescent="0.3">
      <c r="A2751" s="20" t="s">
        <v>2734</v>
      </c>
      <c r="B2751" s="7">
        <v>72000</v>
      </c>
    </row>
    <row r="2752" spans="1:2" x14ac:dyDescent="0.3">
      <c r="A2752" s="21" t="s">
        <v>2776</v>
      </c>
      <c r="B2752" s="7">
        <v>72000</v>
      </c>
    </row>
    <row r="2753" spans="1:2" x14ac:dyDescent="0.3">
      <c r="A2753" s="22" t="s">
        <v>2764</v>
      </c>
      <c r="B2753" s="7">
        <v>72000</v>
      </c>
    </row>
    <row r="2754" spans="1:2" x14ac:dyDescent="0.3">
      <c r="A2754" s="23">
        <v>45804.618564814817</v>
      </c>
      <c r="B2754" s="7">
        <v>72000</v>
      </c>
    </row>
    <row r="2755" spans="1:2" x14ac:dyDescent="0.3">
      <c r="A2755" s="20" t="s">
        <v>2735</v>
      </c>
      <c r="B2755" s="7">
        <v>106200</v>
      </c>
    </row>
    <row r="2756" spans="1:2" x14ac:dyDescent="0.3">
      <c r="A2756" s="21" t="s">
        <v>2797</v>
      </c>
      <c r="B2756" s="7">
        <v>14300</v>
      </c>
    </row>
    <row r="2757" spans="1:2" x14ac:dyDescent="0.3">
      <c r="A2757" s="22" t="s">
        <v>2756</v>
      </c>
      <c r="B2757" s="7">
        <v>14300</v>
      </c>
    </row>
    <row r="2758" spans="1:2" x14ac:dyDescent="0.3">
      <c r="A2758" s="23">
        <v>45804.626157407409</v>
      </c>
      <c r="B2758" s="7">
        <v>14300</v>
      </c>
    </row>
    <row r="2759" spans="1:2" x14ac:dyDescent="0.3">
      <c r="A2759" s="21" t="s">
        <v>2757</v>
      </c>
      <c r="B2759" s="7">
        <v>12000</v>
      </c>
    </row>
    <row r="2760" spans="1:2" x14ac:dyDescent="0.3">
      <c r="A2760" s="22" t="s">
        <v>2804</v>
      </c>
      <c r="B2760" s="7">
        <v>12000</v>
      </c>
    </row>
    <row r="2761" spans="1:2" x14ac:dyDescent="0.3">
      <c r="A2761" s="23">
        <v>45804.629432870373</v>
      </c>
      <c r="B2761" s="7">
        <v>12000</v>
      </c>
    </row>
    <row r="2762" spans="1:2" x14ac:dyDescent="0.3">
      <c r="A2762" s="21" t="s">
        <v>2762</v>
      </c>
      <c r="B2762" s="7">
        <v>79900</v>
      </c>
    </row>
    <row r="2763" spans="1:2" x14ac:dyDescent="0.3">
      <c r="A2763" s="22" t="s">
        <v>2759</v>
      </c>
      <c r="B2763" s="7">
        <v>79900</v>
      </c>
    </row>
    <row r="2764" spans="1:2" x14ac:dyDescent="0.3">
      <c r="A2764" s="23">
        <v>45804.6641087963</v>
      </c>
      <c r="B2764" s="7">
        <v>79900</v>
      </c>
    </row>
    <row r="2765" spans="1:2" x14ac:dyDescent="0.3">
      <c r="A2765" s="20" t="s">
        <v>2737</v>
      </c>
      <c r="B2765" s="7">
        <v>89000</v>
      </c>
    </row>
    <row r="2766" spans="1:2" x14ac:dyDescent="0.3">
      <c r="A2766" s="21" t="s">
        <v>2759</v>
      </c>
      <c r="B2766" s="7">
        <v>40000</v>
      </c>
    </row>
    <row r="2767" spans="1:2" x14ac:dyDescent="0.3">
      <c r="A2767" s="22" t="s">
        <v>2774</v>
      </c>
      <c r="B2767" s="7">
        <v>40000</v>
      </c>
    </row>
    <row r="2768" spans="1:2" x14ac:dyDescent="0.3">
      <c r="A2768" s="23">
        <v>45804.722199074073</v>
      </c>
      <c r="B2768" s="7">
        <v>40000</v>
      </c>
    </row>
    <row r="2769" spans="1:2" x14ac:dyDescent="0.3">
      <c r="A2769" s="21" t="s">
        <v>2778</v>
      </c>
      <c r="B2769" s="7">
        <v>49000</v>
      </c>
    </row>
    <row r="2770" spans="1:2" x14ac:dyDescent="0.3">
      <c r="A2770" s="22" t="s">
        <v>2775</v>
      </c>
      <c r="B2770" s="7">
        <v>49000</v>
      </c>
    </row>
    <row r="2771" spans="1:2" x14ac:dyDescent="0.3">
      <c r="A2771" s="23">
        <v>45804.732291666667</v>
      </c>
      <c r="B2771" s="7">
        <v>49000</v>
      </c>
    </row>
    <row r="2772" spans="1:2" x14ac:dyDescent="0.3">
      <c r="A2772" s="20" t="s">
        <v>2738</v>
      </c>
      <c r="B2772" s="7">
        <v>7500</v>
      </c>
    </row>
    <row r="2773" spans="1:2" x14ac:dyDescent="0.3">
      <c r="A2773" s="21" t="s">
        <v>2794</v>
      </c>
      <c r="B2773" s="7">
        <v>7500</v>
      </c>
    </row>
    <row r="2774" spans="1:2" x14ac:dyDescent="0.3">
      <c r="A2774" s="22" t="s">
        <v>2774</v>
      </c>
      <c r="B2774" s="7">
        <v>7500</v>
      </c>
    </row>
    <row r="2775" spans="1:2" x14ac:dyDescent="0.3">
      <c r="A2775" s="23">
        <v>45804.752754629626</v>
      </c>
      <c r="B2775" s="7">
        <v>7500</v>
      </c>
    </row>
    <row r="2776" spans="1:2" x14ac:dyDescent="0.3">
      <c r="A2776" s="19" t="s">
        <v>2533</v>
      </c>
      <c r="B2776" s="7">
        <v>367900</v>
      </c>
    </row>
    <row r="2777" spans="1:2" x14ac:dyDescent="0.3">
      <c r="A2777" s="20" t="s">
        <v>2730</v>
      </c>
      <c r="B2777" s="7">
        <v>47400</v>
      </c>
    </row>
    <row r="2778" spans="1:2" x14ac:dyDescent="0.3">
      <c r="A2778" s="21" t="s">
        <v>2783</v>
      </c>
      <c r="B2778" s="7">
        <v>6000</v>
      </c>
    </row>
    <row r="2779" spans="1:2" x14ac:dyDescent="0.3">
      <c r="A2779" s="22" t="s">
        <v>2800</v>
      </c>
      <c r="B2779" s="7">
        <v>6000</v>
      </c>
    </row>
    <row r="2780" spans="1:2" x14ac:dyDescent="0.3">
      <c r="A2780" s="23">
        <v>45805.429097222222</v>
      </c>
      <c r="B2780" s="7">
        <v>6000</v>
      </c>
    </row>
    <row r="2781" spans="1:2" x14ac:dyDescent="0.3">
      <c r="A2781" s="21" t="s">
        <v>2804</v>
      </c>
      <c r="B2781" s="7">
        <v>41400</v>
      </c>
    </row>
    <row r="2782" spans="1:2" x14ac:dyDescent="0.3">
      <c r="A2782" s="22" t="s">
        <v>2775</v>
      </c>
      <c r="B2782" s="7">
        <v>41400</v>
      </c>
    </row>
    <row r="2783" spans="1:2" x14ac:dyDescent="0.3">
      <c r="A2783" s="23">
        <v>45805.432986111111</v>
      </c>
      <c r="B2783" s="7">
        <v>41400</v>
      </c>
    </row>
    <row r="2784" spans="1:2" x14ac:dyDescent="0.3">
      <c r="A2784" s="20" t="s">
        <v>2731</v>
      </c>
      <c r="B2784" s="7">
        <v>13650</v>
      </c>
    </row>
    <row r="2785" spans="1:2" x14ac:dyDescent="0.3">
      <c r="A2785" s="21" t="s">
        <v>2764</v>
      </c>
      <c r="B2785" s="7">
        <v>13650</v>
      </c>
    </row>
    <row r="2786" spans="1:2" x14ac:dyDescent="0.3">
      <c r="A2786" s="22" t="s">
        <v>2749</v>
      </c>
      <c r="B2786" s="7">
        <v>13650</v>
      </c>
    </row>
    <row r="2787" spans="1:2" x14ac:dyDescent="0.3">
      <c r="A2787" s="23">
        <v>45805.48945601852</v>
      </c>
      <c r="B2787" s="7">
        <v>13650</v>
      </c>
    </row>
    <row r="2788" spans="1:2" x14ac:dyDescent="0.3">
      <c r="A2788" s="20" t="s">
        <v>2732</v>
      </c>
      <c r="B2788" s="7">
        <v>3000</v>
      </c>
    </row>
    <row r="2789" spans="1:2" x14ac:dyDescent="0.3">
      <c r="A2789" s="21" t="s">
        <v>2802</v>
      </c>
      <c r="B2789" s="7">
        <v>3000</v>
      </c>
    </row>
    <row r="2790" spans="1:2" x14ac:dyDescent="0.3">
      <c r="A2790" s="22" t="s">
        <v>2797</v>
      </c>
      <c r="B2790" s="7">
        <v>3000</v>
      </c>
    </row>
    <row r="2791" spans="1:2" x14ac:dyDescent="0.3">
      <c r="A2791" s="23">
        <v>45805.536817129629</v>
      </c>
      <c r="B2791" s="7">
        <v>3000</v>
      </c>
    </row>
    <row r="2792" spans="1:2" x14ac:dyDescent="0.3">
      <c r="A2792" s="20" t="s">
        <v>2733</v>
      </c>
      <c r="B2792" s="7">
        <v>54000</v>
      </c>
    </row>
    <row r="2793" spans="1:2" x14ac:dyDescent="0.3">
      <c r="A2793" s="21" t="s">
        <v>2798</v>
      </c>
      <c r="B2793" s="7">
        <v>54000</v>
      </c>
    </row>
    <row r="2794" spans="1:2" x14ac:dyDescent="0.3">
      <c r="A2794" s="22" t="s">
        <v>2775</v>
      </c>
      <c r="B2794" s="7">
        <v>54000</v>
      </c>
    </row>
    <row r="2795" spans="1:2" x14ac:dyDescent="0.3">
      <c r="A2795" s="23">
        <v>45805.569097222222</v>
      </c>
      <c r="B2795" s="7">
        <v>54000</v>
      </c>
    </row>
    <row r="2796" spans="1:2" x14ac:dyDescent="0.3">
      <c r="A2796" s="20" t="s">
        <v>2734</v>
      </c>
      <c r="B2796" s="7">
        <v>84600</v>
      </c>
    </row>
    <row r="2797" spans="1:2" x14ac:dyDescent="0.3">
      <c r="A2797" s="21" t="s">
        <v>2777</v>
      </c>
      <c r="B2797" s="7">
        <v>58500</v>
      </c>
    </row>
    <row r="2798" spans="1:2" x14ac:dyDescent="0.3">
      <c r="A2798" s="22" t="s">
        <v>2802</v>
      </c>
      <c r="B2798" s="7">
        <v>58500</v>
      </c>
    </row>
    <row r="2799" spans="1:2" x14ac:dyDescent="0.3">
      <c r="A2799" s="23">
        <v>45805.605474537035</v>
      </c>
      <c r="B2799" s="7">
        <v>58500</v>
      </c>
    </row>
    <row r="2800" spans="1:2" x14ac:dyDescent="0.3">
      <c r="A2800" s="21" t="s">
        <v>2774</v>
      </c>
      <c r="B2800" s="7">
        <v>26100</v>
      </c>
    </row>
    <row r="2801" spans="1:2" x14ac:dyDescent="0.3">
      <c r="A2801" s="22" t="s">
        <v>2759</v>
      </c>
      <c r="B2801" s="7">
        <v>26100</v>
      </c>
    </row>
    <row r="2802" spans="1:2" x14ac:dyDescent="0.3">
      <c r="A2802" s="23">
        <v>45805.623831018522</v>
      </c>
      <c r="B2802" s="7">
        <v>26100</v>
      </c>
    </row>
    <row r="2803" spans="1:2" x14ac:dyDescent="0.3">
      <c r="A2803" s="20" t="s">
        <v>2735</v>
      </c>
      <c r="B2803" s="7">
        <v>64000</v>
      </c>
    </row>
    <row r="2804" spans="1:2" x14ac:dyDescent="0.3">
      <c r="A2804" s="21" t="s">
        <v>2801</v>
      </c>
      <c r="B2804" s="7">
        <v>64000</v>
      </c>
    </row>
    <row r="2805" spans="1:2" x14ac:dyDescent="0.3">
      <c r="A2805" s="22" t="s">
        <v>2750</v>
      </c>
      <c r="B2805" s="7">
        <v>64000</v>
      </c>
    </row>
    <row r="2806" spans="1:2" x14ac:dyDescent="0.3">
      <c r="A2806" s="23">
        <v>45805.663368055553</v>
      </c>
      <c r="B2806" s="7">
        <v>64000</v>
      </c>
    </row>
    <row r="2807" spans="1:2" x14ac:dyDescent="0.3">
      <c r="A2807" s="20" t="s">
        <v>2738</v>
      </c>
      <c r="B2807" s="7">
        <v>42250</v>
      </c>
    </row>
    <row r="2808" spans="1:2" x14ac:dyDescent="0.3">
      <c r="A2808" s="21" t="s">
        <v>2797</v>
      </c>
      <c r="B2808" s="7">
        <v>9000</v>
      </c>
    </row>
    <row r="2809" spans="1:2" x14ac:dyDescent="0.3">
      <c r="A2809" s="22" t="s">
        <v>2801</v>
      </c>
      <c r="B2809" s="7">
        <v>9000</v>
      </c>
    </row>
    <row r="2810" spans="1:2" x14ac:dyDescent="0.3">
      <c r="A2810" s="23">
        <v>45805.751331018517</v>
      </c>
      <c r="B2810" s="7">
        <v>9000</v>
      </c>
    </row>
    <row r="2811" spans="1:2" x14ac:dyDescent="0.3">
      <c r="A2811" s="21" t="s">
        <v>2778</v>
      </c>
      <c r="B2811" s="7">
        <v>33250</v>
      </c>
    </row>
    <row r="2812" spans="1:2" x14ac:dyDescent="0.3">
      <c r="A2812" s="22" t="s">
        <v>2789</v>
      </c>
      <c r="B2812" s="7">
        <v>33250</v>
      </c>
    </row>
    <row r="2813" spans="1:2" x14ac:dyDescent="0.3">
      <c r="A2813" s="23">
        <v>45805.773865740739</v>
      </c>
      <c r="B2813" s="7">
        <v>33250</v>
      </c>
    </row>
    <row r="2814" spans="1:2" x14ac:dyDescent="0.3">
      <c r="A2814" s="20" t="s">
        <v>2741</v>
      </c>
      <c r="B2814" s="7">
        <v>52000</v>
      </c>
    </row>
    <row r="2815" spans="1:2" x14ac:dyDescent="0.3">
      <c r="A2815" s="21" t="s">
        <v>2767</v>
      </c>
      <c r="B2815" s="7">
        <v>52000</v>
      </c>
    </row>
    <row r="2816" spans="1:2" x14ac:dyDescent="0.3">
      <c r="A2816" s="22" t="s">
        <v>2765</v>
      </c>
      <c r="B2816" s="7">
        <v>52000</v>
      </c>
    </row>
    <row r="2817" spans="1:2" x14ac:dyDescent="0.3">
      <c r="A2817" s="23">
        <v>45805.905451388891</v>
      </c>
      <c r="B2817" s="7">
        <v>52000</v>
      </c>
    </row>
    <row r="2818" spans="1:2" x14ac:dyDescent="0.3">
      <c r="A2818" s="20" t="s">
        <v>2742</v>
      </c>
      <c r="B2818" s="7">
        <v>7000</v>
      </c>
    </row>
    <row r="2819" spans="1:2" x14ac:dyDescent="0.3">
      <c r="A2819" s="21" t="s">
        <v>2804</v>
      </c>
      <c r="B2819" s="7">
        <v>7000</v>
      </c>
    </row>
    <row r="2820" spans="1:2" x14ac:dyDescent="0.3">
      <c r="A2820" s="22" t="s">
        <v>2800</v>
      </c>
      <c r="B2820" s="7">
        <v>7000</v>
      </c>
    </row>
    <row r="2821" spans="1:2" x14ac:dyDescent="0.3">
      <c r="A2821" s="23">
        <v>45805.933263888888</v>
      </c>
      <c r="B2821" s="7">
        <v>7000</v>
      </c>
    </row>
    <row r="2822" spans="1:2" x14ac:dyDescent="0.3">
      <c r="A2822" s="19" t="s">
        <v>2534</v>
      </c>
      <c r="B2822" s="7">
        <v>292750</v>
      </c>
    </row>
    <row r="2823" spans="1:2" x14ac:dyDescent="0.3">
      <c r="A2823" s="20" t="s">
        <v>2723</v>
      </c>
      <c r="B2823" s="7">
        <v>24149.999999999996</v>
      </c>
    </row>
    <row r="2824" spans="1:2" x14ac:dyDescent="0.3">
      <c r="A2824" s="21" t="s">
        <v>2764</v>
      </c>
      <c r="B2824" s="7">
        <v>24149.999999999996</v>
      </c>
    </row>
    <row r="2825" spans="1:2" x14ac:dyDescent="0.3">
      <c r="A2825" s="22" t="s">
        <v>2788</v>
      </c>
      <c r="B2825" s="7">
        <v>24149.999999999996</v>
      </c>
    </row>
    <row r="2826" spans="1:2" x14ac:dyDescent="0.3">
      <c r="A2826" s="23">
        <v>45806.155798611115</v>
      </c>
      <c r="B2826" s="7">
        <v>24149.999999999996</v>
      </c>
    </row>
    <row r="2827" spans="1:2" x14ac:dyDescent="0.3">
      <c r="A2827" s="20" t="s">
        <v>2725</v>
      </c>
      <c r="B2827" s="7">
        <v>3100</v>
      </c>
    </row>
    <row r="2828" spans="1:2" x14ac:dyDescent="0.3">
      <c r="A2828" s="21" t="s">
        <v>2804</v>
      </c>
      <c r="B2828" s="7">
        <v>3100</v>
      </c>
    </row>
    <row r="2829" spans="1:2" x14ac:dyDescent="0.3">
      <c r="A2829" s="22" t="s">
        <v>2769</v>
      </c>
      <c r="B2829" s="7">
        <v>3100</v>
      </c>
    </row>
    <row r="2830" spans="1:2" x14ac:dyDescent="0.3">
      <c r="A2830" s="23">
        <v>45806.224826388891</v>
      </c>
      <c r="B2830" s="7">
        <v>3100</v>
      </c>
    </row>
    <row r="2831" spans="1:2" x14ac:dyDescent="0.3">
      <c r="A2831" s="20" t="s">
        <v>2729</v>
      </c>
      <c r="B2831" s="7">
        <v>20500</v>
      </c>
    </row>
    <row r="2832" spans="1:2" x14ac:dyDescent="0.3">
      <c r="A2832" s="21" t="s">
        <v>2800</v>
      </c>
      <c r="B2832" s="7">
        <v>4000</v>
      </c>
    </row>
    <row r="2833" spans="1:2" x14ac:dyDescent="0.3">
      <c r="A2833" s="22" t="s">
        <v>2790</v>
      </c>
      <c r="B2833" s="7">
        <v>4000</v>
      </c>
    </row>
    <row r="2834" spans="1:2" x14ac:dyDescent="0.3">
      <c r="A2834" s="23">
        <v>45806.412523148145</v>
      </c>
      <c r="B2834" s="7">
        <v>4000</v>
      </c>
    </row>
    <row r="2835" spans="1:2" x14ac:dyDescent="0.3">
      <c r="A2835" s="21" t="s">
        <v>2762</v>
      </c>
      <c r="B2835" s="7">
        <v>16500</v>
      </c>
    </row>
    <row r="2836" spans="1:2" x14ac:dyDescent="0.3">
      <c r="A2836" s="22" t="s">
        <v>2773</v>
      </c>
      <c r="B2836" s="7">
        <v>16500</v>
      </c>
    </row>
    <row r="2837" spans="1:2" x14ac:dyDescent="0.3">
      <c r="A2837" s="23">
        <v>45806.414189814815</v>
      </c>
      <c r="B2837" s="7">
        <v>16500</v>
      </c>
    </row>
    <row r="2838" spans="1:2" x14ac:dyDescent="0.3">
      <c r="A2838" s="20" t="s">
        <v>2730</v>
      </c>
      <c r="B2838" s="7">
        <v>49500.000000000007</v>
      </c>
    </row>
    <row r="2839" spans="1:2" x14ac:dyDescent="0.3">
      <c r="A2839" s="21" t="s">
        <v>2760</v>
      </c>
      <c r="B2839" s="7">
        <v>49500.000000000007</v>
      </c>
    </row>
    <row r="2840" spans="1:2" x14ac:dyDescent="0.3">
      <c r="A2840" s="22" t="s">
        <v>2769</v>
      </c>
      <c r="B2840" s="7">
        <v>49500.000000000007</v>
      </c>
    </row>
    <row r="2841" spans="1:2" x14ac:dyDescent="0.3">
      <c r="A2841" s="23">
        <v>45806.42690972222</v>
      </c>
      <c r="B2841" s="7">
        <v>49500.000000000007</v>
      </c>
    </row>
    <row r="2842" spans="1:2" x14ac:dyDescent="0.3">
      <c r="A2842" s="20" t="s">
        <v>2733</v>
      </c>
      <c r="B2842" s="7">
        <v>9000</v>
      </c>
    </row>
    <row r="2843" spans="1:2" x14ac:dyDescent="0.3">
      <c r="A2843" s="21" t="s">
        <v>2752</v>
      </c>
      <c r="B2843" s="7">
        <v>9000</v>
      </c>
    </row>
    <row r="2844" spans="1:2" x14ac:dyDescent="0.3">
      <c r="A2844" s="22" t="s">
        <v>2803</v>
      </c>
      <c r="B2844" s="7">
        <v>9000</v>
      </c>
    </row>
    <row r="2845" spans="1:2" x14ac:dyDescent="0.3">
      <c r="A2845" s="23">
        <v>45806.575486111113</v>
      </c>
      <c r="B2845" s="7">
        <v>9000</v>
      </c>
    </row>
    <row r="2846" spans="1:2" x14ac:dyDescent="0.3">
      <c r="A2846" s="20" t="s">
        <v>2734</v>
      </c>
      <c r="B2846" s="7">
        <v>56250</v>
      </c>
    </row>
    <row r="2847" spans="1:2" x14ac:dyDescent="0.3">
      <c r="A2847" s="21" t="s">
        <v>2750</v>
      </c>
      <c r="B2847" s="7">
        <v>33250</v>
      </c>
    </row>
    <row r="2848" spans="1:2" x14ac:dyDescent="0.3">
      <c r="A2848" s="22" t="s">
        <v>2804</v>
      </c>
      <c r="B2848" s="7">
        <v>33250</v>
      </c>
    </row>
    <row r="2849" spans="1:2" x14ac:dyDescent="0.3">
      <c r="A2849" s="23">
        <v>45806.5940162037</v>
      </c>
      <c r="B2849" s="7">
        <v>33250</v>
      </c>
    </row>
    <row r="2850" spans="1:2" x14ac:dyDescent="0.3">
      <c r="A2850" s="21" t="s">
        <v>2754</v>
      </c>
      <c r="B2850" s="7">
        <v>23000</v>
      </c>
    </row>
    <row r="2851" spans="1:2" x14ac:dyDescent="0.3">
      <c r="A2851" s="22" t="s">
        <v>2746</v>
      </c>
      <c r="B2851" s="7">
        <v>23000</v>
      </c>
    </row>
    <row r="2852" spans="1:2" x14ac:dyDescent="0.3">
      <c r="A2852" s="23">
        <v>45806.60292824074</v>
      </c>
      <c r="B2852" s="7">
        <v>23000</v>
      </c>
    </row>
    <row r="2853" spans="1:2" x14ac:dyDescent="0.3">
      <c r="A2853" s="20" t="s">
        <v>2737</v>
      </c>
      <c r="B2853" s="7">
        <v>82100</v>
      </c>
    </row>
    <row r="2854" spans="1:2" x14ac:dyDescent="0.3">
      <c r="A2854" s="21" t="s">
        <v>2758</v>
      </c>
      <c r="B2854" s="7">
        <v>23100.000000000004</v>
      </c>
    </row>
    <row r="2855" spans="1:2" x14ac:dyDescent="0.3">
      <c r="A2855" s="22" t="s">
        <v>2762</v>
      </c>
      <c r="B2855" s="7">
        <v>23100.000000000004</v>
      </c>
    </row>
    <row r="2856" spans="1:2" x14ac:dyDescent="0.3">
      <c r="A2856" s="23">
        <v>45806.708981481483</v>
      </c>
      <c r="B2856" s="7">
        <v>23100.000000000004</v>
      </c>
    </row>
    <row r="2857" spans="1:2" x14ac:dyDescent="0.3">
      <c r="A2857" s="21" t="s">
        <v>2793</v>
      </c>
      <c r="B2857" s="7">
        <v>7000</v>
      </c>
    </row>
    <row r="2858" spans="1:2" x14ac:dyDescent="0.3">
      <c r="A2858" s="22" t="s">
        <v>2763</v>
      </c>
      <c r="B2858" s="7">
        <v>7000</v>
      </c>
    </row>
    <row r="2859" spans="1:2" x14ac:dyDescent="0.3">
      <c r="A2859" s="23">
        <v>45806.711481481485</v>
      </c>
      <c r="B2859" s="7">
        <v>7000</v>
      </c>
    </row>
    <row r="2860" spans="1:2" x14ac:dyDescent="0.3">
      <c r="A2860" s="21" t="s">
        <v>2782</v>
      </c>
      <c r="B2860" s="7">
        <v>3000</v>
      </c>
    </row>
    <row r="2861" spans="1:2" x14ac:dyDescent="0.3">
      <c r="A2861" s="22" t="s">
        <v>2804</v>
      </c>
      <c r="B2861" s="7">
        <v>3000</v>
      </c>
    </row>
    <row r="2862" spans="1:2" x14ac:dyDescent="0.3">
      <c r="A2862" s="23">
        <v>45806.725960648146</v>
      </c>
      <c r="B2862" s="7">
        <v>3000</v>
      </c>
    </row>
    <row r="2863" spans="1:2" x14ac:dyDescent="0.3">
      <c r="A2863" s="21" t="s">
        <v>2795</v>
      </c>
      <c r="B2863" s="7">
        <v>9000</v>
      </c>
    </row>
    <row r="2864" spans="1:2" x14ac:dyDescent="0.3">
      <c r="A2864" s="22" t="s">
        <v>2748</v>
      </c>
      <c r="B2864" s="7">
        <v>9000</v>
      </c>
    </row>
    <row r="2865" spans="1:2" x14ac:dyDescent="0.3">
      <c r="A2865" s="23">
        <v>45806.734131944446</v>
      </c>
      <c r="B2865" s="7">
        <v>9000</v>
      </c>
    </row>
    <row r="2866" spans="1:2" x14ac:dyDescent="0.3">
      <c r="A2866" s="21" t="s">
        <v>2762</v>
      </c>
      <c r="B2866" s="7">
        <v>40000</v>
      </c>
    </row>
    <row r="2867" spans="1:2" x14ac:dyDescent="0.3">
      <c r="A2867" s="22" t="s">
        <v>2784</v>
      </c>
      <c r="B2867" s="7">
        <v>40000</v>
      </c>
    </row>
    <row r="2868" spans="1:2" x14ac:dyDescent="0.3">
      <c r="A2868" s="23">
        <v>45806.747407407405</v>
      </c>
      <c r="B2868" s="7">
        <v>40000</v>
      </c>
    </row>
    <row r="2869" spans="1:2" x14ac:dyDescent="0.3">
      <c r="A2869" s="20" t="s">
        <v>2739</v>
      </c>
      <c r="B2869" s="7">
        <v>25650</v>
      </c>
    </row>
    <row r="2870" spans="1:2" x14ac:dyDescent="0.3">
      <c r="A2870" s="21" t="s">
        <v>2754</v>
      </c>
      <c r="B2870" s="7">
        <v>25650</v>
      </c>
    </row>
    <row r="2871" spans="1:2" x14ac:dyDescent="0.3">
      <c r="A2871" s="22" t="s">
        <v>2769</v>
      </c>
      <c r="B2871" s="7">
        <v>25650</v>
      </c>
    </row>
    <row r="2872" spans="1:2" x14ac:dyDescent="0.3">
      <c r="A2872" s="23">
        <v>45806.811631944445</v>
      </c>
      <c r="B2872" s="7">
        <v>25650</v>
      </c>
    </row>
    <row r="2873" spans="1:2" x14ac:dyDescent="0.3">
      <c r="A2873" s="20" t="s">
        <v>2741</v>
      </c>
      <c r="B2873" s="7">
        <v>9000</v>
      </c>
    </row>
    <row r="2874" spans="1:2" x14ac:dyDescent="0.3">
      <c r="A2874" s="21" t="s">
        <v>2791</v>
      </c>
      <c r="B2874" s="7">
        <v>9000</v>
      </c>
    </row>
    <row r="2875" spans="1:2" x14ac:dyDescent="0.3">
      <c r="A2875" s="22" t="s">
        <v>2781</v>
      </c>
      <c r="B2875" s="7">
        <v>9000</v>
      </c>
    </row>
    <row r="2876" spans="1:2" x14ac:dyDescent="0.3">
      <c r="A2876" s="23">
        <v>45806.880300925928</v>
      </c>
      <c r="B2876" s="7">
        <v>9000</v>
      </c>
    </row>
    <row r="2877" spans="1:2" x14ac:dyDescent="0.3">
      <c r="A2877" s="20" t="s">
        <v>2742</v>
      </c>
      <c r="B2877" s="7">
        <v>13500</v>
      </c>
    </row>
    <row r="2878" spans="1:2" x14ac:dyDescent="0.3">
      <c r="A2878" s="21" t="s">
        <v>2769</v>
      </c>
      <c r="B2878" s="7">
        <v>13500</v>
      </c>
    </row>
    <row r="2879" spans="1:2" x14ac:dyDescent="0.3">
      <c r="A2879" s="22" t="s">
        <v>2789</v>
      </c>
      <c r="B2879" s="7">
        <v>13500</v>
      </c>
    </row>
    <row r="2880" spans="1:2" x14ac:dyDescent="0.3">
      <c r="A2880" s="23">
        <v>45806.948171296295</v>
      </c>
      <c r="B2880" s="7">
        <v>13500</v>
      </c>
    </row>
    <row r="2881" spans="1:2" x14ac:dyDescent="0.3">
      <c r="A2881" s="19" t="s">
        <v>2535</v>
      </c>
      <c r="B2881" s="7">
        <v>506450</v>
      </c>
    </row>
    <row r="2882" spans="1:2" x14ac:dyDescent="0.3">
      <c r="A2882" s="20" t="s">
        <v>2722</v>
      </c>
      <c r="B2882" s="7">
        <v>44000</v>
      </c>
    </row>
    <row r="2883" spans="1:2" x14ac:dyDescent="0.3">
      <c r="A2883" s="21" t="s">
        <v>2748</v>
      </c>
      <c r="B2883" s="7">
        <v>44000</v>
      </c>
    </row>
    <row r="2884" spans="1:2" x14ac:dyDescent="0.3">
      <c r="A2884" s="22" t="s">
        <v>2758</v>
      </c>
      <c r="B2884" s="7">
        <v>44000</v>
      </c>
    </row>
    <row r="2885" spans="1:2" x14ac:dyDescent="0.3">
      <c r="A2885" s="23">
        <v>45807.089583333334</v>
      </c>
      <c r="B2885" s="7">
        <v>44000</v>
      </c>
    </row>
    <row r="2886" spans="1:2" x14ac:dyDescent="0.3">
      <c r="A2886" s="20" t="s">
        <v>2725</v>
      </c>
      <c r="B2886" s="7">
        <v>28600.000000000004</v>
      </c>
    </row>
    <row r="2887" spans="1:2" x14ac:dyDescent="0.3">
      <c r="A2887" s="21" t="s">
        <v>2791</v>
      </c>
      <c r="B2887" s="7">
        <v>28600.000000000004</v>
      </c>
    </row>
    <row r="2888" spans="1:2" x14ac:dyDescent="0.3">
      <c r="A2888" s="22" t="s">
        <v>2790</v>
      </c>
      <c r="B2888" s="7">
        <v>28600.000000000004</v>
      </c>
    </row>
    <row r="2889" spans="1:2" x14ac:dyDescent="0.3">
      <c r="A2889" s="23">
        <v>45807.213217592594</v>
      </c>
      <c r="B2889" s="7">
        <v>28600.000000000004</v>
      </c>
    </row>
    <row r="2890" spans="1:2" x14ac:dyDescent="0.3">
      <c r="A2890" s="20" t="s">
        <v>2727</v>
      </c>
      <c r="B2890" s="7">
        <v>14300</v>
      </c>
    </row>
    <row r="2891" spans="1:2" x14ac:dyDescent="0.3">
      <c r="A2891" s="21" t="s">
        <v>2760</v>
      </c>
      <c r="B2891" s="7">
        <v>14300</v>
      </c>
    </row>
    <row r="2892" spans="1:2" x14ac:dyDescent="0.3">
      <c r="A2892" s="22" t="s">
        <v>2759</v>
      </c>
      <c r="B2892" s="7">
        <v>14300</v>
      </c>
    </row>
    <row r="2893" spans="1:2" x14ac:dyDescent="0.3">
      <c r="A2893" s="23">
        <v>45807.301608796297</v>
      </c>
      <c r="B2893" s="7">
        <v>14300</v>
      </c>
    </row>
    <row r="2894" spans="1:2" x14ac:dyDescent="0.3">
      <c r="A2894" s="20" t="s">
        <v>2730</v>
      </c>
      <c r="B2894" s="7">
        <v>30000</v>
      </c>
    </row>
    <row r="2895" spans="1:2" x14ac:dyDescent="0.3">
      <c r="A2895" s="21" t="s">
        <v>2799</v>
      </c>
      <c r="B2895" s="7">
        <v>30000</v>
      </c>
    </row>
    <row r="2896" spans="1:2" x14ac:dyDescent="0.3">
      <c r="A2896" s="22" t="s">
        <v>2774</v>
      </c>
      <c r="B2896" s="7">
        <v>30000</v>
      </c>
    </row>
    <row r="2897" spans="1:2" x14ac:dyDescent="0.3">
      <c r="A2897" s="23">
        <v>45807.422893518517</v>
      </c>
      <c r="B2897" s="7">
        <v>30000</v>
      </c>
    </row>
    <row r="2898" spans="1:2" x14ac:dyDescent="0.3">
      <c r="A2898" s="20" t="s">
        <v>2731</v>
      </c>
      <c r="B2898" s="7">
        <v>19000</v>
      </c>
    </row>
    <row r="2899" spans="1:2" x14ac:dyDescent="0.3">
      <c r="A2899" s="21" t="s">
        <v>2757</v>
      </c>
      <c r="B2899" s="7">
        <v>4000</v>
      </c>
    </row>
    <row r="2900" spans="1:2" x14ac:dyDescent="0.3">
      <c r="A2900" s="22" t="s">
        <v>2750</v>
      </c>
      <c r="B2900" s="7">
        <v>4000</v>
      </c>
    </row>
    <row r="2901" spans="1:2" x14ac:dyDescent="0.3">
      <c r="A2901" s="23">
        <v>45807.462673611109</v>
      </c>
      <c r="B2901" s="7">
        <v>4000</v>
      </c>
    </row>
    <row r="2902" spans="1:2" x14ac:dyDescent="0.3">
      <c r="A2902" s="21" t="s">
        <v>2771</v>
      </c>
      <c r="B2902" s="7">
        <v>15000</v>
      </c>
    </row>
    <row r="2903" spans="1:2" x14ac:dyDescent="0.3">
      <c r="A2903" s="22" t="s">
        <v>2758</v>
      </c>
      <c r="B2903" s="7">
        <v>15000</v>
      </c>
    </row>
    <row r="2904" spans="1:2" x14ac:dyDescent="0.3">
      <c r="A2904" s="23">
        <v>45807.490277777775</v>
      </c>
      <c r="B2904" s="7">
        <v>15000</v>
      </c>
    </row>
    <row r="2905" spans="1:2" x14ac:dyDescent="0.3">
      <c r="A2905" s="20" t="s">
        <v>2732</v>
      </c>
      <c r="B2905" s="7">
        <v>99500</v>
      </c>
    </row>
    <row r="2906" spans="1:2" x14ac:dyDescent="0.3">
      <c r="A2906" s="21" t="s">
        <v>2747</v>
      </c>
      <c r="B2906" s="7">
        <v>48000</v>
      </c>
    </row>
    <row r="2907" spans="1:2" x14ac:dyDescent="0.3">
      <c r="A2907" s="22" t="s">
        <v>2784</v>
      </c>
      <c r="B2907" s="7">
        <v>48000</v>
      </c>
    </row>
    <row r="2908" spans="1:2" x14ac:dyDescent="0.3">
      <c r="A2908" s="23">
        <v>45807.525185185186</v>
      </c>
      <c r="B2908" s="7">
        <v>48000</v>
      </c>
    </row>
    <row r="2909" spans="1:2" x14ac:dyDescent="0.3">
      <c r="A2909" s="21" t="s">
        <v>2795</v>
      </c>
      <c r="B2909" s="7">
        <v>34500</v>
      </c>
    </row>
    <row r="2910" spans="1:2" x14ac:dyDescent="0.3">
      <c r="A2910" s="22" t="s">
        <v>2803</v>
      </c>
      <c r="B2910" s="7">
        <v>34500</v>
      </c>
    </row>
    <row r="2911" spans="1:2" x14ac:dyDescent="0.3">
      <c r="A2911" s="23">
        <v>45807.526180555556</v>
      </c>
      <c r="B2911" s="7">
        <v>34500</v>
      </c>
    </row>
    <row r="2912" spans="1:2" x14ac:dyDescent="0.3">
      <c r="A2912" s="21" t="s">
        <v>2780</v>
      </c>
      <c r="B2912" s="7">
        <v>17000</v>
      </c>
    </row>
    <row r="2913" spans="1:2" x14ac:dyDescent="0.3">
      <c r="A2913" s="22" t="s">
        <v>2786</v>
      </c>
      <c r="B2913" s="7">
        <v>17000</v>
      </c>
    </row>
    <row r="2914" spans="1:2" x14ac:dyDescent="0.3">
      <c r="A2914" s="23">
        <v>45807.533113425925</v>
      </c>
      <c r="B2914" s="7">
        <v>17000</v>
      </c>
    </row>
    <row r="2915" spans="1:2" x14ac:dyDescent="0.3">
      <c r="A2915" s="20" t="s">
        <v>2733</v>
      </c>
      <c r="B2915" s="7">
        <v>29000</v>
      </c>
    </row>
    <row r="2916" spans="1:2" x14ac:dyDescent="0.3">
      <c r="A2916" s="21" t="s">
        <v>2764</v>
      </c>
      <c r="B2916" s="7">
        <v>11000</v>
      </c>
    </row>
    <row r="2917" spans="1:2" x14ac:dyDescent="0.3">
      <c r="A2917" s="22" t="s">
        <v>2784</v>
      </c>
      <c r="B2917" s="7">
        <v>11000</v>
      </c>
    </row>
    <row r="2918" spans="1:2" x14ac:dyDescent="0.3">
      <c r="A2918" s="23">
        <v>45807.57240740741</v>
      </c>
      <c r="B2918" s="7">
        <v>11000</v>
      </c>
    </row>
    <row r="2919" spans="1:2" x14ac:dyDescent="0.3">
      <c r="A2919" s="21" t="s">
        <v>2805</v>
      </c>
      <c r="B2919" s="7">
        <v>18000</v>
      </c>
    </row>
    <row r="2920" spans="1:2" x14ac:dyDescent="0.3">
      <c r="A2920" s="22" t="s">
        <v>2769</v>
      </c>
      <c r="B2920" s="7">
        <v>18000</v>
      </c>
    </row>
    <row r="2921" spans="1:2" x14ac:dyDescent="0.3">
      <c r="A2921" s="23">
        <v>45807.581770833334</v>
      </c>
      <c r="B2921" s="7">
        <v>18000</v>
      </c>
    </row>
    <row r="2922" spans="1:2" x14ac:dyDescent="0.3">
      <c r="A2922" s="20" t="s">
        <v>2734</v>
      </c>
      <c r="B2922" s="7">
        <v>18000</v>
      </c>
    </row>
    <row r="2923" spans="1:2" x14ac:dyDescent="0.3">
      <c r="A2923" s="21" t="s">
        <v>2774</v>
      </c>
      <c r="B2923" s="7">
        <v>18000</v>
      </c>
    </row>
    <row r="2924" spans="1:2" x14ac:dyDescent="0.3">
      <c r="A2924" s="22" t="s">
        <v>2769</v>
      </c>
      <c r="B2924" s="7">
        <v>18000</v>
      </c>
    </row>
    <row r="2925" spans="1:2" x14ac:dyDescent="0.3">
      <c r="A2925" s="23">
        <v>45807.624131944445</v>
      </c>
      <c r="B2925" s="7">
        <v>18000</v>
      </c>
    </row>
    <row r="2926" spans="1:2" x14ac:dyDescent="0.3">
      <c r="A2926" s="20" t="s">
        <v>2735</v>
      </c>
      <c r="B2926" s="7">
        <v>17000</v>
      </c>
    </row>
    <row r="2927" spans="1:2" x14ac:dyDescent="0.3">
      <c r="A2927" s="21" t="s">
        <v>2797</v>
      </c>
      <c r="B2927" s="7">
        <v>17000</v>
      </c>
    </row>
    <row r="2928" spans="1:2" x14ac:dyDescent="0.3">
      <c r="A2928" s="22" t="s">
        <v>2777</v>
      </c>
      <c r="B2928" s="7">
        <v>17000</v>
      </c>
    </row>
    <row r="2929" spans="1:2" x14ac:dyDescent="0.3">
      <c r="A2929" s="23">
        <v>45807.62605324074</v>
      </c>
      <c r="B2929" s="7">
        <v>17000</v>
      </c>
    </row>
    <row r="2930" spans="1:2" x14ac:dyDescent="0.3">
      <c r="A2930" s="20" t="s">
        <v>2737</v>
      </c>
      <c r="B2930" s="7">
        <v>81000</v>
      </c>
    </row>
    <row r="2931" spans="1:2" x14ac:dyDescent="0.3">
      <c r="A2931" s="21" t="s">
        <v>2791</v>
      </c>
      <c r="B2931" s="7">
        <v>81000</v>
      </c>
    </row>
    <row r="2932" spans="1:2" x14ac:dyDescent="0.3">
      <c r="A2932" s="22" t="s">
        <v>2802</v>
      </c>
      <c r="B2932" s="7">
        <v>81000</v>
      </c>
    </row>
    <row r="2933" spans="1:2" x14ac:dyDescent="0.3">
      <c r="A2933" s="23">
        <v>45807.713807870372</v>
      </c>
      <c r="B2933" s="7">
        <v>81000</v>
      </c>
    </row>
    <row r="2934" spans="1:2" x14ac:dyDescent="0.3">
      <c r="A2934" s="20" t="s">
        <v>2738</v>
      </c>
      <c r="B2934" s="7">
        <v>55400</v>
      </c>
    </row>
    <row r="2935" spans="1:2" x14ac:dyDescent="0.3">
      <c r="A2935" s="21" t="s">
        <v>2774</v>
      </c>
      <c r="B2935" s="7">
        <v>55400</v>
      </c>
    </row>
    <row r="2936" spans="1:2" x14ac:dyDescent="0.3">
      <c r="A2936" s="22" t="s">
        <v>2805</v>
      </c>
      <c r="B2936" s="7">
        <v>55400</v>
      </c>
    </row>
    <row r="2937" spans="1:2" x14ac:dyDescent="0.3">
      <c r="A2937" s="23">
        <v>45807.790937500002</v>
      </c>
      <c r="B2937" s="7">
        <v>55400</v>
      </c>
    </row>
    <row r="2938" spans="1:2" x14ac:dyDescent="0.3">
      <c r="A2938" s="20" t="s">
        <v>2739</v>
      </c>
      <c r="B2938" s="7">
        <v>52250</v>
      </c>
    </row>
    <row r="2939" spans="1:2" x14ac:dyDescent="0.3">
      <c r="A2939" s="21" t="s">
        <v>2789</v>
      </c>
      <c r="B2939" s="7">
        <v>22500</v>
      </c>
    </row>
    <row r="2940" spans="1:2" x14ac:dyDescent="0.3">
      <c r="A2940" s="22" t="s">
        <v>2752</v>
      </c>
      <c r="B2940" s="7">
        <v>22500</v>
      </c>
    </row>
    <row r="2941" spans="1:2" x14ac:dyDescent="0.3">
      <c r="A2941" s="23">
        <v>45807.807500000003</v>
      </c>
      <c r="B2941" s="7">
        <v>22500</v>
      </c>
    </row>
    <row r="2942" spans="1:2" x14ac:dyDescent="0.3">
      <c r="A2942" s="21" t="s">
        <v>2798</v>
      </c>
      <c r="B2942" s="7">
        <v>29750</v>
      </c>
    </row>
    <row r="2943" spans="1:2" x14ac:dyDescent="0.3">
      <c r="A2943" s="22" t="s">
        <v>2786</v>
      </c>
      <c r="B2943" s="7">
        <v>29750</v>
      </c>
    </row>
    <row r="2944" spans="1:2" x14ac:dyDescent="0.3">
      <c r="A2944" s="23">
        <v>45807.819224537037</v>
      </c>
      <c r="B2944" s="7">
        <v>29750</v>
      </c>
    </row>
    <row r="2945" spans="1:2" x14ac:dyDescent="0.3">
      <c r="A2945" s="20" t="s">
        <v>2741</v>
      </c>
      <c r="B2945" s="7">
        <v>18400</v>
      </c>
    </row>
    <row r="2946" spans="1:2" x14ac:dyDescent="0.3">
      <c r="A2946" s="21" t="s">
        <v>2774</v>
      </c>
      <c r="B2946" s="7">
        <v>18400</v>
      </c>
    </row>
    <row r="2947" spans="1:2" x14ac:dyDescent="0.3">
      <c r="A2947" s="22" t="s">
        <v>2805</v>
      </c>
      <c r="B2947" s="7">
        <v>18400</v>
      </c>
    </row>
    <row r="2948" spans="1:2" x14ac:dyDescent="0.3">
      <c r="A2948" s="23">
        <v>45807.915937500002</v>
      </c>
      <c r="B2948" s="7">
        <v>18400</v>
      </c>
    </row>
    <row r="2949" spans="1:2" x14ac:dyDescent="0.3">
      <c r="A2949" s="19" t="s">
        <v>2536</v>
      </c>
      <c r="B2949" s="7">
        <v>174800</v>
      </c>
    </row>
    <row r="2950" spans="1:2" x14ac:dyDescent="0.3">
      <c r="A2950" s="20" t="s">
        <v>2728</v>
      </c>
      <c r="B2950" s="7">
        <v>10800</v>
      </c>
    </row>
    <row r="2951" spans="1:2" x14ac:dyDescent="0.3">
      <c r="A2951" s="21" t="s">
        <v>2770</v>
      </c>
      <c r="B2951" s="7">
        <v>10800</v>
      </c>
    </row>
    <row r="2952" spans="1:2" x14ac:dyDescent="0.3">
      <c r="A2952" s="22" t="s">
        <v>2747</v>
      </c>
      <c r="B2952" s="7">
        <v>10800</v>
      </c>
    </row>
    <row r="2953" spans="1:2" x14ac:dyDescent="0.3">
      <c r="A2953" s="23">
        <v>45808.350416666668</v>
      </c>
      <c r="B2953" s="7">
        <v>10800</v>
      </c>
    </row>
    <row r="2954" spans="1:2" x14ac:dyDescent="0.3">
      <c r="A2954" s="20" t="s">
        <v>2730</v>
      </c>
      <c r="B2954" s="7">
        <v>21400</v>
      </c>
    </row>
    <row r="2955" spans="1:2" x14ac:dyDescent="0.3">
      <c r="A2955" s="21" t="s">
        <v>2764</v>
      </c>
      <c r="B2955" s="7">
        <v>11400</v>
      </c>
    </row>
    <row r="2956" spans="1:2" x14ac:dyDescent="0.3">
      <c r="A2956" s="22" t="s">
        <v>2803</v>
      </c>
      <c r="B2956" s="7">
        <v>11400</v>
      </c>
    </row>
    <row r="2957" spans="1:2" x14ac:dyDescent="0.3">
      <c r="A2957" s="23">
        <v>45808.447708333333</v>
      </c>
      <c r="B2957" s="7">
        <v>11400</v>
      </c>
    </row>
    <row r="2958" spans="1:2" x14ac:dyDescent="0.3">
      <c r="A2958" s="21" t="s">
        <v>2780</v>
      </c>
      <c r="B2958" s="7">
        <v>10000</v>
      </c>
    </row>
    <row r="2959" spans="1:2" x14ac:dyDescent="0.3">
      <c r="A2959" s="22" t="s">
        <v>2793</v>
      </c>
      <c r="B2959" s="7">
        <v>10000</v>
      </c>
    </row>
    <row r="2960" spans="1:2" x14ac:dyDescent="0.3">
      <c r="A2960" s="23">
        <v>45808.44935185185</v>
      </c>
      <c r="B2960" s="7">
        <v>10000</v>
      </c>
    </row>
    <row r="2961" spans="1:2" x14ac:dyDescent="0.3">
      <c r="A2961" s="20" t="s">
        <v>2731</v>
      </c>
      <c r="B2961" s="7">
        <v>25600</v>
      </c>
    </row>
    <row r="2962" spans="1:2" x14ac:dyDescent="0.3">
      <c r="A2962" s="21" t="s">
        <v>2799</v>
      </c>
      <c r="B2962" s="7">
        <v>19600</v>
      </c>
    </row>
    <row r="2963" spans="1:2" x14ac:dyDescent="0.3">
      <c r="A2963" s="22" t="s">
        <v>2802</v>
      </c>
      <c r="B2963" s="7">
        <v>19600</v>
      </c>
    </row>
    <row r="2964" spans="1:2" x14ac:dyDescent="0.3">
      <c r="A2964" s="23">
        <v>45808.464502314811</v>
      </c>
      <c r="B2964" s="7">
        <v>19600</v>
      </c>
    </row>
    <row r="2965" spans="1:2" x14ac:dyDescent="0.3">
      <c r="A2965" s="21" t="s">
        <v>2798</v>
      </c>
      <c r="B2965" s="7">
        <v>6000</v>
      </c>
    </row>
    <row r="2966" spans="1:2" x14ac:dyDescent="0.3">
      <c r="A2966" s="22" t="s">
        <v>2746</v>
      </c>
      <c r="B2966" s="7">
        <v>6000</v>
      </c>
    </row>
    <row r="2967" spans="1:2" x14ac:dyDescent="0.3">
      <c r="A2967" s="23">
        <v>45808.485567129632</v>
      </c>
      <c r="B2967" s="7">
        <v>6000</v>
      </c>
    </row>
    <row r="2968" spans="1:2" x14ac:dyDescent="0.3">
      <c r="A2968" s="20" t="s">
        <v>2732</v>
      </c>
      <c r="B2968" s="7">
        <v>16000</v>
      </c>
    </row>
    <row r="2969" spans="1:2" x14ac:dyDescent="0.3">
      <c r="A2969" s="21" t="s">
        <v>2794</v>
      </c>
      <c r="B2969" s="7">
        <v>16000</v>
      </c>
    </row>
    <row r="2970" spans="1:2" x14ac:dyDescent="0.3">
      <c r="A2970" s="22" t="s">
        <v>2790</v>
      </c>
      <c r="B2970" s="7">
        <v>16000</v>
      </c>
    </row>
    <row r="2971" spans="1:2" x14ac:dyDescent="0.3">
      <c r="A2971" s="23">
        <v>45808.502106481479</v>
      </c>
      <c r="B2971" s="7">
        <v>16000</v>
      </c>
    </row>
    <row r="2972" spans="1:2" x14ac:dyDescent="0.3">
      <c r="A2972" s="20" t="s">
        <v>2733</v>
      </c>
      <c r="B2972" s="7">
        <v>61500</v>
      </c>
    </row>
    <row r="2973" spans="1:2" x14ac:dyDescent="0.3">
      <c r="A2973" s="21" t="s">
        <v>2799</v>
      </c>
      <c r="B2973" s="7">
        <v>33000</v>
      </c>
    </row>
    <row r="2974" spans="1:2" x14ac:dyDescent="0.3">
      <c r="A2974" s="22" t="s">
        <v>2782</v>
      </c>
      <c r="B2974" s="7">
        <v>33000</v>
      </c>
    </row>
    <row r="2975" spans="1:2" x14ac:dyDescent="0.3">
      <c r="A2975" s="23">
        <v>45808.547511574077</v>
      </c>
      <c r="B2975" s="7">
        <v>33000</v>
      </c>
    </row>
    <row r="2976" spans="1:2" x14ac:dyDescent="0.3">
      <c r="A2976" s="21" t="s">
        <v>2805</v>
      </c>
      <c r="B2976" s="7">
        <v>28500</v>
      </c>
    </row>
    <row r="2977" spans="1:2" x14ac:dyDescent="0.3">
      <c r="A2977" s="22" t="s">
        <v>2775</v>
      </c>
      <c r="B2977" s="7">
        <v>28500</v>
      </c>
    </row>
    <row r="2978" spans="1:2" x14ac:dyDescent="0.3">
      <c r="A2978" s="23">
        <v>45808.581597222219</v>
      </c>
      <c r="B2978" s="7">
        <v>28500</v>
      </c>
    </row>
    <row r="2979" spans="1:2" x14ac:dyDescent="0.3">
      <c r="A2979" s="20" t="s">
        <v>2735</v>
      </c>
      <c r="B2979" s="7">
        <v>27000</v>
      </c>
    </row>
    <row r="2980" spans="1:2" x14ac:dyDescent="0.3">
      <c r="A2980" s="21" t="s">
        <v>2781</v>
      </c>
      <c r="B2980" s="7">
        <v>27000</v>
      </c>
    </row>
    <row r="2981" spans="1:2" x14ac:dyDescent="0.3">
      <c r="A2981" s="22" t="s">
        <v>2756</v>
      </c>
      <c r="B2981" s="7">
        <v>27000</v>
      </c>
    </row>
    <row r="2982" spans="1:2" x14ac:dyDescent="0.3">
      <c r="A2982" s="23">
        <v>45808.65185185185</v>
      </c>
      <c r="B2982" s="7">
        <v>27000</v>
      </c>
    </row>
    <row r="2983" spans="1:2" x14ac:dyDescent="0.3">
      <c r="A2983" s="20" t="s">
        <v>2736</v>
      </c>
      <c r="B2983" s="7">
        <v>4500</v>
      </c>
    </row>
    <row r="2984" spans="1:2" x14ac:dyDescent="0.3">
      <c r="A2984" s="21" t="s">
        <v>2761</v>
      </c>
      <c r="B2984" s="7">
        <v>4500</v>
      </c>
    </row>
    <row r="2985" spans="1:2" x14ac:dyDescent="0.3">
      <c r="A2985" s="22" t="s">
        <v>2757</v>
      </c>
      <c r="B2985" s="7">
        <v>4500</v>
      </c>
    </row>
    <row r="2986" spans="1:2" x14ac:dyDescent="0.3">
      <c r="A2986" s="23">
        <v>45808.680625000001</v>
      </c>
      <c r="B2986" s="7">
        <v>4500</v>
      </c>
    </row>
    <row r="2987" spans="1:2" x14ac:dyDescent="0.3">
      <c r="A2987" s="20" t="s">
        <v>2738</v>
      </c>
      <c r="B2987" s="7">
        <v>8000</v>
      </c>
    </row>
    <row r="2988" spans="1:2" x14ac:dyDescent="0.3">
      <c r="A2988" s="21" t="s">
        <v>2768</v>
      </c>
      <c r="B2988" s="7">
        <v>8000</v>
      </c>
    </row>
    <row r="2989" spans="1:2" x14ac:dyDescent="0.3">
      <c r="A2989" s="22" t="s">
        <v>2748</v>
      </c>
      <c r="B2989" s="7">
        <v>8000</v>
      </c>
    </row>
    <row r="2990" spans="1:2" x14ac:dyDescent="0.3">
      <c r="A2990" s="23">
        <v>45808.770243055558</v>
      </c>
      <c r="B2990" s="7">
        <v>8000</v>
      </c>
    </row>
    <row r="2991" spans="1:2" x14ac:dyDescent="0.3">
      <c r="A2991" s="18" t="s">
        <v>2399</v>
      </c>
      <c r="B2991" s="7">
        <v>4721585</v>
      </c>
    </row>
    <row r="2992" spans="1:2" x14ac:dyDescent="0.3">
      <c r="A2992" s="19" t="s">
        <v>2537</v>
      </c>
      <c r="B2992" s="7">
        <v>9000</v>
      </c>
    </row>
    <row r="2993" spans="1:2" x14ac:dyDescent="0.3">
      <c r="A2993" s="20" t="s">
        <v>2738</v>
      </c>
      <c r="B2993" s="7">
        <v>9000</v>
      </c>
    </row>
    <row r="2994" spans="1:2" x14ac:dyDescent="0.3">
      <c r="A2994" s="21" t="s">
        <v>2764</v>
      </c>
      <c r="B2994" s="7">
        <v>9000</v>
      </c>
    </row>
    <row r="2995" spans="1:2" x14ac:dyDescent="0.3">
      <c r="A2995" s="22" t="s">
        <v>2754</v>
      </c>
      <c r="B2995" s="7">
        <v>9000</v>
      </c>
    </row>
    <row r="2996" spans="1:2" x14ac:dyDescent="0.3">
      <c r="A2996" s="23">
        <v>45809.78087962963</v>
      </c>
      <c r="B2996" s="7">
        <v>9000</v>
      </c>
    </row>
    <row r="2997" spans="1:2" x14ac:dyDescent="0.3">
      <c r="A2997" s="19" t="s">
        <v>2538</v>
      </c>
      <c r="B2997" s="7">
        <v>89000</v>
      </c>
    </row>
    <row r="2998" spans="1:2" x14ac:dyDescent="0.3">
      <c r="A2998" s="20" t="s">
        <v>2728</v>
      </c>
      <c r="B2998" s="7">
        <v>54000</v>
      </c>
    </row>
    <row r="2999" spans="1:2" x14ac:dyDescent="0.3">
      <c r="A2999" s="21" t="s">
        <v>2771</v>
      </c>
      <c r="B2999" s="7">
        <v>54000</v>
      </c>
    </row>
    <row r="3000" spans="1:2" x14ac:dyDescent="0.3">
      <c r="A3000" s="22" t="s">
        <v>2805</v>
      </c>
      <c r="B3000" s="7">
        <v>54000</v>
      </c>
    </row>
    <row r="3001" spans="1:2" x14ac:dyDescent="0.3">
      <c r="A3001" s="23">
        <v>45810.365937499999</v>
      </c>
      <c r="B3001" s="7">
        <v>54000</v>
      </c>
    </row>
    <row r="3002" spans="1:2" x14ac:dyDescent="0.3">
      <c r="A3002" s="20" t="s">
        <v>2730</v>
      </c>
      <c r="B3002" s="7">
        <v>35000</v>
      </c>
    </row>
    <row r="3003" spans="1:2" x14ac:dyDescent="0.3">
      <c r="A3003" s="21" t="s">
        <v>2804</v>
      </c>
      <c r="B3003" s="7">
        <v>35000</v>
      </c>
    </row>
    <row r="3004" spans="1:2" x14ac:dyDescent="0.3">
      <c r="A3004" s="22" t="s">
        <v>2784</v>
      </c>
      <c r="B3004" s="7">
        <v>35000</v>
      </c>
    </row>
    <row r="3005" spans="1:2" x14ac:dyDescent="0.3">
      <c r="A3005" s="23">
        <v>45810.432824074072</v>
      </c>
      <c r="B3005" s="7">
        <v>35000</v>
      </c>
    </row>
    <row r="3006" spans="1:2" x14ac:dyDescent="0.3">
      <c r="A3006" s="19" t="s">
        <v>2539</v>
      </c>
      <c r="B3006" s="7">
        <v>13200</v>
      </c>
    </row>
    <row r="3007" spans="1:2" x14ac:dyDescent="0.3">
      <c r="A3007" s="20" t="s">
        <v>2731</v>
      </c>
      <c r="B3007" s="7">
        <v>13200</v>
      </c>
    </row>
    <row r="3008" spans="1:2" x14ac:dyDescent="0.3">
      <c r="A3008" s="21" t="s">
        <v>2792</v>
      </c>
      <c r="B3008" s="7">
        <v>13200</v>
      </c>
    </row>
    <row r="3009" spans="1:2" x14ac:dyDescent="0.3">
      <c r="A3009" s="22" t="s">
        <v>2772</v>
      </c>
      <c r="B3009" s="7">
        <v>13200</v>
      </c>
    </row>
    <row r="3010" spans="1:2" x14ac:dyDescent="0.3">
      <c r="A3010" s="23">
        <v>45811.494756944441</v>
      </c>
      <c r="B3010" s="7">
        <v>13200</v>
      </c>
    </row>
    <row r="3011" spans="1:2" x14ac:dyDescent="0.3">
      <c r="A3011" s="19" t="s">
        <v>2540</v>
      </c>
      <c r="B3011" s="7">
        <v>44000</v>
      </c>
    </row>
    <row r="3012" spans="1:2" x14ac:dyDescent="0.3">
      <c r="A3012" s="20" t="s">
        <v>2729</v>
      </c>
      <c r="B3012" s="7">
        <v>18000</v>
      </c>
    </row>
    <row r="3013" spans="1:2" x14ac:dyDescent="0.3">
      <c r="A3013" s="21" t="s">
        <v>2767</v>
      </c>
      <c r="B3013" s="7">
        <v>18000</v>
      </c>
    </row>
    <row r="3014" spans="1:2" x14ac:dyDescent="0.3">
      <c r="A3014" s="22" t="s">
        <v>2782</v>
      </c>
      <c r="B3014" s="7">
        <v>18000</v>
      </c>
    </row>
    <row r="3015" spans="1:2" x14ac:dyDescent="0.3">
      <c r="A3015" s="23">
        <v>45812.405150462961</v>
      </c>
      <c r="B3015" s="7">
        <v>18000</v>
      </c>
    </row>
    <row r="3016" spans="1:2" x14ac:dyDescent="0.3">
      <c r="A3016" s="20" t="s">
        <v>2741</v>
      </c>
      <c r="B3016" s="7">
        <v>26000</v>
      </c>
    </row>
    <row r="3017" spans="1:2" x14ac:dyDescent="0.3">
      <c r="A3017" s="21" t="s">
        <v>2796</v>
      </c>
      <c r="B3017" s="7">
        <v>26000</v>
      </c>
    </row>
    <row r="3018" spans="1:2" x14ac:dyDescent="0.3">
      <c r="A3018" s="22" t="s">
        <v>2769</v>
      </c>
      <c r="B3018" s="7">
        <v>26000</v>
      </c>
    </row>
    <row r="3019" spans="1:2" x14ac:dyDescent="0.3">
      <c r="A3019" s="23">
        <v>45812.916493055556</v>
      </c>
      <c r="B3019" s="7">
        <v>26000</v>
      </c>
    </row>
    <row r="3020" spans="1:2" x14ac:dyDescent="0.3">
      <c r="A3020" s="19" t="s">
        <v>2541</v>
      </c>
      <c r="B3020" s="7">
        <v>117515</v>
      </c>
    </row>
    <row r="3021" spans="1:2" x14ac:dyDescent="0.3">
      <c r="A3021" s="20" t="s">
        <v>2722</v>
      </c>
      <c r="B3021" s="7">
        <v>39330</v>
      </c>
    </row>
    <row r="3022" spans="1:2" x14ac:dyDescent="0.3">
      <c r="A3022" s="21" t="s">
        <v>2746</v>
      </c>
      <c r="B3022" s="7">
        <v>39330</v>
      </c>
    </row>
    <row r="3023" spans="1:2" x14ac:dyDescent="0.3">
      <c r="A3023" s="22" t="s">
        <v>2770</v>
      </c>
      <c r="B3023" s="7">
        <v>39330</v>
      </c>
    </row>
    <row r="3024" spans="1:2" x14ac:dyDescent="0.3">
      <c r="A3024" s="23">
        <v>45814.092638888891</v>
      </c>
      <c r="B3024" s="7">
        <v>39330</v>
      </c>
    </row>
    <row r="3025" spans="1:2" x14ac:dyDescent="0.3">
      <c r="A3025" s="20" t="s">
        <v>2724</v>
      </c>
      <c r="B3025" s="7">
        <v>21375</v>
      </c>
    </row>
    <row r="3026" spans="1:2" x14ac:dyDescent="0.3">
      <c r="A3026" s="21" t="s">
        <v>2759</v>
      </c>
      <c r="B3026" s="7">
        <v>21375</v>
      </c>
    </row>
    <row r="3027" spans="1:2" x14ac:dyDescent="0.3">
      <c r="A3027" s="22" t="s">
        <v>2784</v>
      </c>
      <c r="B3027" s="7">
        <v>21375</v>
      </c>
    </row>
    <row r="3028" spans="1:2" x14ac:dyDescent="0.3">
      <c r="A3028" s="23">
        <v>45814.180046296293</v>
      </c>
      <c r="B3028" s="7">
        <v>21375</v>
      </c>
    </row>
    <row r="3029" spans="1:2" x14ac:dyDescent="0.3">
      <c r="A3029" s="20" t="s">
        <v>2730</v>
      </c>
      <c r="B3029" s="7">
        <v>2850</v>
      </c>
    </row>
    <row r="3030" spans="1:2" x14ac:dyDescent="0.3">
      <c r="A3030" s="21" t="s">
        <v>2746</v>
      </c>
      <c r="B3030" s="7">
        <v>2850</v>
      </c>
    </row>
    <row r="3031" spans="1:2" x14ac:dyDescent="0.3">
      <c r="A3031" s="22" t="s">
        <v>2782</v>
      </c>
      <c r="B3031" s="7">
        <v>2850</v>
      </c>
    </row>
    <row r="3032" spans="1:2" x14ac:dyDescent="0.3">
      <c r="A3032" s="23">
        <v>45814.425983796296</v>
      </c>
      <c r="B3032" s="7">
        <v>2850</v>
      </c>
    </row>
    <row r="3033" spans="1:2" x14ac:dyDescent="0.3">
      <c r="A3033" s="20" t="s">
        <v>2736</v>
      </c>
      <c r="B3033" s="7">
        <v>53960</v>
      </c>
    </row>
    <row r="3034" spans="1:2" x14ac:dyDescent="0.3">
      <c r="A3034" s="21" t="s">
        <v>2778</v>
      </c>
      <c r="B3034" s="7">
        <v>53960</v>
      </c>
    </row>
    <row r="3035" spans="1:2" x14ac:dyDescent="0.3">
      <c r="A3035" s="22" t="s">
        <v>2803</v>
      </c>
      <c r="B3035" s="7">
        <v>53960</v>
      </c>
    </row>
    <row r="3036" spans="1:2" x14ac:dyDescent="0.3">
      <c r="A3036" s="23">
        <v>45814.690763888888</v>
      </c>
      <c r="B3036" s="7">
        <v>53960</v>
      </c>
    </row>
    <row r="3037" spans="1:2" x14ac:dyDescent="0.3">
      <c r="A3037" s="19" t="s">
        <v>2542</v>
      </c>
      <c r="B3037" s="7">
        <v>34750</v>
      </c>
    </row>
    <row r="3038" spans="1:2" x14ac:dyDescent="0.3">
      <c r="A3038" s="20" t="s">
        <v>2723</v>
      </c>
      <c r="B3038" s="7">
        <v>12000</v>
      </c>
    </row>
    <row r="3039" spans="1:2" x14ac:dyDescent="0.3">
      <c r="A3039" s="21" t="s">
        <v>2767</v>
      </c>
      <c r="B3039" s="7">
        <v>12000</v>
      </c>
    </row>
    <row r="3040" spans="1:2" x14ac:dyDescent="0.3">
      <c r="A3040" s="22" t="s">
        <v>2785</v>
      </c>
      <c r="B3040" s="7">
        <v>12000</v>
      </c>
    </row>
    <row r="3041" spans="1:2" x14ac:dyDescent="0.3">
      <c r="A3041" s="23">
        <v>45815.154918981483</v>
      </c>
      <c r="B3041" s="7">
        <v>12000</v>
      </c>
    </row>
    <row r="3042" spans="1:2" x14ac:dyDescent="0.3">
      <c r="A3042" s="20" t="s">
        <v>2742</v>
      </c>
      <c r="B3042" s="7">
        <v>22750</v>
      </c>
    </row>
    <row r="3043" spans="1:2" x14ac:dyDescent="0.3">
      <c r="A3043" s="21" t="s">
        <v>2768</v>
      </c>
      <c r="B3043" s="7">
        <v>22750</v>
      </c>
    </row>
    <row r="3044" spans="1:2" x14ac:dyDescent="0.3">
      <c r="A3044" s="22" t="s">
        <v>2759</v>
      </c>
      <c r="B3044" s="7">
        <v>22750</v>
      </c>
    </row>
    <row r="3045" spans="1:2" x14ac:dyDescent="0.3">
      <c r="A3045" s="23">
        <v>45815.937025462961</v>
      </c>
      <c r="B3045" s="7">
        <v>22750</v>
      </c>
    </row>
    <row r="3046" spans="1:2" x14ac:dyDescent="0.3">
      <c r="A3046" s="19" t="s">
        <v>2543</v>
      </c>
      <c r="B3046" s="7">
        <v>115000</v>
      </c>
    </row>
    <row r="3047" spans="1:2" x14ac:dyDescent="0.3">
      <c r="A3047" s="20" t="s">
        <v>2736</v>
      </c>
      <c r="B3047" s="7">
        <v>115000</v>
      </c>
    </row>
    <row r="3048" spans="1:2" x14ac:dyDescent="0.3">
      <c r="A3048" s="21" t="s">
        <v>2787</v>
      </c>
      <c r="B3048" s="7">
        <v>115000</v>
      </c>
    </row>
    <row r="3049" spans="1:2" x14ac:dyDescent="0.3">
      <c r="A3049" s="22" t="s">
        <v>2764</v>
      </c>
      <c r="B3049" s="7">
        <v>115000</v>
      </c>
    </row>
    <row r="3050" spans="1:2" x14ac:dyDescent="0.3">
      <c r="A3050" s="23">
        <v>45816.675509259258</v>
      </c>
      <c r="B3050" s="7">
        <v>115000</v>
      </c>
    </row>
    <row r="3051" spans="1:2" x14ac:dyDescent="0.3">
      <c r="A3051" s="19" t="s">
        <v>2544</v>
      </c>
      <c r="B3051" s="7">
        <v>102000</v>
      </c>
    </row>
    <row r="3052" spans="1:2" x14ac:dyDescent="0.3">
      <c r="A3052" s="20" t="s">
        <v>2730</v>
      </c>
      <c r="B3052" s="7">
        <v>30000</v>
      </c>
    </row>
    <row r="3053" spans="1:2" x14ac:dyDescent="0.3">
      <c r="A3053" s="21" t="s">
        <v>2781</v>
      </c>
      <c r="B3053" s="7">
        <v>30000</v>
      </c>
    </row>
    <row r="3054" spans="1:2" x14ac:dyDescent="0.3">
      <c r="A3054" s="22" t="s">
        <v>2780</v>
      </c>
      <c r="B3054" s="7">
        <v>30000</v>
      </c>
    </row>
    <row r="3055" spans="1:2" x14ac:dyDescent="0.3">
      <c r="A3055" s="23">
        <v>45817.443599537037</v>
      </c>
      <c r="B3055" s="7">
        <v>30000</v>
      </c>
    </row>
    <row r="3056" spans="1:2" x14ac:dyDescent="0.3">
      <c r="A3056" s="20" t="s">
        <v>2732</v>
      </c>
      <c r="B3056" s="7">
        <v>8000</v>
      </c>
    </row>
    <row r="3057" spans="1:2" x14ac:dyDescent="0.3">
      <c r="A3057" s="21" t="s">
        <v>2769</v>
      </c>
      <c r="B3057" s="7">
        <v>8000</v>
      </c>
    </row>
    <row r="3058" spans="1:2" x14ac:dyDescent="0.3">
      <c r="A3058" s="22" t="s">
        <v>2792</v>
      </c>
      <c r="B3058" s="7">
        <v>8000</v>
      </c>
    </row>
    <row r="3059" spans="1:2" x14ac:dyDescent="0.3">
      <c r="A3059" s="23">
        <v>45817.531851851854</v>
      </c>
      <c r="B3059" s="7">
        <v>8000</v>
      </c>
    </row>
    <row r="3060" spans="1:2" x14ac:dyDescent="0.3">
      <c r="A3060" s="20" t="s">
        <v>2736</v>
      </c>
      <c r="B3060" s="7">
        <v>64000</v>
      </c>
    </row>
    <row r="3061" spans="1:2" x14ac:dyDescent="0.3">
      <c r="A3061" s="21" t="s">
        <v>2800</v>
      </c>
      <c r="B3061" s="7">
        <v>64000</v>
      </c>
    </row>
    <row r="3062" spans="1:2" x14ac:dyDescent="0.3">
      <c r="A3062" s="22" t="s">
        <v>2780</v>
      </c>
      <c r="B3062" s="7">
        <v>64000</v>
      </c>
    </row>
    <row r="3063" spans="1:2" x14ac:dyDescent="0.3">
      <c r="A3063" s="23">
        <v>45817.704710648148</v>
      </c>
      <c r="B3063" s="7">
        <v>64000</v>
      </c>
    </row>
    <row r="3064" spans="1:2" x14ac:dyDescent="0.3">
      <c r="A3064" s="19" t="s">
        <v>2545</v>
      </c>
      <c r="B3064" s="7">
        <v>23100.000000000004</v>
      </c>
    </row>
    <row r="3065" spans="1:2" x14ac:dyDescent="0.3">
      <c r="A3065" s="20" t="s">
        <v>2740</v>
      </c>
      <c r="B3065" s="7">
        <v>23100.000000000004</v>
      </c>
    </row>
    <row r="3066" spans="1:2" x14ac:dyDescent="0.3">
      <c r="A3066" s="21" t="s">
        <v>2760</v>
      </c>
      <c r="B3066" s="7">
        <v>23100.000000000004</v>
      </c>
    </row>
    <row r="3067" spans="1:2" x14ac:dyDescent="0.3">
      <c r="A3067" s="22" t="s">
        <v>2755</v>
      </c>
      <c r="B3067" s="7">
        <v>23100.000000000004</v>
      </c>
    </row>
    <row r="3068" spans="1:2" x14ac:dyDescent="0.3">
      <c r="A3068" s="23">
        <v>45819.843171296299</v>
      </c>
      <c r="B3068" s="7">
        <v>23100.000000000004</v>
      </c>
    </row>
    <row r="3069" spans="1:2" x14ac:dyDescent="0.3">
      <c r="A3069" s="19" t="s">
        <v>2546</v>
      </c>
      <c r="B3069" s="7">
        <v>97500</v>
      </c>
    </row>
    <row r="3070" spans="1:2" x14ac:dyDescent="0.3">
      <c r="A3070" s="20" t="s">
        <v>2726</v>
      </c>
      <c r="B3070" s="7">
        <v>13500</v>
      </c>
    </row>
    <row r="3071" spans="1:2" x14ac:dyDescent="0.3">
      <c r="A3071" s="21" t="s">
        <v>2752</v>
      </c>
      <c r="B3071" s="7">
        <v>13500</v>
      </c>
    </row>
    <row r="3072" spans="1:2" x14ac:dyDescent="0.3">
      <c r="A3072" s="22" t="s">
        <v>2749</v>
      </c>
      <c r="B3072" s="7">
        <v>13500</v>
      </c>
    </row>
    <row r="3073" spans="1:2" x14ac:dyDescent="0.3">
      <c r="A3073" s="23">
        <v>45821.283900462964</v>
      </c>
      <c r="B3073" s="7">
        <v>13500</v>
      </c>
    </row>
    <row r="3074" spans="1:2" x14ac:dyDescent="0.3">
      <c r="A3074" s="20" t="s">
        <v>2731</v>
      </c>
      <c r="B3074" s="7">
        <v>60000</v>
      </c>
    </row>
    <row r="3075" spans="1:2" x14ac:dyDescent="0.3">
      <c r="A3075" s="21" t="s">
        <v>2771</v>
      </c>
      <c r="B3075" s="7">
        <v>60000</v>
      </c>
    </row>
    <row r="3076" spans="1:2" x14ac:dyDescent="0.3">
      <c r="A3076" s="22" t="s">
        <v>2797</v>
      </c>
      <c r="B3076" s="7">
        <v>60000</v>
      </c>
    </row>
    <row r="3077" spans="1:2" x14ac:dyDescent="0.3">
      <c r="A3077" s="23">
        <v>45821.490289351852</v>
      </c>
      <c r="B3077" s="7">
        <v>60000</v>
      </c>
    </row>
    <row r="3078" spans="1:2" x14ac:dyDescent="0.3">
      <c r="A3078" s="20" t="s">
        <v>2737</v>
      </c>
      <c r="B3078" s="7">
        <v>24000</v>
      </c>
    </row>
    <row r="3079" spans="1:2" x14ac:dyDescent="0.3">
      <c r="A3079" s="21" t="s">
        <v>2764</v>
      </c>
      <c r="B3079" s="7">
        <v>24000</v>
      </c>
    </row>
    <row r="3080" spans="1:2" x14ac:dyDescent="0.3">
      <c r="A3080" s="22" t="s">
        <v>2754</v>
      </c>
      <c r="B3080" s="7">
        <v>24000</v>
      </c>
    </row>
    <row r="3081" spans="1:2" x14ac:dyDescent="0.3">
      <c r="A3081" s="23">
        <v>45821.739212962966</v>
      </c>
      <c r="B3081" s="7">
        <v>24000</v>
      </c>
    </row>
    <row r="3082" spans="1:2" x14ac:dyDescent="0.3">
      <c r="A3082" s="19" t="s">
        <v>2547</v>
      </c>
      <c r="B3082" s="7">
        <v>71600</v>
      </c>
    </row>
    <row r="3083" spans="1:2" x14ac:dyDescent="0.3">
      <c r="A3083" s="20" t="s">
        <v>2725</v>
      </c>
      <c r="B3083" s="7">
        <v>21000</v>
      </c>
    </row>
    <row r="3084" spans="1:2" x14ac:dyDescent="0.3">
      <c r="A3084" s="21" t="s">
        <v>2757</v>
      </c>
      <c r="B3084" s="7">
        <v>21000</v>
      </c>
    </row>
    <row r="3085" spans="1:2" x14ac:dyDescent="0.3">
      <c r="A3085" s="22" t="s">
        <v>2784</v>
      </c>
      <c r="B3085" s="7">
        <v>21000</v>
      </c>
    </row>
    <row r="3086" spans="1:2" x14ac:dyDescent="0.3">
      <c r="A3086" s="23">
        <v>45823.212685185186</v>
      </c>
      <c r="B3086" s="7">
        <v>21000</v>
      </c>
    </row>
    <row r="3087" spans="1:2" x14ac:dyDescent="0.3">
      <c r="A3087" s="20" t="s">
        <v>2727</v>
      </c>
      <c r="B3087" s="7">
        <v>50600.000000000007</v>
      </c>
    </row>
    <row r="3088" spans="1:2" x14ac:dyDescent="0.3">
      <c r="A3088" s="21" t="s">
        <v>2772</v>
      </c>
      <c r="B3088" s="7">
        <v>50600.000000000007</v>
      </c>
    </row>
    <row r="3089" spans="1:2" x14ac:dyDescent="0.3">
      <c r="A3089" s="22" t="s">
        <v>2800</v>
      </c>
      <c r="B3089" s="7">
        <v>50600.000000000007</v>
      </c>
    </row>
    <row r="3090" spans="1:2" x14ac:dyDescent="0.3">
      <c r="A3090" s="23">
        <v>45823.311041666668</v>
      </c>
      <c r="B3090" s="7">
        <v>50600.000000000007</v>
      </c>
    </row>
    <row r="3091" spans="1:2" x14ac:dyDescent="0.3">
      <c r="A3091" s="19" t="s">
        <v>2548</v>
      </c>
      <c r="B3091" s="7">
        <v>48150</v>
      </c>
    </row>
    <row r="3092" spans="1:2" x14ac:dyDescent="0.3">
      <c r="A3092" s="20" t="s">
        <v>2730</v>
      </c>
      <c r="B3092" s="7">
        <v>17100</v>
      </c>
    </row>
    <row r="3093" spans="1:2" x14ac:dyDescent="0.3">
      <c r="A3093" s="21" t="s">
        <v>2770</v>
      </c>
      <c r="B3093" s="7">
        <v>17100</v>
      </c>
    </row>
    <row r="3094" spans="1:2" x14ac:dyDescent="0.3">
      <c r="A3094" s="22" t="s">
        <v>2779</v>
      </c>
      <c r="B3094" s="7">
        <v>17100</v>
      </c>
    </row>
    <row r="3095" spans="1:2" x14ac:dyDescent="0.3">
      <c r="A3095" s="23">
        <v>45825.433541666665</v>
      </c>
      <c r="B3095" s="7">
        <v>17100</v>
      </c>
    </row>
    <row r="3096" spans="1:2" x14ac:dyDescent="0.3">
      <c r="A3096" s="20" t="s">
        <v>2731</v>
      </c>
      <c r="B3096" s="7">
        <v>31049.999999999996</v>
      </c>
    </row>
    <row r="3097" spans="1:2" x14ac:dyDescent="0.3">
      <c r="A3097" s="21" t="s">
        <v>2788</v>
      </c>
      <c r="B3097" s="7">
        <v>31049.999999999996</v>
      </c>
    </row>
    <row r="3098" spans="1:2" x14ac:dyDescent="0.3">
      <c r="A3098" s="22" t="s">
        <v>2776</v>
      </c>
      <c r="B3098" s="7">
        <v>31049.999999999996</v>
      </c>
    </row>
    <row r="3099" spans="1:2" x14ac:dyDescent="0.3">
      <c r="A3099" s="23">
        <v>45825.473495370374</v>
      </c>
      <c r="B3099" s="7">
        <v>31049.999999999996</v>
      </c>
    </row>
    <row r="3100" spans="1:2" x14ac:dyDescent="0.3">
      <c r="A3100" s="19" t="s">
        <v>2549</v>
      </c>
      <c r="B3100" s="7">
        <v>96100</v>
      </c>
    </row>
    <row r="3101" spans="1:2" x14ac:dyDescent="0.3">
      <c r="A3101" s="20" t="s">
        <v>2730</v>
      </c>
      <c r="B3101" s="7">
        <v>12600</v>
      </c>
    </row>
    <row r="3102" spans="1:2" x14ac:dyDescent="0.3">
      <c r="A3102" s="21" t="s">
        <v>2784</v>
      </c>
      <c r="B3102" s="7">
        <v>12600</v>
      </c>
    </row>
    <row r="3103" spans="1:2" x14ac:dyDescent="0.3">
      <c r="A3103" s="22" t="s">
        <v>2764</v>
      </c>
      <c r="B3103" s="7">
        <v>12600</v>
      </c>
    </row>
    <row r="3104" spans="1:2" x14ac:dyDescent="0.3">
      <c r="A3104" s="23">
        <v>45827.428287037037</v>
      </c>
      <c r="B3104" s="7">
        <v>12600</v>
      </c>
    </row>
    <row r="3105" spans="1:2" x14ac:dyDescent="0.3">
      <c r="A3105" s="20" t="s">
        <v>2734</v>
      </c>
      <c r="B3105" s="7">
        <v>31500</v>
      </c>
    </row>
    <row r="3106" spans="1:2" x14ac:dyDescent="0.3">
      <c r="A3106" s="21" t="s">
        <v>2760</v>
      </c>
      <c r="B3106" s="7">
        <v>31500</v>
      </c>
    </row>
    <row r="3107" spans="1:2" x14ac:dyDescent="0.3">
      <c r="A3107" s="22" t="s">
        <v>2761</v>
      </c>
      <c r="B3107" s="7">
        <v>31500</v>
      </c>
    </row>
    <row r="3108" spans="1:2" x14ac:dyDescent="0.3">
      <c r="A3108" s="23">
        <v>45827.593287037038</v>
      </c>
      <c r="B3108" s="7">
        <v>31500</v>
      </c>
    </row>
    <row r="3109" spans="1:2" x14ac:dyDescent="0.3">
      <c r="A3109" s="20" t="s">
        <v>2739</v>
      </c>
      <c r="B3109" s="7">
        <v>52000</v>
      </c>
    </row>
    <row r="3110" spans="1:2" x14ac:dyDescent="0.3">
      <c r="A3110" s="21" t="s">
        <v>2786</v>
      </c>
      <c r="B3110" s="7">
        <v>52000</v>
      </c>
    </row>
    <row r="3111" spans="1:2" x14ac:dyDescent="0.3">
      <c r="A3111" s="22" t="s">
        <v>2757</v>
      </c>
      <c r="B3111" s="7">
        <v>52000</v>
      </c>
    </row>
    <row r="3112" spans="1:2" x14ac:dyDescent="0.3">
      <c r="A3112" s="23">
        <v>45827.820208333331</v>
      </c>
      <c r="B3112" s="7">
        <v>52000</v>
      </c>
    </row>
    <row r="3113" spans="1:2" x14ac:dyDescent="0.3">
      <c r="A3113" s="19" t="s">
        <v>2550</v>
      </c>
      <c r="B3113" s="7">
        <v>17200</v>
      </c>
    </row>
    <row r="3114" spans="1:2" x14ac:dyDescent="0.3">
      <c r="A3114" s="20" t="s">
        <v>2729</v>
      </c>
      <c r="B3114" s="7">
        <v>9600</v>
      </c>
    </row>
    <row r="3115" spans="1:2" x14ac:dyDescent="0.3">
      <c r="A3115" s="21" t="s">
        <v>2772</v>
      </c>
      <c r="B3115" s="7">
        <v>9600</v>
      </c>
    </row>
    <row r="3116" spans="1:2" x14ac:dyDescent="0.3">
      <c r="A3116" s="22" t="s">
        <v>2764</v>
      </c>
      <c r="B3116" s="7">
        <v>9600</v>
      </c>
    </row>
    <row r="3117" spans="1:2" x14ac:dyDescent="0.3">
      <c r="A3117" s="23">
        <v>45828.394259259258</v>
      </c>
      <c r="B3117" s="7">
        <v>9600</v>
      </c>
    </row>
    <row r="3118" spans="1:2" x14ac:dyDescent="0.3">
      <c r="A3118" s="20" t="s">
        <v>2733</v>
      </c>
      <c r="B3118" s="7">
        <v>7600</v>
      </c>
    </row>
    <row r="3119" spans="1:2" x14ac:dyDescent="0.3">
      <c r="A3119" s="21" t="s">
        <v>2799</v>
      </c>
      <c r="B3119" s="7">
        <v>7600</v>
      </c>
    </row>
    <row r="3120" spans="1:2" x14ac:dyDescent="0.3">
      <c r="A3120" s="22" t="s">
        <v>2747</v>
      </c>
      <c r="B3120" s="7">
        <v>7600</v>
      </c>
    </row>
    <row r="3121" spans="1:2" x14ac:dyDescent="0.3">
      <c r="A3121" s="23">
        <v>45828.547638888886</v>
      </c>
      <c r="B3121" s="7">
        <v>7600</v>
      </c>
    </row>
    <row r="3122" spans="1:2" x14ac:dyDescent="0.3">
      <c r="A3122" s="19" t="s">
        <v>2551</v>
      </c>
      <c r="B3122" s="7">
        <v>48000</v>
      </c>
    </row>
    <row r="3123" spans="1:2" x14ac:dyDescent="0.3">
      <c r="A3123" s="20" t="s">
        <v>2720</v>
      </c>
      <c r="B3123" s="7">
        <v>14000</v>
      </c>
    </row>
    <row r="3124" spans="1:2" x14ac:dyDescent="0.3">
      <c r="A3124" s="21" t="s">
        <v>2778</v>
      </c>
      <c r="B3124" s="7">
        <v>14000</v>
      </c>
    </row>
    <row r="3125" spans="1:2" x14ac:dyDescent="0.3">
      <c r="A3125" s="22" t="s">
        <v>2749</v>
      </c>
      <c r="B3125" s="7">
        <v>14000</v>
      </c>
    </row>
    <row r="3126" spans="1:2" x14ac:dyDescent="0.3">
      <c r="A3126" s="23">
        <v>45829.024178240739</v>
      </c>
      <c r="B3126" s="7">
        <v>14000</v>
      </c>
    </row>
    <row r="3127" spans="1:2" x14ac:dyDescent="0.3">
      <c r="A3127" s="20" t="s">
        <v>2723</v>
      </c>
      <c r="B3127" s="7">
        <v>22000</v>
      </c>
    </row>
    <row r="3128" spans="1:2" x14ac:dyDescent="0.3">
      <c r="A3128" s="21" t="s">
        <v>2748</v>
      </c>
      <c r="B3128" s="7">
        <v>22000</v>
      </c>
    </row>
    <row r="3129" spans="1:2" x14ac:dyDescent="0.3">
      <c r="A3129" s="22" t="s">
        <v>2785</v>
      </c>
      <c r="B3129" s="7">
        <v>22000</v>
      </c>
    </row>
    <row r="3130" spans="1:2" x14ac:dyDescent="0.3">
      <c r="A3130" s="23">
        <v>45829.131307870368</v>
      </c>
      <c r="B3130" s="7">
        <v>22000</v>
      </c>
    </row>
    <row r="3131" spans="1:2" x14ac:dyDescent="0.3">
      <c r="A3131" s="20" t="s">
        <v>2738</v>
      </c>
      <c r="B3131" s="7">
        <v>12000</v>
      </c>
    </row>
    <row r="3132" spans="1:2" x14ac:dyDescent="0.3">
      <c r="A3132" s="21" t="s">
        <v>2775</v>
      </c>
      <c r="B3132" s="7">
        <v>12000</v>
      </c>
    </row>
    <row r="3133" spans="1:2" x14ac:dyDescent="0.3">
      <c r="A3133" s="22" t="s">
        <v>2783</v>
      </c>
      <c r="B3133" s="7">
        <v>12000</v>
      </c>
    </row>
    <row r="3134" spans="1:2" x14ac:dyDescent="0.3">
      <c r="A3134" s="23">
        <v>45829.77103009259</v>
      </c>
      <c r="B3134" s="7">
        <v>12000</v>
      </c>
    </row>
    <row r="3135" spans="1:2" x14ac:dyDescent="0.3">
      <c r="A3135" s="19" t="s">
        <v>2552</v>
      </c>
      <c r="B3135" s="7">
        <v>112250</v>
      </c>
    </row>
    <row r="3136" spans="1:2" x14ac:dyDescent="0.3">
      <c r="A3136" s="20" t="s">
        <v>2731</v>
      </c>
      <c r="B3136" s="7">
        <v>72000</v>
      </c>
    </row>
    <row r="3137" spans="1:2" x14ac:dyDescent="0.3">
      <c r="A3137" s="21" t="s">
        <v>2765</v>
      </c>
      <c r="B3137" s="7">
        <v>72000</v>
      </c>
    </row>
    <row r="3138" spans="1:2" x14ac:dyDescent="0.3">
      <c r="A3138" s="22" t="s">
        <v>2785</v>
      </c>
      <c r="B3138" s="7">
        <v>72000</v>
      </c>
    </row>
    <row r="3139" spans="1:2" x14ac:dyDescent="0.3">
      <c r="A3139" s="23">
        <v>45830.493807870371</v>
      </c>
      <c r="B3139" s="7">
        <v>72000</v>
      </c>
    </row>
    <row r="3140" spans="1:2" x14ac:dyDescent="0.3">
      <c r="A3140" s="20" t="s">
        <v>2737</v>
      </c>
      <c r="B3140" s="7">
        <v>40250</v>
      </c>
    </row>
    <row r="3141" spans="1:2" x14ac:dyDescent="0.3">
      <c r="A3141" s="21" t="s">
        <v>2769</v>
      </c>
      <c r="B3141" s="7">
        <v>40250</v>
      </c>
    </row>
    <row r="3142" spans="1:2" x14ac:dyDescent="0.3">
      <c r="A3142" s="22" t="s">
        <v>2760</v>
      </c>
      <c r="B3142" s="7">
        <v>40250</v>
      </c>
    </row>
    <row r="3143" spans="1:2" x14ac:dyDescent="0.3">
      <c r="A3143" s="23">
        <v>45830.739745370367</v>
      </c>
      <c r="B3143" s="7">
        <v>40250</v>
      </c>
    </row>
    <row r="3144" spans="1:2" x14ac:dyDescent="0.3">
      <c r="A3144" s="19" t="s">
        <v>2553</v>
      </c>
      <c r="B3144" s="7">
        <v>45500</v>
      </c>
    </row>
    <row r="3145" spans="1:2" x14ac:dyDescent="0.3">
      <c r="A3145" s="20" t="s">
        <v>2739</v>
      </c>
      <c r="B3145" s="7">
        <v>45500</v>
      </c>
    </row>
    <row r="3146" spans="1:2" x14ac:dyDescent="0.3">
      <c r="A3146" s="21" t="s">
        <v>2755</v>
      </c>
      <c r="B3146" s="7">
        <v>45500</v>
      </c>
    </row>
    <row r="3147" spans="1:2" x14ac:dyDescent="0.3">
      <c r="A3147" s="22" t="s">
        <v>2798</v>
      </c>
      <c r="B3147" s="7">
        <v>45500</v>
      </c>
    </row>
    <row r="3148" spans="1:2" x14ac:dyDescent="0.3">
      <c r="A3148" s="23">
        <v>45832.799062500002</v>
      </c>
      <c r="B3148" s="7">
        <v>45500</v>
      </c>
    </row>
    <row r="3149" spans="1:2" x14ac:dyDescent="0.3">
      <c r="A3149" s="19" t="s">
        <v>2554</v>
      </c>
      <c r="B3149" s="7">
        <v>762470</v>
      </c>
    </row>
    <row r="3150" spans="1:2" x14ac:dyDescent="0.3">
      <c r="A3150" s="20" t="s">
        <v>2723</v>
      </c>
      <c r="B3150" s="7">
        <v>98325</v>
      </c>
    </row>
    <row r="3151" spans="1:2" x14ac:dyDescent="0.3">
      <c r="A3151" s="21" t="s">
        <v>2754</v>
      </c>
      <c r="B3151" s="7">
        <v>98325</v>
      </c>
    </row>
    <row r="3152" spans="1:2" x14ac:dyDescent="0.3">
      <c r="A3152" s="22" t="s">
        <v>2787</v>
      </c>
      <c r="B3152" s="7">
        <v>98325</v>
      </c>
    </row>
    <row r="3153" spans="1:2" x14ac:dyDescent="0.3">
      <c r="A3153" s="23">
        <v>45833.144583333335</v>
      </c>
      <c r="B3153" s="7">
        <v>98325</v>
      </c>
    </row>
    <row r="3154" spans="1:2" x14ac:dyDescent="0.3">
      <c r="A3154" s="20" t="s">
        <v>2725</v>
      </c>
      <c r="B3154" s="7">
        <v>62700</v>
      </c>
    </row>
    <row r="3155" spans="1:2" x14ac:dyDescent="0.3">
      <c r="A3155" s="21" t="s">
        <v>2757</v>
      </c>
      <c r="B3155" s="7">
        <v>47500</v>
      </c>
    </row>
    <row r="3156" spans="1:2" x14ac:dyDescent="0.3">
      <c r="A3156" s="22" t="s">
        <v>2779</v>
      </c>
      <c r="B3156" s="7">
        <v>47500</v>
      </c>
    </row>
    <row r="3157" spans="1:2" x14ac:dyDescent="0.3">
      <c r="A3157" s="23">
        <v>45833.212708333333</v>
      </c>
      <c r="B3157" s="7">
        <v>47500</v>
      </c>
    </row>
    <row r="3158" spans="1:2" x14ac:dyDescent="0.3">
      <c r="A3158" s="21" t="s">
        <v>2761</v>
      </c>
      <c r="B3158" s="7">
        <v>15200</v>
      </c>
    </row>
    <row r="3159" spans="1:2" x14ac:dyDescent="0.3">
      <c r="A3159" s="22" t="s">
        <v>2770</v>
      </c>
      <c r="B3159" s="7">
        <v>15200</v>
      </c>
    </row>
    <row r="3160" spans="1:2" x14ac:dyDescent="0.3">
      <c r="A3160" s="23">
        <v>45833.222500000003</v>
      </c>
      <c r="B3160" s="7">
        <v>15200</v>
      </c>
    </row>
    <row r="3161" spans="1:2" x14ac:dyDescent="0.3">
      <c r="A3161" s="20" t="s">
        <v>2726</v>
      </c>
      <c r="B3161" s="7">
        <v>76475</v>
      </c>
    </row>
    <row r="3162" spans="1:2" x14ac:dyDescent="0.3">
      <c r="A3162" s="21" t="s">
        <v>2779</v>
      </c>
      <c r="B3162" s="7">
        <v>76475</v>
      </c>
    </row>
    <row r="3163" spans="1:2" x14ac:dyDescent="0.3">
      <c r="A3163" s="22" t="s">
        <v>2776</v>
      </c>
      <c r="B3163" s="7">
        <v>76475</v>
      </c>
    </row>
    <row r="3164" spans="1:2" x14ac:dyDescent="0.3">
      <c r="A3164" s="23">
        <v>45833.263078703705</v>
      </c>
      <c r="B3164" s="7">
        <v>76475</v>
      </c>
    </row>
    <row r="3165" spans="1:2" x14ac:dyDescent="0.3">
      <c r="A3165" s="20" t="s">
        <v>2727</v>
      </c>
      <c r="B3165" s="7">
        <v>15200</v>
      </c>
    </row>
    <row r="3166" spans="1:2" x14ac:dyDescent="0.3">
      <c r="A3166" s="21" t="s">
        <v>2771</v>
      </c>
      <c r="B3166" s="7">
        <v>15200</v>
      </c>
    </row>
    <row r="3167" spans="1:2" x14ac:dyDescent="0.3">
      <c r="A3167" s="22" t="s">
        <v>2784</v>
      </c>
      <c r="B3167" s="7">
        <v>15200</v>
      </c>
    </row>
    <row r="3168" spans="1:2" x14ac:dyDescent="0.3">
      <c r="A3168" s="23">
        <v>45833.323796296296</v>
      </c>
      <c r="B3168" s="7">
        <v>15200</v>
      </c>
    </row>
    <row r="3169" spans="1:2" x14ac:dyDescent="0.3">
      <c r="A3169" s="20" t="s">
        <v>2728</v>
      </c>
      <c r="B3169" s="7">
        <v>24367.5</v>
      </c>
    </row>
    <row r="3170" spans="1:2" x14ac:dyDescent="0.3">
      <c r="A3170" s="21" t="s">
        <v>2750</v>
      </c>
      <c r="B3170" s="7">
        <v>24367.5</v>
      </c>
    </row>
    <row r="3171" spans="1:2" x14ac:dyDescent="0.3">
      <c r="A3171" s="22" t="s">
        <v>2761</v>
      </c>
      <c r="B3171" s="7">
        <v>24367.5</v>
      </c>
    </row>
    <row r="3172" spans="1:2" x14ac:dyDescent="0.3">
      <c r="A3172" s="23">
        <v>45833.343981481485</v>
      </c>
      <c r="B3172" s="7">
        <v>24367.5</v>
      </c>
    </row>
    <row r="3173" spans="1:2" x14ac:dyDescent="0.3">
      <c r="A3173" s="20" t="s">
        <v>2729</v>
      </c>
      <c r="B3173" s="7">
        <v>54625</v>
      </c>
    </row>
    <row r="3174" spans="1:2" x14ac:dyDescent="0.3">
      <c r="A3174" s="21" t="s">
        <v>2787</v>
      </c>
      <c r="B3174" s="7">
        <v>54625</v>
      </c>
    </row>
    <row r="3175" spans="1:2" x14ac:dyDescent="0.3">
      <c r="A3175" s="22" t="s">
        <v>2755</v>
      </c>
      <c r="B3175" s="7">
        <v>54625</v>
      </c>
    </row>
    <row r="3176" spans="1:2" x14ac:dyDescent="0.3">
      <c r="A3176" s="23">
        <v>45833.383449074077</v>
      </c>
      <c r="B3176" s="7">
        <v>54625</v>
      </c>
    </row>
    <row r="3177" spans="1:2" x14ac:dyDescent="0.3">
      <c r="A3177" s="20" t="s">
        <v>2730</v>
      </c>
      <c r="B3177" s="7">
        <v>75477.5</v>
      </c>
    </row>
    <row r="3178" spans="1:2" x14ac:dyDescent="0.3">
      <c r="A3178" s="21" t="s">
        <v>2770</v>
      </c>
      <c r="B3178" s="7">
        <v>25650</v>
      </c>
    </row>
    <row r="3179" spans="1:2" x14ac:dyDescent="0.3">
      <c r="A3179" s="22" t="s">
        <v>2750</v>
      </c>
      <c r="B3179" s="7">
        <v>25650</v>
      </c>
    </row>
    <row r="3180" spans="1:2" x14ac:dyDescent="0.3">
      <c r="A3180" s="23">
        <v>45833.433506944442</v>
      </c>
      <c r="B3180" s="7">
        <v>25650</v>
      </c>
    </row>
    <row r="3181" spans="1:2" x14ac:dyDescent="0.3">
      <c r="A3181" s="21" t="s">
        <v>2778</v>
      </c>
      <c r="B3181" s="7">
        <v>38427.5</v>
      </c>
    </row>
    <row r="3182" spans="1:2" x14ac:dyDescent="0.3">
      <c r="A3182" s="22" t="s">
        <v>2772</v>
      </c>
      <c r="B3182" s="7">
        <v>38427.5</v>
      </c>
    </row>
    <row r="3183" spans="1:2" x14ac:dyDescent="0.3">
      <c r="A3183" s="23">
        <v>45833.44059027778</v>
      </c>
      <c r="B3183" s="7">
        <v>38427.5</v>
      </c>
    </row>
    <row r="3184" spans="1:2" x14ac:dyDescent="0.3">
      <c r="A3184" s="21" t="s">
        <v>2769</v>
      </c>
      <c r="B3184" s="7">
        <v>11400</v>
      </c>
    </row>
    <row r="3185" spans="1:2" x14ac:dyDescent="0.3">
      <c r="A3185" s="22" t="s">
        <v>2797</v>
      </c>
      <c r="B3185" s="7">
        <v>11400</v>
      </c>
    </row>
    <row r="3186" spans="1:2" x14ac:dyDescent="0.3">
      <c r="A3186" s="23">
        <v>45833.447928240741</v>
      </c>
      <c r="B3186" s="7">
        <v>11400</v>
      </c>
    </row>
    <row r="3187" spans="1:2" x14ac:dyDescent="0.3">
      <c r="A3187" s="20" t="s">
        <v>2731</v>
      </c>
      <c r="B3187" s="7">
        <v>7314.9999999999991</v>
      </c>
    </row>
    <row r="3188" spans="1:2" x14ac:dyDescent="0.3">
      <c r="A3188" s="21" t="s">
        <v>2769</v>
      </c>
      <c r="B3188" s="7">
        <v>7314.9999999999991</v>
      </c>
    </row>
    <row r="3189" spans="1:2" x14ac:dyDescent="0.3">
      <c r="A3189" s="22" t="s">
        <v>2794</v>
      </c>
      <c r="B3189" s="7">
        <v>7314.9999999999991</v>
      </c>
    </row>
    <row r="3190" spans="1:2" x14ac:dyDescent="0.3">
      <c r="A3190" s="23">
        <v>45833.489618055559</v>
      </c>
      <c r="B3190" s="7">
        <v>7314.9999999999991</v>
      </c>
    </row>
    <row r="3191" spans="1:2" x14ac:dyDescent="0.3">
      <c r="A3191" s="20" t="s">
        <v>2732</v>
      </c>
      <c r="B3191" s="7">
        <v>7314.9999999999991</v>
      </c>
    </row>
    <row r="3192" spans="1:2" x14ac:dyDescent="0.3">
      <c r="A3192" s="21" t="s">
        <v>2782</v>
      </c>
      <c r="B3192" s="7">
        <v>7314.9999999999991</v>
      </c>
    </row>
    <row r="3193" spans="1:2" x14ac:dyDescent="0.3">
      <c r="A3193" s="22" t="s">
        <v>2802</v>
      </c>
      <c r="B3193" s="7">
        <v>7314.9999999999991</v>
      </c>
    </row>
    <row r="3194" spans="1:2" x14ac:dyDescent="0.3">
      <c r="A3194" s="23">
        <v>45833.517974537041</v>
      </c>
      <c r="B3194" s="7">
        <v>7314.9999999999991</v>
      </c>
    </row>
    <row r="3195" spans="1:2" x14ac:dyDescent="0.3">
      <c r="A3195" s="20" t="s">
        <v>2734</v>
      </c>
      <c r="B3195" s="7">
        <v>151287.5</v>
      </c>
    </row>
    <row r="3196" spans="1:2" x14ac:dyDescent="0.3">
      <c r="A3196" s="21" t="s">
        <v>2778</v>
      </c>
      <c r="B3196" s="7">
        <v>43700</v>
      </c>
    </row>
    <row r="3197" spans="1:2" x14ac:dyDescent="0.3">
      <c r="A3197" s="22" t="s">
        <v>2750</v>
      </c>
      <c r="B3197" s="7">
        <v>43700</v>
      </c>
    </row>
    <row r="3198" spans="1:2" x14ac:dyDescent="0.3">
      <c r="A3198" s="23">
        <v>45833.607118055559</v>
      </c>
      <c r="B3198" s="7">
        <v>43700</v>
      </c>
    </row>
    <row r="3199" spans="1:2" x14ac:dyDescent="0.3">
      <c r="A3199" s="21" t="s">
        <v>2781</v>
      </c>
      <c r="B3199" s="7">
        <v>34912.5</v>
      </c>
    </row>
    <row r="3200" spans="1:2" x14ac:dyDescent="0.3">
      <c r="A3200" s="22" t="s">
        <v>2793</v>
      </c>
      <c r="B3200" s="7">
        <v>34912.5</v>
      </c>
    </row>
    <row r="3201" spans="1:2" x14ac:dyDescent="0.3">
      <c r="A3201" s="23">
        <v>45833.609768518516</v>
      </c>
      <c r="B3201" s="7">
        <v>34912.5</v>
      </c>
    </row>
    <row r="3202" spans="1:2" x14ac:dyDescent="0.3">
      <c r="A3202" s="21" t="s">
        <v>2764</v>
      </c>
      <c r="B3202" s="7">
        <v>72675</v>
      </c>
    </row>
    <row r="3203" spans="1:2" x14ac:dyDescent="0.3">
      <c r="A3203" s="22" t="s">
        <v>2765</v>
      </c>
      <c r="B3203" s="7">
        <v>72675</v>
      </c>
    </row>
    <row r="3204" spans="1:2" x14ac:dyDescent="0.3">
      <c r="A3204" s="23">
        <v>45833.614479166667</v>
      </c>
      <c r="B3204" s="7">
        <v>72675</v>
      </c>
    </row>
    <row r="3205" spans="1:2" x14ac:dyDescent="0.3">
      <c r="A3205" s="20" t="s">
        <v>2735</v>
      </c>
      <c r="B3205" s="7">
        <v>56810</v>
      </c>
    </row>
    <row r="3206" spans="1:2" x14ac:dyDescent="0.3">
      <c r="A3206" s="21" t="s">
        <v>2766</v>
      </c>
      <c r="B3206" s="7">
        <v>26125</v>
      </c>
    </row>
    <row r="3207" spans="1:2" x14ac:dyDescent="0.3">
      <c r="A3207" s="22" t="s">
        <v>2746</v>
      </c>
      <c r="B3207" s="7">
        <v>26125</v>
      </c>
    </row>
    <row r="3208" spans="1:2" x14ac:dyDescent="0.3">
      <c r="A3208" s="23">
        <v>45833.649456018517</v>
      </c>
      <c r="B3208" s="7">
        <v>26125</v>
      </c>
    </row>
    <row r="3209" spans="1:2" x14ac:dyDescent="0.3">
      <c r="A3209" s="21" t="s">
        <v>2798</v>
      </c>
      <c r="B3209" s="7">
        <v>21850</v>
      </c>
    </row>
    <row r="3210" spans="1:2" x14ac:dyDescent="0.3">
      <c r="A3210" s="22" t="s">
        <v>2794</v>
      </c>
      <c r="B3210" s="7">
        <v>21850</v>
      </c>
    </row>
    <row r="3211" spans="1:2" x14ac:dyDescent="0.3">
      <c r="A3211" s="23">
        <v>45833.652118055557</v>
      </c>
      <c r="B3211" s="7">
        <v>21850</v>
      </c>
    </row>
    <row r="3212" spans="1:2" x14ac:dyDescent="0.3">
      <c r="A3212" s="21" t="s">
        <v>2792</v>
      </c>
      <c r="B3212" s="7">
        <v>8835</v>
      </c>
    </row>
    <row r="3213" spans="1:2" x14ac:dyDescent="0.3">
      <c r="A3213" s="22" t="s">
        <v>2803</v>
      </c>
      <c r="B3213" s="7">
        <v>8835</v>
      </c>
    </row>
    <row r="3214" spans="1:2" x14ac:dyDescent="0.3">
      <c r="A3214" s="23">
        <v>45833.661597222221</v>
      </c>
      <c r="B3214" s="7">
        <v>8835</v>
      </c>
    </row>
    <row r="3215" spans="1:2" x14ac:dyDescent="0.3">
      <c r="A3215" s="20" t="s">
        <v>2736</v>
      </c>
      <c r="B3215" s="7">
        <v>87590</v>
      </c>
    </row>
    <row r="3216" spans="1:2" x14ac:dyDescent="0.3">
      <c r="A3216" s="21" t="s">
        <v>2748</v>
      </c>
      <c r="B3216" s="7">
        <v>38000</v>
      </c>
    </row>
    <row r="3217" spans="1:2" x14ac:dyDescent="0.3">
      <c r="A3217" s="22" t="s">
        <v>2780</v>
      </c>
      <c r="B3217" s="7">
        <v>1900</v>
      </c>
    </row>
    <row r="3218" spans="1:2" x14ac:dyDescent="0.3">
      <c r="A3218" s="23">
        <v>45833.673460648148</v>
      </c>
      <c r="B3218" s="7">
        <v>1900</v>
      </c>
    </row>
    <row r="3219" spans="1:2" x14ac:dyDescent="0.3">
      <c r="A3219" s="22" t="s">
        <v>2752</v>
      </c>
      <c r="B3219" s="7">
        <v>36100</v>
      </c>
    </row>
    <row r="3220" spans="1:2" x14ac:dyDescent="0.3">
      <c r="A3220" s="23">
        <v>45833.673472222225</v>
      </c>
      <c r="B3220" s="7">
        <v>36100</v>
      </c>
    </row>
    <row r="3221" spans="1:2" x14ac:dyDescent="0.3">
      <c r="A3221" s="21" t="s">
        <v>2768</v>
      </c>
      <c r="B3221" s="7">
        <v>6840</v>
      </c>
    </row>
    <row r="3222" spans="1:2" x14ac:dyDescent="0.3">
      <c r="A3222" s="22" t="s">
        <v>2765</v>
      </c>
      <c r="B3222" s="7">
        <v>6840</v>
      </c>
    </row>
    <row r="3223" spans="1:2" x14ac:dyDescent="0.3">
      <c r="A3223" s="23">
        <v>45833.687395833331</v>
      </c>
      <c r="B3223" s="7">
        <v>6840</v>
      </c>
    </row>
    <row r="3224" spans="1:2" x14ac:dyDescent="0.3">
      <c r="A3224" s="21" t="s">
        <v>2805</v>
      </c>
      <c r="B3224" s="7">
        <v>42750</v>
      </c>
    </row>
    <row r="3225" spans="1:2" x14ac:dyDescent="0.3">
      <c r="A3225" s="22" t="s">
        <v>2798</v>
      </c>
      <c r="B3225" s="7">
        <v>42750</v>
      </c>
    </row>
    <row r="3226" spans="1:2" x14ac:dyDescent="0.3">
      <c r="A3226" s="23">
        <v>45833.706701388888</v>
      </c>
      <c r="B3226" s="7">
        <v>42750</v>
      </c>
    </row>
    <row r="3227" spans="1:2" x14ac:dyDescent="0.3">
      <c r="A3227" s="20" t="s">
        <v>2737</v>
      </c>
      <c r="B3227" s="7">
        <v>16625</v>
      </c>
    </row>
    <row r="3228" spans="1:2" x14ac:dyDescent="0.3">
      <c r="A3228" s="21" t="s">
        <v>2787</v>
      </c>
      <c r="B3228" s="7">
        <v>16625</v>
      </c>
    </row>
    <row r="3229" spans="1:2" x14ac:dyDescent="0.3">
      <c r="A3229" s="22" t="s">
        <v>2780</v>
      </c>
      <c r="B3229" s="7">
        <v>16625</v>
      </c>
    </row>
    <row r="3230" spans="1:2" x14ac:dyDescent="0.3">
      <c r="A3230" s="23">
        <v>45833.717210648145</v>
      </c>
      <c r="B3230" s="7">
        <v>16625</v>
      </c>
    </row>
    <row r="3231" spans="1:2" x14ac:dyDescent="0.3">
      <c r="A3231" s="20" t="s">
        <v>2738</v>
      </c>
      <c r="B3231" s="7">
        <v>16957.5</v>
      </c>
    </row>
    <row r="3232" spans="1:2" x14ac:dyDescent="0.3">
      <c r="A3232" s="21" t="s">
        <v>2805</v>
      </c>
      <c r="B3232" s="7">
        <v>16957.5</v>
      </c>
    </row>
    <row r="3233" spans="1:2" x14ac:dyDescent="0.3">
      <c r="A3233" s="22" t="s">
        <v>2800</v>
      </c>
      <c r="B3233" s="7">
        <v>16957.5</v>
      </c>
    </row>
    <row r="3234" spans="1:2" x14ac:dyDescent="0.3">
      <c r="A3234" s="23">
        <v>45833.790208333332</v>
      </c>
      <c r="B3234" s="7">
        <v>16957.5</v>
      </c>
    </row>
    <row r="3235" spans="1:2" x14ac:dyDescent="0.3">
      <c r="A3235" s="20" t="s">
        <v>2739</v>
      </c>
      <c r="B3235" s="7">
        <v>11400</v>
      </c>
    </row>
    <row r="3236" spans="1:2" x14ac:dyDescent="0.3">
      <c r="A3236" s="21" t="s">
        <v>2763</v>
      </c>
      <c r="B3236" s="7">
        <v>11400</v>
      </c>
    </row>
    <row r="3237" spans="1:2" x14ac:dyDescent="0.3">
      <c r="A3237" s="22" t="s">
        <v>2802</v>
      </c>
      <c r="B3237" s="7">
        <v>11400</v>
      </c>
    </row>
    <row r="3238" spans="1:2" x14ac:dyDescent="0.3">
      <c r="A3238" s="23">
        <v>45833.814502314817</v>
      </c>
      <c r="B3238" s="7">
        <v>11400</v>
      </c>
    </row>
    <row r="3239" spans="1:2" x14ac:dyDescent="0.3">
      <c r="A3239" s="19" t="s">
        <v>2555</v>
      </c>
      <c r="B3239" s="7">
        <v>519800</v>
      </c>
    </row>
    <row r="3240" spans="1:2" x14ac:dyDescent="0.3">
      <c r="A3240" s="20" t="s">
        <v>2721</v>
      </c>
      <c r="B3240" s="7">
        <v>72750</v>
      </c>
    </row>
    <row r="3241" spans="1:2" x14ac:dyDescent="0.3">
      <c r="A3241" s="21" t="s">
        <v>2752</v>
      </c>
      <c r="B3241" s="7">
        <v>72750</v>
      </c>
    </row>
    <row r="3242" spans="1:2" x14ac:dyDescent="0.3">
      <c r="A3242" s="22" t="s">
        <v>2797</v>
      </c>
      <c r="B3242" s="7">
        <v>60500.000000000007</v>
      </c>
    </row>
    <row r="3243" spans="1:2" x14ac:dyDescent="0.3">
      <c r="A3243" s="23">
        <v>45834.075011574074</v>
      </c>
      <c r="B3243" s="7">
        <v>60500.000000000007</v>
      </c>
    </row>
    <row r="3244" spans="1:2" x14ac:dyDescent="0.3">
      <c r="A3244" s="22" t="s">
        <v>2771</v>
      </c>
      <c r="B3244" s="7">
        <v>12250</v>
      </c>
    </row>
    <row r="3245" spans="1:2" x14ac:dyDescent="0.3">
      <c r="A3245" s="23">
        <v>45834.075532407405</v>
      </c>
      <c r="B3245" s="7">
        <v>12250</v>
      </c>
    </row>
    <row r="3246" spans="1:2" x14ac:dyDescent="0.3">
      <c r="A3246" s="20" t="s">
        <v>2725</v>
      </c>
      <c r="B3246" s="7">
        <v>80500</v>
      </c>
    </row>
    <row r="3247" spans="1:2" x14ac:dyDescent="0.3">
      <c r="A3247" s="21" t="s">
        <v>2750</v>
      </c>
      <c r="B3247" s="7">
        <v>80500</v>
      </c>
    </row>
    <row r="3248" spans="1:2" x14ac:dyDescent="0.3">
      <c r="A3248" s="22" t="s">
        <v>2758</v>
      </c>
      <c r="B3248" s="7">
        <v>80500</v>
      </c>
    </row>
    <row r="3249" spans="1:2" x14ac:dyDescent="0.3">
      <c r="A3249" s="23">
        <v>45834.21875</v>
      </c>
      <c r="B3249" s="7">
        <v>80500</v>
      </c>
    </row>
    <row r="3250" spans="1:2" x14ac:dyDescent="0.3">
      <c r="A3250" s="20" t="s">
        <v>2726</v>
      </c>
      <c r="B3250" s="7">
        <v>43400</v>
      </c>
    </row>
    <row r="3251" spans="1:2" x14ac:dyDescent="0.3">
      <c r="A3251" s="21" t="s">
        <v>2786</v>
      </c>
      <c r="B3251" s="7">
        <v>22500</v>
      </c>
    </row>
    <row r="3252" spans="1:2" x14ac:dyDescent="0.3">
      <c r="A3252" s="22" t="s">
        <v>2761</v>
      </c>
      <c r="B3252" s="7">
        <v>22500</v>
      </c>
    </row>
    <row r="3253" spans="1:2" x14ac:dyDescent="0.3">
      <c r="A3253" s="23">
        <v>45834.278703703705</v>
      </c>
      <c r="B3253" s="7">
        <v>22500</v>
      </c>
    </row>
    <row r="3254" spans="1:2" x14ac:dyDescent="0.3">
      <c r="A3254" s="21" t="s">
        <v>2765</v>
      </c>
      <c r="B3254" s="7">
        <v>20900</v>
      </c>
    </row>
    <row r="3255" spans="1:2" x14ac:dyDescent="0.3">
      <c r="A3255" s="22" t="s">
        <v>2752</v>
      </c>
      <c r="B3255" s="7">
        <v>20900</v>
      </c>
    </row>
    <row r="3256" spans="1:2" x14ac:dyDescent="0.3">
      <c r="A3256" s="23">
        <v>45834.28597222222</v>
      </c>
      <c r="B3256" s="7">
        <v>20900</v>
      </c>
    </row>
    <row r="3257" spans="1:2" x14ac:dyDescent="0.3">
      <c r="A3257" s="20" t="s">
        <v>2727</v>
      </c>
      <c r="B3257" s="7">
        <v>24800</v>
      </c>
    </row>
    <row r="3258" spans="1:2" x14ac:dyDescent="0.3">
      <c r="A3258" s="21" t="s">
        <v>2751</v>
      </c>
      <c r="B3258" s="7">
        <v>20800</v>
      </c>
    </row>
    <row r="3259" spans="1:2" x14ac:dyDescent="0.3">
      <c r="A3259" s="22" t="s">
        <v>2781</v>
      </c>
      <c r="B3259" s="7">
        <v>20800</v>
      </c>
    </row>
    <row r="3260" spans="1:2" x14ac:dyDescent="0.3">
      <c r="A3260" s="23">
        <v>45834.299745370372</v>
      </c>
      <c r="B3260" s="7">
        <v>20800</v>
      </c>
    </row>
    <row r="3261" spans="1:2" x14ac:dyDescent="0.3">
      <c r="A3261" s="21" t="s">
        <v>2760</v>
      </c>
      <c r="B3261" s="7">
        <v>4000</v>
      </c>
    </row>
    <row r="3262" spans="1:2" x14ac:dyDescent="0.3">
      <c r="A3262" s="22" t="s">
        <v>2796</v>
      </c>
      <c r="B3262" s="7">
        <v>4000</v>
      </c>
    </row>
    <row r="3263" spans="1:2" x14ac:dyDescent="0.3">
      <c r="A3263" s="23">
        <v>45834.302071759259</v>
      </c>
      <c r="B3263" s="7">
        <v>4000</v>
      </c>
    </row>
    <row r="3264" spans="1:2" x14ac:dyDescent="0.3">
      <c r="A3264" s="20" t="s">
        <v>2728</v>
      </c>
      <c r="B3264" s="7">
        <v>16500</v>
      </c>
    </row>
    <row r="3265" spans="1:2" x14ac:dyDescent="0.3">
      <c r="A3265" s="21" t="s">
        <v>2759</v>
      </c>
      <c r="B3265" s="7">
        <v>16500</v>
      </c>
    </row>
    <row r="3266" spans="1:2" x14ac:dyDescent="0.3">
      <c r="A3266" s="22" t="s">
        <v>2786</v>
      </c>
      <c r="B3266" s="7">
        <v>16500</v>
      </c>
    </row>
    <row r="3267" spans="1:2" x14ac:dyDescent="0.3">
      <c r="A3267" s="23">
        <v>45834.347002314818</v>
      </c>
      <c r="B3267" s="7">
        <v>16500</v>
      </c>
    </row>
    <row r="3268" spans="1:2" x14ac:dyDescent="0.3">
      <c r="A3268" s="20" t="s">
        <v>2730</v>
      </c>
      <c r="B3268" s="7">
        <v>61000</v>
      </c>
    </row>
    <row r="3269" spans="1:2" x14ac:dyDescent="0.3">
      <c r="A3269" s="21" t="s">
        <v>2759</v>
      </c>
      <c r="B3269" s="7">
        <v>54000</v>
      </c>
    </row>
    <row r="3270" spans="1:2" x14ac:dyDescent="0.3">
      <c r="A3270" s="22" t="s">
        <v>2761</v>
      </c>
      <c r="B3270" s="7">
        <v>54000</v>
      </c>
    </row>
    <row r="3271" spans="1:2" x14ac:dyDescent="0.3">
      <c r="A3271" s="23">
        <v>45834.430092592593</v>
      </c>
      <c r="B3271" s="7">
        <v>54000</v>
      </c>
    </row>
    <row r="3272" spans="1:2" x14ac:dyDescent="0.3">
      <c r="A3272" s="21" t="s">
        <v>2754</v>
      </c>
      <c r="B3272" s="7">
        <v>7000</v>
      </c>
    </row>
    <row r="3273" spans="1:2" x14ac:dyDescent="0.3">
      <c r="A3273" s="22" t="s">
        <v>2784</v>
      </c>
      <c r="B3273" s="7">
        <v>7000</v>
      </c>
    </row>
    <row r="3274" spans="1:2" x14ac:dyDescent="0.3">
      <c r="A3274" s="23">
        <v>45834.436296296299</v>
      </c>
      <c r="B3274" s="7">
        <v>7000</v>
      </c>
    </row>
    <row r="3275" spans="1:2" x14ac:dyDescent="0.3">
      <c r="A3275" s="20" t="s">
        <v>2732</v>
      </c>
      <c r="B3275" s="7">
        <v>12350</v>
      </c>
    </row>
    <row r="3276" spans="1:2" x14ac:dyDescent="0.3">
      <c r="A3276" s="21" t="s">
        <v>2758</v>
      </c>
      <c r="B3276" s="7">
        <v>12350</v>
      </c>
    </row>
    <row r="3277" spans="1:2" x14ac:dyDescent="0.3">
      <c r="A3277" s="22" t="s">
        <v>2764</v>
      </c>
      <c r="B3277" s="7">
        <v>12350</v>
      </c>
    </row>
    <row r="3278" spans="1:2" x14ac:dyDescent="0.3">
      <c r="A3278" s="23">
        <v>45834.500509259262</v>
      </c>
      <c r="B3278" s="7">
        <v>12350</v>
      </c>
    </row>
    <row r="3279" spans="1:2" x14ac:dyDescent="0.3">
      <c r="A3279" s="20" t="s">
        <v>2733</v>
      </c>
      <c r="B3279" s="7">
        <v>22000</v>
      </c>
    </row>
    <row r="3280" spans="1:2" x14ac:dyDescent="0.3">
      <c r="A3280" s="21" t="s">
        <v>2748</v>
      </c>
      <c r="B3280" s="7">
        <v>22000</v>
      </c>
    </row>
    <row r="3281" spans="1:2" x14ac:dyDescent="0.3">
      <c r="A3281" s="22" t="s">
        <v>2799</v>
      </c>
      <c r="B3281" s="7">
        <v>22000</v>
      </c>
    </row>
    <row r="3282" spans="1:2" x14ac:dyDescent="0.3">
      <c r="A3282" s="23">
        <v>45834.548009259262</v>
      </c>
      <c r="B3282" s="7">
        <v>22000</v>
      </c>
    </row>
    <row r="3283" spans="1:2" x14ac:dyDescent="0.3">
      <c r="A3283" s="20" t="s">
        <v>2735</v>
      </c>
      <c r="B3283" s="7">
        <v>16000</v>
      </c>
    </row>
    <row r="3284" spans="1:2" x14ac:dyDescent="0.3">
      <c r="A3284" s="21" t="s">
        <v>2748</v>
      </c>
      <c r="B3284" s="7">
        <v>16000</v>
      </c>
    </row>
    <row r="3285" spans="1:2" x14ac:dyDescent="0.3">
      <c r="A3285" s="22" t="s">
        <v>2765</v>
      </c>
      <c r="B3285" s="7">
        <v>16000</v>
      </c>
    </row>
    <row r="3286" spans="1:2" x14ac:dyDescent="0.3">
      <c r="A3286" s="23">
        <v>45834.631840277776</v>
      </c>
      <c r="B3286" s="7">
        <v>16000</v>
      </c>
    </row>
    <row r="3287" spans="1:2" x14ac:dyDescent="0.3">
      <c r="A3287" s="20" t="s">
        <v>2736</v>
      </c>
      <c r="B3287" s="7">
        <v>18500</v>
      </c>
    </row>
    <row r="3288" spans="1:2" x14ac:dyDescent="0.3">
      <c r="A3288" s="21" t="s">
        <v>2766</v>
      </c>
      <c r="B3288" s="7">
        <v>14000</v>
      </c>
    </row>
    <row r="3289" spans="1:2" x14ac:dyDescent="0.3">
      <c r="A3289" s="22" t="s">
        <v>2766</v>
      </c>
      <c r="B3289" s="7">
        <v>14000</v>
      </c>
    </row>
    <row r="3290" spans="1:2" x14ac:dyDescent="0.3">
      <c r="A3290" s="23">
        <v>45834.691377314812</v>
      </c>
      <c r="B3290" s="7">
        <v>14000</v>
      </c>
    </row>
    <row r="3291" spans="1:2" x14ac:dyDescent="0.3">
      <c r="A3291" s="21" t="s">
        <v>2749</v>
      </c>
      <c r="B3291" s="7">
        <v>4500</v>
      </c>
    </row>
    <row r="3292" spans="1:2" x14ac:dyDescent="0.3">
      <c r="A3292" s="22" t="s">
        <v>2756</v>
      </c>
      <c r="B3292" s="7">
        <v>4500</v>
      </c>
    </row>
    <row r="3293" spans="1:2" x14ac:dyDescent="0.3">
      <c r="A3293" s="23">
        <v>45834.701157407406</v>
      </c>
      <c r="B3293" s="7">
        <v>4500</v>
      </c>
    </row>
    <row r="3294" spans="1:2" x14ac:dyDescent="0.3">
      <c r="A3294" s="20" t="s">
        <v>2737</v>
      </c>
      <c r="B3294" s="7">
        <v>145000</v>
      </c>
    </row>
    <row r="3295" spans="1:2" x14ac:dyDescent="0.3">
      <c r="A3295" s="21" t="s">
        <v>2757</v>
      </c>
      <c r="B3295" s="7">
        <v>7000</v>
      </c>
    </row>
    <row r="3296" spans="1:2" x14ac:dyDescent="0.3">
      <c r="A3296" s="22" t="s">
        <v>2763</v>
      </c>
      <c r="B3296" s="7">
        <v>7000</v>
      </c>
    </row>
    <row r="3297" spans="1:2" x14ac:dyDescent="0.3">
      <c r="A3297" s="23">
        <v>45834.712870370371</v>
      </c>
      <c r="B3297" s="7">
        <v>7000</v>
      </c>
    </row>
    <row r="3298" spans="1:2" x14ac:dyDescent="0.3">
      <c r="A3298" s="21" t="s">
        <v>2753</v>
      </c>
      <c r="B3298" s="7">
        <v>138000</v>
      </c>
    </row>
    <row r="3299" spans="1:2" x14ac:dyDescent="0.3">
      <c r="A3299" s="22" t="s">
        <v>2758</v>
      </c>
      <c r="B3299" s="7">
        <v>138000</v>
      </c>
    </row>
    <row r="3300" spans="1:2" x14ac:dyDescent="0.3">
      <c r="A3300" s="23">
        <v>45834.731249999997</v>
      </c>
      <c r="B3300" s="7">
        <v>138000</v>
      </c>
    </row>
    <row r="3301" spans="1:2" x14ac:dyDescent="0.3">
      <c r="A3301" s="20" t="s">
        <v>2739</v>
      </c>
      <c r="B3301" s="7">
        <v>7000</v>
      </c>
    </row>
    <row r="3302" spans="1:2" x14ac:dyDescent="0.3">
      <c r="A3302" s="21" t="s">
        <v>2802</v>
      </c>
      <c r="B3302" s="7">
        <v>7000</v>
      </c>
    </row>
    <row r="3303" spans="1:2" x14ac:dyDescent="0.3">
      <c r="A3303" s="22" t="s">
        <v>2805</v>
      </c>
      <c r="B3303" s="7">
        <v>7000</v>
      </c>
    </row>
    <row r="3304" spans="1:2" x14ac:dyDescent="0.3">
      <c r="A3304" s="23">
        <v>45834.829131944447</v>
      </c>
      <c r="B3304" s="7">
        <v>7000</v>
      </c>
    </row>
    <row r="3305" spans="1:2" x14ac:dyDescent="0.3">
      <c r="A3305" s="19" t="s">
        <v>2556</v>
      </c>
      <c r="B3305" s="7">
        <v>348400</v>
      </c>
    </row>
    <row r="3306" spans="1:2" x14ac:dyDescent="0.3">
      <c r="A3306" s="20" t="s">
        <v>2724</v>
      </c>
      <c r="B3306" s="7">
        <v>27600</v>
      </c>
    </row>
    <row r="3307" spans="1:2" x14ac:dyDescent="0.3">
      <c r="A3307" s="21" t="s">
        <v>2796</v>
      </c>
      <c r="B3307" s="7">
        <v>27600</v>
      </c>
    </row>
    <row r="3308" spans="1:2" x14ac:dyDescent="0.3">
      <c r="A3308" s="22" t="s">
        <v>2777</v>
      </c>
      <c r="B3308" s="7">
        <v>27600</v>
      </c>
    </row>
    <row r="3309" spans="1:2" x14ac:dyDescent="0.3">
      <c r="A3309" s="23">
        <v>45835.207997685182</v>
      </c>
      <c r="B3309" s="7">
        <v>27600</v>
      </c>
    </row>
    <row r="3310" spans="1:2" x14ac:dyDescent="0.3">
      <c r="A3310" s="20" t="s">
        <v>2725</v>
      </c>
      <c r="B3310" s="7">
        <v>18900</v>
      </c>
    </row>
    <row r="3311" spans="1:2" x14ac:dyDescent="0.3">
      <c r="A3311" s="21" t="s">
        <v>2786</v>
      </c>
      <c r="B3311" s="7">
        <v>18900</v>
      </c>
    </row>
    <row r="3312" spans="1:2" x14ac:dyDescent="0.3">
      <c r="A3312" s="22" t="s">
        <v>2771</v>
      </c>
      <c r="B3312" s="7">
        <v>18900</v>
      </c>
    </row>
    <row r="3313" spans="1:2" x14ac:dyDescent="0.3">
      <c r="A3313" s="23">
        <v>45835.237337962964</v>
      </c>
      <c r="B3313" s="7">
        <v>18900</v>
      </c>
    </row>
    <row r="3314" spans="1:2" x14ac:dyDescent="0.3">
      <c r="A3314" s="20" t="s">
        <v>2726</v>
      </c>
      <c r="B3314" s="7">
        <v>29900</v>
      </c>
    </row>
    <row r="3315" spans="1:2" x14ac:dyDescent="0.3">
      <c r="A3315" s="21" t="s">
        <v>2794</v>
      </c>
      <c r="B3315" s="7">
        <v>29900</v>
      </c>
    </row>
    <row r="3316" spans="1:2" x14ac:dyDescent="0.3">
      <c r="A3316" s="22" t="s">
        <v>2802</v>
      </c>
      <c r="B3316" s="7">
        <v>29900</v>
      </c>
    </row>
    <row r="3317" spans="1:2" x14ac:dyDescent="0.3">
      <c r="A3317" s="23">
        <v>45835.252696759257</v>
      </c>
      <c r="B3317" s="7">
        <v>29900</v>
      </c>
    </row>
    <row r="3318" spans="1:2" x14ac:dyDescent="0.3">
      <c r="A3318" s="20" t="s">
        <v>2730</v>
      </c>
      <c r="B3318" s="7">
        <v>30750</v>
      </c>
    </row>
    <row r="3319" spans="1:2" x14ac:dyDescent="0.3">
      <c r="A3319" s="21" t="s">
        <v>2795</v>
      </c>
      <c r="B3319" s="7">
        <v>10800</v>
      </c>
    </row>
    <row r="3320" spans="1:2" x14ac:dyDescent="0.3">
      <c r="A3320" s="22" t="s">
        <v>2803</v>
      </c>
      <c r="B3320" s="7">
        <v>10800</v>
      </c>
    </row>
    <row r="3321" spans="1:2" x14ac:dyDescent="0.3">
      <c r="A3321" s="23">
        <v>45835.442847222221</v>
      </c>
      <c r="B3321" s="7">
        <v>10800</v>
      </c>
    </row>
    <row r="3322" spans="1:2" x14ac:dyDescent="0.3">
      <c r="A3322" s="21" t="s">
        <v>2800</v>
      </c>
      <c r="B3322" s="7">
        <v>19950</v>
      </c>
    </row>
    <row r="3323" spans="1:2" x14ac:dyDescent="0.3">
      <c r="A3323" s="22" t="s">
        <v>2780</v>
      </c>
      <c r="B3323" s="7">
        <v>19950</v>
      </c>
    </row>
    <row r="3324" spans="1:2" x14ac:dyDescent="0.3">
      <c r="A3324" s="23">
        <v>45835.454710648148</v>
      </c>
      <c r="B3324" s="7">
        <v>19950</v>
      </c>
    </row>
    <row r="3325" spans="1:2" x14ac:dyDescent="0.3">
      <c r="A3325" s="20" t="s">
        <v>2731</v>
      </c>
      <c r="B3325" s="7">
        <v>11000</v>
      </c>
    </row>
    <row r="3326" spans="1:2" x14ac:dyDescent="0.3">
      <c r="A3326" s="21" t="s">
        <v>2799</v>
      </c>
      <c r="B3326" s="7">
        <v>11000</v>
      </c>
    </row>
    <row r="3327" spans="1:2" x14ac:dyDescent="0.3">
      <c r="A3327" s="22" t="s">
        <v>2759</v>
      </c>
      <c r="B3327" s="7">
        <v>11000</v>
      </c>
    </row>
    <row r="3328" spans="1:2" x14ac:dyDescent="0.3">
      <c r="A3328" s="23">
        <v>45835.464108796295</v>
      </c>
      <c r="B3328" s="7">
        <v>11000</v>
      </c>
    </row>
    <row r="3329" spans="1:2" x14ac:dyDescent="0.3">
      <c r="A3329" s="20" t="s">
        <v>2732</v>
      </c>
      <c r="B3329" s="7">
        <v>33250</v>
      </c>
    </row>
    <row r="3330" spans="1:2" x14ac:dyDescent="0.3">
      <c r="A3330" s="21" t="s">
        <v>2763</v>
      </c>
      <c r="B3330" s="7">
        <v>33250</v>
      </c>
    </row>
    <row r="3331" spans="1:2" x14ac:dyDescent="0.3">
      <c r="A3331" s="22" t="s">
        <v>2761</v>
      </c>
      <c r="B3331" s="7">
        <v>33250</v>
      </c>
    </row>
    <row r="3332" spans="1:2" x14ac:dyDescent="0.3">
      <c r="A3332" s="23">
        <v>45835.522453703707</v>
      </c>
      <c r="B3332" s="7">
        <v>33250</v>
      </c>
    </row>
    <row r="3333" spans="1:2" x14ac:dyDescent="0.3">
      <c r="A3333" s="20" t="s">
        <v>2734</v>
      </c>
      <c r="B3333" s="7">
        <v>27000</v>
      </c>
    </row>
    <row r="3334" spans="1:2" x14ac:dyDescent="0.3">
      <c r="A3334" s="21" t="s">
        <v>2773</v>
      </c>
      <c r="B3334" s="7">
        <v>13500</v>
      </c>
    </row>
    <row r="3335" spans="1:2" x14ac:dyDescent="0.3">
      <c r="A3335" s="22" t="s">
        <v>2786</v>
      </c>
      <c r="B3335" s="7">
        <v>13500</v>
      </c>
    </row>
    <row r="3336" spans="1:2" x14ac:dyDescent="0.3">
      <c r="A3336" s="23">
        <v>45835.601863425924</v>
      </c>
      <c r="B3336" s="7">
        <v>13500</v>
      </c>
    </row>
    <row r="3337" spans="1:2" x14ac:dyDescent="0.3">
      <c r="A3337" s="21" t="s">
        <v>2765</v>
      </c>
      <c r="B3337" s="7">
        <v>13500</v>
      </c>
    </row>
    <row r="3338" spans="1:2" x14ac:dyDescent="0.3">
      <c r="A3338" s="22" t="s">
        <v>2780</v>
      </c>
      <c r="B3338" s="7">
        <v>13500</v>
      </c>
    </row>
    <row r="3339" spans="1:2" x14ac:dyDescent="0.3">
      <c r="A3339" s="23">
        <v>45835.619293981479</v>
      </c>
      <c r="B3339" s="7">
        <v>13500</v>
      </c>
    </row>
    <row r="3340" spans="1:2" x14ac:dyDescent="0.3">
      <c r="A3340" s="20" t="s">
        <v>2735</v>
      </c>
      <c r="B3340" s="7">
        <v>50600.000000000007</v>
      </c>
    </row>
    <row r="3341" spans="1:2" x14ac:dyDescent="0.3">
      <c r="A3341" s="21" t="s">
        <v>2794</v>
      </c>
      <c r="B3341" s="7">
        <v>50600.000000000007</v>
      </c>
    </row>
    <row r="3342" spans="1:2" x14ac:dyDescent="0.3">
      <c r="A3342" s="22" t="s">
        <v>2755</v>
      </c>
      <c r="B3342" s="7">
        <v>50600.000000000007</v>
      </c>
    </row>
    <row r="3343" spans="1:2" x14ac:dyDescent="0.3">
      <c r="A3343" s="23">
        <v>45835.627199074072</v>
      </c>
      <c r="B3343" s="7">
        <v>50600.000000000007</v>
      </c>
    </row>
    <row r="3344" spans="1:2" x14ac:dyDescent="0.3">
      <c r="A3344" s="20" t="s">
        <v>2737</v>
      </c>
      <c r="B3344" s="7">
        <v>18000</v>
      </c>
    </row>
    <row r="3345" spans="1:2" x14ac:dyDescent="0.3">
      <c r="A3345" s="21" t="s">
        <v>2798</v>
      </c>
      <c r="B3345" s="7">
        <v>18000</v>
      </c>
    </row>
    <row r="3346" spans="1:2" x14ac:dyDescent="0.3">
      <c r="A3346" s="22" t="s">
        <v>2771</v>
      </c>
      <c r="B3346" s="7">
        <v>18000</v>
      </c>
    </row>
    <row r="3347" spans="1:2" x14ac:dyDescent="0.3">
      <c r="A3347" s="23">
        <v>45835.735949074071</v>
      </c>
      <c r="B3347" s="7">
        <v>18000</v>
      </c>
    </row>
    <row r="3348" spans="1:2" x14ac:dyDescent="0.3">
      <c r="A3348" s="20" t="s">
        <v>2740</v>
      </c>
      <c r="B3348" s="7">
        <v>101400</v>
      </c>
    </row>
    <row r="3349" spans="1:2" x14ac:dyDescent="0.3">
      <c r="A3349" s="21" t="s">
        <v>2772</v>
      </c>
      <c r="B3349" s="7">
        <v>18000</v>
      </c>
    </row>
    <row r="3350" spans="1:2" x14ac:dyDescent="0.3">
      <c r="A3350" s="22" t="s">
        <v>2791</v>
      </c>
      <c r="B3350" s="7">
        <v>18000</v>
      </c>
    </row>
    <row r="3351" spans="1:2" x14ac:dyDescent="0.3">
      <c r="A3351" s="23">
        <v>45835.852164351854</v>
      </c>
      <c r="B3351" s="7">
        <v>18000</v>
      </c>
    </row>
    <row r="3352" spans="1:2" x14ac:dyDescent="0.3">
      <c r="A3352" s="21" t="s">
        <v>2763</v>
      </c>
      <c r="B3352" s="7">
        <v>75000</v>
      </c>
    </row>
    <row r="3353" spans="1:2" x14ac:dyDescent="0.3">
      <c r="A3353" s="22" t="s">
        <v>2783</v>
      </c>
      <c r="B3353" s="7">
        <v>75000</v>
      </c>
    </row>
    <row r="3354" spans="1:2" x14ac:dyDescent="0.3">
      <c r="A3354" s="23">
        <v>45835.855752314812</v>
      </c>
      <c r="B3354" s="7">
        <v>75000</v>
      </c>
    </row>
    <row r="3355" spans="1:2" x14ac:dyDescent="0.3">
      <c r="A3355" s="21" t="s">
        <v>2796</v>
      </c>
      <c r="B3355" s="7">
        <v>8400</v>
      </c>
    </row>
    <row r="3356" spans="1:2" x14ac:dyDescent="0.3">
      <c r="A3356" s="22" t="s">
        <v>2757</v>
      </c>
      <c r="B3356" s="7">
        <v>8400</v>
      </c>
    </row>
    <row r="3357" spans="1:2" x14ac:dyDescent="0.3">
      <c r="A3357" s="23">
        <v>45835.874374999999</v>
      </c>
      <c r="B3357" s="7">
        <v>8400</v>
      </c>
    </row>
    <row r="3358" spans="1:2" x14ac:dyDescent="0.3">
      <c r="A3358" s="19" t="s">
        <v>2557</v>
      </c>
      <c r="B3358" s="7">
        <v>556500</v>
      </c>
    </row>
    <row r="3359" spans="1:2" x14ac:dyDescent="0.3">
      <c r="A3359" s="20" t="s">
        <v>2721</v>
      </c>
      <c r="B3359" s="7">
        <v>71500</v>
      </c>
    </row>
    <row r="3360" spans="1:2" x14ac:dyDescent="0.3">
      <c r="A3360" s="21" t="s">
        <v>2765</v>
      </c>
      <c r="B3360" s="7">
        <v>71500</v>
      </c>
    </row>
    <row r="3361" spans="1:2" x14ac:dyDescent="0.3">
      <c r="A3361" s="22" t="s">
        <v>2777</v>
      </c>
      <c r="B3361" s="7">
        <v>71500</v>
      </c>
    </row>
    <row r="3362" spans="1:2" x14ac:dyDescent="0.3">
      <c r="A3362" s="23">
        <v>45836.07744212963</v>
      </c>
      <c r="B3362" s="7">
        <v>71500</v>
      </c>
    </row>
    <row r="3363" spans="1:2" x14ac:dyDescent="0.3">
      <c r="A3363" s="20" t="s">
        <v>2725</v>
      </c>
      <c r="B3363" s="7">
        <v>6000</v>
      </c>
    </row>
    <row r="3364" spans="1:2" x14ac:dyDescent="0.3">
      <c r="A3364" s="21" t="s">
        <v>2777</v>
      </c>
      <c r="B3364" s="7">
        <v>6000</v>
      </c>
    </row>
    <row r="3365" spans="1:2" x14ac:dyDescent="0.3">
      <c r="A3365" s="22" t="s">
        <v>2768</v>
      </c>
      <c r="B3365" s="7">
        <v>6000</v>
      </c>
    </row>
    <row r="3366" spans="1:2" x14ac:dyDescent="0.3">
      <c r="A3366" s="23">
        <v>45836.230196759258</v>
      </c>
      <c r="B3366" s="7">
        <v>6000</v>
      </c>
    </row>
    <row r="3367" spans="1:2" x14ac:dyDescent="0.3">
      <c r="A3367" s="20" t="s">
        <v>2729</v>
      </c>
      <c r="B3367" s="7">
        <v>7699.9999999999991</v>
      </c>
    </row>
    <row r="3368" spans="1:2" x14ac:dyDescent="0.3">
      <c r="A3368" s="21" t="s">
        <v>2789</v>
      </c>
      <c r="B3368" s="7">
        <v>7699.9999999999991</v>
      </c>
    </row>
    <row r="3369" spans="1:2" x14ac:dyDescent="0.3">
      <c r="A3369" s="22" t="s">
        <v>2779</v>
      </c>
      <c r="B3369" s="7">
        <v>7699.9999999999991</v>
      </c>
    </row>
    <row r="3370" spans="1:2" x14ac:dyDescent="0.3">
      <c r="A3370" s="23">
        <v>45836.390486111108</v>
      </c>
      <c r="B3370" s="7">
        <v>7699.9999999999991</v>
      </c>
    </row>
    <row r="3371" spans="1:2" x14ac:dyDescent="0.3">
      <c r="A3371" s="20" t="s">
        <v>2730</v>
      </c>
      <c r="B3371" s="7">
        <v>50600</v>
      </c>
    </row>
    <row r="3372" spans="1:2" x14ac:dyDescent="0.3">
      <c r="A3372" s="21" t="s">
        <v>2795</v>
      </c>
      <c r="B3372" s="7">
        <v>27600</v>
      </c>
    </row>
    <row r="3373" spans="1:2" x14ac:dyDescent="0.3">
      <c r="A3373" s="22" t="s">
        <v>2775</v>
      </c>
      <c r="B3373" s="7">
        <v>27600</v>
      </c>
    </row>
    <row r="3374" spans="1:2" x14ac:dyDescent="0.3">
      <c r="A3374" s="23">
        <v>45836.442708333336</v>
      </c>
      <c r="B3374" s="7">
        <v>27600</v>
      </c>
    </row>
    <row r="3375" spans="1:2" x14ac:dyDescent="0.3">
      <c r="A3375" s="21" t="s">
        <v>2752</v>
      </c>
      <c r="B3375" s="7">
        <v>11000</v>
      </c>
    </row>
    <row r="3376" spans="1:2" x14ac:dyDescent="0.3">
      <c r="A3376" s="22" t="s">
        <v>2790</v>
      </c>
      <c r="B3376" s="7">
        <v>11000</v>
      </c>
    </row>
    <row r="3377" spans="1:2" x14ac:dyDescent="0.3">
      <c r="A3377" s="23">
        <v>45836.450023148151</v>
      </c>
      <c r="B3377" s="7">
        <v>11000</v>
      </c>
    </row>
    <row r="3378" spans="1:2" x14ac:dyDescent="0.3">
      <c r="A3378" s="21" t="s">
        <v>2801</v>
      </c>
      <c r="B3378" s="7">
        <v>12000</v>
      </c>
    </row>
    <row r="3379" spans="1:2" x14ac:dyDescent="0.3">
      <c r="A3379" s="22" t="s">
        <v>2791</v>
      </c>
      <c r="B3379" s="7">
        <v>12000</v>
      </c>
    </row>
    <row r="3380" spans="1:2" x14ac:dyDescent="0.3">
      <c r="A3380" s="23">
        <v>45836.454942129632</v>
      </c>
      <c r="B3380" s="7">
        <v>12000</v>
      </c>
    </row>
    <row r="3381" spans="1:2" x14ac:dyDescent="0.3">
      <c r="A3381" s="20" t="s">
        <v>2731</v>
      </c>
      <c r="B3381" s="7">
        <v>16500</v>
      </c>
    </row>
    <row r="3382" spans="1:2" x14ac:dyDescent="0.3">
      <c r="A3382" s="21" t="s">
        <v>2790</v>
      </c>
      <c r="B3382" s="7">
        <v>7000</v>
      </c>
    </row>
    <row r="3383" spans="1:2" x14ac:dyDescent="0.3">
      <c r="A3383" s="22" t="s">
        <v>2798</v>
      </c>
      <c r="B3383" s="7">
        <v>7000</v>
      </c>
    </row>
    <row r="3384" spans="1:2" x14ac:dyDescent="0.3">
      <c r="A3384" s="23">
        <v>45836.460173611114</v>
      </c>
      <c r="B3384" s="7">
        <v>7000</v>
      </c>
    </row>
    <row r="3385" spans="1:2" x14ac:dyDescent="0.3">
      <c r="A3385" s="21" t="s">
        <v>2798</v>
      </c>
      <c r="B3385" s="7">
        <v>9500</v>
      </c>
    </row>
    <row r="3386" spans="1:2" x14ac:dyDescent="0.3">
      <c r="A3386" s="22" t="s">
        <v>2748</v>
      </c>
      <c r="B3386" s="7">
        <v>9500</v>
      </c>
    </row>
    <row r="3387" spans="1:2" x14ac:dyDescent="0.3">
      <c r="A3387" s="23">
        <v>45836.485520833332</v>
      </c>
      <c r="B3387" s="7">
        <v>9500</v>
      </c>
    </row>
    <row r="3388" spans="1:2" x14ac:dyDescent="0.3">
      <c r="A3388" s="20" t="s">
        <v>2732</v>
      </c>
      <c r="B3388" s="7">
        <v>21200</v>
      </c>
    </row>
    <row r="3389" spans="1:2" x14ac:dyDescent="0.3">
      <c r="A3389" s="21" t="s">
        <v>2794</v>
      </c>
      <c r="B3389" s="7">
        <v>13200.000000000002</v>
      </c>
    </row>
    <row r="3390" spans="1:2" x14ac:dyDescent="0.3">
      <c r="A3390" s="22" t="s">
        <v>2795</v>
      </c>
      <c r="B3390" s="7">
        <v>13200.000000000002</v>
      </c>
    </row>
    <row r="3391" spans="1:2" x14ac:dyDescent="0.3">
      <c r="A3391" s="23">
        <v>45836.502511574072</v>
      </c>
      <c r="B3391" s="7">
        <v>13200.000000000002</v>
      </c>
    </row>
    <row r="3392" spans="1:2" x14ac:dyDescent="0.3">
      <c r="A3392" s="21" t="s">
        <v>2773</v>
      </c>
      <c r="B3392" s="7">
        <v>8000</v>
      </c>
    </row>
    <row r="3393" spans="1:2" x14ac:dyDescent="0.3">
      <c r="A3393" s="22" t="s">
        <v>2760</v>
      </c>
      <c r="B3393" s="7">
        <v>8000</v>
      </c>
    </row>
    <row r="3394" spans="1:2" x14ac:dyDescent="0.3">
      <c r="A3394" s="23">
        <v>45836.518217592595</v>
      </c>
      <c r="B3394" s="7">
        <v>8000</v>
      </c>
    </row>
    <row r="3395" spans="1:2" x14ac:dyDescent="0.3">
      <c r="A3395" s="20" t="s">
        <v>2733</v>
      </c>
      <c r="B3395" s="7">
        <v>15000</v>
      </c>
    </row>
    <row r="3396" spans="1:2" x14ac:dyDescent="0.3">
      <c r="A3396" s="21" t="s">
        <v>2778</v>
      </c>
      <c r="B3396" s="7">
        <v>15000</v>
      </c>
    </row>
    <row r="3397" spans="1:2" x14ac:dyDescent="0.3">
      <c r="A3397" s="22" t="s">
        <v>2797</v>
      </c>
      <c r="B3397" s="7">
        <v>15000</v>
      </c>
    </row>
    <row r="3398" spans="1:2" x14ac:dyDescent="0.3">
      <c r="A3398" s="23">
        <v>45836.565289351849</v>
      </c>
      <c r="B3398" s="7">
        <v>15000</v>
      </c>
    </row>
    <row r="3399" spans="1:2" x14ac:dyDescent="0.3">
      <c r="A3399" s="20" t="s">
        <v>2734</v>
      </c>
      <c r="B3399" s="7">
        <v>44400</v>
      </c>
    </row>
    <row r="3400" spans="1:2" x14ac:dyDescent="0.3">
      <c r="A3400" s="21" t="s">
        <v>2758</v>
      </c>
      <c r="B3400" s="7">
        <v>15000</v>
      </c>
    </row>
    <row r="3401" spans="1:2" x14ac:dyDescent="0.3">
      <c r="A3401" s="22" t="s">
        <v>2763</v>
      </c>
      <c r="B3401" s="7">
        <v>15000</v>
      </c>
    </row>
    <row r="3402" spans="1:2" x14ac:dyDescent="0.3">
      <c r="A3402" s="23">
        <v>45836.583703703705</v>
      </c>
      <c r="B3402" s="7">
        <v>15000</v>
      </c>
    </row>
    <row r="3403" spans="1:2" x14ac:dyDescent="0.3">
      <c r="A3403" s="21" t="s">
        <v>2779</v>
      </c>
      <c r="B3403" s="7">
        <v>29399.999999999996</v>
      </c>
    </row>
    <row r="3404" spans="1:2" x14ac:dyDescent="0.3">
      <c r="A3404" s="22" t="s">
        <v>2766</v>
      </c>
      <c r="B3404" s="7">
        <v>29399.999999999996</v>
      </c>
    </row>
    <row r="3405" spans="1:2" x14ac:dyDescent="0.3">
      <c r="A3405" s="23">
        <v>45836.596238425926</v>
      </c>
      <c r="B3405" s="7">
        <v>29399.999999999996</v>
      </c>
    </row>
    <row r="3406" spans="1:2" x14ac:dyDescent="0.3">
      <c r="A3406" s="20" t="s">
        <v>2735</v>
      </c>
      <c r="B3406" s="7">
        <v>120000</v>
      </c>
    </row>
    <row r="3407" spans="1:2" x14ac:dyDescent="0.3">
      <c r="A3407" s="21" t="s">
        <v>2760</v>
      </c>
      <c r="B3407" s="7">
        <v>16800</v>
      </c>
    </row>
    <row r="3408" spans="1:2" x14ac:dyDescent="0.3">
      <c r="A3408" s="22" t="s">
        <v>2805</v>
      </c>
      <c r="B3408" s="7">
        <v>16800</v>
      </c>
    </row>
    <row r="3409" spans="1:2" x14ac:dyDescent="0.3">
      <c r="A3409" s="23">
        <v>45836.635381944441</v>
      </c>
      <c r="B3409" s="7">
        <v>16800</v>
      </c>
    </row>
    <row r="3410" spans="1:2" x14ac:dyDescent="0.3">
      <c r="A3410" s="21" t="s">
        <v>2764</v>
      </c>
      <c r="B3410" s="7">
        <v>72000</v>
      </c>
    </row>
    <row r="3411" spans="1:2" x14ac:dyDescent="0.3">
      <c r="A3411" s="22" t="s">
        <v>2764</v>
      </c>
      <c r="B3411" s="7">
        <v>72000</v>
      </c>
    </row>
    <row r="3412" spans="1:2" x14ac:dyDescent="0.3">
      <c r="A3412" s="23">
        <v>45836.656064814815</v>
      </c>
      <c r="B3412" s="7">
        <v>72000</v>
      </c>
    </row>
    <row r="3413" spans="1:2" x14ac:dyDescent="0.3">
      <c r="A3413" s="21" t="s">
        <v>2805</v>
      </c>
      <c r="B3413" s="7">
        <v>31200</v>
      </c>
    </row>
    <row r="3414" spans="1:2" x14ac:dyDescent="0.3">
      <c r="A3414" s="22" t="s">
        <v>2779</v>
      </c>
      <c r="B3414" s="7">
        <v>31200</v>
      </c>
    </row>
    <row r="3415" spans="1:2" x14ac:dyDescent="0.3">
      <c r="A3415" s="23">
        <v>45836.66479166667</v>
      </c>
      <c r="B3415" s="7">
        <v>31200</v>
      </c>
    </row>
    <row r="3416" spans="1:2" x14ac:dyDescent="0.3">
      <c r="A3416" s="20" t="s">
        <v>2736</v>
      </c>
      <c r="B3416" s="7">
        <v>7200</v>
      </c>
    </row>
    <row r="3417" spans="1:2" x14ac:dyDescent="0.3">
      <c r="A3417" s="21" t="s">
        <v>2778</v>
      </c>
      <c r="B3417" s="7">
        <v>7200</v>
      </c>
    </row>
    <row r="3418" spans="1:2" x14ac:dyDescent="0.3">
      <c r="A3418" s="22" t="s">
        <v>2794</v>
      </c>
      <c r="B3418" s="7">
        <v>7200</v>
      </c>
    </row>
    <row r="3419" spans="1:2" x14ac:dyDescent="0.3">
      <c r="A3419" s="23">
        <v>45836.690312500003</v>
      </c>
      <c r="B3419" s="7">
        <v>7200</v>
      </c>
    </row>
    <row r="3420" spans="1:2" x14ac:dyDescent="0.3">
      <c r="A3420" s="20" t="s">
        <v>2737</v>
      </c>
      <c r="B3420" s="7">
        <v>185400</v>
      </c>
    </row>
    <row r="3421" spans="1:2" x14ac:dyDescent="0.3">
      <c r="A3421" s="21" t="s">
        <v>2788</v>
      </c>
      <c r="B3421" s="7">
        <v>24000</v>
      </c>
    </row>
    <row r="3422" spans="1:2" x14ac:dyDescent="0.3">
      <c r="A3422" s="22" t="s">
        <v>2750</v>
      </c>
      <c r="B3422" s="7">
        <v>24000</v>
      </c>
    </row>
    <row r="3423" spans="1:2" x14ac:dyDescent="0.3">
      <c r="A3423" s="23">
        <v>45836.723090277781</v>
      </c>
      <c r="B3423" s="7">
        <v>24000</v>
      </c>
    </row>
    <row r="3424" spans="1:2" x14ac:dyDescent="0.3">
      <c r="A3424" s="21" t="s">
        <v>2766</v>
      </c>
      <c r="B3424" s="7">
        <v>161400</v>
      </c>
    </row>
    <row r="3425" spans="1:2" x14ac:dyDescent="0.3">
      <c r="A3425" s="22" t="s">
        <v>2769</v>
      </c>
      <c r="B3425" s="7">
        <v>161400</v>
      </c>
    </row>
    <row r="3426" spans="1:2" x14ac:dyDescent="0.3">
      <c r="A3426" s="23">
        <v>45836.733159722222</v>
      </c>
      <c r="B3426" s="7">
        <v>161400</v>
      </c>
    </row>
    <row r="3427" spans="1:2" x14ac:dyDescent="0.3">
      <c r="A3427" s="20" t="s">
        <v>2738</v>
      </c>
      <c r="B3427" s="7">
        <v>11000</v>
      </c>
    </row>
    <row r="3428" spans="1:2" x14ac:dyDescent="0.3">
      <c r="A3428" s="21" t="s">
        <v>2754</v>
      </c>
      <c r="B3428" s="7">
        <v>11000</v>
      </c>
    </row>
    <row r="3429" spans="1:2" x14ac:dyDescent="0.3">
      <c r="A3429" s="22" t="s">
        <v>2799</v>
      </c>
      <c r="B3429" s="7">
        <v>11000</v>
      </c>
    </row>
    <row r="3430" spans="1:2" x14ac:dyDescent="0.3">
      <c r="A3430" s="23">
        <v>45836.769537037035</v>
      </c>
      <c r="B3430" s="7">
        <v>11000</v>
      </c>
    </row>
    <row r="3431" spans="1:2" x14ac:dyDescent="0.3">
      <c r="A3431" s="19" t="s">
        <v>2558</v>
      </c>
      <c r="B3431" s="7">
        <v>800800</v>
      </c>
    </row>
    <row r="3432" spans="1:2" x14ac:dyDescent="0.3">
      <c r="A3432" s="20" t="s">
        <v>2721</v>
      </c>
      <c r="B3432" s="7">
        <v>55200</v>
      </c>
    </row>
    <row r="3433" spans="1:2" x14ac:dyDescent="0.3">
      <c r="A3433" s="21" t="s">
        <v>2762</v>
      </c>
      <c r="B3433" s="7">
        <v>55200</v>
      </c>
    </row>
    <row r="3434" spans="1:2" x14ac:dyDescent="0.3">
      <c r="A3434" s="22" t="s">
        <v>2793</v>
      </c>
      <c r="B3434" s="7">
        <v>55200</v>
      </c>
    </row>
    <row r="3435" spans="1:2" x14ac:dyDescent="0.3">
      <c r="A3435" s="23">
        <v>45837.080601851849</v>
      </c>
      <c r="B3435" s="7">
        <v>55200</v>
      </c>
    </row>
    <row r="3436" spans="1:2" x14ac:dyDescent="0.3">
      <c r="A3436" s="20" t="s">
        <v>2726</v>
      </c>
      <c r="B3436" s="7">
        <v>23100.000000000004</v>
      </c>
    </row>
    <row r="3437" spans="1:2" x14ac:dyDescent="0.3">
      <c r="A3437" s="21" t="s">
        <v>2765</v>
      </c>
      <c r="B3437" s="7">
        <v>23100.000000000004</v>
      </c>
    </row>
    <row r="3438" spans="1:2" x14ac:dyDescent="0.3">
      <c r="A3438" s="22" t="s">
        <v>2786</v>
      </c>
      <c r="B3438" s="7">
        <v>23100.000000000004</v>
      </c>
    </row>
    <row r="3439" spans="1:2" x14ac:dyDescent="0.3">
      <c r="A3439" s="23">
        <v>45837.285891203705</v>
      </c>
      <c r="B3439" s="7">
        <v>23100.000000000004</v>
      </c>
    </row>
    <row r="3440" spans="1:2" x14ac:dyDescent="0.3">
      <c r="A3440" s="20" t="s">
        <v>2728</v>
      </c>
      <c r="B3440" s="7">
        <v>118500</v>
      </c>
    </row>
    <row r="3441" spans="1:2" x14ac:dyDescent="0.3">
      <c r="A3441" s="21" t="s">
        <v>2794</v>
      </c>
      <c r="B3441" s="7">
        <v>103500</v>
      </c>
    </row>
    <row r="3442" spans="1:2" x14ac:dyDescent="0.3">
      <c r="A3442" s="22" t="s">
        <v>2770</v>
      </c>
      <c r="B3442" s="7">
        <v>103500</v>
      </c>
    </row>
    <row r="3443" spans="1:2" x14ac:dyDescent="0.3">
      <c r="A3443" s="23">
        <v>45837.335694444446</v>
      </c>
      <c r="B3443" s="7">
        <v>103500</v>
      </c>
    </row>
    <row r="3444" spans="1:2" x14ac:dyDescent="0.3">
      <c r="A3444" s="21" t="s">
        <v>2805</v>
      </c>
      <c r="B3444" s="7">
        <v>15000</v>
      </c>
    </row>
    <row r="3445" spans="1:2" x14ac:dyDescent="0.3">
      <c r="A3445" s="22" t="s">
        <v>2769</v>
      </c>
      <c r="B3445" s="7">
        <v>15000</v>
      </c>
    </row>
    <row r="3446" spans="1:2" x14ac:dyDescent="0.3">
      <c r="A3446" s="23">
        <v>45837.373437499999</v>
      </c>
      <c r="B3446" s="7">
        <v>15000</v>
      </c>
    </row>
    <row r="3447" spans="1:2" x14ac:dyDescent="0.3">
      <c r="A3447" s="20" t="s">
        <v>2729</v>
      </c>
      <c r="B3447" s="7">
        <v>95500</v>
      </c>
    </row>
    <row r="3448" spans="1:2" x14ac:dyDescent="0.3">
      <c r="A3448" s="21" t="s">
        <v>2772</v>
      </c>
      <c r="B3448" s="7">
        <v>35100</v>
      </c>
    </row>
    <row r="3449" spans="1:2" x14ac:dyDescent="0.3">
      <c r="A3449" s="22" t="s">
        <v>2797</v>
      </c>
      <c r="B3449" s="7">
        <v>35100</v>
      </c>
    </row>
    <row r="3450" spans="1:2" x14ac:dyDescent="0.3">
      <c r="A3450" s="23">
        <v>45837.393761574072</v>
      </c>
      <c r="B3450" s="7">
        <v>35100</v>
      </c>
    </row>
    <row r="3451" spans="1:2" x14ac:dyDescent="0.3">
      <c r="A3451" s="21" t="s">
        <v>2763</v>
      </c>
      <c r="B3451" s="7">
        <v>28000</v>
      </c>
    </row>
    <row r="3452" spans="1:2" x14ac:dyDescent="0.3">
      <c r="A3452" s="22" t="s">
        <v>2805</v>
      </c>
      <c r="B3452" s="7">
        <v>28000</v>
      </c>
    </row>
    <row r="3453" spans="1:2" x14ac:dyDescent="0.3">
      <c r="A3453" s="23">
        <v>45837.397881944446</v>
      </c>
      <c r="B3453" s="7">
        <v>28000</v>
      </c>
    </row>
    <row r="3454" spans="1:2" x14ac:dyDescent="0.3">
      <c r="A3454" s="21" t="s">
        <v>2802</v>
      </c>
      <c r="B3454" s="7">
        <v>32400</v>
      </c>
    </row>
    <row r="3455" spans="1:2" x14ac:dyDescent="0.3">
      <c r="A3455" s="22" t="s">
        <v>2784</v>
      </c>
      <c r="B3455" s="7">
        <v>32400</v>
      </c>
    </row>
    <row r="3456" spans="1:2" x14ac:dyDescent="0.3">
      <c r="A3456" s="23">
        <v>45837.411990740744</v>
      </c>
      <c r="B3456" s="7">
        <v>32400</v>
      </c>
    </row>
    <row r="3457" spans="1:2" x14ac:dyDescent="0.3">
      <c r="A3457" s="20" t="s">
        <v>2730</v>
      </c>
      <c r="B3457" s="7">
        <v>20900</v>
      </c>
    </row>
    <row r="3458" spans="1:2" x14ac:dyDescent="0.3">
      <c r="A3458" s="21" t="s">
        <v>2791</v>
      </c>
      <c r="B3458" s="7">
        <v>20900</v>
      </c>
    </row>
    <row r="3459" spans="1:2" x14ac:dyDescent="0.3">
      <c r="A3459" s="22" t="s">
        <v>2747</v>
      </c>
      <c r="B3459" s="7">
        <v>20900</v>
      </c>
    </row>
    <row r="3460" spans="1:2" x14ac:dyDescent="0.3">
      <c r="A3460" s="23">
        <v>45837.421944444446</v>
      </c>
      <c r="B3460" s="7">
        <v>20900</v>
      </c>
    </row>
    <row r="3461" spans="1:2" x14ac:dyDescent="0.3">
      <c r="A3461" s="20" t="s">
        <v>2731</v>
      </c>
      <c r="B3461" s="7">
        <v>105050</v>
      </c>
    </row>
    <row r="3462" spans="1:2" x14ac:dyDescent="0.3">
      <c r="A3462" s="21" t="s">
        <v>2790</v>
      </c>
      <c r="B3462" s="7">
        <v>33750</v>
      </c>
    </row>
    <row r="3463" spans="1:2" x14ac:dyDescent="0.3">
      <c r="A3463" s="22" t="s">
        <v>2783</v>
      </c>
      <c r="B3463" s="7">
        <v>33750</v>
      </c>
    </row>
    <row r="3464" spans="1:2" x14ac:dyDescent="0.3">
      <c r="A3464" s="23">
        <v>45837.459918981483</v>
      </c>
      <c r="B3464" s="7">
        <v>33750</v>
      </c>
    </row>
    <row r="3465" spans="1:2" x14ac:dyDescent="0.3">
      <c r="A3465" s="21" t="s">
        <v>2800</v>
      </c>
      <c r="B3465" s="7">
        <v>71300</v>
      </c>
    </row>
    <row r="3466" spans="1:2" x14ac:dyDescent="0.3">
      <c r="A3466" s="22" t="s">
        <v>2772</v>
      </c>
      <c r="B3466" s="7">
        <v>71300</v>
      </c>
    </row>
    <row r="3467" spans="1:2" x14ac:dyDescent="0.3">
      <c r="A3467" s="23">
        <v>45837.496145833335</v>
      </c>
      <c r="B3467" s="7">
        <v>71300</v>
      </c>
    </row>
    <row r="3468" spans="1:2" x14ac:dyDescent="0.3">
      <c r="A3468" s="20" t="s">
        <v>2732</v>
      </c>
      <c r="B3468" s="7">
        <v>10000</v>
      </c>
    </row>
    <row r="3469" spans="1:2" x14ac:dyDescent="0.3">
      <c r="A3469" s="21" t="s">
        <v>2796</v>
      </c>
      <c r="B3469" s="7">
        <v>10000</v>
      </c>
    </row>
    <row r="3470" spans="1:2" x14ac:dyDescent="0.3">
      <c r="A3470" s="22" t="s">
        <v>2771</v>
      </c>
      <c r="B3470" s="7">
        <v>10000</v>
      </c>
    </row>
    <row r="3471" spans="1:2" x14ac:dyDescent="0.3">
      <c r="A3471" s="23">
        <v>45837.541504629633</v>
      </c>
      <c r="B3471" s="7">
        <v>10000</v>
      </c>
    </row>
    <row r="3472" spans="1:2" x14ac:dyDescent="0.3">
      <c r="A3472" s="20" t="s">
        <v>2733</v>
      </c>
      <c r="B3472" s="7">
        <v>71500</v>
      </c>
    </row>
    <row r="3473" spans="1:2" x14ac:dyDescent="0.3">
      <c r="A3473" s="21" t="s">
        <v>2755</v>
      </c>
      <c r="B3473" s="7">
        <v>30000</v>
      </c>
    </row>
    <row r="3474" spans="1:2" x14ac:dyDescent="0.3">
      <c r="A3474" s="22" t="s">
        <v>2799</v>
      </c>
      <c r="B3474" s="7">
        <v>30000</v>
      </c>
    </row>
    <row r="3475" spans="1:2" x14ac:dyDescent="0.3">
      <c r="A3475" s="23">
        <v>45837.548703703702</v>
      </c>
      <c r="B3475" s="7">
        <v>30000</v>
      </c>
    </row>
    <row r="3476" spans="1:2" x14ac:dyDescent="0.3">
      <c r="A3476" s="21" t="s">
        <v>2783</v>
      </c>
      <c r="B3476" s="7">
        <v>10000</v>
      </c>
    </row>
    <row r="3477" spans="1:2" x14ac:dyDescent="0.3">
      <c r="A3477" s="22" t="s">
        <v>2757</v>
      </c>
      <c r="B3477" s="7">
        <v>10000</v>
      </c>
    </row>
    <row r="3478" spans="1:2" x14ac:dyDescent="0.3">
      <c r="A3478" s="23">
        <v>45837.553541666668</v>
      </c>
      <c r="B3478" s="7">
        <v>10000</v>
      </c>
    </row>
    <row r="3479" spans="1:2" x14ac:dyDescent="0.3">
      <c r="A3479" s="21" t="s">
        <v>2771</v>
      </c>
      <c r="B3479" s="7">
        <v>31499.999999999996</v>
      </c>
    </row>
    <row r="3480" spans="1:2" x14ac:dyDescent="0.3">
      <c r="A3480" s="22" t="s">
        <v>2802</v>
      </c>
      <c r="B3480" s="7">
        <v>31499.999999999996</v>
      </c>
    </row>
    <row r="3481" spans="1:2" x14ac:dyDescent="0.3">
      <c r="A3481" s="23">
        <v>45837.574224537035</v>
      </c>
      <c r="B3481" s="7">
        <v>31499.999999999996</v>
      </c>
    </row>
    <row r="3482" spans="1:2" x14ac:dyDescent="0.3">
      <c r="A3482" s="20" t="s">
        <v>2734</v>
      </c>
      <c r="B3482" s="7">
        <v>8000</v>
      </c>
    </row>
    <row r="3483" spans="1:2" x14ac:dyDescent="0.3">
      <c r="A3483" s="21" t="s">
        <v>2777</v>
      </c>
      <c r="B3483" s="7">
        <v>8000</v>
      </c>
    </row>
    <row r="3484" spans="1:2" x14ac:dyDescent="0.3">
      <c r="A3484" s="22" t="s">
        <v>2752</v>
      </c>
      <c r="B3484" s="7">
        <v>8000</v>
      </c>
    </row>
    <row r="3485" spans="1:2" x14ac:dyDescent="0.3">
      <c r="A3485" s="23">
        <v>45837.605416666665</v>
      </c>
      <c r="B3485" s="7">
        <v>8000</v>
      </c>
    </row>
    <row r="3486" spans="1:2" x14ac:dyDescent="0.3">
      <c r="A3486" s="20" t="s">
        <v>2736</v>
      </c>
      <c r="B3486" s="7">
        <v>4000</v>
      </c>
    </row>
    <row r="3487" spans="1:2" x14ac:dyDescent="0.3">
      <c r="A3487" s="21" t="s">
        <v>2791</v>
      </c>
      <c r="B3487" s="7">
        <v>4000</v>
      </c>
    </row>
    <row r="3488" spans="1:2" x14ac:dyDescent="0.3">
      <c r="A3488" s="22" t="s">
        <v>2762</v>
      </c>
      <c r="B3488" s="7">
        <v>4000</v>
      </c>
    </row>
    <row r="3489" spans="1:2" x14ac:dyDescent="0.3">
      <c r="A3489" s="23">
        <v>45837.672175925924</v>
      </c>
      <c r="B3489" s="7">
        <v>4000</v>
      </c>
    </row>
    <row r="3490" spans="1:2" x14ac:dyDescent="0.3">
      <c r="A3490" s="20" t="s">
        <v>2737</v>
      </c>
      <c r="B3490" s="7">
        <v>14250</v>
      </c>
    </row>
    <row r="3491" spans="1:2" x14ac:dyDescent="0.3">
      <c r="A3491" s="21" t="s">
        <v>2758</v>
      </c>
      <c r="B3491" s="7">
        <v>14250</v>
      </c>
    </row>
    <row r="3492" spans="1:2" x14ac:dyDescent="0.3">
      <c r="A3492" s="22" t="s">
        <v>2756</v>
      </c>
      <c r="B3492" s="7">
        <v>14250</v>
      </c>
    </row>
    <row r="3493" spans="1:2" x14ac:dyDescent="0.3">
      <c r="A3493" s="23">
        <v>45837.708796296298</v>
      </c>
      <c r="B3493" s="7">
        <v>14250</v>
      </c>
    </row>
    <row r="3494" spans="1:2" x14ac:dyDescent="0.3">
      <c r="A3494" s="20" t="s">
        <v>2738</v>
      </c>
      <c r="B3494" s="7">
        <v>85000</v>
      </c>
    </row>
    <row r="3495" spans="1:2" x14ac:dyDescent="0.3">
      <c r="A3495" s="21" t="s">
        <v>2770</v>
      </c>
      <c r="B3495" s="7">
        <v>39000</v>
      </c>
    </row>
    <row r="3496" spans="1:2" x14ac:dyDescent="0.3">
      <c r="A3496" s="22" t="s">
        <v>2798</v>
      </c>
      <c r="B3496" s="7">
        <v>39000</v>
      </c>
    </row>
    <row r="3497" spans="1:2" x14ac:dyDescent="0.3">
      <c r="A3497" s="23">
        <v>45837.767118055555</v>
      </c>
      <c r="B3497" s="7">
        <v>39000</v>
      </c>
    </row>
    <row r="3498" spans="1:2" x14ac:dyDescent="0.3">
      <c r="A3498" s="21" t="s">
        <v>2776</v>
      </c>
      <c r="B3498" s="7">
        <v>46000</v>
      </c>
    </row>
    <row r="3499" spans="1:2" x14ac:dyDescent="0.3">
      <c r="A3499" s="22" t="s">
        <v>2780</v>
      </c>
      <c r="B3499" s="7">
        <v>46000</v>
      </c>
    </row>
    <row r="3500" spans="1:2" x14ac:dyDescent="0.3">
      <c r="A3500" s="23">
        <v>45837.785266203704</v>
      </c>
      <c r="B3500" s="7">
        <v>46000</v>
      </c>
    </row>
    <row r="3501" spans="1:2" x14ac:dyDescent="0.3">
      <c r="A3501" s="20" t="s">
        <v>2739</v>
      </c>
      <c r="B3501" s="7">
        <v>36800</v>
      </c>
    </row>
    <row r="3502" spans="1:2" x14ac:dyDescent="0.3">
      <c r="A3502" s="21" t="s">
        <v>2747</v>
      </c>
      <c r="B3502" s="7">
        <v>36800</v>
      </c>
    </row>
    <row r="3503" spans="1:2" x14ac:dyDescent="0.3">
      <c r="A3503" s="22" t="s">
        <v>2805</v>
      </c>
      <c r="B3503" s="7">
        <v>36800</v>
      </c>
    </row>
    <row r="3504" spans="1:2" x14ac:dyDescent="0.3">
      <c r="A3504" s="23">
        <v>45837.817326388889</v>
      </c>
      <c r="B3504" s="7">
        <v>36800</v>
      </c>
    </row>
    <row r="3505" spans="1:2" x14ac:dyDescent="0.3">
      <c r="A3505" s="20" t="s">
        <v>2740</v>
      </c>
      <c r="B3505" s="7">
        <v>38000</v>
      </c>
    </row>
    <row r="3506" spans="1:2" x14ac:dyDescent="0.3">
      <c r="A3506" s="21" t="s">
        <v>2773</v>
      </c>
      <c r="B3506" s="7">
        <v>38000</v>
      </c>
    </row>
    <row r="3507" spans="1:2" x14ac:dyDescent="0.3">
      <c r="A3507" s="22" t="s">
        <v>2773</v>
      </c>
      <c r="B3507" s="7">
        <v>38000</v>
      </c>
    </row>
    <row r="3508" spans="1:2" x14ac:dyDescent="0.3">
      <c r="A3508" s="23">
        <v>45837.851689814815</v>
      </c>
      <c r="B3508" s="7">
        <v>38000</v>
      </c>
    </row>
    <row r="3509" spans="1:2" x14ac:dyDescent="0.3">
      <c r="A3509" s="20" t="s">
        <v>2741</v>
      </c>
      <c r="B3509" s="7">
        <v>115000</v>
      </c>
    </row>
    <row r="3510" spans="1:2" x14ac:dyDescent="0.3">
      <c r="A3510" s="21" t="s">
        <v>2783</v>
      </c>
      <c r="B3510" s="7">
        <v>57500</v>
      </c>
    </row>
    <row r="3511" spans="1:2" x14ac:dyDescent="0.3">
      <c r="A3511" s="22" t="s">
        <v>2779</v>
      </c>
      <c r="B3511" s="7">
        <v>57500</v>
      </c>
    </row>
    <row r="3512" spans="1:2" x14ac:dyDescent="0.3">
      <c r="A3512" s="23">
        <v>45837.887013888889</v>
      </c>
      <c r="B3512" s="7">
        <v>57500</v>
      </c>
    </row>
    <row r="3513" spans="1:2" x14ac:dyDescent="0.3">
      <c r="A3513" s="21" t="s">
        <v>2759</v>
      </c>
      <c r="B3513" s="7">
        <v>57500</v>
      </c>
    </row>
    <row r="3514" spans="1:2" x14ac:dyDescent="0.3">
      <c r="A3514" s="22" t="s">
        <v>2778</v>
      </c>
      <c r="B3514" s="7">
        <v>57500</v>
      </c>
    </row>
    <row r="3515" spans="1:2" x14ac:dyDescent="0.3">
      <c r="A3515" s="23">
        <v>45837.88858796296</v>
      </c>
      <c r="B3515" s="7">
        <v>57500</v>
      </c>
    </row>
    <row r="3516" spans="1:2" x14ac:dyDescent="0.3">
      <c r="A3516" s="19" t="s">
        <v>2559</v>
      </c>
      <c r="B3516" s="7">
        <v>649750</v>
      </c>
    </row>
    <row r="3517" spans="1:2" x14ac:dyDescent="0.3">
      <c r="A3517" s="20" t="s">
        <v>2726</v>
      </c>
      <c r="B3517" s="7">
        <v>24000</v>
      </c>
    </row>
    <row r="3518" spans="1:2" x14ac:dyDescent="0.3">
      <c r="A3518" s="21" t="s">
        <v>2765</v>
      </c>
      <c r="B3518" s="7">
        <v>24000</v>
      </c>
    </row>
    <row r="3519" spans="1:2" x14ac:dyDescent="0.3">
      <c r="A3519" s="22" t="s">
        <v>2762</v>
      </c>
      <c r="B3519" s="7">
        <v>24000</v>
      </c>
    </row>
    <row r="3520" spans="1:2" x14ac:dyDescent="0.3">
      <c r="A3520" s="23">
        <v>45838.286064814813</v>
      </c>
      <c r="B3520" s="7">
        <v>24000</v>
      </c>
    </row>
    <row r="3521" spans="1:2" x14ac:dyDescent="0.3">
      <c r="A3521" s="20" t="s">
        <v>2727</v>
      </c>
      <c r="B3521" s="7">
        <v>43750</v>
      </c>
    </row>
    <row r="3522" spans="1:2" x14ac:dyDescent="0.3">
      <c r="A3522" s="21" t="s">
        <v>2767</v>
      </c>
      <c r="B3522" s="7">
        <v>43750</v>
      </c>
    </row>
    <row r="3523" spans="1:2" x14ac:dyDescent="0.3">
      <c r="A3523" s="22" t="s">
        <v>2799</v>
      </c>
      <c r="B3523" s="7">
        <v>43750</v>
      </c>
    </row>
    <row r="3524" spans="1:2" x14ac:dyDescent="0.3">
      <c r="A3524" s="23">
        <v>45838.321620370371</v>
      </c>
      <c r="B3524" s="7">
        <v>43750</v>
      </c>
    </row>
    <row r="3525" spans="1:2" x14ac:dyDescent="0.3">
      <c r="A3525" s="20" t="s">
        <v>2729</v>
      </c>
      <c r="B3525" s="7">
        <v>45500</v>
      </c>
    </row>
    <row r="3526" spans="1:2" x14ac:dyDescent="0.3">
      <c r="A3526" s="21" t="s">
        <v>2763</v>
      </c>
      <c r="B3526" s="7">
        <v>5000</v>
      </c>
    </row>
    <row r="3527" spans="1:2" x14ac:dyDescent="0.3">
      <c r="A3527" s="22" t="s">
        <v>2802</v>
      </c>
      <c r="B3527" s="7">
        <v>5000</v>
      </c>
    </row>
    <row r="3528" spans="1:2" x14ac:dyDescent="0.3">
      <c r="A3528" s="23">
        <v>45838.397835648146</v>
      </c>
      <c r="B3528" s="7">
        <v>5000</v>
      </c>
    </row>
    <row r="3529" spans="1:2" x14ac:dyDescent="0.3">
      <c r="A3529" s="21" t="s">
        <v>2778</v>
      </c>
      <c r="B3529" s="7">
        <v>40500</v>
      </c>
    </row>
    <row r="3530" spans="1:2" x14ac:dyDescent="0.3">
      <c r="A3530" s="22" t="s">
        <v>2802</v>
      </c>
      <c r="B3530" s="7">
        <v>40500</v>
      </c>
    </row>
    <row r="3531" spans="1:2" x14ac:dyDescent="0.3">
      <c r="A3531" s="23">
        <v>45838.399224537039</v>
      </c>
      <c r="B3531" s="7">
        <v>40500</v>
      </c>
    </row>
    <row r="3532" spans="1:2" x14ac:dyDescent="0.3">
      <c r="A3532" s="20" t="s">
        <v>2730</v>
      </c>
      <c r="B3532" s="7">
        <v>3000</v>
      </c>
    </row>
    <row r="3533" spans="1:2" x14ac:dyDescent="0.3">
      <c r="A3533" s="21" t="s">
        <v>2761</v>
      </c>
      <c r="B3533" s="7">
        <v>3000</v>
      </c>
    </row>
    <row r="3534" spans="1:2" x14ac:dyDescent="0.3">
      <c r="A3534" s="22" t="s">
        <v>2784</v>
      </c>
      <c r="B3534" s="7">
        <v>3000</v>
      </c>
    </row>
    <row r="3535" spans="1:2" x14ac:dyDescent="0.3">
      <c r="A3535" s="23">
        <v>45838.43074074074</v>
      </c>
      <c r="B3535" s="7">
        <v>3000</v>
      </c>
    </row>
    <row r="3536" spans="1:2" x14ac:dyDescent="0.3">
      <c r="A3536" s="20" t="s">
        <v>2731</v>
      </c>
      <c r="B3536" s="7">
        <v>46150</v>
      </c>
    </row>
    <row r="3537" spans="1:2" x14ac:dyDescent="0.3">
      <c r="A3537" s="21" t="s">
        <v>2799</v>
      </c>
      <c r="B3537" s="7">
        <v>7750</v>
      </c>
    </row>
    <row r="3538" spans="1:2" x14ac:dyDescent="0.3">
      <c r="A3538" s="22" t="s">
        <v>2753</v>
      </c>
      <c r="B3538" s="7">
        <v>7750</v>
      </c>
    </row>
    <row r="3539" spans="1:2" x14ac:dyDescent="0.3">
      <c r="A3539" s="23">
        <v>45838.464270833334</v>
      </c>
      <c r="B3539" s="7">
        <v>7750</v>
      </c>
    </row>
    <row r="3540" spans="1:2" x14ac:dyDescent="0.3">
      <c r="A3540" s="21" t="s">
        <v>2784</v>
      </c>
      <c r="B3540" s="7">
        <v>23400</v>
      </c>
    </row>
    <row r="3541" spans="1:2" x14ac:dyDescent="0.3">
      <c r="A3541" s="22" t="s">
        <v>2765</v>
      </c>
      <c r="B3541" s="7">
        <v>23400</v>
      </c>
    </row>
    <row r="3542" spans="1:2" x14ac:dyDescent="0.3">
      <c r="A3542" s="23">
        <v>45838.470034722224</v>
      </c>
      <c r="B3542" s="7">
        <v>23400</v>
      </c>
    </row>
    <row r="3543" spans="1:2" x14ac:dyDescent="0.3">
      <c r="A3543" s="21" t="s">
        <v>2789</v>
      </c>
      <c r="B3543" s="7">
        <v>9000</v>
      </c>
    </row>
    <row r="3544" spans="1:2" x14ac:dyDescent="0.3">
      <c r="A3544" s="22" t="s">
        <v>2749</v>
      </c>
      <c r="B3544" s="7">
        <v>9000</v>
      </c>
    </row>
    <row r="3545" spans="1:2" x14ac:dyDescent="0.3">
      <c r="A3545" s="23">
        <v>45838.474178240744</v>
      </c>
      <c r="B3545" s="7">
        <v>9000</v>
      </c>
    </row>
    <row r="3546" spans="1:2" x14ac:dyDescent="0.3">
      <c r="A3546" s="21" t="s">
        <v>2796</v>
      </c>
      <c r="B3546" s="7">
        <v>6000</v>
      </c>
    </row>
    <row r="3547" spans="1:2" x14ac:dyDescent="0.3">
      <c r="A3547" s="22" t="s">
        <v>2776</v>
      </c>
      <c r="B3547" s="7">
        <v>6000</v>
      </c>
    </row>
    <row r="3548" spans="1:2" x14ac:dyDescent="0.3">
      <c r="A3548" s="23">
        <v>45838.499884259261</v>
      </c>
      <c r="B3548" s="7">
        <v>6000</v>
      </c>
    </row>
    <row r="3549" spans="1:2" x14ac:dyDescent="0.3">
      <c r="A3549" s="20" t="s">
        <v>2733</v>
      </c>
      <c r="B3549" s="7">
        <v>168300</v>
      </c>
    </row>
    <row r="3550" spans="1:2" x14ac:dyDescent="0.3">
      <c r="A3550" s="21" t="s">
        <v>2783</v>
      </c>
      <c r="B3550" s="7">
        <v>37800</v>
      </c>
    </row>
    <row r="3551" spans="1:2" x14ac:dyDescent="0.3">
      <c r="A3551" s="22" t="s">
        <v>2754</v>
      </c>
      <c r="B3551" s="7">
        <v>37800</v>
      </c>
    </row>
    <row r="3552" spans="1:2" x14ac:dyDescent="0.3">
      <c r="A3552" s="23">
        <v>45838.553796296299</v>
      </c>
      <c r="B3552" s="7">
        <v>37800</v>
      </c>
    </row>
    <row r="3553" spans="1:2" x14ac:dyDescent="0.3">
      <c r="A3553" s="21" t="s">
        <v>2798</v>
      </c>
      <c r="B3553" s="7">
        <v>16000</v>
      </c>
    </row>
    <row r="3554" spans="1:2" x14ac:dyDescent="0.3">
      <c r="A3554" s="22" t="s">
        <v>2792</v>
      </c>
      <c r="B3554" s="7">
        <v>16000</v>
      </c>
    </row>
    <row r="3555" spans="1:2" x14ac:dyDescent="0.3">
      <c r="A3555" s="23">
        <v>45838.569351851853</v>
      </c>
      <c r="B3555" s="7">
        <v>16000</v>
      </c>
    </row>
    <row r="3556" spans="1:2" x14ac:dyDescent="0.3">
      <c r="A3556" s="21" t="s">
        <v>2756</v>
      </c>
      <c r="B3556" s="7">
        <v>24200.000000000004</v>
      </c>
    </row>
    <row r="3557" spans="1:2" x14ac:dyDescent="0.3">
      <c r="A3557" s="22" t="s">
        <v>2802</v>
      </c>
      <c r="B3557" s="7">
        <v>24200.000000000004</v>
      </c>
    </row>
    <row r="3558" spans="1:2" x14ac:dyDescent="0.3">
      <c r="A3558" s="23">
        <v>45838.570057870369</v>
      </c>
      <c r="B3558" s="7">
        <v>24200.000000000004</v>
      </c>
    </row>
    <row r="3559" spans="1:2" x14ac:dyDescent="0.3">
      <c r="A3559" s="21" t="s">
        <v>2802</v>
      </c>
      <c r="B3559" s="7">
        <v>27300</v>
      </c>
    </row>
    <row r="3560" spans="1:2" x14ac:dyDescent="0.3">
      <c r="A3560" s="22" t="s">
        <v>2785</v>
      </c>
      <c r="B3560" s="7">
        <v>27300</v>
      </c>
    </row>
    <row r="3561" spans="1:2" x14ac:dyDescent="0.3">
      <c r="A3561" s="23">
        <v>45838.578530092593</v>
      </c>
      <c r="B3561" s="7">
        <v>27300</v>
      </c>
    </row>
    <row r="3562" spans="1:2" x14ac:dyDescent="0.3">
      <c r="A3562" s="21" t="s">
        <v>2805</v>
      </c>
      <c r="B3562" s="7">
        <v>63000</v>
      </c>
    </row>
    <row r="3563" spans="1:2" x14ac:dyDescent="0.3">
      <c r="A3563" s="22" t="s">
        <v>2775</v>
      </c>
      <c r="B3563" s="7">
        <v>63000</v>
      </c>
    </row>
    <row r="3564" spans="1:2" x14ac:dyDescent="0.3">
      <c r="A3564" s="23">
        <v>45838.581597222219</v>
      </c>
      <c r="B3564" s="7">
        <v>63000</v>
      </c>
    </row>
    <row r="3565" spans="1:2" x14ac:dyDescent="0.3">
      <c r="A3565" s="20" t="s">
        <v>2734</v>
      </c>
      <c r="B3565" s="7">
        <v>29800</v>
      </c>
    </row>
    <row r="3566" spans="1:2" x14ac:dyDescent="0.3">
      <c r="A3566" s="21" t="s">
        <v>2754</v>
      </c>
      <c r="B3566" s="7">
        <v>16800</v>
      </c>
    </row>
    <row r="3567" spans="1:2" x14ac:dyDescent="0.3">
      <c r="A3567" s="22" t="s">
        <v>2782</v>
      </c>
      <c r="B3567" s="7">
        <v>16800</v>
      </c>
    </row>
    <row r="3568" spans="1:2" x14ac:dyDescent="0.3">
      <c r="A3568" s="23">
        <v>45838.603067129632</v>
      </c>
      <c r="B3568" s="7">
        <v>16800</v>
      </c>
    </row>
    <row r="3569" spans="1:2" x14ac:dyDescent="0.3">
      <c r="A3569" s="21" t="s">
        <v>2752</v>
      </c>
      <c r="B3569" s="7">
        <v>13000</v>
      </c>
    </row>
    <row r="3570" spans="1:2" x14ac:dyDescent="0.3">
      <c r="A3570" s="22" t="s">
        <v>2766</v>
      </c>
      <c r="B3570" s="7">
        <v>13000</v>
      </c>
    </row>
    <row r="3571" spans="1:2" x14ac:dyDescent="0.3">
      <c r="A3571" s="23">
        <v>45838.617071759261</v>
      </c>
      <c r="B3571" s="7">
        <v>13000</v>
      </c>
    </row>
    <row r="3572" spans="1:2" x14ac:dyDescent="0.3">
      <c r="A3572" s="20" t="s">
        <v>2736</v>
      </c>
      <c r="B3572" s="7">
        <v>29900</v>
      </c>
    </row>
    <row r="3573" spans="1:2" x14ac:dyDescent="0.3">
      <c r="A3573" s="21" t="s">
        <v>2784</v>
      </c>
      <c r="B3573" s="7">
        <v>9900</v>
      </c>
    </row>
    <row r="3574" spans="1:2" x14ac:dyDescent="0.3">
      <c r="A3574" s="22" t="s">
        <v>2794</v>
      </c>
      <c r="B3574" s="7">
        <v>9900</v>
      </c>
    </row>
    <row r="3575" spans="1:2" x14ac:dyDescent="0.3">
      <c r="A3575" s="23">
        <v>45838.677812499998</v>
      </c>
      <c r="B3575" s="7">
        <v>9900</v>
      </c>
    </row>
    <row r="3576" spans="1:2" x14ac:dyDescent="0.3">
      <c r="A3576" s="21" t="s">
        <v>2805</v>
      </c>
      <c r="B3576" s="7">
        <v>20000</v>
      </c>
    </row>
    <row r="3577" spans="1:2" x14ac:dyDescent="0.3">
      <c r="A3577" s="22" t="s">
        <v>2790</v>
      </c>
      <c r="B3577" s="7">
        <v>20000</v>
      </c>
    </row>
    <row r="3578" spans="1:2" x14ac:dyDescent="0.3">
      <c r="A3578" s="23">
        <v>45838.706273148149</v>
      </c>
      <c r="B3578" s="7">
        <v>20000</v>
      </c>
    </row>
    <row r="3579" spans="1:2" x14ac:dyDescent="0.3">
      <c r="A3579" s="20" t="s">
        <v>2737</v>
      </c>
      <c r="B3579" s="7">
        <v>74400</v>
      </c>
    </row>
    <row r="3580" spans="1:2" x14ac:dyDescent="0.3">
      <c r="A3580" s="21" t="s">
        <v>2781</v>
      </c>
      <c r="B3580" s="7">
        <v>13000</v>
      </c>
    </row>
    <row r="3581" spans="1:2" x14ac:dyDescent="0.3">
      <c r="A3581" s="22" t="s">
        <v>2758</v>
      </c>
      <c r="B3581" s="7">
        <v>13000</v>
      </c>
    </row>
    <row r="3582" spans="1:2" x14ac:dyDescent="0.3">
      <c r="A3582" s="23">
        <v>45838.734722222223</v>
      </c>
      <c r="B3582" s="7">
        <v>13000</v>
      </c>
    </row>
    <row r="3583" spans="1:2" x14ac:dyDescent="0.3">
      <c r="A3583" s="21" t="s">
        <v>2776</v>
      </c>
      <c r="B3583" s="7">
        <v>29399.999999999996</v>
      </c>
    </row>
    <row r="3584" spans="1:2" x14ac:dyDescent="0.3">
      <c r="A3584" s="22" t="s">
        <v>2767</v>
      </c>
      <c r="B3584" s="7">
        <v>29399.999999999996</v>
      </c>
    </row>
    <row r="3585" spans="1:2" x14ac:dyDescent="0.3">
      <c r="A3585" s="23">
        <v>45838.74355324074</v>
      </c>
      <c r="B3585" s="7">
        <v>29399.999999999996</v>
      </c>
    </row>
    <row r="3586" spans="1:2" x14ac:dyDescent="0.3">
      <c r="A3586" s="21" t="s">
        <v>2802</v>
      </c>
      <c r="B3586" s="7">
        <v>32000</v>
      </c>
    </row>
    <row r="3587" spans="1:2" x14ac:dyDescent="0.3">
      <c r="A3587" s="22" t="s">
        <v>2766</v>
      </c>
      <c r="B3587" s="7">
        <v>32000</v>
      </c>
    </row>
    <row r="3588" spans="1:2" x14ac:dyDescent="0.3">
      <c r="A3588" s="23">
        <v>45838.74554398148</v>
      </c>
      <c r="B3588" s="7">
        <v>32000</v>
      </c>
    </row>
    <row r="3589" spans="1:2" x14ac:dyDescent="0.3">
      <c r="A3589" s="20" t="s">
        <v>2739</v>
      </c>
      <c r="B3589" s="7">
        <v>81450</v>
      </c>
    </row>
    <row r="3590" spans="1:2" x14ac:dyDescent="0.3">
      <c r="A3590" s="21" t="s">
        <v>2782</v>
      </c>
      <c r="B3590" s="7">
        <v>81450</v>
      </c>
    </row>
    <row r="3591" spans="1:2" x14ac:dyDescent="0.3">
      <c r="A3591" s="22" t="s">
        <v>2780</v>
      </c>
      <c r="B3591" s="7">
        <v>81450</v>
      </c>
    </row>
    <row r="3592" spans="1:2" x14ac:dyDescent="0.3">
      <c r="A3592" s="23">
        <v>45838.809571759259</v>
      </c>
      <c r="B3592" s="7">
        <v>81450</v>
      </c>
    </row>
    <row r="3593" spans="1:2" x14ac:dyDescent="0.3">
      <c r="A3593" s="20" t="s">
        <v>2740</v>
      </c>
      <c r="B3593" s="7">
        <v>103499.99999999999</v>
      </c>
    </row>
    <row r="3594" spans="1:2" x14ac:dyDescent="0.3">
      <c r="A3594" s="21" t="s">
        <v>2763</v>
      </c>
      <c r="B3594" s="7">
        <v>103499.99999999999</v>
      </c>
    </row>
    <row r="3595" spans="1:2" x14ac:dyDescent="0.3">
      <c r="A3595" s="22" t="s">
        <v>2783</v>
      </c>
      <c r="B3595" s="7">
        <v>103499.99999999999</v>
      </c>
    </row>
    <row r="3596" spans="1:2" x14ac:dyDescent="0.3">
      <c r="A3596" s="23">
        <v>45838.855752314812</v>
      </c>
      <c r="B3596" s="7">
        <v>103499.99999999999</v>
      </c>
    </row>
    <row r="3597" spans="1:2" x14ac:dyDescent="0.3">
      <c r="A3597" s="17" t="s">
        <v>2807</v>
      </c>
      <c r="B3597" s="7">
        <v>12800000</v>
      </c>
    </row>
    <row r="3598" spans="1:2" x14ac:dyDescent="0.3">
      <c r="A3598" s="18" t="s">
        <v>2400</v>
      </c>
      <c r="B3598" s="7">
        <v>4132577.5</v>
      </c>
    </row>
    <row r="3599" spans="1:2" x14ac:dyDescent="0.3">
      <c r="A3599" s="19" t="s">
        <v>2560</v>
      </c>
      <c r="B3599" s="7">
        <v>106000</v>
      </c>
    </row>
    <row r="3600" spans="1:2" x14ac:dyDescent="0.3">
      <c r="A3600" s="20" t="s">
        <v>2731</v>
      </c>
      <c r="B3600" s="7">
        <v>72000</v>
      </c>
    </row>
    <row r="3601" spans="1:2" x14ac:dyDescent="0.3">
      <c r="A3601" s="21" t="s">
        <v>2765</v>
      </c>
      <c r="B3601" s="7">
        <v>72000</v>
      </c>
    </row>
    <row r="3602" spans="1:2" x14ac:dyDescent="0.3">
      <c r="A3602" s="22" t="s">
        <v>2764</v>
      </c>
      <c r="B3602" s="7">
        <v>72000</v>
      </c>
    </row>
    <row r="3603" spans="1:2" x14ac:dyDescent="0.3">
      <c r="A3603" s="23">
        <v>45839.494259259256</v>
      </c>
      <c r="B3603" s="7">
        <v>72000</v>
      </c>
    </row>
    <row r="3604" spans="1:2" x14ac:dyDescent="0.3">
      <c r="A3604" s="20" t="s">
        <v>2737</v>
      </c>
      <c r="B3604" s="7">
        <v>34000</v>
      </c>
    </row>
    <row r="3605" spans="1:2" x14ac:dyDescent="0.3">
      <c r="A3605" s="21" t="s">
        <v>2749</v>
      </c>
      <c r="B3605" s="7">
        <v>34000</v>
      </c>
    </row>
    <row r="3606" spans="1:2" x14ac:dyDescent="0.3">
      <c r="A3606" s="22" t="s">
        <v>2750</v>
      </c>
      <c r="B3606" s="7">
        <v>34000</v>
      </c>
    </row>
    <row r="3607" spans="1:2" x14ac:dyDescent="0.3">
      <c r="A3607" s="23">
        <v>45839.742534722223</v>
      </c>
      <c r="B3607" s="7">
        <v>34000</v>
      </c>
    </row>
    <row r="3608" spans="1:2" x14ac:dyDescent="0.3">
      <c r="A3608" s="19" t="s">
        <v>2561</v>
      </c>
      <c r="B3608" s="7">
        <v>35900</v>
      </c>
    </row>
    <row r="3609" spans="1:2" x14ac:dyDescent="0.3">
      <c r="A3609" s="20" t="s">
        <v>2726</v>
      </c>
      <c r="B3609" s="7">
        <v>8400</v>
      </c>
    </row>
    <row r="3610" spans="1:2" x14ac:dyDescent="0.3">
      <c r="A3610" s="21" t="s">
        <v>2777</v>
      </c>
      <c r="B3610" s="7">
        <v>8400</v>
      </c>
    </row>
    <row r="3611" spans="1:2" x14ac:dyDescent="0.3">
      <c r="A3611" s="22" t="s">
        <v>2766</v>
      </c>
      <c r="B3611" s="7">
        <v>8400</v>
      </c>
    </row>
    <row r="3612" spans="1:2" x14ac:dyDescent="0.3">
      <c r="A3612" s="23">
        <v>45840.271932870368</v>
      </c>
      <c r="B3612" s="7">
        <v>8400</v>
      </c>
    </row>
    <row r="3613" spans="1:2" x14ac:dyDescent="0.3">
      <c r="A3613" s="20" t="s">
        <v>2733</v>
      </c>
      <c r="B3613" s="7">
        <v>27500</v>
      </c>
    </row>
    <row r="3614" spans="1:2" x14ac:dyDescent="0.3">
      <c r="A3614" s="21" t="s">
        <v>2788</v>
      </c>
      <c r="B3614" s="7">
        <v>27500</v>
      </c>
    </row>
    <row r="3615" spans="1:2" x14ac:dyDescent="0.3">
      <c r="A3615" s="22" t="s">
        <v>2793</v>
      </c>
      <c r="B3615" s="7">
        <v>27500</v>
      </c>
    </row>
    <row r="3616" spans="1:2" x14ac:dyDescent="0.3">
      <c r="A3616" s="23">
        <v>45840.556296296294</v>
      </c>
      <c r="B3616" s="7">
        <v>27500</v>
      </c>
    </row>
    <row r="3617" spans="1:2" x14ac:dyDescent="0.3">
      <c r="A3617" s="19" t="s">
        <v>2562</v>
      </c>
      <c r="B3617" s="7">
        <v>30000</v>
      </c>
    </row>
    <row r="3618" spans="1:2" x14ac:dyDescent="0.3">
      <c r="A3618" s="20" t="s">
        <v>2726</v>
      </c>
      <c r="B3618" s="7">
        <v>10500</v>
      </c>
    </row>
    <row r="3619" spans="1:2" x14ac:dyDescent="0.3">
      <c r="A3619" s="21" t="s">
        <v>2769</v>
      </c>
      <c r="B3619" s="7">
        <v>10500</v>
      </c>
    </row>
    <row r="3620" spans="1:2" x14ac:dyDescent="0.3">
      <c r="A3620" s="22" t="s">
        <v>2776</v>
      </c>
      <c r="B3620" s="7">
        <v>10500</v>
      </c>
    </row>
    <row r="3621" spans="1:2" x14ac:dyDescent="0.3">
      <c r="A3621" s="23">
        <v>45842.281828703701</v>
      </c>
      <c r="B3621" s="7">
        <v>10500</v>
      </c>
    </row>
    <row r="3622" spans="1:2" x14ac:dyDescent="0.3">
      <c r="A3622" s="20" t="s">
        <v>2740</v>
      </c>
      <c r="B3622" s="7">
        <v>19500</v>
      </c>
    </row>
    <row r="3623" spans="1:2" x14ac:dyDescent="0.3">
      <c r="A3623" s="21" t="s">
        <v>2746</v>
      </c>
      <c r="B3623" s="7">
        <v>4650</v>
      </c>
    </row>
    <row r="3624" spans="1:2" x14ac:dyDescent="0.3">
      <c r="A3624" s="22" t="s">
        <v>2766</v>
      </c>
      <c r="B3624" s="7">
        <v>4650</v>
      </c>
    </row>
    <row r="3625" spans="1:2" x14ac:dyDescent="0.3">
      <c r="A3625" s="23">
        <v>45842.842766203707</v>
      </c>
      <c r="B3625" s="7">
        <v>4650</v>
      </c>
    </row>
    <row r="3626" spans="1:2" x14ac:dyDescent="0.3">
      <c r="A3626" s="21" t="s">
        <v>2772</v>
      </c>
      <c r="B3626" s="7">
        <v>14850.000000000002</v>
      </c>
    </row>
    <row r="3627" spans="1:2" x14ac:dyDescent="0.3">
      <c r="A3627" s="22" t="s">
        <v>2752</v>
      </c>
      <c r="B3627" s="7">
        <v>14850.000000000002</v>
      </c>
    </row>
    <row r="3628" spans="1:2" x14ac:dyDescent="0.3">
      <c r="A3628" s="23">
        <v>45842.852638888886</v>
      </c>
      <c r="B3628" s="7">
        <v>14850.000000000002</v>
      </c>
    </row>
    <row r="3629" spans="1:2" x14ac:dyDescent="0.3">
      <c r="A3629" s="19" t="s">
        <v>2563</v>
      </c>
      <c r="B3629" s="7">
        <v>135500</v>
      </c>
    </row>
    <row r="3630" spans="1:2" x14ac:dyDescent="0.3">
      <c r="A3630" s="20" t="s">
        <v>2720</v>
      </c>
      <c r="B3630" s="7">
        <v>126500.00000000001</v>
      </c>
    </row>
    <row r="3631" spans="1:2" x14ac:dyDescent="0.3">
      <c r="A3631" s="21" t="s">
        <v>2748</v>
      </c>
      <c r="B3631" s="7">
        <v>126500.00000000001</v>
      </c>
    </row>
    <row r="3632" spans="1:2" x14ac:dyDescent="0.3">
      <c r="A3632" s="22" t="s">
        <v>2754</v>
      </c>
      <c r="B3632" s="7">
        <v>126500.00000000001</v>
      </c>
    </row>
    <row r="3633" spans="1:2" x14ac:dyDescent="0.3">
      <c r="A3633" s="23">
        <v>45843.006574074076</v>
      </c>
      <c r="B3633" s="7">
        <v>126500.00000000001</v>
      </c>
    </row>
    <row r="3634" spans="1:2" x14ac:dyDescent="0.3">
      <c r="A3634" s="20" t="s">
        <v>2731</v>
      </c>
      <c r="B3634" s="7">
        <v>9000</v>
      </c>
    </row>
    <row r="3635" spans="1:2" x14ac:dyDescent="0.3">
      <c r="A3635" s="21" t="s">
        <v>2779</v>
      </c>
      <c r="B3635" s="7">
        <v>9000</v>
      </c>
    </row>
    <row r="3636" spans="1:2" x14ac:dyDescent="0.3">
      <c r="A3636" s="22" t="s">
        <v>2758</v>
      </c>
      <c r="B3636" s="7">
        <v>9000</v>
      </c>
    </row>
    <row r="3637" spans="1:2" x14ac:dyDescent="0.3">
      <c r="A3637" s="23">
        <v>45843.470833333333</v>
      </c>
      <c r="B3637" s="7">
        <v>9000</v>
      </c>
    </row>
    <row r="3638" spans="1:2" x14ac:dyDescent="0.3">
      <c r="A3638" s="19" t="s">
        <v>2564</v>
      </c>
      <c r="B3638" s="7">
        <v>38500</v>
      </c>
    </row>
    <row r="3639" spans="1:2" x14ac:dyDescent="0.3">
      <c r="A3639" s="20" t="s">
        <v>2731</v>
      </c>
      <c r="B3639" s="7">
        <v>38500</v>
      </c>
    </row>
    <row r="3640" spans="1:2" x14ac:dyDescent="0.3">
      <c r="A3640" s="21" t="s">
        <v>2746</v>
      </c>
      <c r="B3640" s="7">
        <v>38500</v>
      </c>
    </row>
    <row r="3641" spans="1:2" x14ac:dyDescent="0.3">
      <c r="A3641" s="22" t="s">
        <v>2748</v>
      </c>
      <c r="B3641" s="7">
        <v>38500</v>
      </c>
    </row>
    <row r="3642" spans="1:2" x14ac:dyDescent="0.3">
      <c r="A3642" s="23">
        <v>45844.467465277776</v>
      </c>
      <c r="B3642" s="7">
        <v>38500</v>
      </c>
    </row>
    <row r="3643" spans="1:2" x14ac:dyDescent="0.3">
      <c r="A3643" s="19" t="s">
        <v>2565</v>
      </c>
      <c r="B3643" s="7">
        <v>151905</v>
      </c>
    </row>
    <row r="3644" spans="1:2" x14ac:dyDescent="0.3">
      <c r="A3644" s="20" t="s">
        <v>2723</v>
      </c>
      <c r="B3644" s="7">
        <v>49400</v>
      </c>
    </row>
    <row r="3645" spans="1:2" x14ac:dyDescent="0.3">
      <c r="A3645" s="21" t="s">
        <v>2760</v>
      </c>
      <c r="B3645" s="7">
        <v>49400</v>
      </c>
    </row>
    <row r="3646" spans="1:2" x14ac:dyDescent="0.3">
      <c r="A3646" s="22" t="s">
        <v>2770</v>
      </c>
      <c r="B3646" s="7">
        <v>49400</v>
      </c>
    </row>
    <row r="3647" spans="1:2" x14ac:dyDescent="0.3">
      <c r="A3647" s="23">
        <v>45845.135000000002</v>
      </c>
      <c r="B3647" s="7">
        <v>49400</v>
      </c>
    </row>
    <row r="3648" spans="1:2" x14ac:dyDescent="0.3">
      <c r="A3648" s="20" t="s">
        <v>2726</v>
      </c>
      <c r="B3648" s="7">
        <v>6650</v>
      </c>
    </row>
    <row r="3649" spans="1:2" x14ac:dyDescent="0.3">
      <c r="A3649" s="21" t="s">
        <v>2753</v>
      </c>
      <c r="B3649" s="7">
        <v>6650</v>
      </c>
    </row>
    <row r="3650" spans="1:2" x14ac:dyDescent="0.3">
      <c r="A3650" s="22" t="s">
        <v>2798</v>
      </c>
      <c r="B3650" s="7">
        <v>6650</v>
      </c>
    </row>
    <row r="3651" spans="1:2" x14ac:dyDescent="0.3">
      <c r="A3651" s="23">
        <v>45845.273368055554</v>
      </c>
      <c r="B3651" s="7">
        <v>6650</v>
      </c>
    </row>
    <row r="3652" spans="1:2" x14ac:dyDescent="0.3">
      <c r="A3652" s="20" t="s">
        <v>2729</v>
      </c>
      <c r="B3652" s="7">
        <v>17480</v>
      </c>
    </row>
    <row r="3653" spans="1:2" x14ac:dyDescent="0.3">
      <c r="A3653" s="21" t="s">
        <v>2783</v>
      </c>
      <c r="B3653" s="7">
        <v>17480</v>
      </c>
    </row>
    <row r="3654" spans="1:2" x14ac:dyDescent="0.3">
      <c r="A3654" s="22" t="s">
        <v>2771</v>
      </c>
      <c r="B3654" s="7">
        <v>17480</v>
      </c>
    </row>
    <row r="3655" spans="1:2" x14ac:dyDescent="0.3">
      <c r="A3655" s="23">
        <v>45845.387337962966</v>
      </c>
      <c r="B3655" s="7">
        <v>17480</v>
      </c>
    </row>
    <row r="3656" spans="1:2" x14ac:dyDescent="0.3">
      <c r="A3656" s="20" t="s">
        <v>2736</v>
      </c>
      <c r="B3656" s="7">
        <v>78375</v>
      </c>
    </row>
    <row r="3657" spans="1:2" x14ac:dyDescent="0.3">
      <c r="A3657" s="21" t="s">
        <v>2784</v>
      </c>
      <c r="B3657" s="7">
        <v>11400</v>
      </c>
    </row>
    <row r="3658" spans="1:2" x14ac:dyDescent="0.3">
      <c r="A3658" s="22" t="s">
        <v>2796</v>
      </c>
      <c r="B3658" s="7">
        <v>11400</v>
      </c>
    </row>
    <row r="3659" spans="1:2" x14ac:dyDescent="0.3">
      <c r="A3659" s="23">
        <v>45845.678460648145</v>
      </c>
      <c r="B3659" s="7">
        <v>11400</v>
      </c>
    </row>
    <row r="3660" spans="1:2" x14ac:dyDescent="0.3">
      <c r="A3660" s="21" t="s">
        <v>2754</v>
      </c>
      <c r="B3660" s="7">
        <v>21375</v>
      </c>
    </row>
    <row r="3661" spans="1:2" x14ac:dyDescent="0.3">
      <c r="A3661" s="22" t="s">
        <v>2758</v>
      </c>
      <c r="B3661" s="7">
        <v>21375</v>
      </c>
    </row>
    <row r="3662" spans="1:2" x14ac:dyDescent="0.3">
      <c r="A3662" s="23">
        <v>45845.686111111114</v>
      </c>
      <c r="B3662" s="7">
        <v>21375</v>
      </c>
    </row>
    <row r="3663" spans="1:2" x14ac:dyDescent="0.3">
      <c r="A3663" s="21" t="s">
        <v>2792</v>
      </c>
      <c r="B3663" s="7">
        <v>45600</v>
      </c>
    </row>
    <row r="3664" spans="1:2" x14ac:dyDescent="0.3">
      <c r="A3664" s="22" t="s">
        <v>2755</v>
      </c>
      <c r="B3664" s="7">
        <v>45600</v>
      </c>
    </row>
    <row r="3665" spans="1:2" x14ac:dyDescent="0.3">
      <c r="A3665" s="23">
        <v>45845.702893518515</v>
      </c>
      <c r="B3665" s="7">
        <v>45600</v>
      </c>
    </row>
    <row r="3666" spans="1:2" x14ac:dyDescent="0.3">
      <c r="A3666" s="19" t="s">
        <v>2566</v>
      </c>
      <c r="B3666" s="7">
        <v>27500</v>
      </c>
    </row>
    <row r="3667" spans="1:2" x14ac:dyDescent="0.3">
      <c r="A3667" s="20" t="s">
        <v>2740</v>
      </c>
      <c r="B3667" s="7">
        <v>27500</v>
      </c>
    </row>
    <row r="3668" spans="1:2" x14ac:dyDescent="0.3">
      <c r="A3668" s="21" t="s">
        <v>2793</v>
      </c>
      <c r="B3668" s="7">
        <v>27500</v>
      </c>
    </row>
    <row r="3669" spans="1:2" x14ac:dyDescent="0.3">
      <c r="A3669" s="22" t="s">
        <v>2797</v>
      </c>
      <c r="B3669" s="7">
        <v>27500</v>
      </c>
    </row>
    <row r="3670" spans="1:2" x14ac:dyDescent="0.3">
      <c r="A3670" s="23">
        <v>45847.836122685185</v>
      </c>
      <c r="B3670" s="7">
        <v>27500</v>
      </c>
    </row>
    <row r="3671" spans="1:2" x14ac:dyDescent="0.3">
      <c r="A3671" s="19" t="s">
        <v>2567</v>
      </c>
      <c r="B3671" s="7">
        <v>70000</v>
      </c>
    </row>
    <row r="3672" spans="1:2" x14ac:dyDescent="0.3">
      <c r="A3672" s="20" t="s">
        <v>2727</v>
      </c>
      <c r="B3672" s="7">
        <v>70000</v>
      </c>
    </row>
    <row r="3673" spans="1:2" x14ac:dyDescent="0.3">
      <c r="A3673" s="21" t="s">
        <v>2788</v>
      </c>
      <c r="B3673" s="7">
        <v>70000</v>
      </c>
    </row>
    <row r="3674" spans="1:2" x14ac:dyDescent="0.3">
      <c r="A3674" s="22" t="s">
        <v>2754</v>
      </c>
      <c r="B3674" s="7">
        <v>70000</v>
      </c>
    </row>
    <row r="3675" spans="1:2" x14ac:dyDescent="0.3">
      <c r="A3675" s="23">
        <v>45848.306574074071</v>
      </c>
      <c r="B3675" s="7">
        <v>70000</v>
      </c>
    </row>
    <row r="3676" spans="1:2" x14ac:dyDescent="0.3">
      <c r="A3676" s="19" t="s">
        <v>2568</v>
      </c>
      <c r="B3676" s="7">
        <v>36750</v>
      </c>
    </row>
    <row r="3677" spans="1:2" x14ac:dyDescent="0.3">
      <c r="A3677" s="20" t="s">
        <v>2743</v>
      </c>
      <c r="B3677" s="7">
        <v>36750</v>
      </c>
    </row>
    <row r="3678" spans="1:2" x14ac:dyDescent="0.3">
      <c r="A3678" s="21" t="s">
        <v>2793</v>
      </c>
      <c r="B3678" s="7">
        <v>36750</v>
      </c>
    </row>
    <row r="3679" spans="1:2" x14ac:dyDescent="0.3">
      <c r="A3679" s="22" t="s">
        <v>2799</v>
      </c>
      <c r="B3679" s="7">
        <v>36750</v>
      </c>
    </row>
    <row r="3680" spans="1:2" x14ac:dyDescent="0.3">
      <c r="A3680" s="23">
        <v>45849.9612037037</v>
      </c>
      <c r="B3680" s="7">
        <v>36750</v>
      </c>
    </row>
    <row r="3681" spans="1:2" x14ac:dyDescent="0.3">
      <c r="A3681" s="19" t="s">
        <v>2569</v>
      </c>
      <c r="B3681" s="7">
        <v>42000</v>
      </c>
    </row>
    <row r="3682" spans="1:2" x14ac:dyDescent="0.3">
      <c r="A3682" s="20" t="s">
        <v>2739</v>
      </c>
      <c r="B3682" s="7">
        <v>42000</v>
      </c>
    </row>
    <row r="3683" spans="1:2" x14ac:dyDescent="0.3">
      <c r="A3683" s="21" t="s">
        <v>2792</v>
      </c>
      <c r="B3683" s="7">
        <v>42000</v>
      </c>
    </row>
    <row r="3684" spans="1:2" x14ac:dyDescent="0.3">
      <c r="A3684" s="22" t="s">
        <v>2761</v>
      </c>
      <c r="B3684" s="7">
        <v>42000</v>
      </c>
    </row>
    <row r="3685" spans="1:2" x14ac:dyDescent="0.3">
      <c r="A3685" s="23">
        <v>45850.828009259261</v>
      </c>
      <c r="B3685" s="7">
        <v>42000</v>
      </c>
    </row>
    <row r="3686" spans="1:2" x14ac:dyDescent="0.3">
      <c r="A3686" s="19" t="s">
        <v>2570</v>
      </c>
      <c r="B3686" s="7">
        <v>89800</v>
      </c>
    </row>
    <row r="3687" spans="1:2" x14ac:dyDescent="0.3">
      <c r="A3687" s="20" t="s">
        <v>2733</v>
      </c>
      <c r="B3687" s="7">
        <v>46000</v>
      </c>
    </row>
    <row r="3688" spans="1:2" x14ac:dyDescent="0.3">
      <c r="A3688" s="21" t="s">
        <v>2794</v>
      </c>
      <c r="B3688" s="7">
        <v>46000</v>
      </c>
    </row>
    <row r="3689" spans="1:2" x14ac:dyDescent="0.3">
      <c r="A3689" s="22" t="s">
        <v>2787</v>
      </c>
      <c r="B3689" s="7">
        <v>46000</v>
      </c>
    </row>
    <row r="3690" spans="1:2" x14ac:dyDescent="0.3">
      <c r="A3690" s="23">
        <v>45852.543888888889</v>
      </c>
      <c r="B3690" s="7">
        <v>46000</v>
      </c>
    </row>
    <row r="3691" spans="1:2" x14ac:dyDescent="0.3">
      <c r="A3691" s="20" t="s">
        <v>2734</v>
      </c>
      <c r="B3691" s="7">
        <v>10800</v>
      </c>
    </row>
    <row r="3692" spans="1:2" x14ac:dyDescent="0.3">
      <c r="A3692" s="21" t="s">
        <v>2761</v>
      </c>
      <c r="B3692" s="7">
        <v>10800</v>
      </c>
    </row>
    <row r="3693" spans="1:2" x14ac:dyDescent="0.3">
      <c r="A3693" s="22" t="s">
        <v>2784</v>
      </c>
      <c r="B3693" s="7">
        <v>10800</v>
      </c>
    </row>
    <row r="3694" spans="1:2" x14ac:dyDescent="0.3">
      <c r="A3694" s="23">
        <v>45852.597407407404</v>
      </c>
      <c r="B3694" s="7">
        <v>10800</v>
      </c>
    </row>
    <row r="3695" spans="1:2" x14ac:dyDescent="0.3">
      <c r="A3695" s="20" t="s">
        <v>2743</v>
      </c>
      <c r="B3695" s="7">
        <v>33000</v>
      </c>
    </row>
    <row r="3696" spans="1:2" x14ac:dyDescent="0.3">
      <c r="A3696" s="21" t="s">
        <v>2752</v>
      </c>
      <c r="B3696" s="7">
        <v>33000</v>
      </c>
    </row>
    <row r="3697" spans="1:2" x14ac:dyDescent="0.3">
      <c r="A3697" s="22" t="s">
        <v>2765</v>
      </c>
      <c r="B3697" s="7">
        <v>33000</v>
      </c>
    </row>
    <row r="3698" spans="1:2" x14ac:dyDescent="0.3">
      <c r="A3698" s="23">
        <v>45852.992256944446</v>
      </c>
      <c r="B3698" s="7">
        <v>33000</v>
      </c>
    </row>
    <row r="3699" spans="1:2" x14ac:dyDescent="0.3">
      <c r="A3699" s="19" t="s">
        <v>2571</v>
      </c>
      <c r="B3699" s="7">
        <v>65200</v>
      </c>
    </row>
    <row r="3700" spans="1:2" x14ac:dyDescent="0.3">
      <c r="A3700" s="20" t="s">
        <v>2727</v>
      </c>
      <c r="B3700" s="7">
        <v>55200</v>
      </c>
    </row>
    <row r="3701" spans="1:2" x14ac:dyDescent="0.3">
      <c r="A3701" s="21" t="s">
        <v>2798</v>
      </c>
      <c r="B3701" s="7">
        <v>55200</v>
      </c>
    </row>
    <row r="3702" spans="1:2" x14ac:dyDescent="0.3">
      <c r="A3702" s="22" t="s">
        <v>2750</v>
      </c>
      <c r="B3702" s="7">
        <v>55200</v>
      </c>
    </row>
    <row r="3703" spans="1:2" x14ac:dyDescent="0.3">
      <c r="A3703" s="23">
        <v>45853.318923611114</v>
      </c>
      <c r="B3703" s="7">
        <v>55200</v>
      </c>
    </row>
    <row r="3704" spans="1:2" x14ac:dyDescent="0.3">
      <c r="A3704" s="20" t="s">
        <v>2733</v>
      </c>
      <c r="B3704" s="7">
        <v>10000</v>
      </c>
    </row>
    <row r="3705" spans="1:2" x14ac:dyDescent="0.3">
      <c r="A3705" s="21" t="s">
        <v>2804</v>
      </c>
      <c r="B3705" s="7">
        <v>10000</v>
      </c>
    </row>
    <row r="3706" spans="1:2" x14ac:dyDescent="0.3">
      <c r="A3706" s="22" t="s">
        <v>2763</v>
      </c>
      <c r="B3706" s="7">
        <v>10000</v>
      </c>
    </row>
    <row r="3707" spans="1:2" x14ac:dyDescent="0.3">
      <c r="A3707" s="23">
        <v>45853.558009259257</v>
      </c>
      <c r="B3707" s="7">
        <v>10000</v>
      </c>
    </row>
    <row r="3708" spans="1:2" x14ac:dyDescent="0.3">
      <c r="A3708" s="19" t="s">
        <v>2572</v>
      </c>
      <c r="B3708" s="7">
        <v>12000</v>
      </c>
    </row>
    <row r="3709" spans="1:2" x14ac:dyDescent="0.3">
      <c r="A3709" s="20" t="s">
        <v>2730</v>
      </c>
      <c r="B3709" s="7">
        <v>12000</v>
      </c>
    </row>
    <row r="3710" spans="1:2" x14ac:dyDescent="0.3">
      <c r="A3710" s="21" t="s">
        <v>2781</v>
      </c>
      <c r="B3710" s="7">
        <v>12000</v>
      </c>
    </row>
    <row r="3711" spans="1:2" x14ac:dyDescent="0.3">
      <c r="A3711" s="22" t="s">
        <v>2799</v>
      </c>
      <c r="B3711" s="7">
        <v>12000</v>
      </c>
    </row>
    <row r="3712" spans="1:2" x14ac:dyDescent="0.3">
      <c r="A3712" s="23">
        <v>45854.443148148152</v>
      </c>
      <c r="B3712" s="7">
        <v>12000</v>
      </c>
    </row>
    <row r="3713" spans="1:2" x14ac:dyDescent="0.3">
      <c r="A3713" s="19" t="s">
        <v>2573</v>
      </c>
      <c r="B3713" s="7">
        <v>68550</v>
      </c>
    </row>
    <row r="3714" spans="1:2" x14ac:dyDescent="0.3">
      <c r="A3714" s="20" t="s">
        <v>2729</v>
      </c>
      <c r="B3714" s="7">
        <v>11550.000000000002</v>
      </c>
    </row>
    <row r="3715" spans="1:2" x14ac:dyDescent="0.3">
      <c r="A3715" s="21" t="s">
        <v>2783</v>
      </c>
      <c r="B3715" s="7">
        <v>11550.000000000002</v>
      </c>
    </row>
    <row r="3716" spans="1:2" x14ac:dyDescent="0.3">
      <c r="A3716" s="22" t="s">
        <v>2803</v>
      </c>
      <c r="B3716" s="7">
        <v>11550.000000000002</v>
      </c>
    </row>
    <row r="3717" spans="1:2" x14ac:dyDescent="0.3">
      <c r="A3717" s="23">
        <v>45855.387291666666</v>
      </c>
      <c r="B3717" s="7">
        <v>11550.000000000002</v>
      </c>
    </row>
    <row r="3718" spans="1:2" x14ac:dyDescent="0.3">
      <c r="A3718" s="20" t="s">
        <v>2736</v>
      </c>
      <c r="B3718" s="7">
        <v>57000</v>
      </c>
    </row>
    <row r="3719" spans="1:2" x14ac:dyDescent="0.3">
      <c r="A3719" s="21" t="s">
        <v>2784</v>
      </c>
      <c r="B3719" s="7">
        <v>57000</v>
      </c>
    </row>
    <row r="3720" spans="1:2" x14ac:dyDescent="0.3">
      <c r="A3720" s="22" t="s">
        <v>2755</v>
      </c>
      <c r="B3720" s="7">
        <v>57000</v>
      </c>
    </row>
    <row r="3721" spans="1:2" x14ac:dyDescent="0.3">
      <c r="A3721" s="23">
        <v>45855.677893518521</v>
      </c>
      <c r="B3721" s="7">
        <v>57000</v>
      </c>
    </row>
    <row r="3722" spans="1:2" x14ac:dyDescent="0.3">
      <c r="A3722" s="19" t="s">
        <v>2574</v>
      </c>
      <c r="B3722" s="7">
        <v>72000</v>
      </c>
    </row>
    <row r="3723" spans="1:2" x14ac:dyDescent="0.3">
      <c r="A3723" s="20" t="s">
        <v>2729</v>
      </c>
      <c r="B3723" s="7">
        <v>40000</v>
      </c>
    </row>
    <row r="3724" spans="1:2" x14ac:dyDescent="0.3">
      <c r="A3724" s="21" t="s">
        <v>2765</v>
      </c>
      <c r="B3724" s="7">
        <v>40000</v>
      </c>
    </row>
    <row r="3725" spans="1:2" x14ac:dyDescent="0.3">
      <c r="A3725" s="22" t="s">
        <v>2796</v>
      </c>
      <c r="B3725" s="7">
        <v>40000</v>
      </c>
    </row>
    <row r="3726" spans="1:2" x14ac:dyDescent="0.3">
      <c r="A3726" s="23">
        <v>45857.411099537036</v>
      </c>
      <c r="B3726" s="7">
        <v>40000</v>
      </c>
    </row>
    <row r="3727" spans="1:2" x14ac:dyDescent="0.3">
      <c r="A3727" s="20" t="s">
        <v>2732</v>
      </c>
      <c r="B3727" s="7">
        <v>32000</v>
      </c>
    </row>
    <row r="3728" spans="1:2" x14ac:dyDescent="0.3">
      <c r="A3728" s="21" t="s">
        <v>2756</v>
      </c>
      <c r="B3728" s="7">
        <v>32000</v>
      </c>
    </row>
    <row r="3729" spans="1:2" x14ac:dyDescent="0.3">
      <c r="A3729" s="22" t="s">
        <v>2776</v>
      </c>
      <c r="B3729" s="7">
        <v>32000</v>
      </c>
    </row>
    <row r="3730" spans="1:2" x14ac:dyDescent="0.3">
      <c r="A3730" s="23">
        <v>45857.528356481482</v>
      </c>
      <c r="B3730" s="7">
        <v>32000</v>
      </c>
    </row>
    <row r="3731" spans="1:2" x14ac:dyDescent="0.3">
      <c r="A3731" s="19" t="s">
        <v>2575</v>
      </c>
      <c r="B3731" s="7">
        <v>10500</v>
      </c>
    </row>
    <row r="3732" spans="1:2" x14ac:dyDescent="0.3">
      <c r="A3732" s="20" t="s">
        <v>2743</v>
      </c>
      <c r="B3732" s="7">
        <v>10500</v>
      </c>
    </row>
    <row r="3733" spans="1:2" x14ac:dyDescent="0.3">
      <c r="A3733" s="21" t="s">
        <v>2776</v>
      </c>
      <c r="B3733" s="7">
        <v>10500</v>
      </c>
    </row>
    <row r="3734" spans="1:2" x14ac:dyDescent="0.3">
      <c r="A3734" s="22" t="s">
        <v>2746</v>
      </c>
      <c r="B3734" s="7">
        <v>10500</v>
      </c>
    </row>
    <row r="3735" spans="1:2" x14ac:dyDescent="0.3">
      <c r="A3735" s="23">
        <v>45858.993206018517</v>
      </c>
      <c r="B3735" s="7">
        <v>10500</v>
      </c>
    </row>
    <row r="3736" spans="1:2" x14ac:dyDescent="0.3">
      <c r="A3736" s="19" t="s">
        <v>2576</v>
      </c>
      <c r="B3736" s="7">
        <v>59500</v>
      </c>
    </row>
    <row r="3737" spans="1:2" x14ac:dyDescent="0.3">
      <c r="A3737" s="20" t="s">
        <v>2727</v>
      </c>
      <c r="B3737" s="7">
        <v>13500</v>
      </c>
    </row>
    <row r="3738" spans="1:2" x14ac:dyDescent="0.3">
      <c r="A3738" s="21" t="s">
        <v>2793</v>
      </c>
      <c r="B3738" s="7">
        <v>13500</v>
      </c>
    </row>
    <row r="3739" spans="1:2" x14ac:dyDescent="0.3">
      <c r="A3739" s="22" t="s">
        <v>2752</v>
      </c>
      <c r="B3739" s="7">
        <v>13500</v>
      </c>
    </row>
    <row r="3740" spans="1:2" x14ac:dyDescent="0.3">
      <c r="A3740" s="23">
        <v>45859.294999999998</v>
      </c>
      <c r="B3740" s="7">
        <v>13500</v>
      </c>
    </row>
    <row r="3741" spans="1:2" x14ac:dyDescent="0.3">
      <c r="A3741" s="20" t="s">
        <v>2742</v>
      </c>
      <c r="B3741" s="7">
        <v>46000</v>
      </c>
    </row>
    <row r="3742" spans="1:2" x14ac:dyDescent="0.3">
      <c r="A3742" s="21" t="s">
        <v>2773</v>
      </c>
      <c r="B3742" s="7">
        <v>46000</v>
      </c>
    </row>
    <row r="3743" spans="1:2" x14ac:dyDescent="0.3">
      <c r="A3743" s="22" t="s">
        <v>2778</v>
      </c>
      <c r="B3743" s="7">
        <v>46000</v>
      </c>
    </row>
    <row r="3744" spans="1:2" x14ac:dyDescent="0.3">
      <c r="A3744" s="23">
        <v>45859.935115740744</v>
      </c>
      <c r="B3744" s="7">
        <v>46000</v>
      </c>
    </row>
    <row r="3745" spans="1:2" x14ac:dyDescent="0.3">
      <c r="A3745" s="19" t="s">
        <v>2577</v>
      </c>
      <c r="B3745" s="7">
        <v>34800</v>
      </c>
    </row>
    <row r="3746" spans="1:2" x14ac:dyDescent="0.3">
      <c r="A3746" s="20" t="s">
        <v>2721</v>
      </c>
      <c r="B3746" s="7">
        <v>21600</v>
      </c>
    </row>
    <row r="3747" spans="1:2" x14ac:dyDescent="0.3">
      <c r="A3747" s="21" t="s">
        <v>2771</v>
      </c>
      <c r="B3747" s="7">
        <v>21600</v>
      </c>
    </row>
    <row r="3748" spans="1:2" x14ac:dyDescent="0.3">
      <c r="A3748" s="22" t="s">
        <v>2747</v>
      </c>
      <c r="B3748" s="7">
        <v>21600</v>
      </c>
    </row>
    <row r="3749" spans="1:2" x14ac:dyDescent="0.3">
      <c r="A3749" s="23">
        <v>45860.07402777778</v>
      </c>
      <c r="B3749" s="7">
        <v>21600</v>
      </c>
    </row>
    <row r="3750" spans="1:2" x14ac:dyDescent="0.3">
      <c r="A3750" s="20" t="s">
        <v>2732</v>
      </c>
      <c r="B3750" s="7">
        <v>13200</v>
      </c>
    </row>
    <row r="3751" spans="1:2" x14ac:dyDescent="0.3">
      <c r="A3751" s="21" t="s">
        <v>2775</v>
      </c>
      <c r="B3751" s="7">
        <v>13200</v>
      </c>
    </row>
    <row r="3752" spans="1:2" x14ac:dyDescent="0.3">
      <c r="A3752" s="22" t="s">
        <v>2791</v>
      </c>
      <c r="B3752" s="7">
        <v>13200</v>
      </c>
    </row>
    <row r="3753" spans="1:2" x14ac:dyDescent="0.3">
      <c r="A3753" s="23">
        <v>45860.520914351851</v>
      </c>
      <c r="B3753" s="7">
        <v>13200</v>
      </c>
    </row>
    <row r="3754" spans="1:2" x14ac:dyDescent="0.3">
      <c r="A3754" s="19" t="s">
        <v>2578</v>
      </c>
      <c r="B3754" s="7">
        <v>215250</v>
      </c>
    </row>
    <row r="3755" spans="1:2" x14ac:dyDescent="0.3">
      <c r="A3755" s="20" t="s">
        <v>2726</v>
      </c>
      <c r="B3755" s="7">
        <v>85500</v>
      </c>
    </row>
    <row r="3756" spans="1:2" x14ac:dyDescent="0.3">
      <c r="A3756" s="21" t="s">
        <v>2781</v>
      </c>
      <c r="B3756" s="7">
        <v>85500</v>
      </c>
    </row>
    <row r="3757" spans="1:2" x14ac:dyDescent="0.3">
      <c r="A3757" s="22" t="s">
        <v>2787</v>
      </c>
      <c r="B3757" s="7">
        <v>85500</v>
      </c>
    </row>
    <row r="3758" spans="1:2" x14ac:dyDescent="0.3">
      <c r="A3758" s="23">
        <v>45861.27652777778</v>
      </c>
      <c r="B3758" s="7">
        <v>85500</v>
      </c>
    </row>
    <row r="3759" spans="1:2" x14ac:dyDescent="0.3">
      <c r="A3759" s="20" t="s">
        <v>2732</v>
      </c>
      <c r="B3759" s="7">
        <v>22000</v>
      </c>
    </row>
    <row r="3760" spans="1:2" x14ac:dyDescent="0.3">
      <c r="A3760" s="21" t="s">
        <v>2785</v>
      </c>
      <c r="B3760" s="7">
        <v>22000</v>
      </c>
    </row>
    <row r="3761" spans="1:2" x14ac:dyDescent="0.3">
      <c r="A3761" s="22" t="s">
        <v>2759</v>
      </c>
      <c r="B3761" s="7">
        <v>22000</v>
      </c>
    </row>
    <row r="3762" spans="1:2" x14ac:dyDescent="0.3">
      <c r="A3762" s="23">
        <v>45861.503692129627</v>
      </c>
      <c r="B3762" s="7">
        <v>22000</v>
      </c>
    </row>
    <row r="3763" spans="1:2" x14ac:dyDescent="0.3">
      <c r="A3763" s="20" t="s">
        <v>2739</v>
      </c>
      <c r="B3763" s="7">
        <v>107750</v>
      </c>
    </row>
    <row r="3764" spans="1:2" x14ac:dyDescent="0.3">
      <c r="A3764" s="21" t="s">
        <v>2785</v>
      </c>
      <c r="B3764" s="7">
        <v>107750</v>
      </c>
    </row>
    <row r="3765" spans="1:2" x14ac:dyDescent="0.3">
      <c r="A3765" s="22" t="s">
        <v>2755</v>
      </c>
      <c r="B3765" s="7">
        <v>107750</v>
      </c>
    </row>
    <row r="3766" spans="1:2" x14ac:dyDescent="0.3">
      <c r="A3766" s="23">
        <v>45861.795254629629</v>
      </c>
      <c r="B3766" s="7">
        <v>107750</v>
      </c>
    </row>
    <row r="3767" spans="1:2" x14ac:dyDescent="0.3">
      <c r="A3767" s="19" t="s">
        <v>2579</v>
      </c>
      <c r="B3767" s="7">
        <v>537272.5</v>
      </c>
    </row>
    <row r="3768" spans="1:2" x14ac:dyDescent="0.3">
      <c r="A3768" s="20" t="s">
        <v>2721</v>
      </c>
      <c r="B3768" s="7">
        <v>13300</v>
      </c>
    </row>
    <row r="3769" spans="1:2" x14ac:dyDescent="0.3">
      <c r="A3769" s="21" t="s">
        <v>2761</v>
      </c>
      <c r="B3769" s="7">
        <v>13300</v>
      </c>
    </row>
    <row r="3770" spans="1:2" x14ac:dyDescent="0.3">
      <c r="A3770" s="22" t="s">
        <v>2755</v>
      </c>
      <c r="B3770" s="7">
        <v>13300</v>
      </c>
    </row>
    <row r="3771" spans="1:2" x14ac:dyDescent="0.3">
      <c r="A3771" s="23">
        <v>45863.055671296293</v>
      </c>
      <c r="B3771" s="7">
        <v>13300</v>
      </c>
    </row>
    <row r="3772" spans="1:2" x14ac:dyDescent="0.3">
      <c r="A3772" s="20" t="s">
        <v>2727</v>
      </c>
      <c r="B3772" s="7">
        <v>15390</v>
      </c>
    </row>
    <row r="3773" spans="1:2" x14ac:dyDescent="0.3">
      <c r="A3773" s="21" t="s">
        <v>2761</v>
      </c>
      <c r="B3773" s="7">
        <v>15390</v>
      </c>
    </row>
    <row r="3774" spans="1:2" x14ac:dyDescent="0.3">
      <c r="A3774" s="22" t="s">
        <v>2764</v>
      </c>
      <c r="B3774" s="7">
        <v>15390</v>
      </c>
    </row>
    <row r="3775" spans="1:2" x14ac:dyDescent="0.3">
      <c r="A3775" s="23">
        <v>45863.306064814817</v>
      </c>
      <c r="B3775" s="7">
        <v>15390</v>
      </c>
    </row>
    <row r="3776" spans="1:2" x14ac:dyDescent="0.3">
      <c r="A3776" s="20" t="s">
        <v>2728</v>
      </c>
      <c r="B3776" s="7">
        <v>12825</v>
      </c>
    </row>
    <row r="3777" spans="1:2" x14ac:dyDescent="0.3">
      <c r="A3777" s="21" t="s">
        <v>2755</v>
      </c>
      <c r="B3777" s="7">
        <v>12825</v>
      </c>
    </row>
    <row r="3778" spans="1:2" x14ac:dyDescent="0.3">
      <c r="A3778" s="22" t="s">
        <v>2802</v>
      </c>
      <c r="B3778" s="7">
        <v>12825</v>
      </c>
    </row>
    <row r="3779" spans="1:2" x14ac:dyDescent="0.3">
      <c r="A3779" s="23">
        <v>45863.340891203705</v>
      </c>
      <c r="B3779" s="7">
        <v>12825</v>
      </c>
    </row>
    <row r="3780" spans="1:2" x14ac:dyDescent="0.3">
      <c r="A3780" s="20" t="s">
        <v>2729</v>
      </c>
      <c r="B3780" s="7">
        <v>24985</v>
      </c>
    </row>
    <row r="3781" spans="1:2" x14ac:dyDescent="0.3">
      <c r="A3781" s="21" t="s">
        <v>2797</v>
      </c>
      <c r="B3781" s="7">
        <v>13585</v>
      </c>
    </row>
    <row r="3782" spans="1:2" x14ac:dyDescent="0.3">
      <c r="A3782" s="22" t="s">
        <v>2752</v>
      </c>
      <c r="B3782" s="7">
        <v>13585</v>
      </c>
    </row>
    <row r="3783" spans="1:2" x14ac:dyDescent="0.3">
      <c r="A3783" s="23">
        <v>45863.376250000001</v>
      </c>
      <c r="B3783" s="7">
        <v>13585</v>
      </c>
    </row>
    <row r="3784" spans="1:2" x14ac:dyDescent="0.3">
      <c r="A3784" s="21" t="s">
        <v>2786</v>
      </c>
      <c r="B3784" s="7">
        <v>11400</v>
      </c>
    </row>
    <row r="3785" spans="1:2" x14ac:dyDescent="0.3">
      <c r="A3785" s="22" t="s">
        <v>2804</v>
      </c>
      <c r="B3785" s="7">
        <v>11400</v>
      </c>
    </row>
    <row r="3786" spans="1:2" x14ac:dyDescent="0.3">
      <c r="A3786" s="23">
        <v>45863.403738425928</v>
      </c>
      <c r="B3786" s="7">
        <v>11400</v>
      </c>
    </row>
    <row r="3787" spans="1:2" x14ac:dyDescent="0.3">
      <c r="A3787" s="20" t="s">
        <v>2730</v>
      </c>
      <c r="B3787" s="7">
        <v>34200</v>
      </c>
    </row>
    <row r="3788" spans="1:2" x14ac:dyDescent="0.3">
      <c r="A3788" s="21" t="s">
        <v>2798</v>
      </c>
      <c r="B3788" s="7">
        <v>34200</v>
      </c>
    </row>
    <row r="3789" spans="1:2" x14ac:dyDescent="0.3">
      <c r="A3789" s="22" t="s">
        <v>2768</v>
      </c>
      <c r="B3789" s="7">
        <v>34200</v>
      </c>
    </row>
    <row r="3790" spans="1:2" x14ac:dyDescent="0.3">
      <c r="A3790" s="23">
        <v>45863.444085648145</v>
      </c>
      <c r="B3790" s="7">
        <v>34200</v>
      </c>
    </row>
    <row r="3791" spans="1:2" x14ac:dyDescent="0.3">
      <c r="A3791" s="20" t="s">
        <v>2731</v>
      </c>
      <c r="B3791" s="7">
        <v>54150</v>
      </c>
    </row>
    <row r="3792" spans="1:2" x14ac:dyDescent="0.3">
      <c r="A3792" s="21" t="s">
        <v>2790</v>
      </c>
      <c r="B3792" s="7">
        <v>27550</v>
      </c>
    </row>
    <row r="3793" spans="1:2" x14ac:dyDescent="0.3">
      <c r="A3793" s="22" t="s">
        <v>2792</v>
      </c>
      <c r="B3793" s="7">
        <v>27550</v>
      </c>
    </row>
    <row r="3794" spans="1:2" x14ac:dyDescent="0.3">
      <c r="A3794" s="23">
        <v>45863.460324074076</v>
      </c>
      <c r="B3794" s="7">
        <v>27550</v>
      </c>
    </row>
    <row r="3795" spans="1:2" x14ac:dyDescent="0.3">
      <c r="A3795" s="21" t="s">
        <v>2780</v>
      </c>
      <c r="B3795" s="7">
        <v>26600</v>
      </c>
    </row>
    <row r="3796" spans="1:2" x14ac:dyDescent="0.3">
      <c r="A3796" s="22" t="s">
        <v>2762</v>
      </c>
      <c r="B3796" s="7">
        <v>26600</v>
      </c>
    </row>
    <row r="3797" spans="1:2" x14ac:dyDescent="0.3">
      <c r="A3797" s="23">
        <v>45863.491620370369</v>
      </c>
      <c r="B3797" s="7">
        <v>26600</v>
      </c>
    </row>
    <row r="3798" spans="1:2" x14ac:dyDescent="0.3">
      <c r="A3798" s="20" t="s">
        <v>2732</v>
      </c>
      <c r="B3798" s="7">
        <v>162687.5</v>
      </c>
    </row>
    <row r="3799" spans="1:2" x14ac:dyDescent="0.3">
      <c r="A3799" s="21" t="s">
        <v>2797</v>
      </c>
      <c r="B3799" s="7">
        <v>96187.5</v>
      </c>
    </row>
    <row r="3800" spans="1:2" x14ac:dyDescent="0.3">
      <c r="A3800" s="22" t="s">
        <v>2748</v>
      </c>
      <c r="B3800" s="7">
        <v>32062.5</v>
      </c>
    </row>
    <row r="3801" spans="1:2" x14ac:dyDescent="0.3">
      <c r="A3801" s="23">
        <v>45863.500798611109</v>
      </c>
      <c r="B3801" s="7">
        <v>32062.5</v>
      </c>
    </row>
    <row r="3802" spans="1:2" x14ac:dyDescent="0.3">
      <c r="A3802" s="22" t="s">
        <v>2768</v>
      </c>
      <c r="B3802" s="7">
        <v>64125</v>
      </c>
    </row>
    <row r="3803" spans="1:2" x14ac:dyDescent="0.3">
      <c r="A3803" s="23">
        <v>45863.501030092593</v>
      </c>
      <c r="B3803" s="7">
        <v>64125</v>
      </c>
    </row>
    <row r="3804" spans="1:2" x14ac:dyDescent="0.3">
      <c r="A3804" s="21" t="s">
        <v>2799</v>
      </c>
      <c r="B3804" s="7">
        <v>46550</v>
      </c>
    </row>
    <row r="3805" spans="1:2" x14ac:dyDescent="0.3">
      <c r="A3805" s="22" t="s">
        <v>2759</v>
      </c>
      <c r="B3805" s="7">
        <v>46550</v>
      </c>
    </row>
    <row r="3806" spans="1:2" x14ac:dyDescent="0.3">
      <c r="A3806" s="23">
        <v>45863.50577546296</v>
      </c>
      <c r="B3806" s="7">
        <v>46550</v>
      </c>
    </row>
    <row r="3807" spans="1:2" x14ac:dyDescent="0.3">
      <c r="A3807" s="21" t="s">
        <v>2786</v>
      </c>
      <c r="B3807" s="7">
        <v>19950</v>
      </c>
    </row>
    <row r="3808" spans="1:2" x14ac:dyDescent="0.3">
      <c r="A3808" s="22" t="s">
        <v>2795</v>
      </c>
      <c r="B3808" s="7">
        <v>19950</v>
      </c>
    </row>
    <row r="3809" spans="1:2" x14ac:dyDescent="0.3">
      <c r="A3809" s="23">
        <v>45863.528900462959</v>
      </c>
      <c r="B3809" s="7">
        <v>19950</v>
      </c>
    </row>
    <row r="3810" spans="1:2" x14ac:dyDescent="0.3">
      <c r="A3810" s="20" t="s">
        <v>2733</v>
      </c>
      <c r="B3810" s="7">
        <v>44840</v>
      </c>
    </row>
    <row r="3811" spans="1:2" x14ac:dyDescent="0.3">
      <c r="A3811" s="21" t="s">
        <v>2766</v>
      </c>
      <c r="B3811" s="7">
        <v>26600</v>
      </c>
    </row>
    <row r="3812" spans="1:2" x14ac:dyDescent="0.3">
      <c r="A3812" s="22" t="s">
        <v>2758</v>
      </c>
      <c r="B3812" s="7">
        <v>26600</v>
      </c>
    </row>
    <row r="3813" spans="1:2" x14ac:dyDescent="0.3">
      <c r="A3813" s="23">
        <v>45863.565972222219</v>
      </c>
      <c r="B3813" s="7">
        <v>26600</v>
      </c>
    </row>
    <row r="3814" spans="1:2" x14ac:dyDescent="0.3">
      <c r="A3814" s="21" t="s">
        <v>2771</v>
      </c>
      <c r="B3814" s="7">
        <v>18240</v>
      </c>
    </row>
    <row r="3815" spans="1:2" x14ac:dyDescent="0.3">
      <c r="A3815" s="22" t="s">
        <v>2753</v>
      </c>
      <c r="B3815" s="7">
        <v>18240</v>
      </c>
    </row>
    <row r="3816" spans="1:2" x14ac:dyDescent="0.3">
      <c r="A3816" s="23">
        <v>45863.573993055557</v>
      </c>
      <c r="B3816" s="7">
        <v>18240</v>
      </c>
    </row>
    <row r="3817" spans="1:2" x14ac:dyDescent="0.3">
      <c r="A3817" s="20" t="s">
        <v>2734</v>
      </c>
      <c r="B3817" s="7">
        <v>32775</v>
      </c>
    </row>
    <row r="3818" spans="1:2" x14ac:dyDescent="0.3">
      <c r="A3818" s="21" t="s">
        <v>2763</v>
      </c>
      <c r="B3818" s="7">
        <v>14250</v>
      </c>
    </row>
    <row r="3819" spans="1:2" x14ac:dyDescent="0.3">
      <c r="A3819" s="22" t="s">
        <v>2778</v>
      </c>
      <c r="B3819" s="7">
        <v>14250</v>
      </c>
    </row>
    <row r="3820" spans="1:2" x14ac:dyDescent="0.3">
      <c r="A3820" s="23">
        <v>45863.605949074074</v>
      </c>
      <c r="B3820" s="7">
        <v>14250</v>
      </c>
    </row>
    <row r="3821" spans="1:2" x14ac:dyDescent="0.3">
      <c r="A3821" s="21" t="s">
        <v>2749</v>
      </c>
      <c r="B3821" s="7">
        <v>18525</v>
      </c>
    </row>
    <row r="3822" spans="1:2" x14ac:dyDescent="0.3">
      <c r="A3822" s="22" t="s">
        <v>2771</v>
      </c>
      <c r="B3822" s="7">
        <v>18525</v>
      </c>
    </row>
    <row r="3823" spans="1:2" x14ac:dyDescent="0.3">
      <c r="A3823" s="23">
        <v>45863.617893518516</v>
      </c>
      <c r="B3823" s="7">
        <v>18525</v>
      </c>
    </row>
    <row r="3824" spans="1:2" x14ac:dyDescent="0.3">
      <c r="A3824" s="20" t="s">
        <v>2735</v>
      </c>
      <c r="B3824" s="7">
        <v>17955</v>
      </c>
    </row>
    <row r="3825" spans="1:2" x14ac:dyDescent="0.3">
      <c r="A3825" s="21" t="s">
        <v>2794</v>
      </c>
      <c r="B3825" s="7">
        <v>7980</v>
      </c>
    </row>
    <row r="3826" spans="1:2" x14ac:dyDescent="0.3">
      <c r="A3826" s="22" t="s">
        <v>2782</v>
      </c>
      <c r="B3826" s="7">
        <v>7980</v>
      </c>
    </row>
    <row r="3827" spans="1:2" x14ac:dyDescent="0.3">
      <c r="A3827" s="23">
        <v>45863.627372685187</v>
      </c>
      <c r="B3827" s="7">
        <v>7980</v>
      </c>
    </row>
    <row r="3828" spans="1:2" x14ac:dyDescent="0.3">
      <c r="A3828" s="21" t="s">
        <v>2760</v>
      </c>
      <c r="B3828" s="7">
        <v>9975</v>
      </c>
    </row>
    <row r="3829" spans="1:2" x14ac:dyDescent="0.3">
      <c r="A3829" s="22" t="s">
        <v>2785</v>
      </c>
      <c r="B3829" s="7">
        <v>9975</v>
      </c>
    </row>
    <row r="3830" spans="1:2" x14ac:dyDescent="0.3">
      <c r="A3830" s="23">
        <v>45863.634780092594</v>
      </c>
      <c r="B3830" s="7">
        <v>9975</v>
      </c>
    </row>
    <row r="3831" spans="1:2" x14ac:dyDescent="0.3">
      <c r="A3831" s="20" t="s">
        <v>2736</v>
      </c>
      <c r="B3831" s="7">
        <v>45600</v>
      </c>
    </row>
    <row r="3832" spans="1:2" x14ac:dyDescent="0.3">
      <c r="A3832" s="21" t="s">
        <v>2772</v>
      </c>
      <c r="B3832" s="7">
        <v>25650</v>
      </c>
    </row>
    <row r="3833" spans="1:2" x14ac:dyDescent="0.3">
      <c r="A3833" s="22" t="s">
        <v>2796</v>
      </c>
      <c r="B3833" s="7">
        <v>25650</v>
      </c>
    </row>
    <row r="3834" spans="1:2" x14ac:dyDescent="0.3">
      <c r="A3834" s="23">
        <v>45863.686099537037</v>
      </c>
      <c r="B3834" s="7">
        <v>25650</v>
      </c>
    </row>
    <row r="3835" spans="1:2" x14ac:dyDescent="0.3">
      <c r="A3835" s="21" t="s">
        <v>2749</v>
      </c>
      <c r="B3835" s="7">
        <v>19950</v>
      </c>
    </row>
    <row r="3836" spans="1:2" x14ac:dyDescent="0.3">
      <c r="A3836" s="22" t="s">
        <v>2784</v>
      </c>
      <c r="B3836" s="7">
        <v>19950</v>
      </c>
    </row>
    <row r="3837" spans="1:2" x14ac:dyDescent="0.3">
      <c r="A3837" s="23">
        <v>45863.700879629629</v>
      </c>
      <c r="B3837" s="7">
        <v>19950</v>
      </c>
    </row>
    <row r="3838" spans="1:2" x14ac:dyDescent="0.3">
      <c r="A3838" s="20" t="s">
        <v>2737</v>
      </c>
      <c r="B3838" s="7">
        <v>17100</v>
      </c>
    </row>
    <row r="3839" spans="1:2" x14ac:dyDescent="0.3">
      <c r="A3839" s="21" t="s">
        <v>2805</v>
      </c>
      <c r="B3839" s="7">
        <v>17100</v>
      </c>
    </row>
    <row r="3840" spans="1:2" x14ac:dyDescent="0.3">
      <c r="A3840" s="22" t="s">
        <v>2804</v>
      </c>
      <c r="B3840" s="7">
        <v>17100</v>
      </c>
    </row>
    <row r="3841" spans="1:2" x14ac:dyDescent="0.3">
      <c r="A3841" s="23">
        <v>45863.748182870368</v>
      </c>
      <c r="B3841" s="7">
        <v>17100</v>
      </c>
    </row>
    <row r="3842" spans="1:2" x14ac:dyDescent="0.3">
      <c r="A3842" s="20" t="s">
        <v>2739</v>
      </c>
      <c r="B3842" s="7">
        <v>5890</v>
      </c>
    </row>
    <row r="3843" spans="1:2" x14ac:dyDescent="0.3">
      <c r="A3843" s="21" t="s">
        <v>2796</v>
      </c>
      <c r="B3843" s="7">
        <v>5890</v>
      </c>
    </row>
    <row r="3844" spans="1:2" x14ac:dyDescent="0.3">
      <c r="A3844" s="22" t="s">
        <v>2756</v>
      </c>
      <c r="B3844" s="7">
        <v>5890</v>
      </c>
    </row>
    <row r="3845" spans="1:2" x14ac:dyDescent="0.3">
      <c r="A3845" s="23">
        <v>45863.833101851851</v>
      </c>
      <c r="B3845" s="7">
        <v>5890</v>
      </c>
    </row>
    <row r="3846" spans="1:2" x14ac:dyDescent="0.3">
      <c r="A3846" s="20" t="s">
        <v>2740</v>
      </c>
      <c r="B3846" s="7">
        <v>55575</v>
      </c>
    </row>
    <row r="3847" spans="1:2" x14ac:dyDescent="0.3">
      <c r="A3847" s="21" t="s">
        <v>2772</v>
      </c>
      <c r="B3847" s="7">
        <v>22800</v>
      </c>
    </row>
    <row r="3848" spans="1:2" x14ac:dyDescent="0.3">
      <c r="A3848" s="22" t="s">
        <v>2786</v>
      </c>
      <c r="B3848" s="7">
        <v>22800</v>
      </c>
    </row>
    <row r="3849" spans="1:2" x14ac:dyDescent="0.3">
      <c r="A3849" s="23">
        <v>45863.85255787037</v>
      </c>
      <c r="B3849" s="7">
        <v>22800</v>
      </c>
    </row>
    <row r="3850" spans="1:2" x14ac:dyDescent="0.3">
      <c r="A3850" s="21" t="s">
        <v>2769</v>
      </c>
      <c r="B3850" s="7">
        <v>28500</v>
      </c>
    </row>
    <row r="3851" spans="1:2" x14ac:dyDescent="0.3">
      <c r="A3851" s="22" t="s">
        <v>2762</v>
      </c>
      <c r="B3851" s="7">
        <v>28500</v>
      </c>
    </row>
    <row r="3852" spans="1:2" x14ac:dyDescent="0.3">
      <c r="A3852" s="23">
        <v>45863.865231481483</v>
      </c>
      <c r="B3852" s="7">
        <v>28500</v>
      </c>
    </row>
    <row r="3853" spans="1:2" x14ac:dyDescent="0.3">
      <c r="A3853" s="21" t="s">
        <v>2801</v>
      </c>
      <c r="B3853" s="7">
        <v>4275</v>
      </c>
    </row>
    <row r="3854" spans="1:2" x14ac:dyDescent="0.3">
      <c r="A3854" s="22" t="s">
        <v>2762</v>
      </c>
      <c r="B3854" s="7">
        <v>4275</v>
      </c>
    </row>
    <row r="3855" spans="1:2" x14ac:dyDescent="0.3">
      <c r="A3855" s="23">
        <v>45863.872175925928</v>
      </c>
      <c r="B3855" s="7">
        <v>4275</v>
      </c>
    </row>
    <row r="3856" spans="1:2" x14ac:dyDescent="0.3">
      <c r="A3856" s="19" t="s">
        <v>2580</v>
      </c>
      <c r="B3856" s="7">
        <v>411400</v>
      </c>
    </row>
    <row r="3857" spans="1:2" x14ac:dyDescent="0.3">
      <c r="A3857" s="20" t="s">
        <v>2720</v>
      </c>
      <c r="B3857" s="7">
        <v>3000</v>
      </c>
    </row>
    <row r="3858" spans="1:2" x14ac:dyDescent="0.3">
      <c r="A3858" s="21" t="s">
        <v>2794</v>
      </c>
      <c r="B3858" s="7">
        <v>3000</v>
      </c>
    </row>
    <row r="3859" spans="1:2" x14ac:dyDescent="0.3">
      <c r="A3859" s="22" t="s">
        <v>2768</v>
      </c>
      <c r="B3859" s="7">
        <v>3000</v>
      </c>
    </row>
    <row r="3860" spans="1:2" x14ac:dyDescent="0.3">
      <c r="A3860" s="23">
        <v>45864.002418981479</v>
      </c>
      <c r="B3860" s="7">
        <v>3000</v>
      </c>
    </row>
    <row r="3861" spans="1:2" x14ac:dyDescent="0.3">
      <c r="A3861" s="20" t="s">
        <v>2721</v>
      </c>
      <c r="B3861" s="7">
        <v>48450</v>
      </c>
    </row>
    <row r="3862" spans="1:2" x14ac:dyDescent="0.3">
      <c r="A3862" s="21" t="s">
        <v>2785</v>
      </c>
      <c r="B3862" s="7">
        <v>25500</v>
      </c>
    </row>
    <row r="3863" spans="1:2" x14ac:dyDescent="0.3">
      <c r="A3863" s="22" t="s">
        <v>2766</v>
      </c>
      <c r="B3863" s="7">
        <v>25500</v>
      </c>
    </row>
    <row r="3864" spans="1:2" x14ac:dyDescent="0.3">
      <c r="A3864" s="23">
        <v>45864.045543981483</v>
      </c>
      <c r="B3864" s="7">
        <v>25500</v>
      </c>
    </row>
    <row r="3865" spans="1:2" x14ac:dyDescent="0.3">
      <c r="A3865" s="21" t="s">
        <v>2802</v>
      </c>
      <c r="B3865" s="7">
        <v>22950</v>
      </c>
    </row>
    <row r="3866" spans="1:2" x14ac:dyDescent="0.3">
      <c r="A3866" s="22" t="s">
        <v>2800</v>
      </c>
      <c r="B3866" s="7">
        <v>22950</v>
      </c>
    </row>
    <row r="3867" spans="1:2" x14ac:dyDescent="0.3">
      <c r="A3867" s="23">
        <v>45864.079097222224</v>
      </c>
      <c r="B3867" s="7">
        <v>22950</v>
      </c>
    </row>
    <row r="3868" spans="1:2" x14ac:dyDescent="0.3">
      <c r="A3868" s="20" t="s">
        <v>2723</v>
      </c>
      <c r="B3868" s="7">
        <v>28500</v>
      </c>
    </row>
    <row r="3869" spans="1:2" x14ac:dyDescent="0.3">
      <c r="A3869" s="21" t="s">
        <v>2783</v>
      </c>
      <c r="B3869" s="7">
        <v>28500</v>
      </c>
    </row>
    <row r="3870" spans="1:2" x14ac:dyDescent="0.3">
      <c r="A3870" s="22" t="s">
        <v>2763</v>
      </c>
      <c r="B3870" s="7">
        <v>28500</v>
      </c>
    </row>
    <row r="3871" spans="1:2" x14ac:dyDescent="0.3">
      <c r="A3871" s="23">
        <v>45864.137175925927</v>
      </c>
      <c r="B3871" s="7">
        <v>28500</v>
      </c>
    </row>
    <row r="3872" spans="1:2" x14ac:dyDescent="0.3">
      <c r="A3872" s="20" t="s">
        <v>2728</v>
      </c>
      <c r="B3872" s="7">
        <v>54500</v>
      </c>
    </row>
    <row r="3873" spans="1:2" x14ac:dyDescent="0.3">
      <c r="A3873" s="21" t="s">
        <v>2798</v>
      </c>
      <c r="B3873" s="7">
        <v>23000</v>
      </c>
    </row>
    <row r="3874" spans="1:2" x14ac:dyDescent="0.3">
      <c r="A3874" s="22" t="s">
        <v>2776</v>
      </c>
      <c r="B3874" s="7">
        <v>23000</v>
      </c>
    </row>
    <row r="3875" spans="1:2" x14ac:dyDescent="0.3">
      <c r="A3875" s="23">
        <v>45864.360995370371</v>
      </c>
      <c r="B3875" s="7">
        <v>23000</v>
      </c>
    </row>
    <row r="3876" spans="1:2" x14ac:dyDescent="0.3">
      <c r="A3876" s="21" t="s">
        <v>2769</v>
      </c>
      <c r="B3876" s="7">
        <v>31499.999999999996</v>
      </c>
    </row>
    <row r="3877" spans="1:2" x14ac:dyDescent="0.3">
      <c r="A3877" s="22" t="s">
        <v>2791</v>
      </c>
      <c r="B3877" s="7">
        <v>31499.999999999996</v>
      </c>
    </row>
    <row r="3878" spans="1:2" x14ac:dyDescent="0.3">
      <c r="A3878" s="23">
        <v>45864.364664351851</v>
      </c>
      <c r="B3878" s="7">
        <v>31499.999999999996</v>
      </c>
    </row>
    <row r="3879" spans="1:2" x14ac:dyDescent="0.3">
      <c r="A3879" s="20" t="s">
        <v>2730</v>
      </c>
      <c r="B3879" s="7">
        <v>19000</v>
      </c>
    </row>
    <row r="3880" spans="1:2" x14ac:dyDescent="0.3">
      <c r="A3880" s="21" t="s">
        <v>2774</v>
      </c>
      <c r="B3880" s="7">
        <v>19000</v>
      </c>
    </row>
    <row r="3881" spans="1:2" x14ac:dyDescent="0.3">
      <c r="A3881" s="22" t="s">
        <v>2801</v>
      </c>
      <c r="B3881" s="7">
        <v>19000</v>
      </c>
    </row>
    <row r="3882" spans="1:2" x14ac:dyDescent="0.3">
      <c r="A3882" s="23">
        <v>45864.45758101852</v>
      </c>
      <c r="B3882" s="7">
        <v>19000</v>
      </c>
    </row>
    <row r="3883" spans="1:2" x14ac:dyDescent="0.3">
      <c r="A3883" s="20" t="s">
        <v>2731</v>
      </c>
      <c r="B3883" s="7">
        <v>67500</v>
      </c>
    </row>
    <row r="3884" spans="1:2" x14ac:dyDescent="0.3">
      <c r="A3884" s="21" t="s">
        <v>2804</v>
      </c>
      <c r="B3884" s="7">
        <v>58500</v>
      </c>
    </row>
    <row r="3885" spans="1:2" x14ac:dyDescent="0.3">
      <c r="A3885" s="22" t="s">
        <v>2784</v>
      </c>
      <c r="B3885" s="7">
        <v>58500</v>
      </c>
    </row>
    <row r="3886" spans="1:2" x14ac:dyDescent="0.3">
      <c r="A3886" s="23">
        <v>45864.474490740744</v>
      </c>
      <c r="B3886" s="7">
        <v>58500</v>
      </c>
    </row>
    <row r="3887" spans="1:2" x14ac:dyDescent="0.3">
      <c r="A3887" s="21" t="s">
        <v>2762</v>
      </c>
      <c r="B3887" s="7">
        <v>9000</v>
      </c>
    </row>
    <row r="3888" spans="1:2" x14ac:dyDescent="0.3">
      <c r="A3888" s="22" t="s">
        <v>2788</v>
      </c>
      <c r="B3888" s="7">
        <v>9000</v>
      </c>
    </row>
    <row r="3889" spans="1:2" x14ac:dyDescent="0.3">
      <c r="A3889" s="23">
        <v>45864.497465277775</v>
      </c>
      <c r="B3889" s="7">
        <v>9000</v>
      </c>
    </row>
    <row r="3890" spans="1:2" x14ac:dyDescent="0.3">
      <c r="A3890" s="20" t="s">
        <v>2732</v>
      </c>
      <c r="B3890" s="7">
        <v>42400</v>
      </c>
    </row>
    <row r="3891" spans="1:2" x14ac:dyDescent="0.3">
      <c r="A3891" s="21" t="s">
        <v>2794</v>
      </c>
      <c r="B3891" s="7">
        <v>8800</v>
      </c>
    </row>
    <row r="3892" spans="1:2" x14ac:dyDescent="0.3">
      <c r="A3892" s="22" t="s">
        <v>2802</v>
      </c>
      <c r="B3892" s="7">
        <v>8800</v>
      </c>
    </row>
    <row r="3893" spans="1:2" x14ac:dyDescent="0.3">
      <c r="A3893" s="23">
        <v>45864.502696759257</v>
      </c>
      <c r="B3893" s="7">
        <v>8800</v>
      </c>
    </row>
    <row r="3894" spans="1:2" x14ac:dyDescent="0.3">
      <c r="A3894" s="21" t="s">
        <v>2793</v>
      </c>
      <c r="B3894" s="7">
        <v>27600</v>
      </c>
    </row>
    <row r="3895" spans="1:2" x14ac:dyDescent="0.3">
      <c r="A3895" s="22" t="s">
        <v>2786</v>
      </c>
      <c r="B3895" s="7">
        <v>27600</v>
      </c>
    </row>
    <row r="3896" spans="1:2" x14ac:dyDescent="0.3">
      <c r="A3896" s="23">
        <v>45864.503252314818</v>
      </c>
      <c r="B3896" s="7">
        <v>27600</v>
      </c>
    </row>
    <row r="3897" spans="1:2" x14ac:dyDescent="0.3">
      <c r="A3897" s="21" t="s">
        <v>2784</v>
      </c>
      <c r="B3897" s="7">
        <v>6000</v>
      </c>
    </row>
    <row r="3898" spans="1:2" x14ac:dyDescent="0.3">
      <c r="A3898" s="22" t="s">
        <v>2755</v>
      </c>
      <c r="B3898" s="7">
        <v>6000</v>
      </c>
    </row>
    <row r="3899" spans="1:2" x14ac:dyDescent="0.3">
      <c r="A3899" s="23">
        <v>45864.51122685185</v>
      </c>
      <c r="B3899" s="7">
        <v>6000</v>
      </c>
    </row>
    <row r="3900" spans="1:2" x14ac:dyDescent="0.3">
      <c r="A3900" s="20" t="s">
        <v>2733</v>
      </c>
      <c r="B3900" s="7">
        <v>26600</v>
      </c>
    </row>
    <row r="3901" spans="1:2" x14ac:dyDescent="0.3">
      <c r="A3901" s="21" t="s">
        <v>2789</v>
      </c>
      <c r="B3901" s="7">
        <v>26600</v>
      </c>
    </row>
    <row r="3902" spans="1:2" x14ac:dyDescent="0.3">
      <c r="A3902" s="22" t="s">
        <v>2779</v>
      </c>
      <c r="B3902" s="7">
        <v>26600</v>
      </c>
    </row>
    <row r="3903" spans="1:2" x14ac:dyDescent="0.3">
      <c r="A3903" s="23">
        <v>45864.557152777779</v>
      </c>
      <c r="B3903" s="7">
        <v>26600</v>
      </c>
    </row>
    <row r="3904" spans="1:2" x14ac:dyDescent="0.3">
      <c r="A3904" s="20" t="s">
        <v>2734</v>
      </c>
      <c r="B3904" s="7">
        <v>35150</v>
      </c>
    </row>
    <row r="3905" spans="1:2" x14ac:dyDescent="0.3">
      <c r="A3905" s="21" t="s">
        <v>2790</v>
      </c>
      <c r="B3905" s="7">
        <v>6200</v>
      </c>
    </row>
    <row r="3906" spans="1:2" x14ac:dyDescent="0.3">
      <c r="A3906" s="22" t="s">
        <v>2782</v>
      </c>
      <c r="B3906" s="7">
        <v>6200</v>
      </c>
    </row>
    <row r="3907" spans="1:2" x14ac:dyDescent="0.3">
      <c r="A3907" s="23">
        <v>45864.585011574076</v>
      </c>
      <c r="B3907" s="7">
        <v>6200</v>
      </c>
    </row>
    <row r="3908" spans="1:2" x14ac:dyDescent="0.3">
      <c r="A3908" s="21" t="s">
        <v>2748</v>
      </c>
      <c r="B3908" s="7">
        <v>12150</v>
      </c>
    </row>
    <row r="3909" spans="1:2" x14ac:dyDescent="0.3">
      <c r="A3909" s="22" t="s">
        <v>2757</v>
      </c>
      <c r="B3909" s="7">
        <v>12150</v>
      </c>
    </row>
    <row r="3910" spans="1:2" x14ac:dyDescent="0.3">
      <c r="A3910" s="23">
        <v>45864.58965277778</v>
      </c>
      <c r="B3910" s="7">
        <v>12150</v>
      </c>
    </row>
    <row r="3911" spans="1:2" x14ac:dyDescent="0.3">
      <c r="A3911" s="21" t="s">
        <v>2753</v>
      </c>
      <c r="B3911" s="7">
        <v>16800</v>
      </c>
    </row>
    <row r="3912" spans="1:2" x14ac:dyDescent="0.3">
      <c r="A3912" s="22" t="s">
        <v>2768</v>
      </c>
      <c r="B3912" s="7">
        <v>16800</v>
      </c>
    </row>
    <row r="3913" spans="1:2" x14ac:dyDescent="0.3">
      <c r="A3913" s="23">
        <v>45864.606585648151</v>
      </c>
      <c r="B3913" s="7">
        <v>16800</v>
      </c>
    </row>
    <row r="3914" spans="1:2" x14ac:dyDescent="0.3">
      <c r="A3914" s="20" t="s">
        <v>2735</v>
      </c>
      <c r="B3914" s="7">
        <v>9300</v>
      </c>
    </row>
    <row r="3915" spans="1:2" x14ac:dyDescent="0.3">
      <c r="A3915" s="21" t="s">
        <v>2785</v>
      </c>
      <c r="B3915" s="7">
        <v>9300</v>
      </c>
    </row>
    <row r="3916" spans="1:2" x14ac:dyDescent="0.3">
      <c r="A3916" s="22" t="s">
        <v>2771</v>
      </c>
      <c r="B3916" s="7">
        <v>9300</v>
      </c>
    </row>
    <row r="3917" spans="1:2" x14ac:dyDescent="0.3">
      <c r="A3917" s="23">
        <v>45864.629004629627</v>
      </c>
      <c r="B3917" s="7">
        <v>9300</v>
      </c>
    </row>
    <row r="3918" spans="1:2" x14ac:dyDescent="0.3">
      <c r="A3918" s="20" t="s">
        <v>2736</v>
      </c>
      <c r="B3918" s="7">
        <v>28000</v>
      </c>
    </row>
    <row r="3919" spans="1:2" x14ac:dyDescent="0.3">
      <c r="A3919" s="21" t="s">
        <v>2784</v>
      </c>
      <c r="B3919" s="7">
        <v>28000</v>
      </c>
    </row>
    <row r="3920" spans="1:2" x14ac:dyDescent="0.3">
      <c r="A3920" s="22" t="s">
        <v>2793</v>
      </c>
      <c r="B3920" s="7">
        <v>28000</v>
      </c>
    </row>
    <row r="3921" spans="1:2" x14ac:dyDescent="0.3">
      <c r="A3921" s="23">
        <v>45864.677824074075</v>
      </c>
      <c r="B3921" s="7">
        <v>28000</v>
      </c>
    </row>
    <row r="3922" spans="1:2" x14ac:dyDescent="0.3">
      <c r="A3922" s="20" t="s">
        <v>2737</v>
      </c>
      <c r="B3922" s="7">
        <v>9000</v>
      </c>
    </row>
    <row r="3923" spans="1:2" x14ac:dyDescent="0.3">
      <c r="A3923" s="21" t="s">
        <v>2776</v>
      </c>
      <c r="B3923" s="7">
        <v>9000</v>
      </c>
    </row>
    <row r="3924" spans="1:2" x14ac:dyDescent="0.3">
      <c r="A3924" s="22" t="s">
        <v>2793</v>
      </c>
      <c r="B3924" s="7">
        <v>9000</v>
      </c>
    </row>
    <row r="3925" spans="1:2" x14ac:dyDescent="0.3">
      <c r="A3925" s="23">
        <v>45864.743101851855</v>
      </c>
      <c r="B3925" s="7">
        <v>9000</v>
      </c>
    </row>
    <row r="3926" spans="1:2" x14ac:dyDescent="0.3">
      <c r="A3926" s="20" t="s">
        <v>2739</v>
      </c>
      <c r="B3926" s="7">
        <v>40000</v>
      </c>
    </row>
    <row r="3927" spans="1:2" x14ac:dyDescent="0.3">
      <c r="A3927" s="21" t="s">
        <v>2772</v>
      </c>
      <c r="B3927" s="7">
        <v>40000</v>
      </c>
    </row>
    <row r="3928" spans="1:2" x14ac:dyDescent="0.3">
      <c r="A3928" s="22" t="s">
        <v>2768</v>
      </c>
      <c r="B3928" s="7">
        <v>40000</v>
      </c>
    </row>
    <row r="3929" spans="1:2" x14ac:dyDescent="0.3">
      <c r="A3929" s="23">
        <v>45864.810752314814</v>
      </c>
      <c r="B3929" s="7">
        <v>40000</v>
      </c>
    </row>
    <row r="3930" spans="1:2" x14ac:dyDescent="0.3">
      <c r="A3930" s="19" t="s">
        <v>2581</v>
      </c>
      <c r="B3930" s="7">
        <v>254300</v>
      </c>
    </row>
    <row r="3931" spans="1:2" x14ac:dyDescent="0.3">
      <c r="A3931" s="20" t="s">
        <v>2724</v>
      </c>
      <c r="B3931" s="7">
        <v>85800</v>
      </c>
    </row>
    <row r="3932" spans="1:2" x14ac:dyDescent="0.3">
      <c r="A3932" s="21" t="s">
        <v>2795</v>
      </c>
      <c r="B3932" s="7">
        <v>85800</v>
      </c>
    </row>
    <row r="3933" spans="1:2" x14ac:dyDescent="0.3">
      <c r="A3933" s="22" t="s">
        <v>2800</v>
      </c>
      <c r="B3933" s="7">
        <v>85800</v>
      </c>
    </row>
    <row r="3934" spans="1:2" x14ac:dyDescent="0.3">
      <c r="A3934" s="23">
        <v>45865.192986111113</v>
      </c>
      <c r="B3934" s="7">
        <v>85800</v>
      </c>
    </row>
    <row r="3935" spans="1:2" x14ac:dyDescent="0.3">
      <c r="A3935" s="20" t="s">
        <v>2730</v>
      </c>
      <c r="B3935" s="7">
        <v>67500</v>
      </c>
    </row>
    <row r="3936" spans="1:2" x14ac:dyDescent="0.3">
      <c r="A3936" s="21" t="s">
        <v>2763</v>
      </c>
      <c r="B3936" s="7">
        <v>49950</v>
      </c>
    </row>
    <row r="3937" spans="1:2" x14ac:dyDescent="0.3">
      <c r="A3937" s="22" t="s">
        <v>2778</v>
      </c>
      <c r="B3937" s="7">
        <v>49950</v>
      </c>
    </row>
    <row r="3938" spans="1:2" x14ac:dyDescent="0.3">
      <c r="A3938" s="23">
        <v>45865.439282407409</v>
      </c>
      <c r="B3938" s="7">
        <v>49950</v>
      </c>
    </row>
    <row r="3939" spans="1:2" x14ac:dyDescent="0.3">
      <c r="A3939" s="21" t="s">
        <v>2792</v>
      </c>
      <c r="B3939" s="7">
        <v>17550</v>
      </c>
    </row>
    <row r="3940" spans="1:2" x14ac:dyDescent="0.3">
      <c r="A3940" s="22" t="s">
        <v>2784</v>
      </c>
      <c r="B3940" s="7">
        <v>17550</v>
      </c>
    </row>
    <row r="3941" spans="1:2" x14ac:dyDescent="0.3">
      <c r="A3941" s="23">
        <v>45865.452962962961</v>
      </c>
      <c r="B3941" s="7">
        <v>17550</v>
      </c>
    </row>
    <row r="3942" spans="1:2" x14ac:dyDescent="0.3">
      <c r="A3942" s="20" t="s">
        <v>2733</v>
      </c>
      <c r="B3942" s="7">
        <v>17600</v>
      </c>
    </row>
    <row r="3943" spans="1:2" x14ac:dyDescent="0.3">
      <c r="A3943" s="21" t="s">
        <v>2780</v>
      </c>
      <c r="B3943" s="7">
        <v>17600</v>
      </c>
    </row>
    <row r="3944" spans="1:2" x14ac:dyDescent="0.3">
      <c r="A3944" s="22" t="s">
        <v>2753</v>
      </c>
      <c r="B3944" s="7">
        <v>17600</v>
      </c>
    </row>
    <row r="3945" spans="1:2" x14ac:dyDescent="0.3">
      <c r="A3945" s="23">
        <v>45865.574687499997</v>
      </c>
      <c r="B3945" s="7">
        <v>17600</v>
      </c>
    </row>
    <row r="3946" spans="1:2" x14ac:dyDescent="0.3">
      <c r="A3946" s="20" t="s">
        <v>2734</v>
      </c>
      <c r="B3946" s="7">
        <v>41100</v>
      </c>
    </row>
    <row r="3947" spans="1:2" x14ac:dyDescent="0.3">
      <c r="A3947" s="21" t="s">
        <v>2791</v>
      </c>
      <c r="B3947" s="7">
        <v>6000</v>
      </c>
    </row>
    <row r="3948" spans="1:2" x14ac:dyDescent="0.3">
      <c r="A3948" s="22" t="s">
        <v>2796</v>
      </c>
      <c r="B3948" s="7">
        <v>6000</v>
      </c>
    </row>
    <row r="3949" spans="1:2" x14ac:dyDescent="0.3">
      <c r="A3949" s="23">
        <v>45865.588877314818</v>
      </c>
      <c r="B3949" s="7">
        <v>6000</v>
      </c>
    </row>
    <row r="3950" spans="1:2" x14ac:dyDescent="0.3">
      <c r="A3950" s="21" t="s">
        <v>2749</v>
      </c>
      <c r="B3950" s="7">
        <v>35100</v>
      </c>
    </row>
    <row r="3951" spans="1:2" x14ac:dyDescent="0.3">
      <c r="A3951" s="22" t="s">
        <v>2764</v>
      </c>
      <c r="B3951" s="7">
        <v>35100</v>
      </c>
    </row>
    <row r="3952" spans="1:2" x14ac:dyDescent="0.3">
      <c r="A3952" s="23">
        <v>45865.61787037037</v>
      </c>
      <c r="B3952" s="7">
        <v>35100</v>
      </c>
    </row>
    <row r="3953" spans="1:2" x14ac:dyDescent="0.3">
      <c r="A3953" s="20" t="s">
        <v>2737</v>
      </c>
      <c r="B3953" s="7">
        <v>8400</v>
      </c>
    </row>
    <row r="3954" spans="1:2" x14ac:dyDescent="0.3">
      <c r="A3954" s="21" t="s">
        <v>2767</v>
      </c>
      <c r="B3954" s="7">
        <v>8400</v>
      </c>
    </row>
    <row r="3955" spans="1:2" x14ac:dyDescent="0.3">
      <c r="A3955" s="22" t="s">
        <v>2802</v>
      </c>
      <c r="B3955" s="7">
        <v>8400</v>
      </c>
    </row>
    <row r="3956" spans="1:2" x14ac:dyDescent="0.3">
      <c r="A3956" s="23">
        <v>45865.738807870373</v>
      </c>
      <c r="B3956" s="7">
        <v>8400</v>
      </c>
    </row>
    <row r="3957" spans="1:2" x14ac:dyDescent="0.3">
      <c r="A3957" s="20" t="s">
        <v>2738</v>
      </c>
      <c r="B3957" s="7">
        <v>10800</v>
      </c>
    </row>
    <row r="3958" spans="1:2" x14ac:dyDescent="0.3">
      <c r="A3958" s="21" t="s">
        <v>2789</v>
      </c>
      <c r="B3958" s="7">
        <v>10800</v>
      </c>
    </row>
    <row r="3959" spans="1:2" x14ac:dyDescent="0.3">
      <c r="A3959" s="22" t="s">
        <v>2750</v>
      </c>
      <c r="B3959" s="7">
        <v>10800</v>
      </c>
    </row>
    <row r="3960" spans="1:2" x14ac:dyDescent="0.3">
      <c r="A3960" s="23">
        <v>45865.765451388892</v>
      </c>
      <c r="B3960" s="7">
        <v>10800</v>
      </c>
    </row>
    <row r="3961" spans="1:2" x14ac:dyDescent="0.3">
      <c r="A3961" s="20" t="s">
        <v>2741</v>
      </c>
      <c r="B3961" s="7">
        <v>23100</v>
      </c>
    </row>
    <row r="3962" spans="1:2" x14ac:dyDescent="0.3">
      <c r="A3962" s="21" t="s">
        <v>2747</v>
      </c>
      <c r="B3962" s="7">
        <v>23100</v>
      </c>
    </row>
    <row r="3963" spans="1:2" x14ac:dyDescent="0.3">
      <c r="A3963" s="22" t="s">
        <v>2780</v>
      </c>
      <c r="B3963" s="7">
        <v>23100</v>
      </c>
    </row>
    <row r="3964" spans="1:2" x14ac:dyDescent="0.3">
      <c r="A3964" s="23">
        <v>45865.900543981479</v>
      </c>
      <c r="B3964" s="7">
        <v>23100</v>
      </c>
    </row>
    <row r="3965" spans="1:2" x14ac:dyDescent="0.3">
      <c r="A3965" s="19" t="s">
        <v>2582</v>
      </c>
      <c r="B3965" s="7">
        <v>667300</v>
      </c>
    </row>
    <row r="3966" spans="1:2" x14ac:dyDescent="0.3">
      <c r="A3966" s="20" t="s">
        <v>2720</v>
      </c>
      <c r="B3966" s="7">
        <v>35400</v>
      </c>
    </row>
    <row r="3967" spans="1:2" x14ac:dyDescent="0.3">
      <c r="A3967" s="21" t="s">
        <v>2763</v>
      </c>
      <c r="B3967" s="7">
        <v>15000</v>
      </c>
    </row>
    <row r="3968" spans="1:2" x14ac:dyDescent="0.3">
      <c r="A3968" s="22" t="s">
        <v>2753</v>
      </c>
      <c r="B3968" s="7">
        <v>15000</v>
      </c>
    </row>
    <row r="3969" spans="1:2" x14ac:dyDescent="0.3">
      <c r="A3969" s="23">
        <v>45866.022604166668</v>
      </c>
      <c r="B3969" s="7">
        <v>15000</v>
      </c>
    </row>
    <row r="3970" spans="1:2" x14ac:dyDescent="0.3">
      <c r="A3970" s="21" t="s">
        <v>2780</v>
      </c>
      <c r="B3970" s="7">
        <v>20400</v>
      </c>
    </row>
    <row r="3971" spans="1:2" x14ac:dyDescent="0.3">
      <c r="A3971" s="22" t="s">
        <v>2752</v>
      </c>
      <c r="B3971" s="7">
        <v>20400</v>
      </c>
    </row>
    <row r="3972" spans="1:2" x14ac:dyDescent="0.3">
      <c r="A3972" s="23">
        <v>45866.033194444448</v>
      </c>
      <c r="B3972" s="7">
        <v>20400</v>
      </c>
    </row>
    <row r="3973" spans="1:2" x14ac:dyDescent="0.3">
      <c r="A3973" s="20" t="s">
        <v>2722</v>
      </c>
      <c r="B3973" s="7">
        <v>46000</v>
      </c>
    </row>
    <row r="3974" spans="1:2" x14ac:dyDescent="0.3">
      <c r="A3974" s="21" t="s">
        <v>2770</v>
      </c>
      <c r="B3974" s="7">
        <v>46000</v>
      </c>
    </row>
    <row r="3975" spans="1:2" x14ac:dyDescent="0.3">
      <c r="A3975" s="22" t="s">
        <v>2781</v>
      </c>
      <c r="B3975" s="7">
        <v>46000</v>
      </c>
    </row>
    <row r="3976" spans="1:2" x14ac:dyDescent="0.3">
      <c r="A3976" s="23">
        <v>45866.100439814814</v>
      </c>
      <c r="B3976" s="7">
        <v>46000</v>
      </c>
    </row>
    <row r="3977" spans="1:2" x14ac:dyDescent="0.3">
      <c r="A3977" s="20" t="s">
        <v>2723</v>
      </c>
      <c r="B3977" s="7">
        <v>48500</v>
      </c>
    </row>
    <row r="3978" spans="1:2" x14ac:dyDescent="0.3">
      <c r="A3978" s="21" t="s">
        <v>2751</v>
      </c>
      <c r="B3978" s="7">
        <v>44000</v>
      </c>
    </row>
    <row r="3979" spans="1:2" x14ac:dyDescent="0.3">
      <c r="A3979" s="22" t="s">
        <v>2783</v>
      </c>
      <c r="B3979" s="7">
        <v>44000</v>
      </c>
    </row>
    <row r="3980" spans="1:2" x14ac:dyDescent="0.3">
      <c r="A3980" s="23">
        <v>45866.132835648146</v>
      </c>
      <c r="B3980" s="7">
        <v>44000</v>
      </c>
    </row>
    <row r="3981" spans="1:2" x14ac:dyDescent="0.3">
      <c r="A3981" s="21" t="s">
        <v>2767</v>
      </c>
      <c r="B3981" s="7">
        <v>4500</v>
      </c>
    </row>
    <row r="3982" spans="1:2" x14ac:dyDescent="0.3">
      <c r="A3982" s="22" t="s">
        <v>2799</v>
      </c>
      <c r="B3982" s="7">
        <v>4500</v>
      </c>
    </row>
    <row r="3983" spans="1:2" x14ac:dyDescent="0.3">
      <c r="A3983" s="23">
        <v>45866.154953703706</v>
      </c>
      <c r="B3983" s="7">
        <v>4500</v>
      </c>
    </row>
    <row r="3984" spans="1:2" x14ac:dyDescent="0.3">
      <c r="A3984" s="20" t="s">
        <v>2727</v>
      </c>
      <c r="B3984" s="7">
        <v>192000</v>
      </c>
    </row>
    <row r="3985" spans="1:2" x14ac:dyDescent="0.3">
      <c r="A3985" s="21" t="s">
        <v>2751</v>
      </c>
      <c r="B3985" s="7">
        <v>70000</v>
      </c>
    </row>
    <row r="3986" spans="1:2" x14ac:dyDescent="0.3">
      <c r="A3986" s="22" t="s">
        <v>2755</v>
      </c>
      <c r="B3986" s="7">
        <v>70000</v>
      </c>
    </row>
    <row r="3987" spans="1:2" x14ac:dyDescent="0.3">
      <c r="A3987" s="23">
        <v>45866.299421296295</v>
      </c>
      <c r="B3987" s="7">
        <v>70000</v>
      </c>
    </row>
    <row r="3988" spans="1:2" x14ac:dyDescent="0.3">
      <c r="A3988" s="21" t="s">
        <v>2766</v>
      </c>
      <c r="B3988" s="7">
        <v>36000</v>
      </c>
    </row>
    <row r="3989" spans="1:2" x14ac:dyDescent="0.3">
      <c r="A3989" s="22" t="s">
        <v>2755</v>
      </c>
      <c r="B3989" s="7">
        <v>36000</v>
      </c>
    </row>
    <row r="3990" spans="1:2" x14ac:dyDescent="0.3">
      <c r="A3990" s="23">
        <v>45866.316087962965</v>
      </c>
      <c r="B3990" s="7">
        <v>36000</v>
      </c>
    </row>
    <row r="3991" spans="1:2" x14ac:dyDescent="0.3">
      <c r="A3991" s="21" t="s">
        <v>2781</v>
      </c>
      <c r="B3991" s="7">
        <v>86000</v>
      </c>
    </row>
    <row r="3992" spans="1:2" x14ac:dyDescent="0.3">
      <c r="A3992" s="22" t="s">
        <v>2785</v>
      </c>
      <c r="B3992" s="7">
        <v>28000</v>
      </c>
    </row>
    <row r="3993" spans="1:2" x14ac:dyDescent="0.3">
      <c r="A3993" s="23">
        <v>45866.318113425928</v>
      </c>
      <c r="B3993" s="7">
        <v>28000</v>
      </c>
    </row>
    <row r="3994" spans="1:2" x14ac:dyDescent="0.3">
      <c r="A3994" s="22" t="s">
        <v>2748</v>
      </c>
      <c r="B3994" s="7">
        <v>58000</v>
      </c>
    </row>
    <row r="3995" spans="1:2" x14ac:dyDescent="0.3">
      <c r="A3995" s="23">
        <v>45866.318159722221</v>
      </c>
      <c r="B3995" s="7">
        <v>58000</v>
      </c>
    </row>
    <row r="3996" spans="1:2" x14ac:dyDescent="0.3">
      <c r="A3996" s="20" t="s">
        <v>2728</v>
      </c>
      <c r="B3996" s="7">
        <v>120600</v>
      </c>
    </row>
    <row r="3997" spans="1:2" x14ac:dyDescent="0.3">
      <c r="A3997" s="21" t="s">
        <v>2786</v>
      </c>
      <c r="B3997" s="7">
        <v>115000</v>
      </c>
    </row>
    <row r="3998" spans="1:2" x14ac:dyDescent="0.3">
      <c r="A3998" s="22" t="s">
        <v>2746</v>
      </c>
      <c r="B3998" s="7">
        <v>115000</v>
      </c>
    </row>
    <row r="3999" spans="1:2" x14ac:dyDescent="0.3">
      <c r="A3999" s="23">
        <v>45866.361956018518</v>
      </c>
      <c r="B3999" s="7">
        <v>115000</v>
      </c>
    </row>
    <row r="4000" spans="1:2" x14ac:dyDescent="0.3">
      <c r="A4000" s="21" t="s">
        <v>2767</v>
      </c>
      <c r="B4000" s="7">
        <v>5600</v>
      </c>
    </row>
    <row r="4001" spans="1:2" x14ac:dyDescent="0.3">
      <c r="A4001" s="22" t="s">
        <v>2790</v>
      </c>
      <c r="B4001" s="7">
        <v>5600</v>
      </c>
    </row>
    <row r="4002" spans="1:2" x14ac:dyDescent="0.3">
      <c r="A4002" s="23">
        <v>45866.363217592596</v>
      </c>
      <c r="B4002" s="7">
        <v>5600</v>
      </c>
    </row>
    <row r="4003" spans="1:2" x14ac:dyDescent="0.3">
      <c r="A4003" s="20" t="s">
        <v>2729</v>
      </c>
      <c r="B4003" s="7">
        <v>13500</v>
      </c>
    </row>
    <row r="4004" spans="1:2" x14ac:dyDescent="0.3">
      <c r="A4004" s="21" t="s">
        <v>2804</v>
      </c>
      <c r="B4004" s="7">
        <v>13500</v>
      </c>
    </row>
    <row r="4005" spans="1:2" x14ac:dyDescent="0.3">
      <c r="A4005" s="22" t="s">
        <v>2777</v>
      </c>
      <c r="B4005" s="7">
        <v>13500</v>
      </c>
    </row>
    <row r="4006" spans="1:2" x14ac:dyDescent="0.3">
      <c r="A4006" s="23">
        <v>45866.391331018516</v>
      </c>
      <c r="B4006" s="7">
        <v>13500</v>
      </c>
    </row>
    <row r="4007" spans="1:2" x14ac:dyDescent="0.3">
      <c r="A4007" s="20" t="s">
        <v>2730</v>
      </c>
      <c r="B4007" s="7">
        <v>4800</v>
      </c>
    </row>
    <row r="4008" spans="1:2" x14ac:dyDescent="0.3">
      <c r="A4008" s="21" t="s">
        <v>2766</v>
      </c>
      <c r="B4008" s="7">
        <v>4800</v>
      </c>
    </row>
    <row r="4009" spans="1:2" x14ac:dyDescent="0.3">
      <c r="A4009" s="22" t="s">
        <v>2781</v>
      </c>
      <c r="B4009" s="7">
        <v>4800</v>
      </c>
    </row>
    <row r="4010" spans="1:2" x14ac:dyDescent="0.3">
      <c r="A4010" s="23">
        <v>45866.441412037035</v>
      </c>
      <c r="B4010" s="7">
        <v>4800</v>
      </c>
    </row>
    <row r="4011" spans="1:2" x14ac:dyDescent="0.3">
      <c r="A4011" s="20" t="s">
        <v>2731</v>
      </c>
      <c r="B4011" s="7">
        <v>9000</v>
      </c>
    </row>
    <row r="4012" spans="1:2" x14ac:dyDescent="0.3">
      <c r="A4012" s="21" t="s">
        <v>2755</v>
      </c>
      <c r="B4012" s="7">
        <v>9000</v>
      </c>
    </row>
    <row r="4013" spans="1:2" x14ac:dyDescent="0.3">
      <c r="A4013" s="22" t="s">
        <v>2769</v>
      </c>
      <c r="B4013" s="7">
        <v>9000</v>
      </c>
    </row>
    <row r="4014" spans="1:2" x14ac:dyDescent="0.3">
      <c r="A4014" s="23">
        <v>45866.465798611112</v>
      </c>
      <c r="B4014" s="7">
        <v>9000</v>
      </c>
    </row>
    <row r="4015" spans="1:2" x14ac:dyDescent="0.3">
      <c r="A4015" s="20" t="s">
        <v>2733</v>
      </c>
      <c r="B4015" s="7">
        <v>75000</v>
      </c>
    </row>
    <row r="4016" spans="1:2" x14ac:dyDescent="0.3">
      <c r="A4016" s="21" t="s">
        <v>2767</v>
      </c>
      <c r="B4016" s="7">
        <v>75000</v>
      </c>
    </row>
    <row r="4017" spans="1:2" x14ac:dyDescent="0.3">
      <c r="A4017" s="22" t="s">
        <v>2805</v>
      </c>
      <c r="B4017" s="7">
        <v>75000</v>
      </c>
    </row>
    <row r="4018" spans="1:2" x14ac:dyDescent="0.3">
      <c r="A4018" s="23">
        <v>45866.572187500002</v>
      </c>
      <c r="B4018" s="7">
        <v>75000</v>
      </c>
    </row>
    <row r="4019" spans="1:2" x14ac:dyDescent="0.3">
      <c r="A4019" s="20" t="s">
        <v>2739</v>
      </c>
      <c r="B4019" s="7">
        <v>61500</v>
      </c>
    </row>
    <row r="4020" spans="1:2" x14ac:dyDescent="0.3">
      <c r="A4020" s="21" t="s">
        <v>2803</v>
      </c>
      <c r="B4020" s="7">
        <v>61500</v>
      </c>
    </row>
    <row r="4021" spans="1:2" x14ac:dyDescent="0.3">
      <c r="A4021" s="22" t="s">
        <v>2797</v>
      </c>
      <c r="B4021" s="7">
        <v>9000</v>
      </c>
    </row>
    <row r="4022" spans="1:2" x14ac:dyDescent="0.3">
      <c r="A4022" s="23">
        <v>45866.820844907408</v>
      </c>
      <c r="B4022" s="7">
        <v>9000</v>
      </c>
    </row>
    <row r="4023" spans="1:2" x14ac:dyDescent="0.3">
      <c r="A4023" s="22" t="s">
        <v>2780</v>
      </c>
      <c r="B4023" s="7">
        <v>52500</v>
      </c>
    </row>
    <row r="4024" spans="1:2" x14ac:dyDescent="0.3">
      <c r="A4024" s="23">
        <v>45866.821377314816</v>
      </c>
      <c r="B4024" s="7">
        <v>52500</v>
      </c>
    </row>
    <row r="4025" spans="1:2" x14ac:dyDescent="0.3">
      <c r="A4025" s="20" t="s">
        <v>2740</v>
      </c>
      <c r="B4025" s="7">
        <v>52000</v>
      </c>
    </row>
    <row r="4026" spans="1:2" x14ac:dyDescent="0.3">
      <c r="A4026" s="21" t="s">
        <v>2801</v>
      </c>
      <c r="B4026" s="7">
        <v>52000</v>
      </c>
    </row>
    <row r="4027" spans="1:2" x14ac:dyDescent="0.3">
      <c r="A4027" s="22" t="s">
        <v>2788</v>
      </c>
      <c r="B4027" s="7">
        <v>52000</v>
      </c>
    </row>
    <row r="4028" spans="1:2" x14ac:dyDescent="0.3">
      <c r="A4028" s="23">
        <v>45866.871770833335</v>
      </c>
      <c r="B4028" s="7">
        <v>52000</v>
      </c>
    </row>
    <row r="4029" spans="1:2" x14ac:dyDescent="0.3">
      <c r="A4029" s="20" t="s">
        <v>2741</v>
      </c>
      <c r="B4029" s="7">
        <v>9000</v>
      </c>
    </row>
    <row r="4030" spans="1:2" x14ac:dyDescent="0.3">
      <c r="A4030" s="21" t="s">
        <v>2753</v>
      </c>
      <c r="B4030" s="7">
        <v>9000</v>
      </c>
    </row>
    <row r="4031" spans="1:2" x14ac:dyDescent="0.3">
      <c r="A4031" s="22" t="s">
        <v>2755</v>
      </c>
      <c r="B4031" s="7">
        <v>9000</v>
      </c>
    </row>
    <row r="4032" spans="1:2" x14ac:dyDescent="0.3">
      <c r="A4032" s="23">
        <v>45866.898032407407</v>
      </c>
      <c r="B4032" s="7">
        <v>9000</v>
      </c>
    </row>
    <row r="4033" spans="1:2" x14ac:dyDescent="0.3">
      <c r="A4033" s="19" t="s">
        <v>2583</v>
      </c>
      <c r="B4033" s="7">
        <v>400150</v>
      </c>
    </row>
    <row r="4034" spans="1:2" x14ac:dyDescent="0.3">
      <c r="A4034" s="20" t="s">
        <v>2724</v>
      </c>
      <c r="B4034" s="7">
        <v>73600</v>
      </c>
    </row>
    <row r="4035" spans="1:2" x14ac:dyDescent="0.3">
      <c r="A4035" s="21" t="s">
        <v>2768</v>
      </c>
      <c r="B4035" s="7">
        <v>73600</v>
      </c>
    </row>
    <row r="4036" spans="1:2" x14ac:dyDescent="0.3">
      <c r="A4036" s="22" t="s">
        <v>2790</v>
      </c>
      <c r="B4036" s="7">
        <v>73600</v>
      </c>
    </row>
    <row r="4037" spans="1:2" x14ac:dyDescent="0.3">
      <c r="A4037" s="23">
        <v>45867.186828703707</v>
      </c>
      <c r="B4037" s="7">
        <v>73600</v>
      </c>
    </row>
    <row r="4038" spans="1:2" x14ac:dyDescent="0.3">
      <c r="A4038" s="20" t="s">
        <v>2729</v>
      </c>
      <c r="B4038" s="7">
        <v>78000</v>
      </c>
    </row>
    <row r="4039" spans="1:2" x14ac:dyDescent="0.3">
      <c r="A4039" s="21" t="s">
        <v>2775</v>
      </c>
      <c r="B4039" s="7">
        <v>78000</v>
      </c>
    </row>
    <row r="4040" spans="1:2" x14ac:dyDescent="0.3">
      <c r="A4040" s="22" t="s">
        <v>2756</v>
      </c>
      <c r="B4040" s="7">
        <v>78000</v>
      </c>
    </row>
    <row r="4041" spans="1:2" x14ac:dyDescent="0.3">
      <c r="A4041" s="23">
        <v>45867.396296296298</v>
      </c>
      <c r="B4041" s="7">
        <v>78000</v>
      </c>
    </row>
    <row r="4042" spans="1:2" x14ac:dyDescent="0.3">
      <c r="A4042" s="20" t="s">
        <v>2730</v>
      </c>
      <c r="B4042" s="7">
        <v>69750</v>
      </c>
    </row>
    <row r="4043" spans="1:2" x14ac:dyDescent="0.3">
      <c r="A4043" s="21" t="s">
        <v>2757</v>
      </c>
      <c r="B4043" s="7">
        <v>33000</v>
      </c>
    </row>
    <row r="4044" spans="1:2" x14ac:dyDescent="0.3">
      <c r="A4044" s="22" t="s">
        <v>2800</v>
      </c>
      <c r="B4044" s="7">
        <v>33000</v>
      </c>
    </row>
    <row r="4045" spans="1:2" x14ac:dyDescent="0.3">
      <c r="A4045" s="23">
        <v>45867.421458333331</v>
      </c>
      <c r="B4045" s="7">
        <v>33000</v>
      </c>
    </row>
    <row r="4046" spans="1:2" x14ac:dyDescent="0.3">
      <c r="A4046" s="21" t="s">
        <v>2755</v>
      </c>
      <c r="B4046" s="7">
        <v>36750</v>
      </c>
    </row>
    <row r="4047" spans="1:2" x14ac:dyDescent="0.3">
      <c r="A4047" s="22" t="s">
        <v>2780</v>
      </c>
      <c r="B4047" s="7">
        <v>36750</v>
      </c>
    </row>
    <row r="4048" spans="1:2" x14ac:dyDescent="0.3">
      <c r="A4048" s="23">
        <v>45867.424155092594</v>
      </c>
      <c r="B4048" s="7">
        <v>36750</v>
      </c>
    </row>
    <row r="4049" spans="1:2" x14ac:dyDescent="0.3">
      <c r="A4049" s="20" t="s">
        <v>2731</v>
      </c>
      <c r="B4049" s="7">
        <v>13500</v>
      </c>
    </row>
    <row r="4050" spans="1:2" x14ac:dyDescent="0.3">
      <c r="A4050" s="21" t="s">
        <v>2783</v>
      </c>
      <c r="B4050" s="7">
        <v>13500</v>
      </c>
    </row>
    <row r="4051" spans="1:2" x14ac:dyDescent="0.3">
      <c r="A4051" s="22" t="s">
        <v>2801</v>
      </c>
      <c r="B4051" s="7">
        <v>13500</v>
      </c>
    </row>
    <row r="4052" spans="1:2" x14ac:dyDescent="0.3">
      <c r="A4052" s="23">
        <v>45867.470775462964</v>
      </c>
      <c r="B4052" s="7">
        <v>13500</v>
      </c>
    </row>
    <row r="4053" spans="1:2" x14ac:dyDescent="0.3">
      <c r="A4053" s="20" t="s">
        <v>2732</v>
      </c>
      <c r="B4053" s="7">
        <v>12000</v>
      </c>
    </row>
    <row r="4054" spans="1:2" x14ac:dyDescent="0.3">
      <c r="A4054" s="21" t="s">
        <v>2761</v>
      </c>
      <c r="B4054" s="7">
        <v>12000</v>
      </c>
    </row>
    <row r="4055" spans="1:2" x14ac:dyDescent="0.3">
      <c r="A4055" s="22" t="s">
        <v>2748</v>
      </c>
      <c r="B4055" s="7">
        <v>12000</v>
      </c>
    </row>
    <row r="4056" spans="1:2" x14ac:dyDescent="0.3">
      <c r="A4056" s="23">
        <v>45867.513993055552</v>
      </c>
      <c r="B4056" s="7">
        <v>12000</v>
      </c>
    </row>
    <row r="4057" spans="1:2" x14ac:dyDescent="0.3">
      <c r="A4057" s="20" t="s">
        <v>2733</v>
      </c>
      <c r="B4057" s="7">
        <v>16200</v>
      </c>
    </row>
    <row r="4058" spans="1:2" x14ac:dyDescent="0.3">
      <c r="A4058" s="21" t="s">
        <v>2791</v>
      </c>
      <c r="B4058" s="7">
        <v>16200</v>
      </c>
    </row>
    <row r="4059" spans="1:2" x14ac:dyDescent="0.3">
      <c r="A4059" s="22" t="s">
        <v>2793</v>
      </c>
      <c r="B4059" s="7">
        <v>16200</v>
      </c>
    </row>
    <row r="4060" spans="1:2" x14ac:dyDescent="0.3">
      <c r="A4060" s="23">
        <v>45867.546574074076</v>
      </c>
      <c r="B4060" s="7">
        <v>16200</v>
      </c>
    </row>
    <row r="4061" spans="1:2" x14ac:dyDescent="0.3">
      <c r="A4061" s="20" t="s">
        <v>2735</v>
      </c>
      <c r="B4061" s="7">
        <v>84500</v>
      </c>
    </row>
    <row r="4062" spans="1:2" x14ac:dyDescent="0.3">
      <c r="A4062" s="21" t="s">
        <v>2774</v>
      </c>
      <c r="B4062" s="7">
        <v>84500</v>
      </c>
    </row>
    <row r="4063" spans="1:2" x14ac:dyDescent="0.3">
      <c r="A4063" s="22" t="s">
        <v>2784</v>
      </c>
      <c r="B4063" s="7">
        <v>40500</v>
      </c>
    </row>
    <row r="4064" spans="1:2" x14ac:dyDescent="0.3">
      <c r="A4064" s="23">
        <v>45867.665462962963</v>
      </c>
      <c r="B4064" s="7">
        <v>40500</v>
      </c>
    </row>
    <row r="4065" spans="1:2" x14ac:dyDescent="0.3">
      <c r="A4065" s="22" t="s">
        <v>2795</v>
      </c>
      <c r="B4065" s="7">
        <v>44000</v>
      </c>
    </row>
    <row r="4066" spans="1:2" x14ac:dyDescent="0.3">
      <c r="A4066" s="23">
        <v>45867.665706018517</v>
      </c>
      <c r="B4066" s="7">
        <v>44000</v>
      </c>
    </row>
    <row r="4067" spans="1:2" x14ac:dyDescent="0.3">
      <c r="A4067" s="20" t="s">
        <v>2737</v>
      </c>
      <c r="B4067" s="7">
        <v>27000</v>
      </c>
    </row>
    <row r="4068" spans="1:2" x14ac:dyDescent="0.3">
      <c r="A4068" s="21" t="s">
        <v>2766</v>
      </c>
      <c r="B4068" s="7">
        <v>27000</v>
      </c>
    </row>
    <row r="4069" spans="1:2" x14ac:dyDescent="0.3">
      <c r="A4069" s="22" t="s">
        <v>2799</v>
      </c>
      <c r="B4069" s="7">
        <v>27000</v>
      </c>
    </row>
    <row r="4070" spans="1:2" x14ac:dyDescent="0.3">
      <c r="A4070" s="23">
        <v>45867.732731481483</v>
      </c>
      <c r="B4070" s="7">
        <v>27000</v>
      </c>
    </row>
    <row r="4071" spans="1:2" x14ac:dyDescent="0.3">
      <c r="A4071" s="20" t="s">
        <v>2738</v>
      </c>
      <c r="B4071" s="7">
        <v>25600</v>
      </c>
    </row>
    <row r="4072" spans="1:2" x14ac:dyDescent="0.3">
      <c r="A4072" s="21" t="s">
        <v>2755</v>
      </c>
      <c r="B4072" s="7">
        <v>13000</v>
      </c>
    </row>
    <row r="4073" spans="1:2" x14ac:dyDescent="0.3">
      <c r="A4073" s="22" t="s">
        <v>2746</v>
      </c>
      <c r="B4073" s="7">
        <v>13000</v>
      </c>
    </row>
    <row r="4074" spans="1:2" x14ac:dyDescent="0.3">
      <c r="A4074" s="23">
        <v>45867.757094907407</v>
      </c>
      <c r="B4074" s="7">
        <v>13000</v>
      </c>
    </row>
    <row r="4075" spans="1:2" x14ac:dyDescent="0.3">
      <c r="A4075" s="21" t="s">
        <v>2747</v>
      </c>
      <c r="B4075" s="7">
        <v>12600</v>
      </c>
    </row>
    <row r="4076" spans="1:2" x14ac:dyDescent="0.3">
      <c r="A4076" s="22" t="s">
        <v>2779</v>
      </c>
      <c r="B4076" s="7">
        <v>12600</v>
      </c>
    </row>
    <row r="4077" spans="1:2" x14ac:dyDescent="0.3">
      <c r="A4077" s="23">
        <v>45867.775208333333</v>
      </c>
      <c r="B4077" s="7">
        <v>12600</v>
      </c>
    </row>
    <row r="4078" spans="1:2" x14ac:dyDescent="0.3">
      <c r="A4078" s="19" t="s">
        <v>2584</v>
      </c>
      <c r="B4078" s="7">
        <v>314100</v>
      </c>
    </row>
    <row r="4079" spans="1:2" x14ac:dyDescent="0.3">
      <c r="A4079" s="20" t="s">
        <v>2727</v>
      </c>
      <c r="B4079" s="7">
        <v>69000</v>
      </c>
    </row>
    <row r="4080" spans="1:2" x14ac:dyDescent="0.3">
      <c r="A4080" s="21" t="s">
        <v>2785</v>
      </c>
      <c r="B4080" s="7">
        <v>69000</v>
      </c>
    </row>
    <row r="4081" spans="1:2" x14ac:dyDescent="0.3">
      <c r="A4081" s="22" t="s">
        <v>2752</v>
      </c>
      <c r="B4081" s="7">
        <v>69000</v>
      </c>
    </row>
    <row r="4082" spans="1:2" x14ac:dyDescent="0.3">
      <c r="A4082" s="23">
        <v>45868.295694444445</v>
      </c>
      <c r="B4082" s="7">
        <v>69000</v>
      </c>
    </row>
    <row r="4083" spans="1:2" x14ac:dyDescent="0.3">
      <c r="A4083" s="20" t="s">
        <v>2729</v>
      </c>
      <c r="B4083" s="7">
        <v>36000</v>
      </c>
    </row>
    <row r="4084" spans="1:2" x14ac:dyDescent="0.3">
      <c r="A4084" s="21" t="s">
        <v>2784</v>
      </c>
      <c r="B4084" s="7">
        <v>36000</v>
      </c>
    </row>
    <row r="4085" spans="1:2" x14ac:dyDescent="0.3">
      <c r="A4085" s="22" t="s">
        <v>2785</v>
      </c>
      <c r="B4085" s="7">
        <v>36000</v>
      </c>
    </row>
    <row r="4086" spans="1:2" x14ac:dyDescent="0.3">
      <c r="A4086" s="23">
        <v>45868.38616898148</v>
      </c>
      <c r="B4086" s="7">
        <v>36000</v>
      </c>
    </row>
    <row r="4087" spans="1:2" x14ac:dyDescent="0.3">
      <c r="A4087" s="20" t="s">
        <v>2732</v>
      </c>
      <c r="B4087" s="7">
        <v>25200</v>
      </c>
    </row>
    <row r="4088" spans="1:2" x14ac:dyDescent="0.3">
      <c r="A4088" s="21" t="s">
        <v>2771</v>
      </c>
      <c r="B4088" s="7">
        <v>25200</v>
      </c>
    </row>
    <row r="4089" spans="1:2" x14ac:dyDescent="0.3">
      <c r="A4089" s="22" t="s">
        <v>2799</v>
      </c>
      <c r="B4089" s="7">
        <v>25200</v>
      </c>
    </row>
    <row r="4090" spans="1:2" x14ac:dyDescent="0.3">
      <c r="A4090" s="23">
        <v>45868.532037037039</v>
      </c>
      <c r="B4090" s="7">
        <v>25200</v>
      </c>
    </row>
    <row r="4091" spans="1:2" x14ac:dyDescent="0.3">
      <c r="A4091" s="20" t="s">
        <v>2733</v>
      </c>
      <c r="B4091" s="7">
        <v>22000</v>
      </c>
    </row>
    <row r="4092" spans="1:2" x14ac:dyDescent="0.3">
      <c r="A4092" s="21" t="s">
        <v>2802</v>
      </c>
      <c r="B4092" s="7">
        <v>22000</v>
      </c>
    </row>
    <row r="4093" spans="1:2" x14ac:dyDescent="0.3">
      <c r="A4093" s="22" t="s">
        <v>2800</v>
      </c>
      <c r="B4093" s="7">
        <v>22000</v>
      </c>
    </row>
    <row r="4094" spans="1:2" x14ac:dyDescent="0.3">
      <c r="A4094" s="23">
        <v>45868.579097222224</v>
      </c>
      <c r="B4094" s="7">
        <v>22000</v>
      </c>
    </row>
    <row r="4095" spans="1:2" x14ac:dyDescent="0.3">
      <c r="A4095" s="20" t="s">
        <v>2735</v>
      </c>
      <c r="B4095" s="7">
        <v>44200</v>
      </c>
    </row>
    <row r="4096" spans="1:2" x14ac:dyDescent="0.3">
      <c r="A4096" s="21" t="s">
        <v>2749</v>
      </c>
      <c r="B4096" s="7">
        <v>44200</v>
      </c>
    </row>
    <row r="4097" spans="1:2" x14ac:dyDescent="0.3">
      <c r="A4097" s="22" t="s">
        <v>2746</v>
      </c>
      <c r="B4097" s="7">
        <v>44200</v>
      </c>
    </row>
    <row r="4098" spans="1:2" x14ac:dyDescent="0.3">
      <c r="A4098" s="23">
        <v>45868.659178240741</v>
      </c>
      <c r="B4098" s="7">
        <v>44200</v>
      </c>
    </row>
    <row r="4099" spans="1:2" x14ac:dyDescent="0.3">
      <c r="A4099" s="20" t="s">
        <v>2736</v>
      </c>
      <c r="B4099" s="7">
        <v>17100</v>
      </c>
    </row>
    <row r="4100" spans="1:2" x14ac:dyDescent="0.3">
      <c r="A4100" s="21" t="s">
        <v>2771</v>
      </c>
      <c r="B4100" s="7">
        <v>17100</v>
      </c>
    </row>
    <row r="4101" spans="1:2" x14ac:dyDescent="0.3">
      <c r="A4101" s="22" t="s">
        <v>2750</v>
      </c>
      <c r="B4101" s="7">
        <v>17100</v>
      </c>
    </row>
    <row r="4102" spans="1:2" x14ac:dyDescent="0.3">
      <c r="A4102" s="23">
        <v>45868.698784722219</v>
      </c>
      <c r="B4102" s="7">
        <v>17100</v>
      </c>
    </row>
    <row r="4103" spans="1:2" x14ac:dyDescent="0.3">
      <c r="A4103" s="20" t="s">
        <v>2737</v>
      </c>
      <c r="B4103" s="7">
        <v>16000</v>
      </c>
    </row>
    <row r="4104" spans="1:2" x14ac:dyDescent="0.3">
      <c r="A4104" s="21" t="s">
        <v>2782</v>
      </c>
      <c r="B4104" s="7">
        <v>16000</v>
      </c>
    </row>
    <row r="4105" spans="1:2" x14ac:dyDescent="0.3">
      <c r="A4105" s="22" t="s">
        <v>2757</v>
      </c>
      <c r="B4105" s="7">
        <v>16000</v>
      </c>
    </row>
    <row r="4106" spans="1:2" x14ac:dyDescent="0.3">
      <c r="A4106" s="23">
        <v>45868.725763888891</v>
      </c>
      <c r="B4106" s="7">
        <v>16000</v>
      </c>
    </row>
    <row r="4107" spans="1:2" x14ac:dyDescent="0.3">
      <c r="A4107" s="20" t="s">
        <v>2738</v>
      </c>
      <c r="B4107" s="7">
        <v>38500</v>
      </c>
    </row>
    <row r="4108" spans="1:2" x14ac:dyDescent="0.3">
      <c r="A4108" s="21" t="s">
        <v>2752</v>
      </c>
      <c r="B4108" s="7">
        <v>38500</v>
      </c>
    </row>
    <row r="4109" spans="1:2" x14ac:dyDescent="0.3">
      <c r="A4109" s="22" t="s">
        <v>2798</v>
      </c>
      <c r="B4109" s="7">
        <v>38500</v>
      </c>
    </row>
    <row r="4110" spans="1:2" x14ac:dyDescent="0.3">
      <c r="A4110" s="23">
        <v>45868.783784722225</v>
      </c>
      <c r="B4110" s="7">
        <v>38500</v>
      </c>
    </row>
    <row r="4111" spans="1:2" x14ac:dyDescent="0.3">
      <c r="A4111" s="20" t="s">
        <v>2739</v>
      </c>
      <c r="B4111" s="7">
        <v>35100</v>
      </c>
    </row>
    <row r="4112" spans="1:2" x14ac:dyDescent="0.3">
      <c r="A4112" s="21" t="s">
        <v>2749</v>
      </c>
      <c r="B4112" s="7">
        <v>35100</v>
      </c>
    </row>
    <row r="4113" spans="1:2" x14ac:dyDescent="0.3">
      <c r="A4113" s="22" t="s">
        <v>2786</v>
      </c>
      <c r="B4113" s="7">
        <v>35100</v>
      </c>
    </row>
    <row r="4114" spans="1:2" x14ac:dyDescent="0.3">
      <c r="A4114" s="23">
        <v>45868.826168981483</v>
      </c>
      <c r="B4114" s="7">
        <v>35100</v>
      </c>
    </row>
    <row r="4115" spans="1:2" x14ac:dyDescent="0.3">
      <c r="A4115" s="20" t="s">
        <v>2742</v>
      </c>
      <c r="B4115" s="7">
        <v>11000</v>
      </c>
    </row>
    <row r="4116" spans="1:2" x14ac:dyDescent="0.3">
      <c r="A4116" s="21" t="s">
        <v>2771</v>
      </c>
      <c r="B4116" s="7">
        <v>11000</v>
      </c>
    </row>
    <row r="4117" spans="1:2" x14ac:dyDescent="0.3">
      <c r="A4117" s="22" t="s">
        <v>2751</v>
      </c>
      <c r="B4117" s="7">
        <v>11000</v>
      </c>
    </row>
    <row r="4118" spans="1:2" x14ac:dyDescent="0.3">
      <c r="A4118" s="23">
        <v>45868.948738425926</v>
      </c>
      <c r="B4118" s="7">
        <v>11000</v>
      </c>
    </row>
    <row r="4119" spans="1:2" x14ac:dyDescent="0.3">
      <c r="A4119" s="19" t="s">
        <v>2585</v>
      </c>
      <c r="B4119" s="7">
        <v>246400</v>
      </c>
    </row>
    <row r="4120" spans="1:2" x14ac:dyDescent="0.3">
      <c r="A4120" s="20" t="s">
        <v>2724</v>
      </c>
      <c r="B4120" s="7">
        <v>13000</v>
      </c>
    </row>
    <row r="4121" spans="1:2" x14ac:dyDescent="0.3">
      <c r="A4121" s="21" t="s">
        <v>2757</v>
      </c>
      <c r="B4121" s="7">
        <v>13000</v>
      </c>
    </row>
    <row r="4122" spans="1:2" x14ac:dyDescent="0.3">
      <c r="A4122" s="22" t="s">
        <v>2782</v>
      </c>
      <c r="B4122" s="7">
        <v>13000</v>
      </c>
    </row>
    <row r="4123" spans="1:2" x14ac:dyDescent="0.3">
      <c r="A4123" s="23">
        <v>45869.171122685184</v>
      </c>
      <c r="B4123" s="7">
        <v>13000</v>
      </c>
    </row>
    <row r="4124" spans="1:2" x14ac:dyDescent="0.3">
      <c r="A4124" s="20" t="s">
        <v>2730</v>
      </c>
      <c r="B4124" s="7">
        <v>55200</v>
      </c>
    </row>
    <row r="4125" spans="1:2" x14ac:dyDescent="0.3">
      <c r="A4125" s="21" t="s">
        <v>2757</v>
      </c>
      <c r="B4125" s="7">
        <v>44000</v>
      </c>
    </row>
    <row r="4126" spans="1:2" x14ac:dyDescent="0.3">
      <c r="A4126" s="22" t="s">
        <v>2802</v>
      </c>
      <c r="B4126" s="7">
        <v>44000</v>
      </c>
    </row>
    <row r="4127" spans="1:2" x14ac:dyDescent="0.3">
      <c r="A4127" s="23">
        <v>45869.421446759261</v>
      </c>
      <c r="B4127" s="7">
        <v>44000</v>
      </c>
    </row>
    <row r="4128" spans="1:2" x14ac:dyDescent="0.3">
      <c r="A4128" s="21" t="s">
        <v>2802</v>
      </c>
      <c r="B4128" s="7">
        <v>11200</v>
      </c>
    </row>
    <row r="4129" spans="1:2" x14ac:dyDescent="0.3">
      <c r="A4129" s="22" t="s">
        <v>2774</v>
      </c>
      <c r="B4129" s="7">
        <v>11200</v>
      </c>
    </row>
    <row r="4130" spans="1:2" x14ac:dyDescent="0.3">
      <c r="A4130" s="23">
        <v>45869.454143518517</v>
      </c>
      <c r="B4130" s="7">
        <v>11200</v>
      </c>
    </row>
    <row r="4131" spans="1:2" x14ac:dyDescent="0.3">
      <c r="A4131" s="20" t="s">
        <v>2731</v>
      </c>
      <c r="B4131" s="7">
        <v>38950</v>
      </c>
    </row>
    <row r="4132" spans="1:2" x14ac:dyDescent="0.3">
      <c r="A4132" s="21" t="s">
        <v>2751</v>
      </c>
      <c r="B4132" s="7">
        <v>7500</v>
      </c>
    </row>
    <row r="4133" spans="1:2" x14ac:dyDescent="0.3">
      <c r="A4133" s="22" t="s">
        <v>2774</v>
      </c>
      <c r="B4133" s="7">
        <v>7500</v>
      </c>
    </row>
    <row r="4134" spans="1:2" x14ac:dyDescent="0.3">
      <c r="A4134" s="23">
        <v>45869.466643518521</v>
      </c>
      <c r="B4134" s="7">
        <v>7500</v>
      </c>
    </row>
    <row r="4135" spans="1:2" x14ac:dyDescent="0.3">
      <c r="A4135" s="21" t="s">
        <v>2772</v>
      </c>
      <c r="B4135" s="7">
        <v>20250</v>
      </c>
    </row>
    <row r="4136" spans="1:2" x14ac:dyDescent="0.3">
      <c r="A4136" s="22" t="s">
        <v>2768</v>
      </c>
      <c r="B4136" s="7">
        <v>20250</v>
      </c>
    </row>
    <row r="4137" spans="1:2" x14ac:dyDescent="0.3">
      <c r="A4137" s="23">
        <v>45869.477418981478</v>
      </c>
      <c r="B4137" s="7">
        <v>20250</v>
      </c>
    </row>
    <row r="4138" spans="1:2" x14ac:dyDescent="0.3">
      <c r="A4138" s="21" t="s">
        <v>2780</v>
      </c>
      <c r="B4138" s="7">
        <v>11200</v>
      </c>
    </row>
    <row r="4139" spans="1:2" x14ac:dyDescent="0.3">
      <c r="A4139" s="22" t="s">
        <v>2753</v>
      </c>
      <c r="B4139" s="7">
        <v>11200</v>
      </c>
    </row>
    <row r="4140" spans="1:2" x14ac:dyDescent="0.3">
      <c r="A4140" s="23">
        <v>45869.491354166668</v>
      </c>
      <c r="B4140" s="7">
        <v>11200</v>
      </c>
    </row>
    <row r="4141" spans="1:2" x14ac:dyDescent="0.3">
      <c r="A4141" s="20" t="s">
        <v>2732</v>
      </c>
      <c r="B4141" s="7">
        <v>37500</v>
      </c>
    </row>
    <row r="4142" spans="1:2" x14ac:dyDescent="0.3">
      <c r="A4142" s="21" t="s">
        <v>2751</v>
      </c>
      <c r="B4142" s="7">
        <v>37500</v>
      </c>
    </row>
    <row r="4143" spans="1:2" x14ac:dyDescent="0.3">
      <c r="A4143" s="22" t="s">
        <v>2756</v>
      </c>
      <c r="B4143" s="7">
        <v>37500</v>
      </c>
    </row>
    <row r="4144" spans="1:2" x14ac:dyDescent="0.3">
      <c r="A4144" s="23">
        <v>45869.508101851854</v>
      </c>
      <c r="B4144" s="7">
        <v>37500</v>
      </c>
    </row>
    <row r="4145" spans="1:2" x14ac:dyDescent="0.3">
      <c r="A4145" s="20" t="s">
        <v>2733</v>
      </c>
      <c r="B4145" s="7">
        <v>39150</v>
      </c>
    </row>
    <row r="4146" spans="1:2" x14ac:dyDescent="0.3">
      <c r="A4146" s="21" t="s">
        <v>2752</v>
      </c>
      <c r="B4146" s="7">
        <v>39150</v>
      </c>
    </row>
    <row r="4147" spans="1:2" x14ac:dyDescent="0.3">
      <c r="A4147" s="22" t="s">
        <v>2753</v>
      </c>
      <c r="B4147" s="7">
        <v>39150</v>
      </c>
    </row>
    <row r="4148" spans="1:2" x14ac:dyDescent="0.3">
      <c r="A4148" s="23">
        <v>45869.575381944444</v>
      </c>
      <c r="B4148" s="7">
        <v>39150</v>
      </c>
    </row>
    <row r="4149" spans="1:2" x14ac:dyDescent="0.3">
      <c r="A4149" s="20" t="s">
        <v>2735</v>
      </c>
      <c r="B4149" s="7">
        <v>9000</v>
      </c>
    </row>
    <row r="4150" spans="1:2" x14ac:dyDescent="0.3">
      <c r="A4150" s="21" t="s">
        <v>2772</v>
      </c>
      <c r="B4150" s="7">
        <v>9000</v>
      </c>
    </row>
    <row r="4151" spans="1:2" x14ac:dyDescent="0.3">
      <c r="A4151" s="22" t="s">
        <v>2756</v>
      </c>
      <c r="B4151" s="7">
        <v>9000</v>
      </c>
    </row>
    <row r="4152" spans="1:2" x14ac:dyDescent="0.3">
      <c r="A4152" s="23">
        <v>45869.644212962965</v>
      </c>
      <c r="B4152" s="7">
        <v>9000</v>
      </c>
    </row>
    <row r="4153" spans="1:2" x14ac:dyDescent="0.3">
      <c r="A4153" s="20" t="s">
        <v>2737</v>
      </c>
      <c r="B4153" s="7">
        <v>36800</v>
      </c>
    </row>
    <row r="4154" spans="1:2" x14ac:dyDescent="0.3">
      <c r="A4154" s="21" t="s">
        <v>2775</v>
      </c>
      <c r="B4154" s="7">
        <v>36800</v>
      </c>
    </row>
    <row r="4155" spans="1:2" x14ac:dyDescent="0.3">
      <c r="A4155" s="22" t="s">
        <v>2754</v>
      </c>
      <c r="B4155" s="7">
        <v>36800</v>
      </c>
    </row>
    <row r="4156" spans="1:2" x14ac:dyDescent="0.3">
      <c r="A4156" s="23">
        <v>45869.729490740741</v>
      </c>
      <c r="B4156" s="7">
        <v>36800</v>
      </c>
    </row>
    <row r="4157" spans="1:2" x14ac:dyDescent="0.3">
      <c r="A4157" s="20" t="s">
        <v>2739</v>
      </c>
      <c r="B4157" s="7">
        <v>16800</v>
      </c>
    </row>
    <row r="4158" spans="1:2" x14ac:dyDescent="0.3">
      <c r="A4158" s="21" t="s">
        <v>2750</v>
      </c>
      <c r="B4158" s="7">
        <v>16800</v>
      </c>
    </row>
    <row r="4159" spans="1:2" x14ac:dyDescent="0.3">
      <c r="A4159" s="22" t="s">
        <v>2768</v>
      </c>
      <c r="B4159" s="7">
        <v>16800</v>
      </c>
    </row>
    <row r="4160" spans="1:2" x14ac:dyDescent="0.3">
      <c r="A4160" s="23">
        <v>45869.802418981482</v>
      </c>
      <c r="B4160" s="7">
        <v>16800</v>
      </c>
    </row>
    <row r="4161" spans="1:2" x14ac:dyDescent="0.3">
      <c r="A4161" s="18" t="s">
        <v>2401</v>
      </c>
      <c r="B4161" s="7">
        <v>4755047.5</v>
      </c>
    </row>
    <row r="4162" spans="1:2" x14ac:dyDescent="0.3">
      <c r="A4162" s="19" t="s">
        <v>2586</v>
      </c>
      <c r="B4162" s="7">
        <v>220350</v>
      </c>
    </row>
    <row r="4163" spans="1:2" x14ac:dyDescent="0.3">
      <c r="A4163" s="20" t="s">
        <v>2729</v>
      </c>
      <c r="B4163" s="7">
        <v>13650</v>
      </c>
    </row>
    <row r="4164" spans="1:2" x14ac:dyDescent="0.3">
      <c r="A4164" s="21" t="s">
        <v>2798</v>
      </c>
      <c r="B4164" s="7">
        <v>13650</v>
      </c>
    </row>
    <row r="4165" spans="1:2" x14ac:dyDescent="0.3">
      <c r="A4165" s="22" t="s">
        <v>2784</v>
      </c>
      <c r="B4165" s="7">
        <v>13650</v>
      </c>
    </row>
    <row r="4166" spans="1:2" x14ac:dyDescent="0.3">
      <c r="A4166" s="23">
        <v>45870.402268518519</v>
      </c>
      <c r="B4166" s="7">
        <v>13650</v>
      </c>
    </row>
    <row r="4167" spans="1:2" x14ac:dyDescent="0.3">
      <c r="A4167" s="20" t="s">
        <v>2732</v>
      </c>
      <c r="B4167" s="7">
        <v>99000.000000000015</v>
      </c>
    </row>
    <row r="4168" spans="1:2" x14ac:dyDescent="0.3">
      <c r="A4168" s="21" t="s">
        <v>2762</v>
      </c>
      <c r="B4168" s="7">
        <v>99000.000000000015</v>
      </c>
    </row>
    <row r="4169" spans="1:2" x14ac:dyDescent="0.3">
      <c r="A4169" s="22" t="s">
        <v>2776</v>
      </c>
      <c r="B4169" s="7">
        <v>99000.000000000015</v>
      </c>
    </row>
    <row r="4170" spans="1:2" x14ac:dyDescent="0.3">
      <c r="A4170" s="23">
        <v>45870.539467592593</v>
      </c>
      <c r="B4170" s="7">
        <v>99000.000000000015</v>
      </c>
    </row>
    <row r="4171" spans="1:2" x14ac:dyDescent="0.3">
      <c r="A4171" s="20" t="s">
        <v>2733</v>
      </c>
      <c r="B4171" s="7">
        <v>59700</v>
      </c>
    </row>
    <row r="4172" spans="1:2" x14ac:dyDescent="0.3">
      <c r="A4172" s="21" t="s">
        <v>2789</v>
      </c>
      <c r="B4172" s="7">
        <v>16500</v>
      </c>
    </row>
    <row r="4173" spans="1:2" x14ac:dyDescent="0.3">
      <c r="A4173" s="22" t="s">
        <v>2786</v>
      </c>
      <c r="B4173" s="7">
        <v>16500</v>
      </c>
    </row>
    <row r="4174" spans="1:2" x14ac:dyDescent="0.3">
      <c r="A4174" s="23">
        <v>45870.55741898148</v>
      </c>
      <c r="B4174" s="7">
        <v>16500</v>
      </c>
    </row>
    <row r="4175" spans="1:2" x14ac:dyDescent="0.3">
      <c r="A4175" s="21" t="s">
        <v>2780</v>
      </c>
      <c r="B4175" s="7">
        <v>43200</v>
      </c>
    </row>
    <row r="4176" spans="1:2" x14ac:dyDescent="0.3">
      <c r="A4176" s="22" t="s">
        <v>2763</v>
      </c>
      <c r="B4176" s="7">
        <v>43200</v>
      </c>
    </row>
    <row r="4177" spans="1:2" x14ac:dyDescent="0.3">
      <c r="A4177" s="23">
        <v>45870.574675925927</v>
      </c>
      <c r="B4177" s="7">
        <v>43200</v>
      </c>
    </row>
    <row r="4178" spans="1:2" x14ac:dyDescent="0.3">
      <c r="A4178" s="20" t="s">
        <v>2734</v>
      </c>
      <c r="B4178" s="7">
        <v>48000</v>
      </c>
    </row>
    <row r="4179" spans="1:2" x14ac:dyDescent="0.3">
      <c r="A4179" s="21" t="s">
        <v>2764</v>
      </c>
      <c r="B4179" s="7">
        <v>48000</v>
      </c>
    </row>
    <row r="4180" spans="1:2" x14ac:dyDescent="0.3">
      <c r="A4180" s="22" t="s">
        <v>2794</v>
      </c>
      <c r="B4180" s="7">
        <v>48000</v>
      </c>
    </row>
    <row r="4181" spans="1:2" x14ac:dyDescent="0.3">
      <c r="A4181" s="23">
        <v>45870.613923611112</v>
      </c>
      <c r="B4181" s="7">
        <v>48000</v>
      </c>
    </row>
    <row r="4182" spans="1:2" x14ac:dyDescent="0.3">
      <c r="A4182" s="19" t="s">
        <v>2587</v>
      </c>
      <c r="B4182" s="7">
        <v>51700</v>
      </c>
    </row>
    <row r="4183" spans="1:2" x14ac:dyDescent="0.3">
      <c r="A4183" s="20" t="s">
        <v>2730</v>
      </c>
      <c r="B4183" s="7">
        <v>11200</v>
      </c>
    </row>
    <row r="4184" spans="1:2" x14ac:dyDescent="0.3">
      <c r="A4184" s="21" t="s">
        <v>2802</v>
      </c>
      <c r="B4184" s="7">
        <v>11200</v>
      </c>
    </row>
    <row r="4185" spans="1:2" x14ac:dyDescent="0.3">
      <c r="A4185" s="22" t="s">
        <v>2785</v>
      </c>
      <c r="B4185" s="7">
        <v>11200</v>
      </c>
    </row>
    <row r="4186" spans="1:2" x14ac:dyDescent="0.3">
      <c r="A4186" s="23">
        <v>45873.453530092593</v>
      </c>
      <c r="B4186" s="7">
        <v>11200</v>
      </c>
    </row>
    <row r="4187" spans="1:2" x14ac:dyDescent="0.3">
      <c r="A4187" s="20" t="s">
        <v>2741</v>
      </c>
      <c r="B4187" s="7">
        <v>40500</v>
      </c>
    </row>
    <row r="4188" spans="1:2" x14ac:dyDescent="0.3">
      <c r="A4188" s="21" t="s">
        <v>2764</v>
      </c>
      <c r="B4188" s="7">
        <v>40500</v>
      </c>
    </row>
    <row r="4189" spans="1:2" x14ac:dyDescent="0.3">
      <c r="A4189" s="22" t="s">
        <v>2758</v>
      </c>
      <c r="B4189" s="7">
        <v>40500</v>
      </c>
    </row>
    <row r="4190" spans="1:2" x14ac:dyDescent="0.3">
      <c r="A4190" s="23">
        <v>45873.905555555553</v>
      </c>
      <c r="B4190" s="7">
        <v>40500</v>
      </c>
    </row>
    <row r="4191" spans="1:2" x14ac:dyDescent="0.3">
      <c r="A4191" s="19" t="s">
        <v>2588</v>
      </c>
      <c r="B4191" s="7">
        <v>17500</v>
      </c>
    </row>
    <row r="4192" spans="1:2" x14ac:dyDescent="0.3">
      <c r="A4192" s="20" t="s">
        <v>2735</v>
      </c>
      <c r="B4192" s="7">
        <v>17500</v>
      </c>
    </row>
    <row r="4193" spans="1:2" x14ac:dyDescent="0.3">
      <c r="A4193" s="21" t="s">
        <v>2758</v>
      </c>
      <c r="B4193" s="7">
        <v>17500</v>
      </c>
    </row>
    <row r="4194" spans="1:2" x14ac:dyDescent="0.3">
      <c r="A4194" s="22" t="s">
        <v>2792</v>
      </c>
      <c r="B4194" s="7">
        <v>17500</v>
      </c>
    </row>
    <row r="4195" spans="1:2" x14ac:dyDescent="0.3">
      <c r="A4195" s="23">
        <v>45874.625601851854</v>
      </c>
      <c r="B4195" s="7">
        <v>17500</v>
      </c>
    </row>
    <row r="4196" spans="1:2" x14ac:dyDescent="0.3">
      <c r="A4196" s="19" t="s">
        <v>2589</v>
      </c>
      <c r="B4196" s="7">
        <v>15000</v>
      </c>
    </row>
    <row r="4197" spans="1:2" x14ac:dyDescent="0.3">
      <c r="A4197" s="20" t="s">
        <v>2731</v>
      </c>
      <c r="B4197" s="7">
        <v>15000</v>
      </c>
    </row>
    <row r="4198" spans="1:2" x14ac:dyDescent="0.3">
      <c r="A4198" s="21" t="s">
        <v>2804</v>
      </c>
      <c r="B4198" s="7">
        <v>15000</v>
      </c>
    </row>
    <row r="4199" spans="1:2" x14ac:dyDescent="0.3">
      <c r="A4199" s="22" t="s">
        <v>2775</v>
      </c>
      <c r="B4199" s="7">
        <v>15000</v>
      </c>
    </row>
    <row r="4200" spans="1:2" x14ac:dyDescent="0.3">
      <c r="A4200" s="23">
        <v>45875.474652777775</v>
      </c>
      <c r="B4200" s="7">
        <v>15000</v>
      </c>
    </row>
    <row r="4201" spans="1:2" x14ac:dyDescent="0.3">
      <c r="A4201" s="19" t="s">
        <v>2590</v>
      </c>
      <c r="B4201" s="7">
        <v>309842.5</v>
      </c>
    </row>
    <row r="4202" spans="1:2" x14ac:dyDescent="0.3">
      <c r="A4202" s="20" t="s">
        <v>2728</v>
      </c>
      <c r="B4202" s="7">
        <v>8740</v>
      </c>
    </row>
    <row r="4203" spans="1:2" x14ac:dyDescent="0.3">
      <c r="A4203" s="21" t="s">
        <v>2747</v>
      </c>
      <c r="B4203" s="7">
        <v>8740</v>
      </c>
    </row>
    <row r="4204" spans="1:2" x14ac:dyDescent="0.3">
      <c r="A4204" s="22" t="s">
        <v>2793</v>
      </c>
      <c r="B4204" s="7">
        <v>8740</v>
      </c>
    </row>
    <row r="4205" spans="1:2" x14ac:dyDescent="0.3">
      <c r="A4205" s="23">
        <v>45877.35837962963</v>
      </c>
      <c r="B4205" s="7">
        <v>8740</v>
      </c>
    </row>
    <row r="4206" spans="1:2" x14ac:dyDescent="0.3">
      <c r="A4206" s="20" t="s">
        <v>2729</v>
      </c>
      <c r="B4206" s="7">
        <v>4417.5</v>
      </c>
    </row>
    <row r="4207" spans="1:2" x14ac:dyDescent="0.3">
      <c r="A4207" s="21" t="s">
        <v>2753</v>
      </c>
      <c r="B4207" s="7">
        <v>4417.5</v>
      </c>
    </row>
    <row r="4208" spans="1:2" x14ac:dyDescent="0.3">
      <c r="A4208" s="22" t="s">
        <v>2801</v>
      </c>
      <c r="B4208" s="7">
        <v>4417.5</v>
      </c>
    </row>
    <row r="4209" spans="1:2" x14ac:dyDescent="0.3">
      <c r="A4209" s="23">
        <v>45877.398553240739</v>
      </c>
      <c r="B4209" s="7">
        <v>4417.5</v>
      </c>
    </row>
    <row r="4210" spans="1:2" x14ac:dyDescent="0.3">
      <c r="A4210" s="20" t="s">
        <v>2730</v>
      </c>
      <c r="B4210" s="7">
        <v>26600</v>
      </c>
    </row>
    <row r="4211" spans="1:2" x14ac:dyDescent="0.3">
      <c r="A4211" s="21" t="s">
        <v>2757</v>
      </c>
      <c r="B4211" s="7">
        <v>26600</v>
      </c>
    </row>
    <row r="4212" spans="1:2" x14ac:dyDescent="0.3">
      <c r="A4212" s="22" t="s">
        <v>2775</v>
      </c>
      <c r="B4212" s="7">
        <v>26600</v>
      </c>
    </row>
    <row r="4213" spans="1:2" x14ac:dyDescent="0.3">
      <c r="A4213" s="23">
        <v>45877.421180555553</v>
      </c>
      <c r="B4213" s="7">
        <v>26600</v>
      </c>
    </row>
    <row r="4214" spans="1:2" x14ac:dyDescent="0.3">
      <c r="A4214" s="20" t="s">
        <v>2731</v>
      </c>
      <c r="B4214" s="7">
        <v>36860</v>
      </c>
    </row>
    <row r="4215" spans="1:2" x14ac:dyDescent="0.3">
      <c r="A4215" s="21" t="s">
        <v>2790</v>
      </c>
      <c r="B4215" s="7">
        <v>15960</v>
      </c>
    </row>
    <row r="4216" spans="1:2" x14ac:dyDescent="0.3">
      <c r="A4216" s="22" t="s">
        <v>2781</v>
      </c>
      <c r="B4216" s="7">
        <v>15960</v>
      </c>
    </row>
    <row r="4217" spans="1:2" x14ac:dyDescent="0.3">
      <c r="A4217" s="23">
        <v>45877.460162037038</v>
      </c>
      <c r="B4217" s="7">
        <v>15960</v>
      </c>
    </row>
    <row r="4218" spans="1:2" x14ac:dyDescent="0.3">
      <c r="A4218" s="21" t="s">
        <v>2763</v>
      </c>
      <c r="B4218" s="7">
        <v>20900</v>
      </c>
    </row>
    <row r="4219" spans="1:2" x14ac:dyDescent="0.3">
      <c r="A4219" s="22" t="s">
        <v>2749</v>
      </c>
      <c r="B4219" s="7">
        <v>20900</v>
      </c>
    </row>
    <row r="4220" spans="1:2" x14ac:dyDescent="0.3">
      <c r="A4220" s="23">
        <v>45877.481122685182</v>
      </c>
      <c r="B4220" s="7">
        <v>20900</v>
      </c>
    </row>
    <row r="4221" spans="1:2" x14ac:dyDescent="0.3">
      <c r="A4221" s="20" t="s">
        <v>2733</v>
      </c>
      <c r="B4221" s="7">
        <v>123975</v>
      </c>
    </row>
    <row r="4222" spans="1:2" x14ac:dyDescent="0.3">
      <c r="A4222" s="21" t="s">
        <v>2768</v>
      </c>
      <c r="B4222" s="7">
        <v>42750</v>
      </c>
    </row>
    <row r="4223" spans="1:2" x14ac:dyDescent="0.3">
      <c r="A4223" s="22" t="s">
        <v>2753</v>
      </c>
      <c r="B4223" s="7">
        <v>42750</v>
      </c>
    </row>
    <row r="4224" spans="1:2" x14ac:dyDescent="0.3">
      <c r="A4224" s="23">
        <v>45877.5621875</v>
      </c>
      <c r="B4224" s="7">
        <v>42750</v>
      </c>
    </row>
    <row r="4225" spans="1:2" x14ac:dyDescent="0.3">
      <c r="A4225" s="21" t="s">
        <v>2800</v>
      </c>
      <c r="B4225" s="7">
        <v>81225</v>
      </c>
    </row>
    <row r="4226" spans="1:2" x14ac:dyDescent="0.3">
      <c r="A4226" s="22" t="s">
        <v>2782</v>
      </c>
      <c r="B4226" s="7">
        <v>81225</v>
      </c>
    </row>
    <row r="4227" spans="1:2" x14ac:dyDescent="0.3">
      <c r="A4227" s="23">
        <v>45877.579456018517</v>
      </c>
      <c r="B4227" s="7">
        <v>81225</v>
      </c>
    </row>
    <row r="4228" spans="1:2" x14ac:dyDescent="0.3">
      <c r="A4228" s="20" t="s">
        <v>2735</v>
      </c>
      <c r="B4228" s="7">
        <v>94620</v>
      </c>
    </row>
    <row r="4229" spans="1:2" x14ac:dyDescent="0.3">
      <c r="A4229" s="21" t="s">
        <v>2770</v>
      </c>
      <c r="B4229" s="7">
        <v>68400</v>
      </c>
    </row>
    <row r="4230" spans="1:2" x14ac:dyDescent="0.3">
      <c r="A4230" s="22" t="s">
        <v>2776</v>
      </c>
      <c r="B4230" s="7">
        <v>68400</v>
      </c>
    </row>
    <row r="4231" spans="1:2" x14ac:dyDescent="0.3">
      <c r="A4231" s="23">
        <v>45877.642245370371</v>
      </c>
      <c r="B4231" s="7">
        <v>68400</v>
      </c>
    </row>
    <row r="4232" spans="1:2" x14ac:dyDescent="0.3">
      <c r="A4232" s="21" t="s">
        <v>2773</v>
      </c>
      <c r="B4232" s="7">
        <v>26220</v>
      </c>
    </row>
    <row r="4233" spans="1:2" x14ac:dyDescent="0.3">
      <c r="A4233" s="22" t="s">
        <v>2759</v>
      </c>
      <c r="B4233" s="7">
        <v>26220</v>
      </c>
    </row>
    <row r="4234" spans="1:2" x14ac:dyDescent="0.3">
      <c r="A4234" s="23">
        <v>45877.643275462964</v>
      </c>
      <c r="B4234" s="7">
        <v>26220</v>
      </c>
    </row>
    <row r="4235" spans="1:2" x14ac:dyDescent="0.3">
      <c r="A4235" s="20" t="s">
        <v>2736</v>
      </c>
      <c r="B4235" s="7">
        <v>14630.000000000002</v>
      </c>
    </row>
    <row r="4236" spans="1:2" x14ac:dyDescent="0.3">
      <c r="A4236" s="21" t="s">
        <v>2784</v>
      </c>
      <c r="B4236" s="7">
        <v>14630.000000000002</v>
      </c>
    </row>
    <row r="4237" spans="1:2" x14ac:dyDescent="0.3">
      <c r="A4237" s="22" t="s">
        <v>2760</v>
      </c>
      <c r="B4237" s="7">
        <v>14630.000000000002</v>
      </c>
    </row>
    <row r="4238" spans="1:2" x14ac:dyDescent="0.3">
      <c r="A4238" s="23">
        <v>45877.677939814814</v>
      </c>
      <c r="B4238" s="7">
        <v>14630.000000000002</v>
      </c>
    </row>
    <row r="4239" spans="1:2" x14ac:dyDescent="0.3">
      <c r="A4239" s="19" t="s">
        <v>2591</v>
      </c>
      <c r="B4239" s="7">
        <v>116500</v>
      </c>
    </row>
    <row r="4240" spans="1:2" x14ac:dyDescent="0.3">
      <c r="A4240" s="20" t="s">
        <v>2720</v>
      </c>
      <c r="B4240" s="7">
        <v>36000</v>
      </c>
    </row>
    <row r="4241" spans="1:2" x14ac:dyDescent="0.3">
      <c r="A4241" s="21" t="s">
        <v>2780</v>
      </c>
      <c r="B4241" s="7">
        <v>36000</v>
      </c>
    </row>
    <row r="4242" spans="1:2" x14ac:dyDescent="0.3">
      <c r="A4242" s="22" t="s">
        <v>2764</v>
      </c>
      <c r="B4242" s="7">
        <v>36000</v>
      </c>
    </row>
    <row r="4243" spans="1:2" x14ac:dyDescent="0.3">
      <c r="A4243" s="23">
        <v>45878.033148148148</v>
      </c>
      <c r="B4243" s="7">
        <v>36000</v>
      </c>
    </row>
    <row r="4244" spans="1:2" x14ac:dyDescent="0.3">
      <c r="A4244" s="20" t="s">
        <v>2736</v>
      </c>
      <c r="B4244" s="7">
        <v>80500</v>
      </c>
    </row>
    <row r="4245" spans="1:2" x14ac:dyDescent="0.3">
      <c r="A4245" s="21" t="s">
        <v>2795</v>
      </c>
      <c r="B4245" s="7">
        <v>80500</v>
      </c>
    </row>
    <row r="4246" spans="1:2" x14ac:dyDescent="0.3">
      <c r="A4246" s="22" t="s">
        <v>2787</v>
      </c>
      <c r="B4246" s="7">
        <v>80500</v>
      </c>
    </row>
    <row r="4247" spans="1:2" x14ac:dyDescent="0.3">
      <c r="A4247" s="23">
        <v>45878.692499999997</v>
      </c>
      <c r="B4247" s="7">
        <v>80500</v>
      </c>
    </row>
    <row r="4248" spans="1:2" x14ac:dyDescent="0.3">
      <c r="A4248" s="19" t="s">
        <v>2592</v>
      </c>
      <c r="B4248" s="7">
        <v>18000</v>
      </c>
    </row>
    <row r="4249" spans="1:2" x14ac:dyDescent="0.3">
      <c r="A4249" s="20" t="s">
        <v>2732</v>
      </c>
      <c r="B4249" s="7">
        <v>18000</v>
      </c>
    </row>
    <row r="4250" spans="1:2" x14ac:dyDescent="0.3">
      <c r="A4250" s="21" t="s">
        <v>2751</v>
      </c>
      <c r="B4250" s="7">
        <v>2000</v>
      </c>
    </row>
    <row r="4251" spans="1:2" x14ac:dyDescent="0.3">
      <c r="A4251" s="22" t="s">
        <v>2789</v>
      </c>
      <c r="B4251" s="7">
        <v>2000</v>
      </c>
    </row>
    <row r="4252" spans="1:2" x14ac:dyDescent="0.3">
      <c r="A4252" s="23">
        <v>45879.507893518516</v>
      </c>
      <c r="B4252" s="7">
        <v>2000</v>
      </c>
    </row>
    <row r="4253" spans="1:2" x14ac:dyDescent="0.3">
      <c r="A4253" s="21" t="s">
        <v>2761</v>
      </c>
      <c r="B4253" s="7">
        <v>16000</v>
      </c>
    </row>
    <row r="4254" spans="1:2" x14ac:dyDescent="0.3">
      <c r="A4254" s="22" t="s">
        <v>2790</v>
      </c>
      <c r="B4254" s="7">
        <v>16000</v>
      </c>
    </row>
    <row r="4255" spans="1:2" x14ac:dyDescent="0.3">
      <c r="A4255" s="23">
        <v>45879.513912037037</v>
      </c>
      <c r="B4255" s="7">
        <v>16000</v>
      </c>
    </row>
    <row r="4256" spans="1:2" x14ac:dyDescent="0.3">
      <c r="A4256" s="19" t="s">
        <v>2593</v>
      </c>
      <c r="B4256" s="7">
        <v>103500</v>
      </c>
    </row>
    <row r="4257" spans="1:2" x14ac:dyDescent="0.3">
      <c r="A4257" s="20" t="s">
        <v>2728</v>
      </c>
      <c r="B4257" s="7">
        <v>31499.999999999996</v>
      </c>
    </row>
    <row r="4258" spans="1:2" x14ac:dyDescent="0.3">
      <c r="A4258" s="21" t="s">
        <v>2800</v>
      </c>
      <c r="B4258" s="7">
        <v>31499.999999999996</v>
      </c>
    </row>
    <row r="4259" spans="1:2" x14ac:dyDescent="0.3">
      <c r="A4259" s="22" t="s">
        <v>2775</v>
      </c>
      <c r="B4259" s="7">
        <v>31499.999999999996</v>
      </c>
    </row>
    <row r="4260" spans="1:2" x14ac:dyDescent="0.3">
      <c r="A4260" s="23">
        <v>45881.371180555558</v>
      </c>
      <c r="B4260" s="7">
        <v>31499.999999999996</v>
      </c>
    </row>
    <row r="4261" spans="1:2" x14ac:dyDescent="0.3">
      <c r="A4261" s="20" t="s">
        <v>2736</v>
      </c>
      <c r="B4261" s="7">
        <v>72000</v>
      </c>
    </row>
    <row r="4262" spans="1:2" x14ac:dyDescent="0.3">
      <c r="A4262" s="21" t="s">
        <v>2775</v>
      </c>
      <c r="B4262" s="7">
        <v>72000</v>
      </c>
    </row>
    <row r="4263" spans="1:2" x14ac:dyDescent="0.3">
      <c r="A4263" s="22" t="s">
        <v>2768</v>
      </c>
      <c r="B4263" s="7">
        <v>72000</v>
      </c>
    </row>
    <row r="4264" spans="1:2" x14ac:dyDescent="0.3">
      <c r="A4264" s="23">
        <v>45881.687835648147</v>
      </c>
      <c r="B4264" s="7">
        <v>72000</v>
      </c>
    </row>
    <row r="4265" spans="1:2" x14ac:dyDescent="0.3">
      <c r="A4265" s="19" t="s">
        <v>2594</v>
      </c>
      <c r="B4265" s="7">
        <v>13500</v>
      </c>
    </row>
    <row r="4266" spans="1:2" x14ac:dyDescent="0.3">
      <c r="A4266" s="20" t="s">
        <v>2729</v>
      </c>
      <c r="B4266" s="7">
        <v>13500</v>
      </c>
    </row>
    <row r="4267" spans="1:2" x14ac:dyDescent="0.3">
      <c r="A4267" s="21" t="s">
        <v>2760</v>
      </c>
      <c r="B4267" s="7">
        <v>13500</v>
      </c>
    </row>
    <row r="4268" spans="1:2" x14ac:dyDescent="0.3">
      <c r="A4268" s="22" t="s">
        <v>2778</v>
      </c>
      <c r="B4268" s="7">
        <v>13500</v>
      </c>
    </row>
    <row r="4269" spans="1:2" x14ac:dyDescent="0.3">
      <c r="A4269" s="23">
        <v>45883.385115740741</v>
      </c>
      <c r="B4269" s="7">
        <v>13500</v>
      </c>
    </row>
    <row r="4270" spans="1:2" x14ac:dyDescent="0.3">
      <c r="A4270" s="19" t="s">
        <v>2595</v>
      </c>
      <c r="B4270" s="7">
        <v>10500</v>
      </c>
    </row>
    <row r="4271" spans="1:2" x14ac:dyDescent="0.3">
      <c r="A4271" s="20" t="s">
        <v>2728</v>
      </c>
      <c r="B4271" s="7">
        <v>10500</v>
      </c>
    </row>
    <row r="4272" spans="1:2" x14ac:dyDescent="0.3">
      <c r="A4272" s="21" t="s">
        <v>2768</v>
      </c>
      <c r="B4272" s="7">
        <v>10500</v>
      </c>
    </row>
    <row r="4273" spans="1:2" x14ac:dyDescent="0.3">
      <c r="A4273" s="22" t="s">
        <v>2763</v>
      </c>
      <c r="B4273" s="7">
        <v>10500</v>
      </c>
    </row>
    <row r="4274" spans="1:2" x14ac:dyDescent="0.3">
      <c r="A4274" s="23">
        <v>45885.353842592594</v>
      </c>
      <c r="B4274" s="7">
        <v>10500</v>
      </c>
    </row>
    <row r="4275" spans="1:2" x14ac:dyDescent="0.3">
      <c r="A4275" s="19" t="s">
        <v>2596</v>
      </c>
      <c r="B4275" s="7">
        <v>101250</v>
      </c>
    </row>
    <row r="4276" spans="1:2" x14ac:dyDescent="0.3">
      <c r="A4276" s="20" t="s">
        <v>2732</v>
      </c>
      <c r="B4276" s="7">
        <v>69000</v>
      </c>
    </row>
    <row r="4277" spans="1:2" x14ac:dyDescent="0.3">
      <c r="A4277" s="21" t="s">
        <v>2782</v>
      </c>
      <c r="B4277" s="7">
        <v>69000</v>
      </c>
    </row>
    <row r="4278" spans="1:2" x14ac:dyDescent="0.3">
      <c r="A4278" s="22" t="s">
        <v>2754</v>
      </c>
      <c r="B4278" s="7">
        <v>69000</v>
      </c>
    </row>
    <row r="4279" spans="1:2" x14ac:dyDescent="0.3">
      <c r="A4279" s="23">
        <v>45886.517685185187</v>
      </c>
      <c r="B4279" s="7">
        <v>69000</v>
      </c>
    </row>
    <row r="4280" spans="1:2" x14ac:dyDescent="0.3">
      <c r="A4280" s="20" t="s">
        <v>2734</v>
      </c>
      <c r="B4280" s="7">
        <v>12000</v>
      </c>
    </row>
    <row r="4281" spans="1:2" x14ac:dyDescent="0.3">
      <c r="A4281" s="21" t="s">
        <v>2746</v>
      </c>
      <c r="B4281" s="7">
        <v>12000</v>
      </c>
    </row>
    <row r="4282" spans="1:2" x14ac:dyDescent="0.3">
      <c r="A4282" s="22" t="s">
        <v>2768</v>
      </c>
      <c r="B4282" s="7">
        <v>12000</v>
      </c>
    </row>
    <row r="4283" spans="1:2" x14ac:dyDescent="0.3">
      <c r="A4283" s="23">
        <v>45886.59269675926</v>
      </c>
      <c r="B4283" s="7">
        <v>12000</v>
      </c>
    </row>
    <row r="4284" spans="1:2" x14ac:dyDescent="0.3">
      <c r="A4284" s="20" t="s">
        <v>2739</v>
      </c>
      <c r="B4284" s="7">
        <v>20250</v>
      </c>
    </row>
    <row r="4285" spans="1:2" x14ac:dyDescent="0.3">
      <c r="A4285" s="21" t="s">
        <v>2800</v>
      </c>
      <c r="B4285" s="7">
        <v>20250</v>
      </c>
    </row>
    <row r="4286" spans="1:2" x14ac:dyDescent="0.3">
      <c r="A4286" s="22" t="s">
        <v>2786</v>
      </c>
      <c r="B4286" s="7">
        <v>20250</v>
      </c>
    </row>
    <row r="4287" spans="1:2" x14ac:dyDescent="0.3">
      <c r="A4287" s="23">
        <v>45886.829641203702</v>
      </c>
      <c r="B4287" s="7">
        <v>20250</v>
      </c>
    </row>
    <row r="4288" spans="1:2" x14ac:dyDescent="0.3">
      <c r="A4288" s="19" t="s">
        <v>2597</v>
      </c>
      <c r="B4288" s="7">
        <v>5000</v>
      </c>
    </row>
    <row r="4289" spans="1:2" x14ac:dyDescent="0.3">
      <c r="A4289" s="20" t="s">
        <v>2730</v>
      </c>
      <c r="B4289" s="7">
        <v>5000</v>
      </c>
    </row>
    <row r="4290" spans="1:2" x14ac:dyDescent="0.3">
      <c r="A4290" s="21" t="s">
        <v>2803</v>
      </c>
      <c r="B4290" s="7">
        <v>5000</v>
      </c>
    </row>
    <row r="4291" spans="1:2" x14ac:dyDescent="0.3">
      <c r="A4291" s="22" t="s">
        <v>2766</v>
      </c>
      <c r="B4291" s="7">
        <v>5000</v>
      </c>
    </row>
    <row r="4292" spans="1:2" x14ac:dyDescent="0.3">
      <c r="A4292" s="23">
        <v>45887.446238425924</v>
      </c>
      <c r="B4292" s="7">
        <v>5000</v>
      </c>
    </row>
    <row r="4293" spans="1:2" x14ac:dyDescent="0.3">
      <c r="A4293" s="19" t="s">
        <v>2598</v>
      </c>
      <c r="B4293" s="7">
        <v>80500</v>
      </c>
    </row>
    <row r="4294" spans="1:2" x14ac:dyDescent="0.3">
      <c r="A4294" s="20" t="s">
        <v>2732</v>
      </c>
      <c r="B4294" s="7">
        <v>80500</v>
      </c>
    </row>
    <row r="4295" spans="1:2" x14ac:dyDescent="0.3">
      <c r="A4295" s="21" t="s">
        <v>2787</v>
      </c>
      <c r="B4295" s="7">
        <v>80500</v>
      </c>
    </row>
    <row r="4296" spans="1:2" x14ac:dyDescent="0.3">
      <c r="A4296" s="22" t="s">
        <v>2774</v>
      </c>
      <c r="B4296" s="7">
        <v>80500</v>
      </c>
    </row>
    <row r="4297" spans="1:2" x14ac:dyDescent="0.3">
      <c r="A4297" s="23">
        <v>45889.509004629632</v>
      </c>
      <c r="B4297" s="7">
        <v>80500</v>
      </c>
    </row>
    <row r="4298" spans="1:2" x14ac:dyDescent="0.3">
      <c r="A4298" s="19" t="s">
        <v>2599</v>
      </c>
      <c r="B4298" s="7">
        <v>65650</v>
      </c>
    </row>
    <row r="4299" spans="1:2" x14ac:dyDescent="0.3">
      <c r="A4299" s="20" t="s">
        <v>2734</v>
      </c>
      <c r="B4299" s="7">
        <v>49500.000000000007</v>
      </c>
    </row>
    <row r="4300" spans="1:2" x14ac:dyDescent="0.3">
      <c r="A4300" s="21" t="s">
        <v>2804</v>
      </c>
      <c r="B4300" s="7">
        <v>49500.000000000007</v>
      </c>
    </row>
    <row r="4301" spans="1:2" x14ac:dyDescent="0.3">
      <c r="A4301" s="22" t="s">
        <v>2752</v>
      </c>
      <c r="B4301" s="7">
        <v>49500.000000000007</v>
      </c>
    </row>
    <row r="4302" spans="1:2" x14ac:dyDescent="0.3">
      <c r="A4302" s="23">
        <v>45890.599861111114</v>
      </c>
      <c r="B4302" s="7">
        <v>49500.000000000007</v>
      </c>
    </row>
    <row r="4303" spans="1:2" x14ac:dyDescent="0.3">
      <c r="A4303" s="20" t="s">
        <v>2738</v>
      </c>
      <c r="B4303" s="7">
        <v>16150</v>
      </c>
    </row>
    <row r="4304" spans="1:2" x14ac:dyDescent="0.3">
      <c r="A4304" s="21" t="s">
        <v>2766</v>
      </c>
      <c r="B4304" s="7">
        <v>16150</v>
      </c>
    </row>
    <row r="4305" spans="1:2" x14ac:dyDescent="0.3">
      <c r="A4305" s="22" t="s">
        <v>2749</v>
      </c>
      <c r="B4305" s="7">
        <v>16150</v>
      </c>
    </row>
    <row r="4306" spans="1:2" x14ac:dyDescent="0.3">
      <c r="A4306" s="23">
        <v>45890.774872685186</v>
      </c>
      <c r="B4306" s="7">
        <v>16150</v>
      </c>
    </row>
    <row r="4307" spans="1:2" x14ac:dyDescent="0.3">
      <c r="A4307" s="19" t="s">
        <v>2600</v>
      </c>
      <c r="B4307" s="7">
        <v>117150</v>
      </c>
    </row>
    <row r="4308" spans="1:2" x14ac:dyDescent="0.3">
      <c r="A4308" s="20" t="s">
        <v>2722</v>
      </c>
      <c r="B4308" s="7">
        <v>83250</v>
      </c>
    </row>
    <row r="4309" spans="1:2" x14ac:dyDescent="0.3">
      <c r="A4309" s="21" t="s">
        <v>2793</v>
      </c>
      <c r="B4309" s="7">
        <v>83250</v>
      </c>
    </row>
    <row r="4310" spans="1:2" x14ac:dyDescent="0.3">
      <c r="A4310" s="22" t="s">
        <v>2795</v>
      </c>
      <c r="B4310" s="7">
        <v>83250</v>
      </c>
    </row>
    <row r="4311" spans="1:2" x14ac:dyDescent="0.3">
      <c r="A4311" s="23">
        <v>45891.086539351854</v>
      </c>
      <c r="B4311" s="7">
        <v>83250</v>
      </c>
    </row>
    <row r="4312" spans="1:2" x14ac:dyDescent="0.3">
      <c r="A4312" s="20" t="s">
        <v>2735</v>
      </c>
      <c r="B4312" s="7">
        <v>8400</v>
      </c>
    </row>
    <row r="4313" spans="1:2" x14ac:dyDescent="0.3">
      <c r="A4313" s="21" t="s">
        <v>2765</v>
      </c>
      <c r="B4313" s="7">
        <v>8400</v>
      </c>
    </row>
    <row r="4314" spans="1:2" x14ac:dyDescent="0.3">
      <c r="A4314" s="22" t="s">
        <v>2778</v>
      </c>
      <c r="B4314" s="7">
        <v>8400</v>
      </c>
    </row>
    <row r="4315" spans="1:2" x14ac:dyDescent="0.3">
      <c r="A4315" s="23">
        <v>45891.660810185182</v>
      </c>
      <c r="B4315" s="7">
        <v>8400</v>
      </c>
    </row>
    <row r="4316" spans="1:2" x14ac:dyDescent="0.3">
      <c r="A4316" s="20" t="s">
        <v>2736</v>
      </c>
      <c r="B4316" s="7">
        <v>25500</v>
      </c>
    </row>
    <row r="4317" spans="1:2" x14ac:dyDescent="0.3">
      <c r="A4317" s="21" t="s">
        <v>2754</v>
      </c>
      <c r="B4317" s="7">
        <v>25500</v>
      </c>
    </row>
    <row r="4318" spans="1:2" x14ac:dyDescent="0.3">
      <c r="A4318" s="22" t="s">
        <v>2793</v>
      </c>
      <c r="B4318" s="7">
        <v>25500</v>
      </c>
    </row>
    <row r="4319" spans="1:2" x14ac:dyDescent="0.3">
      <c r="A4319" s="23">
        <v>45891.686157407406</v>
      </c>
      <c r="B4319" s="7">
        <v>25500</v>
      </c>
    </row>
    <row r="4320" spans="1:2" x14ac:dyDescent="0.3">
      <c r="A4320" s="19" t="s">
        <v>2601</v>
      </c>
      <c r="B4320" s="7">
        <v>92250</v>
      </c>
    </row>
    <row r="4321" spans="1:2" x14ac:dyDescent="0.3">
      <c r="A4321" s="20" t="s">
        <v>2732</v>
      </c>
      <c r="B4321" s="7">
        <v>22000</v>
      </c>
    </row>
    <row r="4322" spans="1:2" x14ac:dyDescent="0.3">
      <c r="A4322" s="21" t="s">
        <v>2802</v>
      </c>
      <c r="B4322" s="7">
        <v>22000</v>
      </c>
    </row>
    <row r="4323" spans="1:2" x14ac:dyDescent="0.3">
      <c r="A4323" s="22" t="s">
        <v>2753</v>
      </c>
      <c r="B4323" s="7">
        <v>22000</v>
      </c>
    </row>
    <row r="4324" spans="1:2" x14ac:dyDescent="0.3">
      <c r="A4324" s="23">
        <v>45892.537187499998</v>
      </c>
      <c r="B4324" s="7">
        <v>22000</v>
      </c>
    </row>
    <row r="4325" spans="1:2" x14ac:dyDescent="0.3">
      <c r="A4325" s="20" t="s">
        <v>2734</v>
      </c>
      <c r="B4325" s="7">
        <v>70250</v>
      </c>
    </row>
    <row r="4326" spans="1:2" x14ac:dyDescent="0.3">
      <c r="A4326" s="21" t="s">
        <v>2774</v>
      </c>
      <c r="B4326" s="7">
        <v>70250</v>
      </c>
    </row>
    <row r="4327" spans="1:2" x14ac:dyDescent="0.3">
      <c r="A4327" s="22" t="s">
        <v>2774</v>
      </c>
      <c r="B4327" s="7">
        <v>70250</v>
      </c>
    </row>
    <row r="4328" spans="1:2" x14ac:dyDescent="0.3">
      <c r="A4328" s="23">
        <v>45892.624282407407</v>
      </c>
      <c r="B4328" s="7">
        <v>70250</v>
      </c>
    </row>
    <row r="4329" spans="1:2" x14ac:dyDescent="0.3">
      <c r="A4329" s="19" t="s">
        <v>2602</v>
      </c>
      <c r="B4329" s="7">
        <v>723805</v>
      </c>
    </row>
    <row r="4330" spans="1:2" x14ac:dyDescent="0.3">
      <c r="A4330" s="20" t="s">
        <v>2722</v>
      </c>
      <c r="B4330" s="7">
        <v>13300</v>
      </c>
    </row>
    <row r="4331" spans="1:2" x14ac:dyDescent="0.3">
      <c r="A4331" s="21" t="s">
        <v>2791</v>
      </c>
      <c r="B4331" s="7">
        <v>13300</v>
      </c>
    </row>
    <row r="4332" spans="1:2" x14ac:dyDescent="0.3">
      <c r="A4332" s="22" t="s">
        <v>2778</v>
      </c>
      <c r="B4332" s="7">
        <v>13300</v>
      </c>
    </row>
    <row r="4333" spans="1:2" x14ac:dyDescent="0.3">
      <c r="A4333" s="23">
        <v>45894.088587962964</v>
      </c>
      <c r="B4333" s="7">
        <v>13300</v>
      </c>
    </row>
    <row r="4334" spans="1:2" x14ac:dyDescent="0.3">
      <c r="A4334" s="20" t="s">
        <v>2723</v>
      </c>
      <c r="B4334" s="7">
        <v>60800</v>
      </c>
    </row>
    <row r="4335" spans="1:2" x14ac:dyDescent="0.3">
      <c r="A4335" s="21" t="s">
        <v>2756</v>
      </c>
      <c r="B4335" s="7">
        <v>60800</v>
      </c>
    </row>
    <row r="4336" spans="1:2" x14ac:dyDescent="0.3">
      <c r="A4336" s="22" t="s">
        <v>2783</v>
      </c>
      <c r="B4336" s="7">
        <v>60800</v>
      </c>
    </row>
    <row r="4337" spans="1:2" x14ac:dyDescent="0.3">
      <c r="A4337" s="23">
        <v>45894.152974537035</v>
      </c>
      <c r="B4337" s="7">
        <v>60800</v>
      </c>
    </row>
    <row r="4338" spans="1:2" x14ac:dyDescent="0.3">
      <c r="A4338" s="20" t="s">
        <v>2726</v>
      </c>
      <c r="B4338" s="7">
        <v>18810</v>
      </c>
    </row>
    <row r="4339" spans="1:2" x14ac:dyDescent="0.3">
      <c r="A4339" s="21" t="s">
        <v>2747</v>
      </c>
      <c r="B4339" s="7">
        <v>18810</v>
      </c>
    </row>
    <row r="4340" spans="1:2" x14ac:dyDescent="0.3">
      <c r="A4340" s="22" t="s">
        <v>2764</v>
      </c>
      <c r="B4340" s="7">
        <v>18810</v>
      </c>
    </row>
    <row r="4341" spans="1:2" x14ac:dyDescent="0.3">
      <c r="A4341" s="23">
        <v>45894.275509259256</v>
      </c>
      <c r="B4341" s="7">
        <v>18810</v>
      </c>
    </row>
    <row r="4342" spans="1:2" x14ac:dyDescent="0.3">
      <c r="A4342" s="20" t="s">
        <v>2727</v>
      </c>
      <c r="B4342" s="7">
        <v>45600</v>
      </c>
    </row>
    <row r="4343" spans="1:2" x14ac:dyDescent="0.3">
      <c r="A4343" s="21" t="s">
        <v>2790</v>
      </c>
      <c r="B4343" s="7">
        <v>45600</v>
      </c>
    </row>
    <row r="4344" spans="1:2" x14ac:dyDescent="0.3">
      <c r="A4344" s="22" t="s">
        <v>2760</v>
      </c>
      <c r="B4344" s="7">
        <v>45600</v>
      </c>
    </row>
    <row r="4345" spans="1:2" x14ac:dyDescent="0.3">
      <c r="A4345" s="23">
        <v>45894.293217592596</v>
      </c>
      <c r="B4345" s="7">
        <v>45600</v>
      </c>
    </row>
    <row r="4346" spans="1:2" x14ac:dyDescent="0.3">
      <c r="A4346" s="20" t="s">
        <v>2728</v>
      </c>
      <c r="B4346" s="7">
        <v>20900</v>
      </c>
    </row>
    <row r="4347" spans="1:2" x14ac:dyDescent="0.3">
      <c r="A4347" s="21" t="s">
        <v>2794</v>
      </c>
      <c r="B4347" s="7">
        <v>20900</v>
      </c>
    </row>
    <row r="4348" spans="1:2" x14ac:dyDescent="0.3">
      <c r="A4348" s="22" t="s">
        <v>2764</v>
      </c>
      <c r="B4348" s="7">
        <v>20900</v>
      </c>
    </row>
    <row r="4349" spans="1:2" x14ac:dyDescent="0.3">
      <c r="A4349" s="23">
        <v>45894.335925925923</v>
      </c>
      <c r="B4349" s="7">
        <v>20900</v>
      </c>
    </row>
    <row r="4350" spans="1:2" x14ac:dyDescent="0.3">
      <c r="A4350" s="20" t="s">
        <v>2729</v>
      </c>
      <c r="B4350" s="7">
        <v>43700</v>
      </c>
    </row>
    <row r="4351" spans="1:2" x14ac:dyDescent="0.3">
      <c r="A4351" s="21" t="s">
        <v>2772</v>
      </c>
      <c r="B4351" s="7">
        <v>43700</v>
      </c>
    </row>
    <row r="4352" spans="1:2" x14ac:dyDescent="0.3">
      <c r="A4352" s="22" t="s">
        <v>2748</v>
      </c>
      <c r="B4352" s="7">
        <v>43700</v>
      </c>
    </row>
    <row r="4353" spans="1:2" x14ac:dyDescent="0.3">
      <c r="A4353" s="23">
        <v>45894.393854166665</v>
      </c>
      <c r="B4353" s="7">
        <v>43700</v>
      </c>
    </row>
    <row r="4354" spans="1:2" x14ac:dyDescent="0.3">
      <c r="A4354" s="20" t="s">
        <v>2730</v>
      </c>
      <c r="B4354" s="7">
        <v>34960</v>
      </c>
    </row>
    <row r="4355" spans="1:2" x14ac:dyDescent="0.3">
      <c r="A4355" s="21" t="s">
        <v>2764</v>
      </c>
      <c r="B4355" s="7">
        <v>34960</v>
      </c>
    </row>
    <row r="4356" spans="1:2" x14ac:dyDescent="0.3">
      <c r="A4356" s="22" t="s">
        <v>2752</v>
      </c>
      <c r="B4356" s="7">
        <v>34960</v>
      </c>
    </row>
    <row r="4357" spans="1:2" x14ac:dyDescent="0.3">
      <c r="A4357" s="23">
        <v>45894.447777777779</v>
      </c>
      <c r="B4357" s="7">
        <v>34960</v>
      </c>
    </row>
    <row r="4358" spans="1:2" x14ac:dyDescent="0.3">
      <c r="A4358" s="20" t="s">
        <v>2731</v>
      </c>
      <c r="B4358" s="7">
        <v>118465</v>
      </c>
    </row>
    <row r="4359" spans="1:2" x14ac:dyDescent="0.3">
      <c r="A4359" s="21" t="s">
        <v>2793</v>
      </c>
      <c r="B4359" s="7">
        <v>59375</v>
      </c>
    </row>
    <row r="4360" spans="1:2" x14ac:dyDescent="0.3">
      <c r="A4360" s="22" t="s">
        <v>2752</v>
      </c>
      <c r="B4360" s="7">
        <v>59375</v>
      </c>
    </row>
    <row r="4361" spans="1:2" x14ac:dyDescent="0.3">
      <c r="A4361" s="23">
        <v>45894.46166666667</v>
      </c>
      <c r="B4361" s="7">
        <v>59375</v>
      </c>
    </row>
    <row r="4362" spans="1:2" x14ac:dyDescent="0.3">
      <c r="A4362" s="21" t="s">
        <v>2759</v>
      </c>
      <c r="B4362" s="7">
        <v>30589.999999999996</v>
      </c>
    </row>
    <row r="4363" spans="1:2" x14ac:dyDescent="0.3">
      <c r="A4363" s="22" t="s">
        <v>2789</v>
      </c>
      <c r="B4363" s="7">
        <v>30589.999999999996</v>
      </c>
    </row>
    <row r="4364" spans="1:2" x14ac:dyDescent="0.3">
      <c r="A4364" s="23">
        <v>45894.471782407411</v>
      </c>
      <c r="B4364" s="7">
        <v>30589.999999999996</v>
      </c>
    </row>
    <row r="4365" spans="1:2" x14ac:dyDescent="0.3">
      <c r="A4365" s="21" t="s">
        <v>2761</v>
      </c>
      <c r="B4365" s="7">
        <v>28500</v>
      </c>
    </row>
    <row r="4366" spans="1:2" x14ac:dyDescent="0.3">
      <c r="A4366" s="22" t="s">
        <v>2785</v>
      </c>
      <c r="B4366" s="7">
        <v>28500</v>
      </c>
    </row>
    <row r="4367" spans="1:2" x14ac:dyDescent="0.3">
      <c r="A4367" s="23">
        <v>45894.472280092596</v>
      </c>
      <c r="B4367" s="7">
        <v>28500</v>
      </c>
    </row>
    <row r="4368" spans="1:2" x14ac:dyDescent="0.3">
      <c r="A4368" s="20" t="s">
        <v>2732</v>
      </c>
      <c r="B4368" s="7">
        <v>59565</v>
      </c>
    </row>
    <row r="4369" spans="1:2" x14ac:dyDescent="0.3">
      <c r="A4369" s="21" t="s">
        <v>2759</v>
      </c>
      <c r="B4369" s="7">
        <v>29924.999999999996</v>
      </c>
    </row>
    <row r="4370" spans="1:2" x14ac:dyDescent="0.3">
      <c r="A4370" s="22" t="s">
        <v>2801</v>
      </c>
      <c r="B4370" s="7">
        <v>29924.999999999996</v>
      </c>
    </row>
    <row r="4371" spans="1:2" x14ac:dyDescent="0.3">
      <c r="A4371" s="23">
        <v>45894.513831018521</v>
      </c>
      <c r="B4371" s="7">
        <v>29924.999999999996</v>
      </c>
    </row>
    <row r="4372" spans="1:2" x14ac:dyDescent="0.3">
      <c r="A4372" s="21" t="s">
        <v>2795</v>
      </c>
      <c r="B4372" s="7">
        <v>29640</v>
      </c>
    </row>
    <row r="4373" spans="1:2" x14ac:dyDescent="0.3">
      <c r="A4373" s="22" t="s">
        <v>2753</v>
      </c>
      <c r="B4373" s="7">
        <v>29640</v>
      </c>
    </row>
    <row r="4374" spans="1:2" x14ac:dyDescent="0.3">
      <c r="A4374" s="23">
        <v>45894.526076388887</v>
      </c>
      <c r="B4374" s="7">
        <v>29640</v>
      </c>
    </row>
    <row r="4375" spans="1:2" x14ac:dyDescent="0.3">
      <c r="A4375" s="20" t="s">
        <v>2733</v>
      </c>
      <c r="B4375" s="7">
        <v>25650</v>
      </c>
    </row>
    <row r="4376" spans="1:2" x14ac:dyDescent="0.3">
      <c r="A4376" s="21" t="s">
        <v>2759</v>
      </c>
      <c r="B4376" s="7">
        <v>25650</v>
      </c>
    </row>
    <row r="4377" spans="1:2" x14ac:dyDescent="0.3">
      <c r="A4377" s="22" t="s">
        <v>2797</v>
      </c>
      <c r="B4377" s="7">
        <v>25650</v>
      </c>
    </row>
    <row r="4378" spans="1:2" x14ac:dyDescent="0.3">
      <c r="A4378" s="23">
        <v>45894.554872685185</v>
      </c>
      <c r="B4378" s="7">
        <v>25650</v>
      </c>
    </row>
    <row r="4379" spans="1:2" x14ac:dyDescent="0.3">
      <c r="A4379" s="20" t="s">
        <v>2734</v>
      </c>
      <c r="B4379" s="7">
        <v>24225</v>
      </c>
    </row>
    <row r="4380" spans="1:2" x14ac:dyDescent="0.3">
      <c r="A4380" s="21" t="s">
        <v>2754</v>
      </c>
      <c r="B4380" s="7">
        <v>8550</v>
      </c>
    </row>
    <row r="4381" spans="1:2" x14ac:dyDescent="0.3">
      <c r="A4381" s="22" t="s">
        <v>2763</v>
      </c>
      <c r="B4381" s="7">
        <v>8550</v>
      </c>
    </row>
    <row r="4382" spans="1:2" x14ac:dyDescent="0.3">
      <c r="A4382" s="23">
        <v>45894.603148148148</v>
      </c>
      <c r="B4382" s="7">
        <v>8550</v>
      </c>
    </row>
    <row r="4383" spans="1:2" x14ac:dyDescent="0.3">
      <c r="A4383" s="21" t="s">
        <v>2767</v>
      </c>
      <c r="B4383" s="7">
        <v>15675</v>
      </c>
    </row>
    <row r="4384" spans="1:2" x14ac:dyDescent="0.3">
      <c r="A4384" s="22" t="s">
        <v>2768</v>
      </c>
      <c r="B4384" s="7">
        <v>15675</v>
      </c>
    </row>
    <row r="4385" spans="1:2" x14ac:dyDescent="0.3">
      <c r="A4385" s="23">
        <v>45894.613530092596</v>
      </c>
      <c r="B4385" s="7">
        <v>15675</v>
      </c>
    </row>
    <row r="4386" spans="1:2" x14ac:dyDescent="0.3">
      <c r="A4386" s="20" t="s">
        <v>2735</v>
      </c>
      <c r="B4386" s="7">
        <v>36100</v>
      </c>
    </row>
    <row r="4387" spans="1:2" x14ac:dyDescent="0.3">
      <c r="A4387" s="21" t="s">
        <v>2760</v>
      </c>
      <c r="B4387" s="7">
        <v>17100</v>
      </c>
    </row>
    <row r="4388" spans="1:2" x14ac:dyDescent="0.3">
      <c r="A4388" s="22" t="s">
        <v>2805</v>
      </c>
      <c r="B4388" s="7">
        <v>17100</v>
      </c>
    </row>
    <row r="4389" spans="1:2" x14ac:dyDescent="0.3">
      <c r="A4389" s="23">
        <v>45894.635381944441</v>
      </c>
      <c r="B4389" s="7">
        <v>17100</v>
      </c>
    </row>
    <row r="4390" spans="1:2" x14ac:dyDescent="0.3">
      <c r="A4390" s="21" t="s">
        <v>2776</v>
      </c>
      <c r="B4390" s="7">
        <v>19000</v>
      </c>
    </row>
    <row r="4391" spans="1:2" x14ac:dyDescent="0.3">
      <c r="A4391" s="22" t="s">
        <v>2796</v>
      </c>
      <c r="B4391" s="7">
        <v>19000</v>
      </c>
    </row>
    <row r="4392" spans="1:2" x14ac:dyDescent="0.3">
      <c r="A4392" s="23">
        <v>45894.660405092596</v>
      </c>
      <c r="B4392" s="7">
        <v>19000</v>
      </c>
    </row>
    <row r="4393" spans="1:2" x14ac:dyDescent="0.3">
      <c r="A4393" s="20" t="s">
        <v>2738</v>
      </c>
      <c r="B4393" s="7">
        <v>125875</v>
      </c>
    </row>
    <row r="4394" spans="1:2" x14ac:dyDescent="0.3">
      <c r="A4394" s="21" t="s">
        <v>2772</v>
      </c>
      <c r="B4394" s="7">
        <v>13300</v>
      </c>
    </row>
    <row r="4395" spans="1:2" x14ac:dyDescent="0.3">
      <c r="A4395" s="22" t="s">
        <v>2751</v>
      </c>
      <c r="B4395" s="7">
        <v>13300</v>
      </c>
    </row>
    <row r="4396" spans="1:2" x14ac:dyDescent="0.3">
      <c r="A4396" s="23">
        <v>45894.768877314818</v>
      </c>
      <c r="B4396" s="7">
        <v>13300</v>
      </c>
    </row>
    <row r="4397" spans="1:2" x14ac:dyDescent="0.3">
      <c r="A4397" s="21" t="s">
        <v>2777</v>
      </c>
      <c r="B4397" s="7">
        <v>81225</v>
      </c>
    </row>
    <row r="4398" spans="1:2" x14ac:dyDescent="0.3">
      <c r="A4398" s="22" t="s">
        <v>2780</v>
      </c>
      <c r="B4398" s="7">
        <v>81225</v>
      </c>
    </row>
    <row r="4399" spans="1:2" x14ac:dyDescent="0.3">
      <c r="A4399" s="23">
        <v>45894.77207175926</v>
      </c>
      <c r="B4399" s="7">
        <v>81225</v>
      </c>
    </row>
    <row r="4400" spans="1:2" x14ac:dyDescent="0.3">
      <c r="A4400" s="21" t="s">
        <v>2780</v>
      </c>
      <c r="B4400" s="7">
        <v>31350</v>
      </c>
    </row>
    <row r="4401" spans="1:2" x14ac:dyDescent="0.3">
      <c r="A4401" s="22" t="s">
        <v>2786</v>
      </c>
      <c r="B4401" s="7">
        <v>31350</v>
      </c>
    </row>
    <row r="4402" spans="1:2" x14ac:dyDescent="0.3">
      <c r="A4402" s="23">
        <v>45894.783113425925</v>
      </c>
      <c r="B4402" s="7">
        <v>31350</v>
      </c>
    </row>
    <row r="4403" spans="1:2" x14ac:dyDescent="0.3">
      <c r="A4403" s="20" t="s">
        <v>2739</v>
      </c>
      <c r="B4403" s="7">
        <v>24700</v>
      </c>
    </row>
    <row r="4404" spans="1:2" x14ac:dyDescent="0.3">
      <c r="A4404" s="21" t="s">
        <v>2748</v>
      </c>
      <c r="B4404" s="7">
        <v>24700</v>
      </c>
    </row>
    <row r="4405" spans="1:2" x14ac:dyDescent="0.3">
      <c r="A4405" s="22" t="s">
        <v>2774</v>
      </c>
      <c r="B4405" s="7">
        <v>24700</v>
      </c>
    </row>
    <row r="4406" spans="1:2" x14ac:dyDescent="0.3">
      <c r="A4406" s="23">
        <v>45894.798587962963</v>
      </c>
      <c r="B4406" s="7">
        <v>24700</v>
      </c>
    </row>
    <row r="4407" spans="1:2" x14ac:dyDescent="0.3">
      <c r="A4407" s="20" t="s">
        <v>2741</v>
      </c>
      <c r="B4407" s="7">
        <v>9975</v>
      </c>
    </row>
    <row r="4408" spans="1:2" x14ac:dyDescent="0.3">
      <c r="A4408" s="21" t="s">
        <v>2774</v>
      </c>
      <c r="B4408" s="7">
        <v>9975</v>
      </c>
    </row>
    <row r="4409" spans="1:2" x14ac:dyDescent="0.3">
      <c r="A4409" s="22" t="s">
        <v>2757</v>
      </c>
      <c r="B4409" s="7">
        <v>9975</v>
      </c>
    </row>
    <row r="4410" spans="1:2" x14ac:dyDescent="0.3">
      <c r="A4410" s="23">
        <v>45894.915347222224</v>
      </c>
      <c r="B4410" s="7">
        <v>9975</v>
      </c>
    </row>
    <row r="4411" spans="1:2" x14ac:dyDescent="0.3">
      <c r="A4411" s="20" t="s">
        <v>2743</v>
      </c>
      <c r="B4411" s="7">
        <v>61179.999999999993</v>
      </c>
    </row>
    <row r="4412" spans="1:2" x14ac:dyDescent="0.3">
      <c r="A4412" s="21" t="s">
        <v>2786</v>
      </c>
      <c r="B4412" s="7">
        <v>61179.999999999993</v>
      </c>
    </row>
    <row r="4413" spans="1:2" x14ac:dyDescent="0.3">
      <c r="A4413" s="22" t="s">
        <v>2769</v>
      </c>
      <c r="B4413" s="7">
        <v>61179.999999999993</v>
      </c>
    </row>
    <row r="4414" spans="1:2" x14ac:dyDescent="0.3">
      <c r="A4414" s="23">
        <v>45894.987326388888</v>
      </c>
      <c r="B4414" s="7">
        <v>61179.999999999993</v>
      </c>
    </row>
    <row r="4415" spans="1:2" x14ac:dyDescent="0.3">
      <c r="A4415" s="19" t="s">
        <v>2603</v>
      </c>
      <c r="B4415" s="7">
        <v>857500</v>
      </c>
    </row>
    <row r="4416" spans="1:2" x14ac:dyDescent="0.3">
      <c r="A4416" s="20" t="s">
        <v>2721</v>
      </c>
      <c r="B4416" s="7">
        <v>57000</v>
      </c>
    </row>
    <row r="4417" spans="1:2" x14ac:dyDescent="0.3">
      <c r="A4417" s="21" t="s">
        <v>2762</v>
      </c>
      <c r="B4417" s="7">
        <v>57000</v>
      </c>
    </row>
    <row r="4418" spans="1:2" x14ac:dyDescent="0.3">
      <c r="A4418" s="22" t="s">
        <v>2748</v>
      </c>
      <c r="B4418" s="7">
        <v>57000</v>
      </c>
    </row>
    <row r="4419" spans="1:2" x14ac:dyDescent="0.3">
      <c r="A4419" s="23">
        <v>45895.080659722225</v>
      </c>
      <c r="B4419" s="7">
        <v>57000</v>
      </c>
    </row>
    <row r="4420" spans="1:2" x14ac:dyDescent="0.3">
      <c r="A4420" s="20" t="s">
        <v>2726</v>
      </c>
      <c r="B4420" s="7">
        <v>132500</v>
      </c>
    </row>
    <row r="4421" spans="1:2" x14ac:dyDescent="0.3">
      <c r="A4421" s="21" t="s">
        <v>2785</v>
      </c>
      <c r="B4421" s="7">
        <v>16500</v>
      </c>
    </row>
    <row r="4422" spans="1:2" x14ac:dyDescent="0.3">
      <c r="A4422" s="22" t="s">
        <v>2758</v>
      </c>
      <c r="B4422" s="7">
        <v>16500</v>
      </c>
    </row>
    <row r="4423" spans="1:2" x14ac:dyDescent="0.3">
      <c r="A4423" s="23">
        <v>45895.253472222219</v>
      </c>
      <c r="B4423" s="7">
        <v>16500</v>
      </c>
    </row>
    <row r="4424" spans="1:2" x14ac:dyDescent="0.3">
      <c r="A4424" s="21" t="s">
        <v>2784</v>
      </c>
      <c r="B4424" s="7">
        <v>60000</v>
      </c>
    </row>
    <row r="4425" spans="1:2" x14ac:dyDescent="0.3">
      <c r="A4425" s="22" t="s">
        <v>2770</v>
      </c>
      <c r="B4425" s="7">
        <v>60000</v>
      </c>
    </row>
    <row r="4426" spans="1:2" x14ac:dyDescent="0.3">
      <c r="A4426" s="23">
        <v>45895.261388888888</v>
      </c>
      <c r="B4426" s="7">
        <v>60000</v>
      </c>
    </row>
    <row r="4427" spans="1:2" x14ac:dyDescent="0.3">
      <c r="A4427" s="21" t="s">
        <v>2771</v>
      </c>
      <c r="B4427" s="7">
        <v>56000</v>
      </c>
    </row>
    <row r="4428" spans="1:2" x14ac:dyDescent="0.3">
      <c r="A4428" s="22" t="s">
        <v>2754</v>
      </c>
      <c r="B4428" s="7">
        <v>56000</v>
      </c>
    </row>
    <row r="4429" spans="1:2" x14ac:dyDescent="0.3">
      <c r="A4429" s="23">
        <v>45895.282268518517</v>
      </c>
      <c r="B4429" s="7">
        <v>56000</v>
      </c>
    </row>
    <row r="4430" spans="1:2" x14ac:dyDescent="0.3">
      <c r="A4430" s="20" t="s">
        <v>2728</v>
      </c>
      <c r="B4430" s="7">
        <v>38000</v>
      </c>
    </row>
    <row r="4431" spans="1:2" x14ac:dyDescent="0.3">
      <c r="A4431" s="21" t="s">
        <v>2789</v>
      </c>
      <c r="B4431" s="7">
        <v>14000</v>
      </c>
    </row>
    <row r="4432" spans="1:2" x14ac:dyDescent="0.3">
      <c r="A4432" s="22" t="s">
        <v>2800</v>
      </c>
      <c r="B4432" s="7">
        <v>14000</v>
      </c>
    </row>
    <row r="4433" spans="1:2" x14ac:dyDescent="0.3">
      <c r="A4433" s="23">
        <v>45895.349236111113</v>
      </c>
      <c r="B4433" s="7">
        <v>14000</v>
      </c>
    </row>
    <row r="4434" spans="1:2" x14ac:dyDescent="0.3">
      <c r="A4434" s="21" t="s">
        <v>2763</v>
      </c>
      <c r="B4434" s="7">
        <v>16500</v>
      </c>
    </row>
    <row r="4435" spans="1:2" x14ac:dyDescent="0.3">
      <c r="A4435" s="22" t="s">
        <v>2805</v>
      </c>
      <c r="B4435" s="7">
        <v>16500</v>
      </c>
    </row>
    <row r="4436" spans="1:2" x14ac:dyDescent="0.3">
      <c r="A4436" s="23">
        <v>45895.356215277781</v>
      </c>
      <c r="B4436" s="7">
        <v>16500</v>
      </c>
    </row>
    <row r="4437" spans="1:2" x14ac:dyDescent="0.3">
      <c r="A4437" s="21" t="s">
        <v>2752</v>
      </c>
      <c r="B4437" s="7">
        <v>7500</v>
      </c>
    </row>
    <row r="4438" spans="1:2" x14ac:dyDescent="0.3">
      <c r="A4438" s="22" t="s">
        <v>2798</v>
      </c>
      <c r="B4438" s="7">
        <v>7500</v>
      </c>
    </row>
    <row r="4439" spans="1:2" x14ac:dyDescent="0.3">
      <c r="A4439" s="23">
        <v>45895.367118055554</v>
      </c>
      <c r="B4439" s="7">
        <v>7500</v>
      </c>
    </row>
    <row r="4440" spans="1:2" x14ac:dyDescent="0.3">
      <c r="A4440" s="20" t="s">
        <v>2731</v>
      </c>
      <c r="B4440" s="7">
        <v>58050</v>
      </c>
    </row>
    <row r="4441" spans="1:2" x14ac:dyDescent="0.3">
      <c r="A4441" s="21" t="s">
        <v>2783</v>
      </c>
      <c r="B4441" s="7">
        <v>14300</v>
      </c>
    </row>
    <row r="4442" spans="1:2" x14ac:dyDescent="0.3">
      <c r="A4442" s="22" t="s">
        <v>2803</v>
      </c>
      <c r="B4442" s="7">
        <v>14300</v>
      </c>
    </row>
    <row r="4443" spans="1:2" x14ac:dyDescent="0.3">
      <c r="A4443" s="23">
        <v>45895.470625000002</v>
      </c>
      <c r="B4443" s="7">
        <v>14300</v>
      </c>
    </row>
    <row r="4444" spans="1:2" x14ac:dyDescent="0.3">
      <c r="A4444" s="21" t="s">
        <v>2777</v>
      </c>
      <c r="B4444" s="7">
        <v>43750</v>
      </c>
    </row>
    <row r="4445" spans="1:2" x14ac:dyDescent="0.3">
      <c r="A4445" s="22" t="s">
        <v>2764</v>
      </c>
      <c r="B4445" s="7">
        <v>43750</v>
      </c>
    </row>
    <row r="4446" spans="1:2" x14ac:dyDescent="0.3">
      <c r="A4446" s="23">
        <v>45895.480370370373</v>
      </c>
      <c r="B4446" s="7">
        <v>43750</v>
      </c>
    </row>
    <row r="4447" spans="1:2" x14ac:dyDescent="0.3">
      <c r="A4447" s="20" t="s">
        <v>2732</v>
      </c>
      <c r="B4447" s="7">
        <v>174600</v>
      </c>
    </row>
    <row r="4448" spans="1:2" x14ac:dyDescent="0.3">
      <c r="A4448" s="21" t="s">
        <v>2784</v>
      </c>
      <c r="B4448" s="7">
        <v>41400</v>
      </c>
    </row>
    <row r="4449" spans="1:2" x14ac:dyDescent="0.3">
      <c r="A4449" s="22" t="s">
        <v>2783</v>
      </c>
      <c r="B4449" s="7">
        <v>41400</v>
      </c>
    </row>
    <row r="4450" spans="1:2" x14ac:dyDescent="0.3">
      <c r="A4450" s="23">
        <v>45895.511307870373</v>
      </c>
      <c r="B4450" s="7">
        <v>41400</v>
      </c>
    </row>
    <row r="4451" spans="1:2" x14ac:dyDescent="0.3">
      <c r="A4451" s="21" t="s">
        <v>2783</v>
      </c>
      <c r="B4451" s="7">
        <v>29700.000000000004</v>
      </c>
    </row>
    <row r="4452" spans="1:2" x14ac:dyDescent="0.3">
      <c r="A4452" s="22" t="s">
        <v>2763</v>
      </c>
      <c r="B4452" s="7">
        <v>29700.000000000004</v>
      </c>
    </row>
    <row r="4453" spans="1:2" x14ac:dyDescent="0.3">
      <c r="A4453" s="23">
        <v>45895.512175925927</v>
      </c>
      <c r="B4453" s="7">
        <v>29700.000000000004</v>
      </c>
    </row>
    <row r="4454" spans="1:2" x14ac:dyDescent="0.3">
      <c r="A4454" s="21" t="s">
        <v>2798</v>
      </c>
      <c r="B4454" s="7">
        <v>103500</v>
      </c>
    </row>
    <row r="4455" spans="1:2" x14ac:dyDescent="0.3">
      <c r="A4455" s="22" t="s">
        <v>2780</v>
      </c>
      <c r="B4455" s="7">
        <v>103500</v>
      </c>
    </row>
    <row r="4456" spans="1:2" x14ac:dyDescent="0.3">
      <c r="A4456" s="23">
        <v>45895.527627314812</v>
      </c>
      <c r="B4456" s="7">
        <v>103500</v>
      </c>
    </row>
    <row r="4457" spans="1:2" x14ac:dyDescent="0.3">
      <c r="A4457" s="20" t="s">
        <v>2734</v>
      </c>
      <c r="B4457" s="7">
        <v>153000</v>
      </c>
    </row>
    <row r="4458" spans="1:2" x14ac:dyDescent="0.3">
      <c r="A4458" s="21" t="s">
        <v>2799</v>
      </c>
      <c r="B4458" s="7">
        <v>67500</v>
      </c>
    </row>
    <row r="4459" spans="1:2" x14ac:dyDescent="0.3">
      <c r="A4459" s="22" t="s">
        <v>2768</v>
      </c>
      <c r="B4459" s="7">
        <v>67500</v>
      </c>
    </row>
    <row r="4460" spans="1:2" x14ac:dyDescent="0.3">
      <c r="A4460" s="23">
        <v>45895.589224537034</v>
      </c>
      <c r="B4460" s="7">
        <v>67500</v>
      </c>
    </row>
    <row r="4461" spans="1:2" x14ac:dyDescent="0.3">
      <c r="A4461" s="21" t="s">
        <v>2800</v>
      </c>
      <c r="B4461" s="7">
        <v>85500</v>
      </c>
    </row>
    <row r="4462" spans="1:2" x14ac:dyDescent="0.3">
      <c r="A4462" s="22" t="s">
        <v>2784</v>
      </c>
      <c r="B4462" s="7">
        <v>85500</v>
      </c>
    </row>
    <row r="4463" spans="1:2" x14ac:dyDescent="0.3">
      <c r="A4463" s="23">
        <v>45895.621018518519</v>
      </c>
      <c r="B4463" s="7">
        <v>85500</v>
      </c>
    </row>
    <row r="4464" spans="1:2" x14ac:dyDescent="0.3">
      <c r="A4464" s="20" t="s">
        <v>2735</v>
      </c>
      <c r="B4464" s="7">
        <v>74000</v>
      </c>
    </row>
    <row r="4465" spans="1:2" x14ac:dyDescent="0.3">
      <c r="A4465" s="21" t="s">
        <v>2747</v>
      </c>
      <c r="B4465" s="7">
        <v>74000</v>
      </c>
    </row>
    <row r="4466" spans="1:2" x14ac:dyDescent="0.3">
      <c r="A4466" s="22" t="s">
        <v>2759</v>
      </c>
      <c r="B4466" s="7">
        <v>74000</v>
      </c>
    </row>
    <row r="4467" spans="1:2" x14ac:dyDescent="0.3">
      <c r="A4467" s="23">
        <v>45895.650219907409</v>
      </c>
      <c r="B4467" s="7">
        <v>74000</v>
      </c>
    </row>
    <row r="4468" spans="1:2" x14ac:dyDescent="0.3">
      <c r="A4468" s="20" t="s">
        <v>2736</v>
      </c>
      <c r="B4468" s="7">
        <v>38100</v>
      </c>
    </row>
    <row r="4469" spans="1:2" x14ac:dyDescent="0.3">
      <c r="A4469" s="21" t="s">
        <v>2791</v>
      </c>
      <c r="B4469" s="7">
        <v>26000</v>
      </c>
    </row>
    <row r="4470" spans="1:2" x14ac:dyDescent="0.3">
      <c r="A4470" s="22" t="s">
        <v>2792</v>
      </c>
      <c r="B4470" s="7">
        <v>26000</v>
      </c>
    </row>
    <row r="4471" spans="1:2" x14ac:dyDescent="0.3">
      <c r="A4471" s="23">
        <v>45895.672129629631</v>
      </c>
      <c r="B4471" s="7">
        <v>26000</v>
      </c>
    </row>
    <row r="4472" spans="1:2" x14ac:dyDescent="0.3">
      <c r="A4472" s="21" t="s">
        <v>2787</v>
      </c>
      <c r="B4472" s="7">
        <v>12100.000000000002</v>
      </c>
    </row>
    <row r="4473" spans="1:2" x14ac:dyDescent="0.3">
      <c r="A4473" s="22" t="s">
        <v>2789</v>
      </c>
      <c r="B4473" s="7">
        <v>12100.000000000002</v>
      </c>
    </row>
    <row r="4474" spans="1:2" x14ac:dyDescent="0.3">
      <c r="A4474" s="23">
        <v>45895.675254629627</v>
      </c>
      <c r="B4474" s="7">
        <v>12100.000000000002</v>
      </c>
    </row>
    <row r="4475" spans="1:2" x14ac:dyDescent="0.3">
      <c r="A4475" s="20" t="s">
        <v>2737</v>
      </c>
      <c r="B4475" s="7">
        <v>132250</v>
      </c>
    </row>
    <row r="4476" spans="1:2" x14ac:dyDescent="0.3">
      <c r="A4476" s="21" t="s">
        <v>2757</v>
      </c>
      <c r="B4476" s="7">
        <v>68000</v>
      </c>
    </row>
    <row r="4477" spans="1:2" x14ac:dyDescent="0.3">
      <c r="A4477" s="22" t="s">
        <v>2792</v>
      </c>
      <c r="B4477" s="7">
        <v>68000</v>
      </c>
    </row>
    <row r="4478" spans="1:2" x14ac:dyDescent="0.3">
      <c r="A4478" s="23">
        <v>45895.713101851848</v>
      </c>
      <c r="B4478" s="7">
        <v>68000</v>
      </c>
    </row>
    <row r="4479" spans="1:2" x14ac:dyDescent="0.3">
      <c r="A4479" s="21" t="s">
        <v>2773</v>
      </c>
      <c r="B4479" s="7">
        <v>36750</v>
      </c>
    </row>
    <row r="4480" spans="1:2" x14ac:dyDescent="0.3">
      <c r="A4480" s="22" t="s">
        <v>2794</v>
      </c>
      <c r="B4480" s="7">
        <v>36750</v>
      </c>
    </row>
    <row r="4481" spans="1:2" x14ac:dyDescent="0.3">
      <c r="A4481" s="23">
        <v>45895.726423611108</v>
      </c>
      <c r="B4481" s="7">
        <v>36750</v>
      </c>
    </row>
    <row r="4482" spans="1:2" x14ac:dyDescent="0.3">
      <c r="A4482" s="21" t="s">
        <v>2747</v>
      </c>
      <c r="B4482" s="7">
        <v>27500</v>
      </c>
    </row>
    <row r="4483" spans="1:2" x14ac:dyDescent="0.3">
      <c r="A4483" s="22" t="s">
        <v>2768</v>
      </c>
      <c r="B4483" s="7">
        <v>27500</v>
      </c>
    </row>
    <row r="4484" spans="1:2" x14ac:dyDescent="0.3">
      <c r="A4484" s="23">
        <v>45895.733668981484</v>
      </c>
      <c r="B4484" s="7">
        <v>27500</v>
      </c>
    </row>
    <row r="4485" spans="1:2" x14ac:dyDescent="0.3">
      <c r="A4485" s="19" t="s">
        <v>2604</v>
      </c>
      <c r="B4485" s="7">
        <v>474450</v>
      </c>
    </row>
    <row r="4486" spans="1:2" x14ac:dyDescent="0.3">
      <c r="A4486" s="20" t="s">
        <v>2728</v>
      </c>
      <c r="B4486" s="7">
        <v>32000</v>
      </c>
    </row>
    <row r="4487" spans="1:2" x14ac:dyDescent="0.3">
      <c r="A4487" s="21" t="s">
        <v>2780</v>
      </c>
      <c r="B4487" s="7">
        <v>32000</v>
      </c>
    </row>
    <row r="4488" spans="1:2" x14ac:dyDescent="0.3">
      <c r="A4488" s="22" t="s">
        <v>2783</v>
      </c>
      <c r="B4488" s="7">
        <v>32000</v>
      </c>
    </row>
    <row r="4489" spans="1:2" x14ac:dyDescent="0.3">
      <c r="A4489" s="23">
        <v>45896.366168981483</v>
      </c>
      <c r="B4489" s="7">
        <v>32000</v>
      </c>
    </row>
    <row r="4490" spans="1:2" x14ac:dyDescent="0.3">
      <c r="A4490" s="20" t="s">
        <v>2731</v>
      </c>
      <c r="B4490" s="7">
        <v>143800</v>
      </c>
    </row>
    <row r="4491" spans="1:2" x14ac:dyDescent="0.3">
      <c r="A4491" s="21" t="s">
        <v>2756</v>
      </c>
      <c r="B4491" s="7">
        <v>101800</v>
      </c>
    </row>
    <row r="4492" spans="1:2" x14ac:dyDescent="0.3">
      <c r="A4492" s="22" t="s">
        <v>2787</v>
      </c>
      <c r="B4492" s="7">
        <v>101800</v>
      </c>
    </row>
    <row r="4493" spans="1:2" x14ac:dyDescent="0.3">
      <c r="A4493" s="23">
        <v>45896.486250000002</v>
      </c>
      <c r="B4493" s="7">
        <v>101800</v>
      </c>
    </row>
    <row r="4494" spans="1:2" x14ac:dyDescent="0.3">
      <c r="A4494" s="21" t="s">
        <v>2774</v>
      </c>
      <c r="B4494" s="7">
        <v>42000</v>
      </c>
    </row>
    <row r="4495" spans="1:2" x14ac:dyDescent="0.3">
      <c r="A4495" s="22" t="s">
        <v>2776</v>
      </c>
      <c r="B4495" s="7">
        <v>42000</v>
      </c>
    </row>
    <row r="4496" spans="1:2" x14ac:dyDescent="0.3">
      <c r="A4496" s="23">
        <v>45896.499189814815</v>
      </c>
      <c r="B4496" s="7">
        <v>42000</v>
      </c>
    </row>
    <row r="4497" spans="1:2" x14ac:dyDescent="0.3">
      <c r="A4497" s="20" t="s">
        <v>2732</v>
      </c>
      <c r="B4497" s="7">
        <v>29000</v>
      </c>
    </row>
    <row r="4498" spans="1:2" x14ac:dyDescent="0.3">
      <c r="A4498" s="21" t="s">
        <v>2803</v>
      </c>
      <c r="B4498" s="7">
        <v>29000</v>
      </c>
    </row>
    <row r="4499" spans="1:2" x14ac:dyDescent="0.3">
      <c r="A4499" s="22" t="s">
        <v>2771</v>
      </c>
      <c r="B4499" s="7">
        <v>29000</v>
      </c>
    </row>
    <row r="4500" spans="1:2" x14ac:dyDescent="0.3">
      <c r="A4500" s="23">
        <v>45896.529699074075</v>
      </c>
      <c r="B4500" s="7">
        <v>29000</v>
      </c>
    </row>
    <row r="4501" spans="1:2" x14ac:dyDescent="0.3">
      <c r="A4501" s="20" t="s">
        <v>2734</v>
      </c>
      <c r="B4501" s="7">
        <v>78550</v>
      </c>
    </row>
    <row r="4502" spans="1:2" x14ac:dyDescent="0.3">
      <c r="A4502" s="21" t="s">
        <v>2794</v>
      </c>
      <c r="B4502" s="7">
        <v>44550</v>
      </c>
    </row>
    <row r="4503" spans="1:2" x14ac:dyDescent="0.3">
      <c r="A4503" s="22" t="s">
        <v>2786</v>
      </c>
      <c r="B4503" s="7">
        <v>44550</v>
      </c>
    </row>
    <row r="4504" spans="1:2" x14ac:dyDescent="0.3">
      <c r="A4504" s="23">
        <v>45896.5858912037</v>
      </c>
      <c r="B4504" s="7">
        <v>44550</v>
      </c>
    </row>
    <row r="4505" spans="1:2" x14ac:dyDescent="0.3">
      <c r="A4505" s="21" t="s">
        <v>2801</v>
      </c>
      <c r="B4505" s="7">
        <v>34000</v>
      </c>
    </row>
    <row r="4506" spans="1:2" x14ac:dyDescent="0.3">
      <c r="A4506" s="22" t="s">
        <v>2789</v>
      </c>
      <c r="B4506" s="7">
        <v>34000</v>
      </c>
    </row>
    <row r="4507" spans="1:2" x14ac:dyDescent="0.3">
      <c r="A4507" s="23">
        <v>45896.621782407405</v>
      </c>
      <c r="B4507" s="7">
        <v>34000</v>
      </c>
    </row>
    <row r="4508" spans="1:2" x14ac:dyDescent="0.3">
      <c r="A4508" s="20" t="s">
        <v>2735</v>
      </c>
      <c r="B4508" s="7">
        <v>36000</v>
      </c>
    </row>
    <row r="4509" spans="1:2" x14ac:dyDescent="0.3">
      <c r="A4509" s="21" t="s">
        <v>2768</v>
      </c>
      <c r="B4509" s="7">
        <v>36000</v>
      </c>
    </row>
    <row r="4510" spans="1:2" x14ac:dyDescent="0.3">
      <c r="A4510" s="22" t="s">
        <v>2805</v>
      </c>
      <c r="B4510" s="7">
        <v>36000</v>
      </c>
    </row>
    <row r="4511" spans="1:2" x14ac:dyDescent="0.3">
      <c r="A4511" s="23">
        <v>45896.645798611113</v>
      </c>
      <c r="B4511" s="7">
        <v>36000</v>
      </c>
    </row>
    <row r="4512" spans="1:2" x14ac:dyDescent="0.3">
      <c r="A4512" s="20" t="s">
        <v>2738</v>
      </c>
      <c r="B4512" s="7">
        <v>58000</v>
      </c>
    </row>
    <row r="4513" spans="1:2" x14ac:dyDescent="0.3">
      <c r="A4513" s="21" t="s">
        <v>2802</v>
      </c>
      <c r="B4513" s="7">
        <v>58000</v>
      </c>
    </row>
    <row r="4514" spans="1:2" x14ac:dyDescent="0.3">
      <c r="A4514" s="22" t="s">
        <v>2775</v>
      </c>
      <c r="B4514" s="7">
        <v>58000</v>
      </c>
    </row>
    <row r="4515" spans="1:2" x14ac:dyDescent="0.3">
      <c r="A4515" s="23">
        <v>45896.787152777775</v>
      </c>
      <c r="B4515" s="7">
        <v>58000</v>
      </c>
    </row>
    <row r="4516" spans="1:2" x14ac:dyDescent="0.3">
      <c r="A4516" s="20" t="s">
        <v>2739</v>
      </c>
      <c r="B4516" s="7">
        <v>89400</v>
      </c>
    </row>
    <row r="4517" spans="1:2" x14ac:dyDescent="0.3">
      <c r="A4517" s="21" t="s">
        <v>2767</v>
      </c>
      <c r="B4517" s="7">
        <v>89400</v>
      </c>
    </row>
    <row r="4518" spans="1:2" x14ac:dyDescent="0.3">
      <c r="A4518" s="22" t="s">
        <v>2757</v>
      </c>
      <c r="B4518" s="7">
        <v>89400</v>
      </c>
    </row>
    <row r="4519" spans="1:2" x14ac:dyDescent="0.3">
      <c r="A4519" s="23">
        <v>45896.821597222224</v>
      </c>
      <c r="B4519" s="7">
        <v>89400</v>
      </c>
    </row>
    <row r="4520" spans="1:2" x14ac:dyDescent="0.3">
      <c r="A4520" s="20" t="s">
        <v>2741</v>
      </c>
      <c r="B4520" s="7">
        <v>7699.9999999999991</v>
      </c>
    </row>
    <row r="4521" spans="1:2" x14ac:dyDescent="0.3">
      <c r="A4521" s="21" t="s">
        <v>2769</v>
      </c>
      <c r="B4521" s="7">
        <v>7699.9999999999991</v>
      </c>
    </row>
    <row r="4522" spans="1:2" x14ac:dyDescent="0.3">
      <c r="A4522" s="22" t="s">
        <v>2804</v>
      </c>
      <c r="B4522" s="7">
        <v>7699.9999999999991</v>
      </c>
    </row>
    <row r="4523" spans="1:2" x14ac:dyDescent="0.3">
      <c r="A4523" s="23">
        <v>45896.9065162037</v>
      </c>
      <c r="B4523" s="7">
        <v>7699.9999999999991</v>
      </c>
    </row>
    <row r="4524" spans="1:2" x14ac:dyDescent="0.3">
      <c r="A4524" s="19" t="s">
        <v>2605</v>
      </c>
      <c r="B4524" s="7">
        <v>255650</v>
      </c>
    </row>
    <row r="4525" spans="1:2" x14ac:dyDescent="0.3">
      <c r="A4525" s="20" t="s">
        <v>2730</v>
      </c>
      <c r="B4525" s="7">
        <v>8400</v>
      </c>
    </row>
    <row r="4526" spans="1:2" x14ac:dyDescent="0.3">
      <c r="A4526" s="21" t="s">
        <v>2796</v>
      </c>
      <c r="B4526" s="7">
        <v>8400</v>
      </c>
    </row>
    <row r="4527" spans="1:2" x14ac:dyDescent="0.3">
      <c r="A4527" s="22" t="s">
        <v>2781</v>
      </c>
      <c r="B4527" s="7">
        <v>8400</v>
      </c>
    </row>
    <row r="4528" spans="1:2" x14ac:dyDescent="0.3">
      <c r="A4528" s="23">
        <v>45897.458078703705</v>
      </c>
      <c r="B4528" s="7">
        <v>8400</v>
      </c>
    </row>
    <row r="4529" spans="1:2" x14ac:dyDescent="0.3">
      <c r="A4529" s="20" t="s">
        <v>2731</v>
      </c>
      <c r="B4529" s="7">
        <v>33250</v>
      </c>
    </row>
    <row r="4530" spans="1:2" x14ac:dyDescent="0.3">
      <c r="A4530" s="21" t="s">
        <v>2765</v>
      </c>
      <c r="B4530" s="7">
        <v>33250</v>
      </c>
    </row>
    <row r="4531" spans="1:2" x14ac:dyDescent="0.3">
      <c r="A4531" s="22" t="s">
        <v>2805</v>
      </c>
      <c r="B4531" s="7">
        <v>33250</v>
      </c>
    </row>
    <row r="4532" spans="1:2" x14ac:dyDescent="0.3">
      <c r="A4532" s="23">
        <v>45897.494409722225</v>
      </c>
      <c r="B4532" s="7">
        <v>33250</v>
      </c>
    </row>
    <row r="4533" spans="1:2" x14ac:dyDescent="0.3">
      <c r="A4533" s="20" t="s">
        <v>2732</v>
      </c>
      <c r="B4533" s="7">
        <v>21000</v>
      </c>
    </row>
    <row r="4534" spans="1:2" x14ac:dyDescent="0.3">
      <c r="A4534" s="21" t="s">
        <v>2790</v>
      </c>
      <c r="B4534" s="7">
        <v>21000</v>
      </c>
    </row>
    <row r="4535" spans="1:2" x14ac:dyDescent="0.3">
      <c r="A4535" s="22" t="s">
        <v>2795</v>
      </c>
      <c r="B4535" s="7">
        <v>21000</v>
      </c>
    </row>
    <row r="4536" spans="1:2" x14ac:dyDescent="0.3">
      <c r="A4536" s="23">
        <v>45897.501817129632</v>
      </c>
      <c r="B4536" s="7">
        <v>21000</v>
      </c>
    </row>
    <row r="4537" spans="1:2" x14ac:dyDescent="0.3">
      <c r="A4537" s="20" t="s">
        <v>2733</v>
      </c>
      <c r="B4537" s="7">
        <v>88500</v>
      </c>
    </row>
    <row r="4538" spans="1:2" x14ac:dyDescent="0.3">
      <c r="A4538" s="21" t="s">
        <v>2761</v>
      </c>
      <c r="B4538" s="7">
        <v>36000</v>
      </c>
    </row>
    <row r="4539" spans="1:2" x14ac:dyDescent="0.3">
      <c r="A4539" s="22" t="s">
        <v>2758</v>
      </c>
      <c r="B4539" s="7">
        <v>36000</v>
      </c>
    </row>
    <row r="4540" spans="1:2" x14ac:dyDescent="0.3">
      <c r="A4540" s="23">
        <v>45897.555555555555</v>
      </c>
      <c r="B4540" s="7">
        <v>36000</v>
      </c>
    </row>
    <row r="4541" spans="1:2" x14ac:dyDescent="0.3">
      <c r="A4541" s="21" t="s">
        <v>2786</v>
      </c>
      <c r="B4541" s="7">
        <v>52500</v>
      </c>
    </row>
    <row r="4542" spans="1:2" x14ac:dyDescent="0.3">
      <c r="A4542" s="22" t="s">
        <v>2779</v>
      </c>
      <c r="B4542" s="7">
        <v>52500</v>
      </c>
    </row>
    <row r="4543" spans="1:2" x14ac:dyDescent="0.3">
      <c r="A4543" s="23">
        <v>45897.570347222223</v>
      </c>
      <c r="B4543" s="7">
        <v>52500</v>
      </c>
    </row>
    <row r="4544" spans="1:2" x14ac:dyDescent="0.3">
      <c r="A4544" s="20" t="s">
        <v>2735</v>
      </c>
      <c r="B4544" s="7">
        <v>2000</v>
      </c>
    </row>
    <row r="4545" spans="1:2" x14ac:dyDescent="0.3">
      <c r="A4545" s="21" t="s">
        <v>2784</v>
      </c>
      <c r="B4545" s="7">
        <v>2000</v>
      </c>
    </row>
    <row r="4546" spans="1:2" x14ac:dyDescent="0.3">
      <c r="A4546" s="22" t="s">
        <v>2783</v>
      </c>
      <c r="B4546" s="7">
        <v>2000</v>
      </c>
    </row>
    <row r="4547" spans="1:2" x14ac:dyDescent="0.3">
      <c r="A4547" s="23">
        <v>45897.636307870373</v>
      </c>
      <c r="B4547" s="7">
        <v>2000</v>
      </c>
    </row>
    <row r="4548" spans="1:2" x14ac:dyDescent="0.3">
      <c r="A4548" s="20" t="s">
        <v>2736</v>
      </c>
      <c r="B4548" s="7">
        <v>5000</v>
      </c>
    </row>
    <row r="4549" spans="1:2" x14ac:dyDescent="0.3">
      <c r="A4549" s="21" t="s">
        <v>2787</v>
      </c>
      <c r="B4549" s="7">
        <v>5000</v>
      </c>
    </row>
    <row r="4550" spans="1:2" x14ac:dyDescent="0.3">
      <c r="A4550" s="22" t="s">
        <v>2781</v>
      </c>
      <c r="B4550" s="7">
        <v>5000</v>
      </c>
    </row>
    <row r="4551" spans="1:2" x14ac:dyDescent="0.3">
      <c r="A4551" s="23">
        <v>45897.675439814811</v>
      </c>
      <c r="B4551" s="7">
        <v>5000</v>
      </c>
    </row>
    <row r="4552" spans="1:2" x14ac:dyDescent="0.3">
      <c r="A4552" s="20" t="s">
        <v>2737</v>
      </c>
      <c r="B4552" s="7">
        <v>5000</v>
      </c>
    </row>
    <row r="4553" spans="1:2" x14ac:dyDescent="0.3">
      <c r="A4553" s="21" t="s">
        <v>2797</v>
      </c>
      <c r="B4553" s="7">
        <v>5000</v>
      </c>
    </row>
    <row r="4554" spans="1:2" x14ac:dyDescent="0.3">
      <c r="A4554" s="22" t="s">
        <v>2798</v>
      </c>
      <c r="B4554" s="7">
        <v>5000</v>
      </c>
    </row>
    <row r="4555" spans="1:2" x14ac:dyDescent="0.3">
      <c r="A4555" s="23">
        <v>45897.709479166668</v>
      </c>
      <c r="B4555" s="7">
        <v>5000</v>
      </c>
    </row>
    <row r="4556" spans="1:2" x14ac:dyDescent="0.3">
      <c r="A4556" s="20" t="s">
        <v>2740</v>
      </c>
      <c r="B4556" s="7">
        <v>85000</v>
      </c>
    </row>
    <row r="4557" spans="1:2" x14ac:dyDescent="0.3">
      <c r="A4557" s="21" t="s">
        <v>2793</v>
      </c>
      <c r="B4557" s="7">
        <v>61000</v>
      </c>
    </row>
    <row r="4558" spans="1:2" x14ac:dyDescent="0.3">
      <c r="A4558" s="22" t="s">
        <v>2750</v>
      </c>
      <c r="B4558" s="7">
        <v>61000</v>
      </c>
    </row>
    <row r="4559" spans="1:2" x14ac:dyDescent="0.3">
      <c r="A4559" s="23">
        <v>45897.836284722223</v>
      </c>
      <c r="B4559" s="7">
        <v>61000</v>
      </c>
    </row>
    <row r="4560" spans="1:2" x14ac:dyDescent="0.3">
      <c r="A4560" s="21" t="s">
        <v>2804</v>
      </c>
      <c r="B4560" s="7">
        <v>24000</v>
      </c>
    </row>
    <row r="4561" spans="1:2" x14ac:dyDescent="0.3">
      <c r="A4561" s="22" t="s">
        <v>2769</v>
      </c>
      <c r="B4561" s="7">
        <v>24000</v>
      </c>
    </row>
    <row r="4562" spans="1:2" x14ac:dyDescent="0.3">
      <c r="A4562" s="23">
        <v>45897.849826388891</v>
      </c>
      <c r="B4562" s="7">
        <v>24000</v>
      </c>
    </row>
    <row r="4563" spans="1:2" x14ac:dyDescent="0.3">
      <c r="A4563" s="20" t="s">
        <v>2741</v>
      </c>
      <c r="B4563" s="7">
        <v>7500</v>
      </c>
    </row>
    <row r="4564" spans="1:2" x14ac:dyDescent="0.3">
      <c r="A4564" s="21" t="s">
        <v>2781</v>
      </c>
      <c r="B4564" s="7">
        <v>7500</v>
      </c>
    </row>
    <row r="4565" spans="1:2" x14ac:dyDescent="0.3">
      <c r="A4565" s="22" t="s">
        <v>2763</v>
      </c>
      <c r="B4565" s="7">
        <v>7500</v>
      </c>
    </row>
    <row r="4566" spans="1:2" x14ac:dyDescent="0.3">
      <c r="A4566" s="23">
        <v>45897.901759259257</v>
      </c>
      <c r="B4566" s="7">
        <v>7500</v>
      </c>
    </row>
    <row r="4567" spans="1:2" x14ac:dyDescent="0.3">
      <c r="A4567" s="19" t="s">
        <v>2606</v>
      </c>
      <c r="B4567" s="7">
        <v>389550</v>
      </c>
    </row>
    <row r="4568" spans="1:2" x14ac:dyDescent="0.3">
      <c r="A4568" s="20" t="s">
        <v>2725</v>
      </c>
      <c r="B4568" s="7">
        <v>8100</v>
      </c>
    </row>
    <row r="4569" spans="1:2" x14ac:dyDescent="0.3">
      <c r="A4569" s="21" t="s">
        <v>2789</v>
      </c>
      <c r="B4569" s="7">
        <v>8100</v>
      </c>
    </row>
    <row r="4570" spans="1:2" x14ac:dyDescent="0.3">
      <c r="A4570" s="22" t="s">
        <v>2777</v>
      </c>
      <c r="B4570" s="7">
        <v>8100</v>
      </c>
    </row>
    <row r="4571" spans="1:2" x14ac:dyDescent="0.3">
      <c r="A4571" s="23">
        <v>45898.223969907405</v>
      </c>
      <c r="B4571" s="7">
        <v>8100</v>
      </c>
    </row>
    <row r="4572" spans="1:2" x14ac:dyDescent="0.3">
      <c r="A4572" s="20" t="s">
        <v>2727</v>
      </c>
      <c r="B4572" s="7">
        <v>115700</v>
      </c>
    </row>
    <row r="4573" spans="1:2" x14ac:dyDescent="0.3">
      <c r="A4573" s="21" t="s">
        <v>2751</v>
      </c>
      <c r="B4573" s="7">
        <v>55200</v>
      </c>
    </row>
    <row r="4574" spans="1:2" x14ac:dyDescent="0.3">
      <c r="A4574" s="22" t="s">
        <v>2784</v>
      </c>
      <c r="B4574" s="7">
        <v>55200</v>
      </c>
    </row>
    <row r="4575" spans="1:2" x14ac:dyDescent="0.3">
      <c r="A4575" s="23">
        <v>45898.299490740741</v>
      </c>
      <c r="B4575" s="7">
        <v>55200</v>
      </c>
    </row>
    <row r="4576" spans="1:2" x14ac:dyDescent="0.3">
      <c r="A4576" s="21" t="s">
        <v>2749</v>
      </c>
      <c r="B4576" s="7">
        <v>60500.000000000007</v>
      </c>
    </row>
    <row r="4577" spans="1:2" x14ac:dyDescent="0.3">
      <c r="A4577" s="22" t="s">
        <v>2790</v>
      </c>
      <c r="B4577" s="7">
        <v>60500.000000000007</v>
      </c>
    </row>
    <row r="4578" spans="1:2" x14ac:dyDescent="0.3">
      <c r="A4578" s="23">
        <v>45898.32571759259</v>
      </c>
      <c r="B4578" s="7">
        <v>60500.000000000007</v>
      </c>
    </row>
    <row r="4579" spans="1:2" x14ac:dyDescent="0.3">
      <c r="A4579" s="20" t="s">
        <v>2730</v>
      </c>
      <c r="B4579" s="7">
        <v>7200</v>
      </c>
    </row>
    <row r="4580" spans="1:2" x14ac:dyDescent="0.3">
      <c r="A4580" s="21" t="s">
        <v>2793</v>
      </c>
      <c r="B4580" s="7">
        <v>7200</v>
      </c>
    </row>
    <row r="4581" spans="1:2" x14ac:dyDescent="0.3">
      <c r="A4581" s="22" t="s">
        <v>2767</v>
      </c>
      <c r="B4581" s="7">
        <v>7200</v>
      </c>
    </row>
    <row r="4582" spans="1:2" x14ac:dyDescent="0.3">
      <c r="A4582" s="23">
        <v>45898.419942129629</v>
      </c>
      <c r="B4582" s="7">
        <v>7200</v>
      </c>
    </row>
    <row r="4583" spans="1:2" x14ac:dyDescent="0.3">
      <c r="A4583" s="20" t="s">
        <v>2731</v>
      </c>
      <c r="B4583" s="7">
        <v>33000</v>
      </c>
    </row>
    <row r="4584" spans="1:2" x14ac:dyDescent="0.3">
      <c r="A4584" s="21" t="s">
        <v>2783</v>
      </c>
      <c r="B4584" s="7">
        <v>33000</v>
      </c>
    </row>
    <row r="4585" spans="1:2" x14ac:dyDescent="0.3">
      <c r="A4585" s="22" t="s">
        <v>2748</v>
      </c>
      <c r="B4585" s="7">
        <v>33000</v>
      </c>
    </row>
    <row r="4586" spans="1:2" x14ac:dyDescent="0.3">
      <c r="A4586" s="23">
        <v>45898.470243055555</v>
      </c>
      <c r="B4586" s="7">
        <v>33000</v>
      </c>
    </row>
    <row r="4587" spans="1:2" x14ac:dyDescent="0.3">
      <c r="A4587" s="20" t="s">
        <v>2733</v>
      </c>
      <c r="B4587" s="7">
        <v>60500</v>
      </c>
    </row>
    <row r="4588" spans="1:2" x14ac:dyDescent="0.3">
      <c r="A4588" s="21" t="s">
        <v>2750</v>
      </c>
      <c r="B4588" s="7">
        <v>22000</v>
      </c>
    </row>
    <row r="4589" spans="1:2" x14ac:dyDescent="0.3">
      <c r="A4589" s="22" t="s">
        <v>2787</v>
      </c>
      <c r="B4589" s="7">
        <v>22000</v>
      </c>
    </row>
    <row r="4590" spans="1:2" x14ac:dyDescent="0.3">
      <c r="A4590" s="23">
        <v>45898.552222222221</v>
      </c>
      <c r="B4590" s="7">
        <v>22000</v>
      </c>
    </row>
    <row r="4591" spans="1:2" x14ac:dyDescent="0.3">
      <c r="A4591" s="21" t="s">
        <v>2759</v>
      </c>
      <c r="B4591" s="7">
        <v>38500</v>
      </c>
    </row>
    <row r="4592" spans="1:2" x14ac:dyDescent="0.3">
      <c r="A4592" s="22" t="s">
        <v>2760</v>
      </c>
      <c r="B4592" s="7">
        <v>38500</v>
      </c>
    </row>
    <row r="4593" spans="1:2" x14ac:dyDescent="0.3">
      <c r="A4593" s="23">
        <v>45898.555023148147</v>
      </c>
      <c r="B4593" s="7">
        <v>38500</v>
      </c>
    </row>
    <row r="4594" spans="1:2" x14ac:dyDescent="0.3">
      <c r="A4594" s="20" t="s">
        <v>2735</v>
      </c>
      <c r="B4594" s="7">
        <v>139400</v>
      </c>
    </row>
    <row r="4595" spans="1:2" x14ac:dyDescent="0.3">
      <c r="A4595" s="21" t="s">
        <v>2787</v>
      </c>
      <c r="B4595" s="7">
        <v>117400</v>
      </c>
    </row>
    <row r="4596" spans="1:2" x14ac:dyDescent="0.3">
      <c r="A4596" s="22" t="s">
        <v>2763</v>
      </c>
      <c r="B4596" s="7">
        <v>117400</v>
      </c>
    </row>
    <row r="4597" spans="1:2" x14ac:dyDescent="0.3">
      <c r="A4597" s="23">
        <v>45898.633703703701</v>
      </c>
      <c r="B4597" s="7">
        <v>117400</v>
      </c>
    </row>
    <row r="4598" spans="1:2" x14ac:dyDescent="0.3">
      <c r="A4598" s="21" t="s">
        <v>2795</v>
      </c>
      <c r="B4598" s="7">
        <v>22000</v>
      </c>
    </row>
    <row r="4599" spans="1:2" x14ac:dyDescent="0.3">
      <c r="A4599" s="22" t="s">
        <v>2785</v>
      </c>
      <c r="B4599" s="7">
        <v>22000</v>
      </c>
    </row>
    <row r="4600" spans="1:2" x14ac:dyDescent="0.3">
      <c r="A4600" s="23">
        <v>45898.650752314818</v>
      </c>
      <c r="B4600" s="7">
        <v>22000</v>
      </c>
    </row>
    <row r="4601" spans="1:2" x14ac:dyDescent="0.3">
      <c r="A4601" s="20" t="s">
        <v>2737</v>
      </c>
      <c r="B4601" s="7">
        <v>3000</v>
      </c>
    </row>
    <row r="4602" spans="1:2" x14ac:dyDescent="0.3">
      <c r="A4602" s="21" t="s">
        <v>2781</v>
      </c>
      <c r="B4602" s="7">
        <v>3000</v>
      </c>
    </row>
    <row r="4603" spans="1:2" x14ac:dyDescent="0.3">
      <c r="A4603" s="22" t="s">
        <v>2796</v>
      </c>
      <c r="B4603" s="7">
        <v>3000</v>
      </c>
    </row>
    <row r="4604" spans="1:2" x14ac:dyDescent="0.3">
      <c r="A4604" s="23">
        <v>45898.735405092593</v>
      </c>
      <c r="B4604" s="7">
        <v>3000</v>
      </c>
    </row>
    <row r="4605" spans="1:2" x14ac:dyDescent="0.3">
      <c r="A4605" s="20" t="s">
        <v>2739</v>
      </c>
      <c r="B4605" s="7">
        <v>22650</v>
      </c>
    </row>
    <row r="4606" spans="1:2" x14ac:dyDescent="0.3">
      <c r="A4606" s="21" t="s">
        <v>2761</v>
      </c>
      <c r="B4606" s="7">
        <v>9000</v>
      </c>
    </row>
    <row r="4607" spans="1:2" x14ac:dyDescent="0.3">
      <c r="A4607" s="22" t="s">
        <v>2769</v>
      </c>
      <c r="B4607" s="7">
        <v>9000</v>
      </c>
    </row>
    <row r="4608" spans="1:2" x14ac:dyDescent="0.3">
      <c r="A4608" s="23">
        <v>45898.806076388886</v>
      </c>
      <c r="B4608" s="7">
        <v>9000</v>
      </c>
    </row>
    <row r="4609" spans="1:2" x14ac:dyDescent="0.3">
      <c r="A4609" s="21" t="s">
        <v>2800</v>
      </c>
      <c r="B4609" s="7">
        <v>13650</v>
      </c>
    </row>
    <row r="4610" spans="1:2" x14ac:dyDescent="0.3">
      <c r="A4610" s="22" t="s">
        <v>2766</v>
      </c>
      <c r="B4610" s="7">
        <v>13650</v>
      </c>
    </row>
    <row r="4611" spans="1:2" x14ac:dyDescent="0.3">
      <c r="A4611" s="23">
        <v>45898.829571759263</v>
      </c>
      <c r="B4611" s="7">
        <v>13650</v>
      </c>
    </row>
    <row r="4612" spans="1:2" x14ac:dyDescent="0.3">
      <c r="A4612" s="19" t="s">
        <v>2607</v>
      </c>
      <c r="B4612" s="7">
        <v>366400</v>
      </c>
    </row>
    <row r="4613" spans="1:2" x14ac:dyDescent="0.3">
      <c r="A4613" s="20" t="s">
        <v>2725</v>
      </c>
      <c r="B4613" s="7">
        <v>23000</v>
      </c>
    </row>
    <row r="4614" spans="1:2" x14ac:dyDescent="0.3">
      <c r="A4614" s="21" t="s">
        <v>2776</v>
      </c>
      <c r="B4614" s="7">
        <v>23000</v>
      </c>
    </row>
    <row r="4615" spans="1:2" x14ac:dyDescent="0.3">
      <c r="A4615" s="22" t="s">
        <v>2772</v>
      </c>
      <c r="B4615" s="7">
        <v>23000</v>
      </c>
    </row>
    <row r="4616" spans="1:2" x14ac:dyDescent="0.3">
      <c r="A4616" s="23">
        <v>45899.243368055555</v>
      </c>
      <c r="B4616" s="7">
        <v>23000</v>
      </c>
    </row>
    <row r="4617" spans="1:2" x14ac:dyDescent="0.3">
      <c r="A4617" s="20" t="s">
        <v>2730</v>
      </c>
      <c r="B4617" s="7">
        <v>43000</v>
      </c>
    </row>
    <row r="4618" spans="1:2" x14ac:dyDescent="0.3">
      <c r="A4618" s="21" t="s">
        <v>2755</v>
      </c>
      <c r="B4618" s="7">
        <v>3000</v>
      </c>
    </row>
    <row r="4619" spans="1:2" x14ac:dyDescent="0.3">
      <c r="A4619" s="22" t="s">
        <v>2789</v>
      </c>
      <c r="B4619" s="7">
        <v>3000</v>
      </c>
    </row>
    <row r="4620" spans="1:2" x14ac:dyDescent="0.3">
      <c r="A4620" s="23">
        <v>45899.42386574074</v>
      </c>
      <c r="B4620" s="7">
        <v>3000</v>
      </c>
    </row>
    <row r="4621" spans="1:2" x14ac:dyDescent="0.3">
      <c r="A4621" s="21" t="s">
        <v>2783</v>
      </c>
      <c r="B4621" s="7">
        <v>40000</v>
      </c>
    </row>
    <row r="4622" spans="1:2" x14ac:dyDescent="0.3">
      <c r="A4622" s="22" t="s">
        <v>2760</v>
      </c>
      <c r="B4622" s="7">
        <v>40000</v>
      </c>
    </row>
    <row r="4623" spans="1:2" x14ac:dyDescent="0.3">
      <c r="A4623" s="23">
        <v>45899.42863425926</v>
      </c>
      <c r="B4623" s="7">
        <v>40000</v>
      </c>
    </row>
    <row r="4624" spans="1:2" x14ac:dyDescent="0.3">
      <c r="A4624" s="20" t="s">
        <v>2731</v>
      </c>
      <c r="B4624" s="7">
        <v>9000</v>
      </c>
    </row>
    <row r="4625" spans="1:2" x14ac:dyDescent="0.3">
      <c r="A4625" s="21" t="s">
        <v>2802</v>
      </c>
      <c r="B4625" s="7">
        <v>9000</v>
      </c>
    </row>
    <row r="4626" spans="1:2" x14ac:dyDescent="0.3">
      <c r="A4626" s="22" t="s">
        <v>2792</v>
      </c>
      <c r="B4626" s="7">
        <v>9000</v>
      </c>
    </row>
    <row r="4627" spans="1:2" x14ac:dyDescent="0.3">
      <c r="A4627" s="23">
        <v>45899.495740740742</v>
      </c>
      <c r="B4627" s="7">
        <v>9000</v>
      </c>
    </row>
    <row r="4628" spans="1:2" x14ac:dyDescent="0.3">
      <c r="A4628" s="20" t="s">
        <v>2732</v>
      </c>
      <c r="B4628" s="7">
        <v>2000</v>
      </c>
    </row>
    <row r="4629" spans="1:2" x14ac:dyDescent="0.3">
      <c r="A4629" s="21" t="s">
        <v>2776</v>
      </c>
      <c r="B4629" s="7">
        <v>2000</v>
      </c>
    </row>
    <row r="4630" spans="1:2" x14ac:dyDescent="0.3">
      <c r="A4630" s="22" t="s">
        <v>2771</v>
      </c>
      <c r="B4630" s="7">
        <v>2000</v>
      </c>
    </row>
    <row r="4631" spans="1:2" x14ac:dyDescent="0.3">
      <c r="A4631" s="23">
        <v>45899.535254629627</v>
      </c>
      <c r="B4631" s="7">
        <v>2000</v>
      </c>
    </row>
    <row r="4632" spans="1:2" x14ac:dyDescent="0.3">
      <c r="A4632" s="20" t="s">
        <v>2733</v>
      </c>
      <c r="B4632" s="7">
        <v>14250</v>
      </c>
    </row>
    <row r="4633" spans="1:2" x14ac:dyDescent="0.3">
      <c r="A4633" s="21" t="s">
        <v>2774</v>
      </c>
      <c r="B4633" s="7">
        <v>14250</v>
      </c>
    </row>
    <row r="4634" spans="1:2" x14ac:dyDescent="0.3">
      <c r="A4634" s="22" t="s">
        <v>2751</v>
      </c>
      <c r="B4634" s="7">
        <v>14250</v>
      </c>
    </row>
    <row r="4635" spans="1:2" x14ac:dyDescent="0.3">
      <c r="A4635" s="23">
        <v>45899.582071759258</v>
      </c>
      <c r="B4635" s="7">
        <v>14250</v>
      </c>
    </row>
    <row r="4636" spans="1:2" x14ac:dyDescent="0.3">
      <c r="A4636" s="20" t="s">
        <v>2734</v>
      </c>
      <c r="B4636" s="7">
        <v>7000</v>
      </c>
    </row>
    <row r="4637" spans="1:2" x14ac:dyDescent="0.3">
      <c r="A4637" s="21" t="s">
        <v>2747</v>
      </c>
      <c r="B4637" s="7">
        <v>7000</v>
      </c>
    </row>
    <row r="4638" spans="1:2" x14ac:dyDescent="0.3">
      <c r="A4638" s="22" t="s">
        <v>2763</v>
      </c>
      <c r="B4638" s="7">
        <v>7000</v>
      </c>
    </row>
    <row r="4639" spans="1:2" x14ac:dyDescent="0.3">
      <c r="A4639" s="23">
        <v>45899.608703703707</v>
      </c>
      <c r="B4639" s="7">
        <v>7000</v>
      </c>
    </row>
    <row r="4640" spans="1:2" x14ac:dyDescent="0.3">
      <c r="A4640" s="20" t="s">
        <v>2735</v>
      </c>
      <c r="B4640" s="7">
        <v>4650</v>
      </c>
    </row>
    <row r="4641" spans="1:2" x14ac:dyDescent="0.3">
      <c r="A4641" s="21" t="s">
        <v>2768</v>
      </c>
      <c r="B4641" s="7">
        <v>4650</v>
      </c>
    </row>
    <row r="4642" spans="1:2" x14ac:dyDescent="0.3">
      <c r="A4642" s="22" t="s">
        <v>2750</v>
      </c>
      <c r="B4642" s="7">
        <v>4650</v>
      </c>
    </row>
    <row r="4643" spans="1:2" x14ac:dyDescent="0.3">
      <c r="A4643" s="23">
        <v>45899.645312499997</v>
      </c>
      <c r="B4643" s="7">
        <v>4650</v>
      </c>
    </row>
    <row r="4644" spans="1:2" x14ac:dyDescent="0.3">
      <c r="A4644" s="20" t="s">
        <v>2736</v>
      </c>
      <c r="B4644" s="7">
        <v>63200</v>
      </c>
    </row>
    <row r="4645" spans="1:2" x14ac:dyDescent="0.3">
      <c r="A4645" s="21" t="s">
        <v>2758</v>
      </c>
      <c r="B4645" s="7">
        <v>52000</v>
      </c>
    </row>
    <row r="4646" spans="1:2" x14ac:dyDescent="0.3">
      <c r="A4646" s="22" t="s">
        <v>2749</v>
      </c>
      <c r="B4646" s="7">
        <v>52000</v>
      </c>
    </row>
    <row r="4647" spans="1:2" x14ac:dyDescent="0.3">
      <c r="A4647" s="23">
        <v>45899.667233796295</v>
      </c>
      <c r="B4647" s="7">
        <v>52000</v>
      </c>
    </row>
    <row r="4648" spans="1:2" x14ac:dyDescent="0.3">
      <c r="A4648" s="21" t="s">
        <v>2793</v>
      </c>
      <c r="B4648" s="7">
        <v>11200</v>
      </c>
    </row>
    <row r="4649" spans="1:2" x14ac:dyDescent="0.3">
      <c r="A4649" s="22" t="s">
        <v>2776</v>
      </c>
      <c r="B4649" s="7">
        <v>11200</v>
      </c>
    </row>
    <row r="4650" spans="1:2" x14ac:dyDescent="0.3">
      <c r="A4650" s="23">
        <v>45899.670023148145</v>
      </c>
      <c r="B4650" s="7">
        <v>11200</v>
      </c>
    </row>
    <row r="4651" spans="1:2" x14ac:dyDescent="0.3">
      <c r="A4651" s="20" t="s">
        <v>2737</v>
      </c>
      <c r="B4651" s="7">
        <v>131500</v>
      </c>
    </row>
    <row r="4652" spans="1:2" x14ac:dyDescent="0.3">
      <c r="A4652" s="21" t="s">
        <v>2773</v>
      </c>
      <c r="B4652" s="7">
        <v>86500</v>
      </c>
    </row>
    <row r="4653" spans="1:2" x14ac:dyDescent="0.3">
      <c r="A4653" s="22" t="s">
        <v>2786</v>
      </c>
      <c r="B4653" s="7">
        <v>86500</v>
      </c>
    </row>
    <row r="4654" spans="1:2" x14ac:dyDescent="0.3">
      <c r="A4654" s="23">
        <v>45899.726863425924</v>
      </c>
      <c r="B4654" s="7">
        <v>86500</v>
      </c>
    </row>
    <row r="4655" spans="1:2" x14ac:dyDescent="0.3">
      <c r="A4655" s="21" t="s">
        <v>2781</v>
      </c>
      <c r="B4655" s="7">
        <v>45000</v>
      </c>
    </row>
    <row r="4656" spans="1:2" x14ac:dyDescent="0.3">
      <c r="A4656" s="22" t="s">
        <v>2782</v>
      </c>
      <c r="B4656" s="7">
        <v>45000</v>
      </c>
    </row>
    <row r="4657" spans="1:2" x14ac:dyDescent="0.3">
      <c r="A4657" s="23">
        <v>45899.735011574077</v>
      </c>
      <c r="B4657" s="7">
        <v>45000</v>
      </c>
    </row>
    <row r="4658" spans="1:2" x14ac:dyDescent="0.3">
      <c r="A4658" s="20" t="s">
        <v>2739</v>
      </c>
      <c r="B4658" s="7">
        <v>31000</v>
      </c>
    </row>
    <row r="4659" spans="1:2" x14ac:dyDescent="0.3">
      <c r="A4659" s="21" t="s">
        <v>2771</v>
      </c>
      <c r="B4659" s="7">
        <v>31000</v>
      </c>
    </row>
    <row r="4660" spans="1:2" x14ac:dyDescent="0.3">
      <c r="A4660" s="22" t="s">
        <v>2803</v>
      </c>
      <c r="B4660" s="7">
        <v>31000</v>
      </c>
    </row>
    <row r="4661" spans="1:2" x14ac:dyDescent="0.3">
      <c r="A4661" s="23">
        <v>45899.824097222219</v>
      </c>
      <c r="B4661" s="7">
        <v>31000</v>
      </c>
    </row>
    <row r="4662" spans="1:2" x14ac:dyDescent="0.3">
      <c r="A4662" s="20" t="s">
        <v>2741</v>
      </c>
      <c r="B4662" s="7">
        <v>37800</v>
      </c>
    </row>
    <row r="4663" spans="1:2" x14ac:dyDescent="0.3">
      <c r="A4663" s="21" t="s">
        <v>2754</v>
      </c>
      <c r="B4663" s="7">
        <v>37800</v>
      </c>
    </row>
    <row r="4664" spans="1:2" x14ac:dyDescent="0.3">
      <c r="A4664" s="22" t="s">
        <v>2763</v>
      </c>
      <c r="B4664" s="7">
        <v>37800</v>
      </c>
    </row>
    <row r="4665" spans="1:2" x14ac:dyDescent="0.3">
      <c r="A4665" s="23">
        <v>45899.894814814812</v>
      </c>
      <c r="B4665" s="7">
        <v>37800</v>
      </c>
    </row>
    <row r="4666" spans="1:2" x14ac:dyDescent="0.3">
      <c r="A4666" s="19" t="s">
        <v>2608</v>
      </c>
      <c r="B4666" s="7">
        <v>349500</v>
      </c>
    </row>
    <row r="4667" spans="1:2" x14ac:dyDescent="0.3">
      <c r="A4667" s="20" t="s">
        <v>2729</v>
      </c>
      <c r="B4667" s="7">
        <v>9000</v>
      </c>
    </row>
    <row r="4668" spans="1:2" x14ac:dyDescent="0.3">
      <c r="A4668" s="21" t="s">
        <v>2764</v>
      </c>
      <c r="B4668" s="7">
        <v>9000</v>
      </c>
    </row>
    <row r="4669" spans="1:2" x14ac:dyDescent="0.3">
      <c r="A4669" s="22" t="s">
        <v>2746</v>
      </c>
      <c r="B4669" s="7">
        <v>9000</v>
      </c>
    </row>
    <row r="4670" spans="1:2" x14ac:dyDescent="0.3">
      <c r="A4670" s="23">
        <v>45900.405706018515</v>
      </c>
      <c r="B4670" s="7">
        <v>9000</v>
      </c>
    </row>
    <row r="4671" spans="1:2" x14ac:dyDescent="0.3">
      <c r="A4671" s="20" t="s">
        <v>2730</v>
      </c>
      <c r="B4671" s="7">
        <v>28350</v>
      </c>
    </row>
    <row r="4672" spans="1:2" x14ac:dyDescent="0.3">
      <c r="A4672" s="21" t="s">
        <v>2804</v>
      </c>
      <c r="B4672" s="7">
        <v>28350</v>
      </c>
    </row>
    <row r="4673" spans="1:2" x14ac:dyDescent="0.3">
      <c r="A4673" s="22" t="s">
        <v>2800</v>
      </c>
      <c r="B4673" s="7">
        <v>28350</v>
      </c>
    </row>
    <row r="4674" spans="1:2" x14ac:dyDescent="0.3">
      <c r="A4674" s="23">
        <v>45900.433263888888</v>
      </c>
      <c r="B4674" s="7">
        <v>28350</v>
      </c>
    </row>
    <row r="4675" spans="1:2" x14ac:dyDescent="0.3">
      <c r="A4675" s="20" t="s">
        <v>2731</v>
      </c>
      <c r="B4675" s="7">
        <v>72000</v>
      </c>
    </row>
    <row r="4676" spans="1:2" x14ac:dyDescent="0.3">
      <c r="A4676" s="21" t="s">
        <v>2772</v>
      </c>
      <c r="B4676" s="7">
        <v>72000</v>
      </c>
    </row>
    <row r="4677" spans="1:2" x14ac:dyDescent="0.3">
      <c r="A4677" s="22" t="s">
        <v>2789</v>
      </c>
      <c r="B4677" s="7">
        <v>72000</v>
      </c>
    </row>
    <row r="4678" spans="1:2" x14ac:dyDescent="0.3">
      <c r="A4678" s="23">
        <v>45900.477337962962</v>
      </c>
      <c r="B4678" s="7">
        <v>72000</v>
      </c>
    </row>
    <row r="4679" spans="1:2" x14ac:dyDescent="0.3">
      <c r="A4679" s="20" t="s">
        <v>2732</v>
      </c>
      <c r="B4679" s="7">
        <v>43750</v>
      </c>
    </row>
    <row r="4680" spans="1:2" x14ac:dyDescent="0.3">
      <c r="A4680" s="21" t="s">
        <v>2785</v>
      </c>
      <c r="B4680" s="7">
        <v>43750</v>
      </c>
    </row>
    <row r="4681" spans="1:2" x14ac:dyDescent="0.3">
      <c r="A4681" s="22" t="s">
        <v>2766</v>
      </c>
      <c r="B4681" s="7">
        <v>43750</v>
      </c>
    </row>
    <row r="4682" spans="1:2" x14ac:dyDescent="0.3">
      <c r="A4682" s="23">
        <v>45900.503877314812</v>
      </c>
      <c r="B4682" s="7">
        <v>43750</v>
      </c>
    </row>
    <row r="4683" spans="1:2" x14ac:dyDescent="0.3">
      <c r="A4683" s="20" t="s">
        <v>2733</v>
      </c>
      <c r="B4683" s="7">
        <v>42000</v>
      </c>
    </row>
    <row r="4684" spans="1:2" x14ac:dyDescent="0.3">
      <c r="A4684" s="21" t="s">
        <v>2768</v>
      </c>
      <c r="B4684" s="7">
        <v>42000</v>
      </c>
    </row>
    <row r="4685" spans="1:2" x14ac:dyDescent="0.3">
      <c r="A4685" s="22" t="s">
        <v>2774</v>
      </c>
      <c r="B4685" s="7">
        <v>42000</v>
      </c>
    </row>
    <row r="4686" spans="1:2" x14ac:dyDescent="0.3">
      <c r="A4686" s="23">
        <v>45900.562476851854</v>
      </c>
      <c r="B4686" s="7">
        <v>42000</v>
      </c>
    </row>
    <row r="4687" spans="1:2" x14ac:dyDescent="0.3">
      <c r="A4687" s="20" t="s">
        <v>2735</v>
      </c>
      <c r="B4687" s="7">
        <v>36000</v>
      </c>
    </row>
    <row r="4688" spans="1:2" x14ac:dyDescent="0.3">
      <c r="A4688" s="21" t="s">
        <v>2762</v>
      </c>
      <c r="B4688" s="7">
        <v>36000</v>
      </c>
    </row>
    <row r="4689" spans="1:2" x14ac:dyDescent="0.3">
      <c r="A4689" s="22" t="s">
        <v>2804</v>
      </c>
      <c r="B4689" s="7">
        <v>36000</v>
      </c>
    </row>
    <row r="4690" spans="1:2" x14ac:dyDescent="0.3">
      <c r="A4690" s="23">
        <v>45900.664155092592</v>
      </c>
      <c r="B4690" s="7">
        <v>36000</v>
      </c>
    </row>
    <row r="4691" spans="1:2" x14ac:dyDescent="0.3">
      <c r="A4691" s="20" t="s">
        <v>2736</v>
      </c>
      <c r="B4691" s="7">
        <v>32400</v>
      </c>
    </row>
    <row r="4692" spans="1:2" x14ac:dyDescent="0.3">
      <c r="A4692" s="21" t="s">
        <v>2782</v>
      </c>
      <c r="B4692" s="7">
        <v>22500</v>
      </c>
    </row>
    <row r="4693" spans="1:2" x14ac:dyDescent="0.3">
      <c r="A4693" s="22" t="s">
        <v>2786</v>
      </c>
      <c r="B4693" s="7">
        <v>22500</v>
      </c>
    </row>
    <row r="4694" spans="1:2" x14ac:dyDescent="0.3">
      <c r="A4694" s="23">
        <v>45900.684502314813</v>
      </c>
      <c r="B4694" s="7">
        <v>22500</v>
      </c>
    </row>
    <row r="4695" spans="1:2" x14ac:dyDescent="0.3">
      <c r="A4695" s="21" t="s">
        <v>2776</v>
      </c>
      <c r="B4695" s="7">
        <v>9900</v>
      </c>
    </row>
    <row r="4696" spans="1:2" x14ac:dyDescent="0.3">
      <c r="A4696" s="22" t="s">
        <v>2778</v>
      </c>
      <c r="B4696" s="7">
        <v>9900</v>
      </c>
    </row>
    <row r="4697" spans="1:2" x14ac:dyDescent="0.3">
      <c r="A4697" s="23">
        <v>45900.701782407406</v>
      </c>
      <c r="B4697" s="7">
        <v>9900</v>
      </c>
    </row>
    <row r="4698" spans="1:2" x14ac:dyDescent="0.3">
      <c r="A4698" s="20" t="s">
        <v>2738</v>
      </c>
      <c r="B4698" s="7">
        <v>46000</v>
      </c>
    </row>
    <row r="4699" spans="1:2" x14ac:dyDescent="0.3">
      <c r="A4699" s="21" t="s">
        <v>2759</v>
      </c>
      <c r="B4699" s="7">
        <v>46000</v>
      </c>
    </row>
    <row r="4700" spans="1:2" x14ac:dyDescent="0.3">
      <c r="A4700" s="22" t="s">
        <v>2804</v>
      </c>
      <c r="B4700" s="7">
        <v>46000</v>
      </c>
    </row>
    <row r="4701" spans="1:2" x14ac:dyDescent="0.3">
      <c r="A4701" s="23">
        <v>45900.763460648152</v>
      </c>
      <c r="B4701" s="7">
        <v>46000</v>
      </c>
    </row>
    <row r="4702" spans="1:2" x14ac:dyDescent="0.3">
      <c r="A4702" s="20" t="s">
        <v>2742</v>
      </c>
      <c r="B4702" s="7">
        <v>40000</v>
      </c>
    </row>
    <row r="4703" spans="1:2" x14ac:dyDescent="0.3">
      <c r="A4703" s="21" t="s">
        <v>2792</v>
      </c>
      <c r="B4703" s="7">
        <v>40000</v>
      </c>
    </row>
    <row r="4704" spans="1:2" x14ac:dyDescent="0.3">
      <c r="A4704" s="22" t="s">
        <v>2790</v>
      </c>
      <c r="B4704" s="7">
        <v>40000</v>
      </c>
    </row>
    <row r="4705" spans="1:2" x14ac:dyDescent="0.3">
      <c r="A4705" s="23">
        <v>45900.952800925923</v>
      </c>
      <c r="B4705" s="7">
        <v>40000</v>
      </c>
    </row>
    <row r="4706" spans="1:2" x14ac:dyDescent="0.3">
      <c r="A4706" s="18" t="s">
        <v>2402</v>
      </c>
      <c r="B4706" s="7">
        <v>3912375</v>
      </c>
    </row>
    <row r="4707" spans="1:2" x14ac:dyDescent="0.3">
      <c r="A4707" s="19" t="s">
        <v>2609</v>
      </c>
      <c r="B4707" s="7">
        <v>67600</v>
      </c>
    </row>
    <row r="4708" spans="1:2" x14ac:dyDescent="0.3">
      <c r="A4708" s="20" t="s">
        <v>2724</v>
      </c>
      <c r="B4708" s="7">
        <v>10400</v>
      </c>
    </row>
    <row r="4709" spans="1:2" x14ac:dyDescent="0.3">
      <c r="A4709" s="21" t="s">
        <v>2766</v>
      </c>
      <c r="B4709" s="7">
        <v>10400</v>
      </c>
    </row>
    <row r="4710" spans="1:2" x14ac:dyDescent="0.3">
      <c r="A4710" s="22" t="s">
        <v>2800</v>
      </c>
      <c r="B4710" s="7">
        <v>10400</v>
      </c>
    </row>
    <row r="4711" spans="1:2" x14ac:dyDescent="0.3">
      <c r="A4711" s="23">
        <v>45901.19159722222</v>
      </c>
      <c r="B4711" s="7">
        <v>10400</v>
      </c>
    </row>
    <row r="4712" spans="1:2" x14ac:dyDescent="0.3">
      <c r="A4712" s="20" t="s">
        <v>2733</v>
      </c>
      <c r="B4712" s="7">
        <v>57200.000000000007</v>
      </c>
    </row>
    <row r="4713" spans="1:2" x14ac:dyDescent="0.3">
      <c r="A4713" s="21" t="s">
        <v>2779</v>
      </c>
      <c r="B4713" s="7">
        <v>57200.000000000007</v>
      </c>
    </row>
    <row r="4714" spans="1:2" x14ac:dyDescent="0.3">
      <c r="A4714" s="22" t="s">
        <v>2790</v>
      </c>
      <c r="B4714" s="7">
        <v>57200.000000000007</v>
      </c>
    </row>
    <row r="4715" spans="1:2" x14ac:dyDescent="0.3">
      <c r="A4715" s="23">
        <v>45901.554189814815</v>
      </c>
      <c r="B4715" s="7">
        <v>57200.000000000007</v>
      </c>
    </row>
    <row r="4716" spans="1:2" x14ac:dyDescent="0.3">
      <c r="A4716" s="19" t="s">
        <v>2610</v>
      </c>
      <c r="B4716" s="7">
        <v>193000</v>
      </c>
    </row>
    <row r="4717" spans="1:2" x14ac:dyDescent="0.3">
      <c r="A4717" s="20" t="s">
        <v>2728</v>
      </c>
      <c r="B4717" s="7">
        <v>161000</v>
      </c>
    </row>
    <row r="4718" spans="1:2" x14ac:dyDescent="0.3">
      <c r="A4718" s="21" t="s">
        <v>2793</v>
      </c>
      <c r="B4718" s="7">
        <v>161000</v>
      </c>
    </row>
    <row r="4719" spans="1:2" x14ac:dyDescent="0.3">
      <c r="A4719" s="22" t="s">
        <v>2758</v>
      </c>
      <c r="B4719" s="7">
        <v>161000</v>
      </c>
    </row>
    <row r="4720" spans="1:2" x14ac:dyDescent="0.3">
      <c r="A4720" s="23">
        <v>45902.336111111108</v>
      </c>
      <c r="B4720" s="7">
        <v>161000</v>
      </c>
    </row>
    <row r="4721" spans="1:2" x14ac:dyDescent="0.3">
      <c r="A4721" s="20" t="s">
        <v>2736</v>
      </c>
      <c r="B4721" s="7">
        <v>32000</v>
      </c>
    </row>
    <row r="4722" spans="1:2" x14ac:dyDescent="0.3">
      <c r="A4722" s="21" t="s">
        <v>2769</v>
      </c>
      <c r="B4722" s="7">
        <v>32000</v>
      </c>
    </row>
    <row r="4723" spans="1:2" x14ac:dyDescent="0.3">
      <c r="A4723" s="22" t="s">
        <v>2784</v>
      </c>
      <c r="B4723" s="7">
        <v>32000</v>
      </c>
    </row>
    <row r="4724" spans="1:2" x14ac:dyDescent="0.3">
      <c r="A4724" s="23">
        <v>45902.698101851849</v>
      </c>
      <c r="B4724" s="7">
        <v>32000</v>
      </c>
    </row>
    <row r="4725" spans="1:2" x14ac:dyDescent="0.3">
      <c r="A4725" s="19" t="s">
        <v>2611</v>
      </c>
      <c r="B4725" s="7">
        <v>101500</v>
      </c>
    </row>
    <row r="4726" spans="1:2" x14ac:dyDescent="0.3">
      <c r="A4726" s="20" t="s">
        <v>2721</v>
      </c>
      <c r="B4726" s="7">
        <v>79500</v>
      </c>
    </row>
    <row r="4727" spans="1:2" x14ac:dyDescent="0.3">
      <c r="A4727" s="21" t="s">
        <v>2773</v>
      </c>
      <c r="B4727" s="7">
        <v>79500</v>
      </c>
    </row>
    <row r="4728" spans="1:2" x14ac:dyDescent="0.3">
      <c r="A4728" s="22" t="s">
        <v>2769</v>
      </c>
      <c r="B4728" s="7">
        <v>79500</v>
      </c>
    </row>
    <row r="4729" spans="1:2" x14ac:dyDescent="0.3">
      <c r="A4729" s="23">
        <v>45903.060243055559</v>
      </c>
      <c r="B4729" s="7">
        <v>79500</v>
      </c>
    </row>
    <row r="4730" spans="1:2" x14ac:dyDescent="0.3">
      <c r="A4730" s="20" t="s">
        <v>2737</v>
      </c>
      <c r="B4730" s="7">
        <v>22000</v>
      </c>
    </row>
    <row r="4731" spans="1:2" x14ac:dyDescent="0.3">
      <c r="A4731" s="21" t="s">
        <v>2797</v>
      </c>
      <c r="B4731" s="7">
        <v>22000</v>
      </c>
    </row>
    <row r="4732" spans="1:2" x14ac:dyDescent="0.3">
      <c r="A4732" s="22" t="s">
        <v>2769</v>
      </c>
      <c r="B4732" s="7">
        <v>22000</v>
      </c>
    </row>
    <row r="4733" spans="1:2" x14ac:dyDescent="0.3">
      <c r="A4733" s="23">
        <v>45903.709548611114</v>
      </c>
      <c r="B4733" s="7">
        <v>22000</v>
      </c>
    </row>
    <row r="4734" spans="1:2" x14ac:dyDescent="0.3">
      <c r="A4734" s="19" t="s">
        <v>2612</v>
      </c>
      <c r="B4734" s="7">
        <v>93450</v>
      </c>
    </row>
    <row r="4735" spans="1:2" x14ac:dyDescent="0.3">
      <c r="A4735" s="20" t="s">
        <v>2733</v>
      </c>
      <c r="B4735" s="7">
        <v>27500</v>
      </c>
    </row>
    <row r="4736" spans="1:2" x14ac:dyDescent="0.3">
      <c r="A4736" s="21" t="s">
        <v>2799</v>
      </c>
      <c r="B4736" s="7">
        <v>27500</v>
      </c>
    </row>
    <row r="4737" spans="1:2" x14ac:dyDescent="0.3">
      <c r="A4737" s="22" t="s">
        <v>2756</v>
      </c>
      <c r="B4737" s="7">
        <v>27500</v>
      </c>
    </row>
    <row r="4738" spans="1:2" x14ac:dyDescent="0.3">
      <c r="A4738" s="23">
        <v>45904.547685185185</v>
      </c>
      <c r="B4738" s="7">
        <v>27500</v>
      </c>
    </row>
    <row r="4739" spans="1:2" x14ac:dyDescent="0.3">
      <c r="A4739" s="20" t="s">
        <v>2734</v>
      </c>
      <c r="B4739" s="7">
        <v>65950</v>
      </c>
    </row>
    <row r="4740" spans="1:2" x14ac:dyDescent="0.3">
      <c r="A4740" s="21" t="s">
        <v>2777</v>
      </c>
      <c r="B4740" s="7">
        <v>25700</v>
      </c>
    </row>
    <row r="4741" spans="1:2" x14ac:dyDescent="0.3">
      <c r="A4741" s="22" t="s">
        <v>2767</v>
      </c>
      <c r="B4741" s="7">
        <v>25700</v>
      </c>
    </row>
    <row r="4742" spans="1:2" x14ac:dyDescent="0.3">
      <c r="A4742" s="23">
        <v>45904.605358796296</v>
      </c>
      <c r="B4742" s="7">
        <v>25700</v>
      </c>
    </row>
    <row r="4743" spans="1:2" x14ac:dyDescent="0.3">
      <c r="A4743" s="21" t="s">
        <v>2764</v>
      </c>
      <c r="B4743" s="7">
        <v>40250</v>
      </c>
    </row>
    <row r="4744" spans="1:2" x14ac:dyDescent="0.3">
      <c r="A4744" s="22" t="s">
        <v>2778</v>
      </c>
      <c r="B4744" s="7">
        <v>40250</v>
      </c>
    </row>
    <row r="4745" spans="1:2" x14ac:dyDescent="0.3">
      <c r="A4745" s="23">
        <v>45904.614282407405</v>
      </c>
      <c r="B4745" s="7">
        <v>40250</v>
      </c>
    </row>
    <row r="4746" spans="1:2" x14ac:dyDescent="0.3">
      <c r="A4746" s="19" t="s">
        <v>2613</v>
      </c>
      <c r="B4746" s="7">
        <v>131500</v>
      </c>
    </row>
    <row r="4747" spans="1:2" x14ac:dyDescent="0.3">
      <c r="A4747" s="20" t="s">
        <v>2732</v>
      </c>
      <c r="B4747" s="7">
        <v>68500</v>
      </c>
    </row>
    <row r="4748" spans="1:2" x14ac:dyDescent="0.3">
      <c r="A4748" s="21" t="s">
        <v>2750</v>
      </c>
      <c r="B4748" s="7">
        <v>55000</v>
      </c>
    </row>
    <row r="4749" spans="1:2" x14ac:dyDescent="0.3">
      <c r="A4749" s="22" t="s">
        <v>2760</v>
      </c>
      <c r="B4749" s="7">
        <v>55000</v>
      </c>
    </row>
    <row r="4750" spans="1:2" x14ac:dyDescent="0.3">
      <c r="A4750" s="23">
        <v>45906.510578703703</v>
      </c>
      <c r="B4750" s="7">
        <v>55000</v>
      </c>
    </row>
    <row r="4751" spans="1:2" x14ac:dyDescent="0.3">
      <c r="A4751" s="21" t="s">
        <v>2768</v>
      </c>
      <c r="B4751" s="7">
        <v>13500</v>
      </c>
    </row>
    <row r="4752" spans="1:2" x14ac:dyDescent="0.3">
      <c r="A4752" s="22" t="s">
        <v>2783</v>
      </c>
      <c r="B4752" s="7">
        <v>13500</v>
      </c>
    </row>
    <row r="4753" spans="1:2" x14ac:dyDescent="0.3">
      <c r="A4753" s="23">
        <v>45906.520335648151</v>
      </c>
      <c r="B4753" s="7">
        <v>13500</v>
      </c>
    </row>
    <row r="4754" spans="1:2" x14ac:dyDescent="0.3">
      <c r="A4754" s="20" t="s">
        <v>2733</v>
      </c>
      <c r="B4754" s="7">
        <v>62999.999999999993</v>
      </c>
    </row>
    <row r="4755" spans="1:2" x14ac:dyDescent="0.3">
      <c r="A4755" s="21" t="s">
        <v>2779</v>
      </c>
      <c r="B4755" s="7">
        <v>62999.999999999993</v>
      </c>
    </row>
    <row r="4756" spans="1:2" x14ac:dyDescent="0.3">
      <c r="A4756" s="22" t="s">
        <v>2747</v>
      </c>
      <c r="B4756" s="7">
        <v>62999.999999999993</v>
      </c>
    </row>
    <row r="4757" spans="1:2" x14ac:dyDescent="0.3">
      <c r="A4757" s="23">
        <v>45906.554583333331</v>
      </c>
      <c r="B4757" s="7">
        <v>62999.999999999993</v>
      </c>
    </row>
    <row r="4758" spans="1:2" x14ac:dyDescent="0.3">
      <c r="A4758" s="19" t="s">
        <v>2614</v>
      </c>
      <c r="B4758" s="7">
        <v>38000</v>
      </c>
    </row>
    <row r="4759" spans="1:2" x14ac:dyDescent="0.3">
      <c r="A4759" s="20" t="s">
        <v>2731</v>
      </c>
      <c r="B4759" s="7">
        <v>12000</v>
      </c>
    </row>
    <row r="4760" spans="1:2" x14ac:dyDescent="0.3">
      <c r="A4760" s="21" t="s">
        <v>2764</v>
      </c>
      <c r="B4760" s="7">
        <v>12000</v>
      </c>
    </row>
    <row r="4761" spans="1:2" x14ac:dyDescent="0.3">
      <c r="A4761" s="22" t="s">
        <v>2756</v>
      </c>
      <c r="B4761" s="7">
        <v>12000</v>
      </c>
    </row>
    <row r="4762" spans="1:2" x14ac:dyDescent="0.3">
      <c r="A4762" s="23">
        <v>45907.489351851851</v>
      </c>
      <c r="B4762" s="7">
        <v>12000</v>
      </c>
    </row>
    <row r="4763" spans="1:2" x14ac:dyDescent="0.3">
      <c r="A4763" s="20" t="s">
        <v>2733</v>
      </c>
      <c r="B4763" s="7">
        <v>26000</v>
      </c>
    </row>
    <row r="4764" spans="1:2" x14ac:dyDescent="0.3">
      <c r="A4764" s="21" t="s">
        <v>2759</v>
      </c>
      <c r="B4764" s="7">
        <v>26000</v>
      </c>
    </row>
    <row r="4765" spans="1:2" x14ac:dyDescent="0.3">
      <c r="A4765" s="22" t="s">
        <v>2800</v>
      </c>
      <c r="B4765" s="7">
        <v>26000</v>
      </c>
    </row>
    <row r="4766" spans="1:2" x14ac:dyDescent="0.3">
      <c r="A4766" s="23">
        <v>45907.555486111109</v>
      </c>
      <c r="B4766" s="7">
        <v>26000</v>
      </c>
    </row>
    <row r="4767" spans="1:2" x14ac:dyDescent="0.3">
      <c r="A4767" s="19" t="s">
        <v>2615</v>
      </c>
      <c r="B4767" s="7">
        <v>19500</v>
      </c>
    </row>
    <row r="4768" spans="1:2" x14ac:dyDescent="0.3">
      <c r="A4768" s="20" t="s">
        <v>2738</v>
      </c>
      <c r="B4768" s="7">
        <v>19500</v>
      </c>
    </row>
    <row r="4769" spans="1:2" x14ac:dyDescent="0.3">
      <c r="A4769" s="21" t="s">
        <v>2787</v>
      </c>
      <c r="B4769" s="7">
        <v>19500</v>
      </c>
    </row>
    <row r="4770" spans="1:2" x14ac:dyDescent="0.3">
      <c r="A4770" s="22" t="s">
        <v>2770</v>
      </c>
      <c r="B4770" s="7">
        <v>19500</v>
      </c>
    </row>
    <row r="4771" spans="1:2" x14ac:dyDescent="0.3">
      <c r="A4771" s="23">
        <v>45908.758611111109</v>
      </c>
      <c r="B4771" s="7">
        <v>19500</v>
      </c>
    </row>
    <row r="4772" spans="1:2" x14ac:dyDescent="0.3">
      <c r="A4772" s="19" t="s">
        <v>2616</v>
      </c>
      <c r="B4772" s="7">
        <v>123595</v>
      </c>
    </row>
    <row r="4773" spans="1:2" x14ac:dyDescent="0.3">
      <c r="A4773" s="20" t="s">
        <v>2735</v>
      </c>
      <c r="B4773" s="7">
        <v>16720</v>
      </c>
    </row>
    <row r="4774" spans="1:2" x14ac:dyDescent="0.3">
      <c r="A4774" s="21" t="s">
        <v>2783</v>
      </c>
      <c r="B4774" s="7">
        <v>16720</v>
      </c>
    </row>
    <row r="4775" spans="1:2" x14ac:dyDescent="0.3">
      <c r="A4775" s="22" t="s">
        <v>2772</v>
      </c>
      <c r="B4775" s="7">
        <v>16720</v>
      </c>
    </row>
    <row r="4776" spans="1:2" x14ac:dyDescent="0.3">
      <c r="A4776" s="23">
        <v>45909.637118055558</v>
      </c>
      <c r="B4776" s="7">
        <v>16720</v>
      </c>
    </row>
    <row r="4777" spans="1:2" x14ac:dyDescent="0.3">
      <c r="A4777" s="20" t="s">
        <v>2736</v>
      </c>
      <c r="B4777" s="7">
        <v>52250</v>
      </c>
    </row>
    <row r="4778" spans="1:2" x14ac:dyDescent="0.3">
      <c r="A4778" s="21" t="s">
        <v>2755</v>
      </c>
      <c r="B4778" s="7">
        <v>18050</v>
      </c>
    </row>
    <row r="4779" spans="1:2" x14ac:dyDescent="0.3">
      <c r="A4779" s="22" t="s">
        <v>2762</v>
      </c>
      <c r="B4779" s="7">
        <v>18050</v>
      </c>
    </row>
    <row r="4780" spans="1:2" x14ac:dyDescent="0.3">
      <c r="A4780" s="23">
        <v>45909.674259259256</v>
      </c>
      <c r="B4780" s="7">
        <v>18050</v>
      </c>
    </row>
    <row r="4781" spans="1:2" x14ac:dyDescent="0.3">
      <c r="A4781" s="21" t="s">
        <v>2783</v>
      </c>
      <c r="B4781" s="7">
        <v>34200</v>
      </c>
    </row>
    <row r="4782" spans="1:2" x14ac:dyDescent="0.3">
      <c r="A4782" s="22" t="s">
        <v>2748</v>
      </c>
      <c r="B4782" s="7">
        <v>34200</v>
      </c>
    </row>
    <row r="4783" spans="1:2" x14ac:dyDescent="0.3">
      <c r="A4783" s="23">
        <v>45909.678576388891</v>
      </c>
      <c r="B4783" s="7">
        <v>34200</v>
      </c>
    </row>
    <row r="4784" spans="1:2" x14ac:dyDescent="0.3">
      <c r="A4784" s="20" t="s">
        <v>2741</v>
      </c>
      <c r="B4784" s="7">
        <v>13300</v>
      </c>
    </row>
    <row r="4785" spans="1:2" x14ac:dyDescent="0.3">
      <c r="A4785" s="21" t="s">
        <v>2757</v>
      </c>
      <c r="B4785" s="7">
        <v>13300</v>
      </c>
    </row>
    <row r="4786" spans="1:2" x14ac:dyDescent="0.3">
      <c r="A4786" s="22" t="s">
        <v>2749</v>
      </c>
      <c r="B4786" s="7">
        <v>13300</v>
      </c>
    </row>
    <row r="4787" spans="1:2" x14ac:dyDescent="0.3">
      <c r="A4787" s="23">
        <v>45909.879733796297</v>
      </c>
      <c r="B4787" s="7">
        <v>13300</v>
      </c>
    </row>
    <row r="4788" spans="1:2" x14ac:dyDescent="0.3">
      <c r="A4788" s="20" t="s">
        <v>2742</v>
      </c>
      <c r="B4788" s="7">
        <v>2850</v>
      </c>
    </row>
    <row r="4789" spans="1:2" x14ac:dyDescent="0.3">
      <c r="A4789" s="21" t="s">
        <v>2757</v>
      </c>
      <c r="B4789" s="7">
        <v>2850</v>
      </c>
    </row>
    <row r="4790" spans="1:2" x14ac:dyDescent="0.3">
      <c r="A4790" s="22" t="s">
        <v>2795</v>
      </c>
      <c r="B4790" s="7">
        <v>2850</v>
      </c>
    </row>
    <row r="4791" spans="1:2" x14ac:dyDescent="0.3">
      <c r="A4791" s="23">
        <v>45909.921261574076</v>
      </c>
      <c r="B4791" s="7">
        <v>2850</v>
      </c>
    </row>
    <row r="4792" spans="1:2" x14ac:dyDescent="0.3">
      <c r="A4792" s="20" t="s">
        <v>2743</v>
      </c>
      <c r="B4792" s="7">
        <v>38475</v>
      </c>
    </row>
    <row r="4793" spans="1:2" x14ac:dyDescent="0.3">
      <c r="A4793" s="21" t="s">
        <v>2780</v>
      </c>
      <c r="B4793" s="7">
        <v>38475</v>
      </c>
    </row>
    <row r="4794" spans="1:2" x14ac:dyDescent="0.3">
      <c r="A4794" s="22" t="s">
        <v>2753</v>
      </c>
      <c r="B4794" s="7">
        <v>38475</v>
      </c>
    </row>
    <row r="4795" spans="1:2" x14ac:dyDescent="0.3">
      <c r="A4795" s="23">
        <v>45909.991354166668</v>
      </c>
      <c r="B4795" s="7">
        <v>38475</v>
      </c>
    </row>
    <row r="4796" spans="1:2" x14ac:dyDescent="0.3">
      <c r="A4796" s="19" t="s">
        <v>2617</v>
      </c>
      <c r="B4796" s="7">
        <v>4650</v>
      </c>
    </row>
    <row r="4797" spans="1:2" x14ac:dyDescent="0.3">
      <c r="A4797" s="20" t="s">
        <v>2728</v>
      </c>
      <c r="B4797" s="7">
        <v>4650</v>
      </c>
    </row>
    <row r="4798" spans="1:2" x14ac:dyDescent="0.3">
      <c r="A4798" s="21" t="s">
        <v>2793</v>
      </c>
      <c r="B4798" s="7">
        <v>4650</v>
      </c>
    </row>
    <row r="4799" spans="1:2" x14ac:dyDescent="0.3">
      <c r="A4799" s="22" t="s">
        <v>2772</v>
      </c>
      <c r="B4799" s="7">
        <v>4650</v>
      </c>
    </row>
    <row r="4800" spans="1:2" x14ac:dyDescent="0.3">
      <c r="A4800" s="23">
        <v>45911.336423611108</v>
      </c>
      <c r="B4800" s="7">
        <v>4650</v>
      </c>
    </row>
    <row r="4801" spans="1:2" x14ac:dyDescent="0.3">
      <c r="A4801" s="19" t="s">
        <v>2618</v>
      </c>
      <c r="B4801" s="7">
        <v>44000</v>
      </c>
    </row>
    <row r="4802" spans="1:2" x14ac:dyDescent="0.3">
      <c r="A4802" s="20" t="s">
        <v>2728</v>
      </c>
      <c r="B4802" s="7">
        <v>44000</v>
      </c>
    </row>
    <row r="4803" spans="1:2" x14ac:dyDescent="0.3">
      <c r="A4803" s="21" t="s">
        <v>2775</v>
      </c>
      <c r="B4803" s="7">
        <v>44000</v>
      </c>
    </row>
    <row r="4804" spans="1:2" x14ac:dyDescent="0.3">
      <c r="A4804" s="22" t="s">
        <v>2789</v>
      </c>
      <c r="B4804" s="7">
        <v>44000</v>
      </c>
    </row>
    <row r="4805" spans="1:2" x14ac:dyDescent="0.3">
      <c r="A4805" s="23">
        <v>45912.354421296295</v>
      </c>
      <c r="B4805" s="7">
        <v>44000</v>
      </c>
    </row>
    <row r="4806" spans="1:2" x14ac:dyDescent="0.3">
      <c r="A4806" s="19" t="s">
        <v>2619</v>
      </c>
      <c r="B4806" s="7">
        <v>176450</v>
      </c>
    </row>
    <row r="4807" spans="1:2" x14ac:dyDescent="0.3">
      <c r="A4807" s="20" t="s">
        <v>2729</v>
      </c>
      <c r="B4807" s="7">
        <v>18200</v>
      </c>
    </row>
    <row r="4808" spans="1:2" x14ac:dyDescent="0.3">
      <c r="A4808" s="21" t="s">
        <v>2771</v>
      </c>
      <c r="B4808" s="7">
        <v>18200</v>
      </c>
    </row>
    <row r="4809" spans="1:2" x14ac:dyDescent="0.3">
      <c r="A4809" s="22" t="s">
        <v>2757</v>
      </c>
      <c r="B4809" s="7">
        <v>18200</v>
      </c>
    </row>
    <row r="4810" spans="1:2" x14ac:dyDescent="0.3">
      <c r="A4810" s="23">
        <v>45913.407013888886</v>
      </c>
      <c r="B4810" s="7">
        <v>18200</v>
      </c>
    </row>
    <row r="4811" spans="1:2" x14ac:dyDescent="0.3">
      <c r="A4811" s="20" t="s">
        <v>2732</v>
      </c>
      <c r="B4811" s="7">
        <v>138000</v>
      </c>
    </row>
    <row r="4812" spans="1:2" x14ac:dyDescent="0.3">
      <c r="A4812" s="21" t="s">
        <v>2746</v>
      </c>
      <c r="B4812" s="7">
        <v>138000</v>
      </c>
    </row>
    <row r="4813" spans="1:2" x14ac:dyDescent="0.3">
      <c r="A4813" s="22" t="s">
        <v>2764</v>
      </c>
      <c r="B4813" s="7">
        <v>138000</v>
      </c>
    </row>
    <row r="4814" spans="1:2" x14ac:dyDescent="0.3">
      <c r="A4814" s="23">
        <v>45913.50953703704</v>
      </c>
      <c r="B4814" s="7">
        <v>138000</v>
      </c>
    </row>
    <row r="4815" spans="1:2" x14ac:dyDescent="0.3">
      <c r="A4815" s="20" t="s">
        <v>2735</v>
      </c>
      <c r="B4815" s="7">
        <v>20250</v>
      </c>
    </row>
    <row r="4816" spans="1:2" x14ac:dyDescent="0.3">
      <c r="A4816" s="21" t="s">
        <v>2787</v>
      </c>
      <c r="B4816" s="7">
        <v>20250</v>
      </c>
    </row>
    <row r="4817" spans="1:2" x14ac:dyDescent="0.3">
      <c r="A4817" s="22" t="s">
        <v>2796</v>
      </c>
      <c r="B4817" s="7">
        <v>20250</v>
      </c>
    </row>
    <row r="4818" spans="1:2" x14ac:dyDescent="0.3">
      <c r="A4818" s="23">
        <v>45913.634016203701</v>
      </c>
      <c r="B4818" s="7">
        <v>20250</v>
      </c>
    </row>
    <row r="4819" spans="1:2" x14ac:dyDescent="0.3">
      <c r="A4819" s="19" t="s">
        <v>2620</v>
      </c>
      <c r="B4819" s="7">
        <v>174100</v>
      </c>
    </row>
    <row r="4820" spans="1:2" x14ac:dyDescent="0.3">
      <c r="A4820" s="20" t="s">
        <v>2722</v>
      </c>
      <c r="B4820" s="7">
        <v>27000</v>
      </c>
    </row>
    <row r="4821" spans="1:2" x14ac:dyDescent="0.3">
      <c r="A4821" s="21" t="s">
        <v>2779</v>
      </c>
      <c r="B4821" s="7">
        <v>27000</v>
      </c>
    </row>
    <row r="4822" spans="1:2" x14ac:dyDescent="0.3">
      <c r="A4822" s="22" t="s">
        <v>2777</v>
      </c>
      <c r="B4822" s="7">
        <v>27000</v>
      </c>
    </row>
    <row r="4823" spans="1:2" x14ac:dyDescent="0.3">
      <c r="A4823" s="23">
        <v>45914.096192129633</v>
      </c>
      <c r="B4823" s="7">
        <v>27000</v>
      </c>
    </row>
    <row r="4824" spans="1:2" x14ac:dyDescent="0.3">
      <c r="A4824" s="20" t="s">
        <v>2723</v>
      </c>
      <c r="B4824" s="7">
        <v>13000</v>
      </c>
    </row>
    <row r="4825" spans="1:2" x14ac:dyDescent="0.3">
      <c r="A4825" s="21" t="s">
        <v>2790</v>
      </c>
      <c r="B4825" s="7">
        <v>13000</v>
      </c>
    </row>
    <row r="4826" spans="1:2" x14ac:dyDescent="0.3">
      <c r="A4826" s="22" t="s">
        <v>2801</v>
      </c>
      <c r="B4826" s="7">
        <v>13000</v>
      </c>
    </row>
    <row r="4827" spans="1:2" x14ac:dyDescent="0.3">
      <c r="A4827" s="23">
        <v>45914.127025462964</v>
      </c>
      <c r="B4827" s="7">
        <v>13000</v>
      </c>
    </row>
    <row r="4828" spans="1:2" x14ac:dyDescent="0.3">
      <c r="A4828" s="20" t="s">
        <v>2727</v>
      </c>
      <c r="B4828" s="7">
        <v>13500</v>
      </c>
    </row>
    <row r="4829" spans="1:2" x14ac:dyDescent="0.3">
      <c r="A4829" s="21" t="s">
        <v>2754</v>
      </c>
      <c r="B4829" s="7">
        <v>13500</v>
      </c>
    </row>
    <row r="4830" spans="1:2" x14ac:dyDescent="0.3">
      <c r="A4830" s="22" t="s">
        <v>2761</v>
      </c>
      <c r="B4830" s="7">
        <v>13500</v>
      </c>
    </row>
    <row r="4831" spans="1:2" x14ac:dyDescent="0.3">
      <c r="A4831" s="23">
        <v>45914.311342592591</v>
      </c>
      <c r="B4831" s="7">
        <v>13500</v>
      </c>
    </row>
    <row r="4832" spans="1:2" x14ac:dyDescent="0.3">
      <c r="A4832" s="20" t="s">
        <v>2729</v>
      </c>
      <c r="B4832" s="7">
        <v>14000</v>
      </c>
    </row>
    <row r="4833" spans="1:2" x14ac:dyDescent="0.3">
      <c r="A4833" s="21" t="s">
        <v>2798</v>
      </c>
      <c r="B4833" s="7">
        <v>14000</v>
      </c>
    </row>
    <row r="4834" spans="1:2" x14ac:dyDescent="0.3">
      <c r="A4834" s="22" t="s">
        <v>2753</v>
      </c>
      <c r="B4834" s="7">
        <v>14000</v>
      </c>
    </row>
    <row r="4835" spans="1:2" x14ac:dyDescent="0.3">
      <c r="A4835" s="23">
        <v>45914.402465277781</v>
      </c>
      <c r="B4835" s="7">
        <v>14000</v>
      </c>
    </row>
    <row r="4836" spans="1:2" x14ac:dyDescent="0.3">
      <c r="A4836" s="20" t="s">
        <v>2733</v>
      </c>
      <c r="B4836" s="7">
        <v>50600.000000000007</v>
      </c>
    </row>
    <row r="4837" spans="1:2" x14ac:dyDescent="0.3">
      <c r="A4837" s="21" t="s">
        <v>2801</v>
      </c>
      <c r="B4837" s="7">
        <v>50600.000000000007</v>
      </c>
    </row>
    <row r="4838" spans="1:2" x14ac:dyDescent="0.3">
      <c r="A4838" s="22" t="s">
        <v>2781</v>
      </c>
      <c r="B4838" s="7">
        <v>50600.000000000007</v>
      </c>
    </row>
    <row r="4839" spans="1:2" x14ac:dyDescent="0.3">
      <c r="A4839" s="23">
        <v>45914.580300925925</v>
      </c>
      <c r="B4839" s="7">
        <v>50600.000000000007</v>
      </c>
    </row>
    <row r="4840" spans="1:2" x14ac:dyDescent="0.3">
      <c r="A4840" s="20" t="s">
        <v>2734</v>
      </c>
      <c r="B4840" s="7">
        <v>56000</v>
      </c>
    </row>
    <row r="4841" spans="1:2" x14ac:dyDescent="0.3">
      <c r="A4841" s="21" t="s">
        <v>2747</v>
      </c>
      <c r="B4841" s="7">
        <v>56000</v>
      </c>
    </row>
    <row r="4842" spans="1:2" x14ac:dyDescent="0.3">
      <c r="A4842" s="22" t="s">
        <v>2771</v>
      </c>
      <c r="B4842" s="7">
        <v>56000</v>
      </c>
    </row>
    <row r="4843" spans="1:2" x14ac:dyDescent="0.3">
      <c r="A4843" s="23">
        <v>45914.608865740738</v>
      </c>
      <c r="B4843" s="7">
        <v>56000</v>
      </c>
    </row>
    <row r="4844" spans="1:2" x14ac:dyDescent="0.3">
      <c r="A4844" s="19" t="s">
        <v>2621</v>
      </c>
      <c r="B4844" s="7">
        <v>20000</v>
      </c>
    </row>
    <row r="4845" spans="1:2" x14ac:dyDescent="0.3">
      <c r="A4845" s="20" t="s">
        <v>2736</v>
      </c>
      <c r="B4845" s="7">
        <v>20000</v>
      </c>
    </row>
    <row r="4846" spans="1:2" x14ac:dyDescent="0.3">
      <c r="A4846" s="21" t="s">
        <v>2771</v>
      </c>
      <c r="B4846" s="7">
        <v>20000</v>
      </c>
    </row>
    <row r="4847" spans="1:2" x14ac:dyDescent="0.3">
      <c r="A4847" s="22" t="s">
        <v>2753</v>
      </c>
      <c r="B4847" s="7">
        <v>20000</v>
      </c>
    </row>
    <row r="4848" spans="1:2" x14ac:dyDescent="0.3">
      <c r="A4848" s="23">
        <v>45915.698993055557</v>
      </c>
      <c r="B4848" s="7">
        <v>20000</v>
      </c>
    </row>
    <row r="4849" spans="1:2" x14ac:dyDescent="0.3">
      <c r="A4849" s="19" t="s">
        <v>2622</v>
      </c>
      <c r="B4849" s="7">
        <v>30500</v>
      </c>
    </row>
    <row r="4850" spans="1:2" x14ac:dyDescent="0.3">
      <c r="A4850" s="20" t="s">
        <v>2730</v>
      </c>
      <c r="B4850" s="7">
        <v>8000</v>
      </c>
    </row>
    <row r="4851" spans="1:2" x14ac:dyDescent="0.3">
      <c r="A4851" s="21" t="s">
        <v>2782</v>
      </c>
      <c r="B4851" s="7">
        <v>8000</v>
      </c>
    </row>
    <row r="4852" spans="1:2" x14ac:dyDescent="0.3">
      <c r="A4852" s="22" t="s">
        <v>2781</v>
      </c>
      <c r="B4852" s="7">
        <v>8000</v>
      </c>
    </row>
    <row r="4853" spans="1:2" x14ac:dyDescent="0.3">
      <c r="A4853" s="23">
        <v>45917.434467592589</v>
      </c>
      <c r="B4853" s="7">
        <v>8000</v>
      </c>
    </row>
    <row r="4854" spans="1:2" x14ac:dyDescent="0.3">
      <c r="A4854" s="20" t="s">
        <v>2734</v>
      </c>
      <c r="B4854" s="7">
        <v>9500</v>
      </c>
    </row>
    <row r="4855" spans="1:2" x14ac:dyDescent="0.3">
      <c r="A4855" s="21" t="s">
        <v>2786</v>
      </c>
      <c r="B4855" s="7">
        <v>9500</v>
      </c>
    </row>
    <row r="4856" spans="1:2" x14ac:dyDescent="0.3">
      <c r="A4856" s="22" t="s">
        <v>2762</v>
      </c>
      <c r="B4856" s="7">
        <v>9500</v>
      </c>
    </row>
    <row r="4857" spans="1:2" x14ac:dyDescent="0.3">
      <c r="A4857" s="23">
        <v>45917.612453703703</v>
      </c>
      <c r="B4857" s="7">
        <v>9500</v>
      </c>
    </row>
    <row r="4858" spans="1:2" x14ac:dyDescent="0.3">
      <c r="A4858" s="20" t="s">
        <v>2741</v>
      </c>
      <c r="B4858" s="7">
        <v>13000</v>
      </c>
    </row>
    <row r="4859" spans="1:2" x14ac:dyDescent="0.3">
      <c r="A4859" s="21" t="s">
        <v>2791</v>
      </c>
      <c r="B4859" s="7">
        <v>13000</v>
      </c>
    </row>
    <row r="4860" spans="1:2" x14ac:dyDescent="0.3">
      <c r="A4860" s="22" t="s">
        <v>2764</v>
      </c>
      <c r="B4860" s="7">
        <v>13000</v>
      </c>
    </row>
    <row r="4861" spans="1:2" x14ac:dyDescent="0.3">
      <c r="A4861" s="23">
        <v>45917.880370370367</v>
      </c>
      <c r="B4861" s="7">
        <v>13000</v>
      </c>
    </row>
    <row r="4862" spans="1:2" x14ac:dyDescent="0.3">
      <c r="A4862" s="19" t="s">
        <v>2623</v>
      </c>
      <c r="B4862" s="7">
        <v>5000</v>
      </c>
    </row>
    <row r="4863" spans="1:2" x14ac:dyDescent="0.3">
      <c r="A4863" s="20" t="s">
        <v>2729</v>
      </c>
      <c r="B4863" s="7">
        <v>5000</v>
      </c>
    </row>
    <row r="4864" spans="1:2" x14ac:dyDescent="0.3">
      <c r="A4864" s="21" t="s">
        <v>2785</v>
      </c>
      <c r="B4864" s="7">
        <v>5000</v>
      </c>
    </row>
    <row r="4865" spans="1:2" x14ac:dyDescent="0.3">
      <c r="A4865" s="22" t="s">
        <v>2786</v>
      </c>
      <c r="B4865" s="7">
        <v>5000</v>
      </c>
    </row>
    <row r="4866" spans="1:2" x14ac:dyDescent="0.3">
      <c r="A4866" s="23">
        <v>45918.378946759258</v>
      </c>
      <c r="B4866" s="7">
        <v>5000</v>
      </c>
    </row>
    <row r="4867" spans="1:2" x14ac:dyDescent="0.3">
      <c r="A4867" s="19" t="s">
        <v>2624</v>
      </c>
      <c r="B4867" s="7">
        <v>15200</v>
      </c>
    </row>
    <row r="4868" spans="1:2" x14ac:dyDescent="0.3">
      <c r="A4868" s="20" t="s">
        <v>2722</v>
      </c>
      <c r="B4868" s="7">
        <v>9000</v>
      </c>
    </row>
    <row r="4869" spans="1:2" x14ac:dyDescent="0.3">
      <c r="A4869" s="21" t="s">
        <v>2775</v>
      </c>
      <c r="B4869" s="7">
        <v>9000</v>
      </c>
    </row>
    <row r="4870" spans="1:2" x14ac:dyDescent="0.3">
      <c r="A4870" s="22" t="s">
        <v>2777</v>
      </c>
      <c r="B4870" s="7">
        <v>9000</v>
      </c>
    </row>
    <row r="4871" spans="1:2" x14ac:dyDescent="0.3">
      <c r="A4871" s="23">
        <v>45919.104525462964</v>
      </c>
      <c r="B4871" s="7">
        <v>9000</v>
      </c>
    </row>
    <row r="4872" spans="1:2" x14ac:dyDescent="0.3">
      <c r="A4872" s="20" t="s">
        <v>2740</v>
      </c>
      <c r="B4872" s="7">
        <v>6200</v>
      </c>
    </row>
    <row r="4873" spans="1:2" x14ac:dyDescent="0.3">
      <c r="A4873" s="21" t="s">
        <v>2752</v>
      </c>
      <c r="B4873" s="7">
        <v>6200</v>
      </c>
    </row>
    <row r="4874" spans="1:2" x14ac:dyDescent="0.3">
      <c r="A4874" s="22" t="s">
        <v>2777</v>
      </c>
      <c r="B4874" s="7">
        <v>6200</v>
      </c>
    </row>
    <row r="4875" spans="1:2" x14ac:dyDescent="0.3">
      <c r="A4875" s="23">
        <v>45919.867025462961</v>
      </c>
      <c r="B4875" s="7">
        <v>6200</v>
      </c>
    </row>
    <row r="4876" spans="1:2" x14ac:dyDescent="0.3">
      <c r="A4876" s="19" t="s">
        <v>2625</v>
      </c>
      <c r="B4876" s="7">
        <v>31550</v>
      </c>
    </row>
    <row r="4877" spans="1:2" x14ac:dyDescent="0.3">
      <c r="A4877" s="20" t="s">
        <v>2731</v>
      </c>
      <c r="B4877" s="7">
        <v>17550</v>
      </c>
    </row>
    <row r="4878" spans="1:2" x14ac:dyDescent="0.3">
      <c r="A4878" s="21" t="s">
        <v>2750</v>
      </c>
      <c r="B4878" s="7">
        <v>17550</v>
      </c>
    </row>
    <row r="4879" spans="1:2" x14ac:dyDescent="0.3">
      <c r="A4879" s="22" t="s">
        <v>2774</v>
      </c>
      <c r="B4879" s="7">
        <v>17550</v>
      </c>
    </row>
    <row r="4880" spans="1:2" x14ac:dyDescent="0.3">
      <c r="A4880" s="23">
        <v>45920.469421296293</v>
      </c>
      <c r="B4880" s="7">
        <v>17550</v>
      </c>
    </row>
    <row r="4881" spans="1:2" x14ac:dyDescent="0.3">
      <c r="A4881" s="20" t="s">
        <v>2742</v>
      </c>
      <c r="B4881" s="7">
        <v>14000</v>
      </c>
    </row>
    <row r="4882" spans="1:2" x14ac:dyDescent="0.3">
      <c r="A4882" s="21" t="s">
        <v>2798</v>
      </c>
      <c r="B4882" s="7">
        <v>14000</v>
      </c>
    </row>
    <row r="4883" spans="1:2" x14ac:dyDescent="0.3">
      <c r="A4883" s="22" t="s">
        <v>2797</v>
      </c>
      <c r="B4883" s="7">
        <v>14000</v>
      </c>
    </row>
    <row r="4884" spans="1:2" x14ac:dyDescent="0.3">
      <c r="A4884" s="23">
        <v>45920.943761574075</v>
      </c>
      <c r="B4884" s="7">
        <v>14000</v>
      </c>
    </row>
    <row r="4885" spans="1:2" x14ac:dyDescent="0.3">
      <c r="A4885" s="19" t="s">
        <v>2626</v>
      </c>
      <c r="B4885" s="7">
        <v>103800</v>
      </c>
    </row>
    <row r="4886" spans="1:2" x14ac:dyDescent="0.3">
      <c r="A4886" s="20" t="s">
        <v>2722</v>
      </c>
      <c r="B4886" s="7">
        <v>103800</v>
      </c>
    </row>
    <row r="4887" spans="1:2" x14ac:dyDescent="0.3">
      <c r="A4887" s="21" t="s">
        <v>2769</v>
      </c>
      <c r="B4887" s="7">
        <v>103800</v>
      </c>
    </row>
    <row r="4888" spans="1:2" x14ac:dyDescent="0.3">
      <c r="A4888" s="22" t="s">
        <v>2769</v>
      </c>
      <c r="B4888" s="7">
        <v>103800</v>
      </c>
    </row>
    <row r="4889" spans="1:2" x14ac:dyDescent="0.3">
      <c r="A4889" s="23">
        <v>45921.115104166667</v>
      </c>
      <c r="B4889" s="7">
        <v>103800</v>
      </c>
    </row>
    <row r="4890" spans="1:2" x14ac:dyDescent="0.3">
      <c r="A4890" s="19" t="s">
        <v>2627</v>
      </c>
      <c r="B4890" s="7">
        <v>45500</v>
      </c>
    </row>
    <row r="4891" spans="1:2" x14ac:dyDescent="0.3">
      <c r="A4891" s="20" t="s">
        <v>2727</v>
      </c>
      <c r="B4891" s="7">
        <v>4500</v>
      </c>
    </row>
    <row r="4892" spans="1:2" x14ac:dyDescent="0.3">
      <c r="A4892" s="21" t="s">
        <v>2751</v>
      </c>
      <c r="B4892" s="7">
        <v>4500</v>
      </c>
    </row>
    <row r="4893" spans="1:2" x14ac:dyDescent="0.3">
      <c r="A4893" s="22" t="s">
        <v>2778</v>
      </c>
      <c r="B4893" s="7">
        <v>4500</v>
      </c>
    </row>
    <row r="4894" spans="1:2" x14ac:dyDescent="0.3">
      <c r="A4894" s="23">
        <v>45922.299699074072</v>
      </c>
      <c r="B4894" s="7">
        <v>4500</v>
      </c>
    </row>
    <row r="4895" spans="1:2" x14ac:dyDescent="0.3">
      <c r="A4895" s="20" t="s">
        <v>2733</v>
      </c>
      <c r="B4895" s="7">
        <v>41000</v>
      </c>
    </row>
    <row r="4896" spans="1:2" x14ac:dyDescent="0.3">
      <c r="A4896" s="21" t="s">
        <v>2750</v>
      </c>
      <c r="B4896" s="7">
        <v>41000</v>
      </c>
    </row>
    <row r="4897" spans="1:2" x14ac:dyDescent="0.3">
      <c r="A4897" s="22" t="s">
        <v>2781</v>
      </c>
      <c r="B4897" s="7">
        <v>41000</v>
      </c>
    </row>
    <row r="4898" spans="1:2" x14ac:dyDescent="0.3">
      <c r="A4898" s="23">
        <v>45922.552523148152</v>
      </c>
      <c r="B4898" s="7">
        <v>41000</v>
      </c>
    </row>
    <row r="4899" spans="1:2" x14ac:dyDescent="0.3">
      <c r="A4899" s="19" t="s">
        <v>2628</v>
      </c>
      <c r="B4899" s="7">
        <v>10800</v>
      </c>
    </row>
    <row r="4900" spans="1:2" x14ac:dyDescent="0.3">
      <c r="A4900" s="20" t="s">
        <v>2742</v>
      </c>
      <c r="B4900" s="7">
        <v>10800</v>
      </c>
    </row>
    <row r="4901" spans="1:2" x14ac:dyDescent="0.3">
      <c r="A4901" s="21" t="s">
        <v>2768</v>
      </c>
      <c r="B4901" s="7">
        <v>10800</v>
      </c>
    </row>
    <row r="4902" spans="1:2" x14ac:dyDescent="0.3">
      <c r="A4902" s="22" t="s">
        <v>2785</v>
      </c>
      <c r="B4902" s="7">
        <v>10800</v>
      </c>
    </row>
    <row r="4903" spans="1:2" x14ac:dyDescent="0.3">
      <c r="A4903" s="23">
        <v>45923.936863425923</v>
      </c>
      <c r="B4903" s="7">
        <v>10800</v>
      </c>
    </row>
    <row r="4904" spans="1:2" x14ac:dyDescent="0.3">
      <c r="A4904" s="19" t="s">
        <v>2629</v>
      </c>
      <c r="B4904" s="7">
        <v>13500</v>
      </c>
    </row>
    <row r="4905" spans="1:2" x14ac:dyDescent="0.3">
      <c r="A4905" s="20" t="s">
        <v>2726</v>
      </c>
      <c r="B4905" s="7">
        <v>13500</v>
      </c>
    </row>
    <row r="4906" spans="1:2" x14ac:dyDescent="0.3">
      <c r="A4906" s="21" t="s">
        <v>2746</v>
      </c>
      <c r="B4906" s="7">
        <v>13500</v>
      </c>
    </row>
    <row r="4907" spans="1:2" x14ac:dyDescent="0.3">
      <c r="A4907" s="22" t="s">
        <v>2795</v>
      </c>
      <c r="B4907" s="7">
        <v>13500</v>
      </c>
    </row>
    <row r="4908" spans="1:2" x14ac:dyDescent="0.3">
      <c r="A4908" s="23">
        <v>45924.259456018517</v>
      </c>
      <c r="B4908" s="7">
        <v>13500</v>
      </c>
    </row>
    <row r="4909" spans="1:2" x14ac:dyDescent="0.3">
      <c r="A4909" s="19" t="s">
        <v>2630</v>
      </c>
      <c r="B4909" s="7">
        <v>619780</v>
      </c>
    </row>
    <row r="4910" spans="1:2" x14ac:dyDescent="0.3">
      <c r="A4910" s="20" t="s">
        <v>2727</v>
      </c>
      <c r="B4910" s="7">
        <v>41800</v>
      </c>
    </row>
    <row r="4911" spans="1:2" x14ac:dyDescent="0.3">
      <c r="A4911" s="21" t="s">
        <v>2762</v>
      </c>
      <c r="B4911" s="7">
        <v>41800</v>
      </c>
    </row>
    <row r="4912" spans="1:2" x14ac:dyDescent="0.3">
      <c r="A4912" s="22" t="s">
        <v>2777</v>
      </c>
      <c r="B4912" s="7">
        <v>41800</v>
      </c>
    </row>
    <row r="4913" spans="1:2" x14ac:dyDescent="0.3">
      <c r="A4913" s="23">
        <v>45925.330914351849</v>
      </c>
      <c r="B4913" s="7">
        <v>41800</v>
      </c>
    </row>
    <row r="4914" spans="1:2" x14ac:dyDescent="0.3">
      <c r="A4914" s="20" t="s">
        <v>2729</v>
      </c>
      <c r="B4914" s="7">
        <v>48687.5</v>
      </c>
    </row>
    <row r="4915" spans="1:2" x14ac:dyDescent="0.3">
      <c r="A4915" s="21" t="s">
        <v>2790</v>
      </c>
      <c r="B4915" s="7">
        <v>17100</v>
      </c>
    </row>
    <row r="4916" spans="1:2" x14ac:dyDescent="0.3">
      <c r="A4916" s="22" t="s">
        <v>2802</v>
      </c>
      <c r="B4916" s="7">
        <v>17100</v>
      </c>
    </row>
    <row r="4917" spans="1:2" x14ac:dyDescent="0.3">
      <c r="A4917" s="23">
        <v>45925.377002314817</v>
      </c>
      <c r="B4917" s="7">
        <v>17100</v>
      </c>
    </row>
    <row r="4918" spans="1:2" x14ac:dyDescent="0.3">
      <c r="A4918" s="21" t="s">
        <v>2769</v>
      </c>
      <c r="B4918" s="7">
        <v>31587.5</v>
      </c>
    </row>
    <row r="4919" spans="1:2" x14ac:dyDescent="0.3">
      <c r="A4919" s="22" t="s">
        <v>2764</v>
      </c>
      <c r="B4919" s="7">
        <v>31587.5</v>
      </c>
    </row>
    <row r="4920" spans="1:2" x14ac:dyDescent="0.3">
      <c r="A4920" s="23">
        <v>45925.406759259262</v>
      </c>
      <c r="B4920" s="7">
        <v>31587.5</v>
      </c>
    </row>
    <row r="4921" spans="1:2" x14ac:dyDescent="0.3">
      <c r="A4921" s="20" t="s">
        <v>2730</v>
      </c>
      <c r="B4921" s="7">
        <v>51300</v>
      </c>
    </row>
    <row r="4922" spans="1:2" x14ac:dyDescent="0.3">
      <c r="A4922" s="21" t="s">
        <v>2781</v>
      </c>
      <c r="B4922" s="7">
        <v>7600</v>
      </c>
    </row>
    <row r="4923" spans="1:2" x14ac:dyDescent="0.3">
      <c r="A4923" s="22" t="s">
        <v>2773</v>
      </c>
      <c r="B4923" s="7">
        <v>7600</v>
      </c>
    </row>
    <row r="4924" spans="1:2" x14ac:dyDescent="0.3">
      <c r="A4924" s="23">
        <v>45925.443356481483</v>
      </c>
      <c r="B4924" s="7">
        <v>7600</v>
      </c>
    </row>
    <row r="4925" spans="1:2" x14ac:dyDescent="0.3">
      <c r="A4925" s="21" t="s">
        <v>2805</v>
      </c>
      <c r="B4925" s="7">
        <v>43700</v>
      </c>
    </row>
    <row r="4926" spans="1:2" x14ac:dyDescent="0.3">
      <c r="A4926" s="22" t="s">
        <v>2758</v>
      </c>
      <c r="B4926" s="7">
        <v>43700</v>
      </c>
    </row>
    <row r="4927" spans="1:2" x14ac:dyDescent="0.3">
      <c r="A4927" s="23">
        <v>45925.456250000003</v>
      </c>
      <c r="B4927" s="7">
        <v>43700</v>
      </c>
    </row>
    <row r="4928" spans="1:2" x14ac:dyDescent="0.3">
      <c r="A4928" s="20" t="s">
        <v>2731</v>
      </c>
      <c r="B4928" s="7">
        <v>56905</v>
      </c>
    </row>
    <row r="4929" spans="1:2" x14ac:dyDescent="0.3">
      <c r="A4929" s="21" t="s">
        <v>2751</v>
      </c>
      <c r="B4929" s="7">
        <v>43605</v>
      </c>
    </row>
    <row r="4930" spans="1:2" x14ac:dyDescent="0.3">
      <c r="A4930" s="22" t="s">
        <v>2756</v>
      </c>
      <c r="B4930" s="7">
        <v>43605</v>
      </c>
    </row>
    <row r="4931" spans="1:2" x14ac:dyDescent="0.3">
      <c r="A4931" s="23">
        <v>45925.466435185182</v>
      </c>
      <c r="B4931" s="7">
        <v>43605</v>
      </c>
    </row>
    <row r="4932" spans="1:2" x14ac:dyDescent="0.3">
      <c r="A4932" s="21" t="s">
        <v>2765</v>
      </c>
      <c r="B4932" s="7">
        <v>4750</v>
      </c>
    </row>
    <row r="4933" spans="1:2" x14ac:dyDescent="0.3">
      <c r="A4933" s="22" t="s">
        <v>2775</v>
      </c>
      <c r="B4933" s="7">
        <v>4750</v>
      </c>
    </row>
    <row r="4934" spans="1:2" x14ac:dyDescent="0.3">
      <c r="A4934" s="23">
        <v>45925.494097222225</v>
      </c>
      <c r="B4934" s="7">
        <v>4750</v>
      </c>
    </row>
    <row r="4935" spans="1:2" x14ac:dyDescent="0.3">
      <c r="A4935" s="21" t="s">
        <v>2802</v>
      </c>
      <c r="B4935" s="7">
        <v>8550</v>
      </c>
    </row>
    <row r="4936" spans="1:2" x14ac:dyDescent="0.3">
      <c r="A4936" s="22" t="s">
        <v>2791</v>
      </c>
      <c r="B4936" s="7">
        <v>8550</v>
      </c>
    </row>
    <row r="4937" spans="1:2" x14ac:dyDescent="0.3">
      <c r="A4937" s="23">
        <v>45925.495219907411</v>
      </c>
      <c r="B4937" s="7">
        <v>8550</v>
      </c>
    </row>
    <row r="4938" spans="1:2" x14ac:dyDescent="0.3">
      <c r="A4938" s="20" t="s">
        <v>2732</v>
      </c>
      <c r="B4938" s="7">
        <v>26600</v>
      </c>
    </row>
    <row r="4939" spans="1:2" x14ac:dyDescent="0.3">
      <c r="A4939" s="21" t="s">
        <v>2751</v>
      </c>
      <c r="B4939" s="7">
        <v>26600</v>
      </c>
    </row>
    <row r="4940" spans="1:2" x14ac:dyDescent="0.3">
      <c r="A4940" s="22" t="s">
        <v>2783</v>
      </c>
      <c r="B4940" s="7">
        <v>26600</v>
      </c>
    </row>
    <row r="4941" spans="1:2" x14ac:dyDescent="0.3">
      <c r="A4941" s="23">
        <v>45925.507835648146</v>
      </c>
      <c r="B4941" s="7">
        <v>26600</v>
      </c>
    </row>
    <row r="4942" spans="1:2" x14ac:dyDescent="0.3">
      <c r="A4942" s="20" t="s">
        <v>2733</v>
      </c>
      <c r="B4942" s="7">
        <v>107445</v>
      </c>
    </row>
    <row r="4943" spans="1:2" x14ac:dyDescent="0.3">
      <c r="A4943" s="21" t="s">
        <v>2761</v>
      </c>
      <c r="B4943" s="7">
        <v>4750</v>
      </c>
    </row>
    <row r="4944" spans="1:2" x14ac:dyDescent="0.3">
      <c r="A4944" s="22" t="s">
        <v>2783</v>
      </c>
      <c r="B4944" s="7">
        <v>4750</v>
      </c>
    </row>
    <row r="4945" spans="1:2" x14ac:dyDescent="0.3">
      <c r="A4945" s="23">
        <v>45925.555752314816</v>
      </c>
      <c r="B4945" s="7">
        <v>4750</v>
      </c>
    </row>
    <row r="4946" spans="1:2" x14ac:dyDescent="0.3">
      <c r="A4946" s="21" t="s">
        <v>2789</v>
      </c>
      <c r="B4946" s="7">
        <v>33345</v>
      </c>
    </row>
    <row r="4947" spans="1:2" x14ac:dyDescent="0.3">
      <c r="A4947" s="22" t="s">
        <v>2769</v>
      </c>
      <c r="B4947" s="7">
        <v>33345</v>
      </c>
    </row>
    <row r="4948" spans="1:2" x14ac:dyDescent="0.3">
      <c r="A4948" s="23">
        <v>45925.55746527778</v>
      </c>
      <c r="B4948" s="7">
        <v>33345</v>
      </c>
    </row>
    <row r="4949" spans="1:2" x14ac:dyDescent="0.3">
      <c r="A4949" s="21" t="s">
        <v>2772</v>
      </c>
      <c r="B4949" s="7">
        <v>69350</v>
      </c>
    </row>
    <row r="4950" spans="1:2" x14ac:dyDescent="0.3">
      <c r="A4950" s="22" t="s">
        <v>2776</v>
      </c>
      <c r="B4950" s="7">
        <v>69350</v>
      </c>
    </row>
    <row r="4951" spans="1:2" x14ac:dyDescent="0.3">
      <c r="A4951" s="23">
        <v>45925.560995370368</v>
      </c>
      <c r="B4951" s="7">
        <v>69350</v>
      </c>
    </row>
    <row r="4952" spans="1:2" x14ac:dyDescent="0.3">
      <c r="A4952" s="20" t="s">
        <v>2734</v>
      </c>
      <c r="B4952" s="7">
        <v>52440</v>
      </c>
    </row>
    <row r="4953" spans="1:2" x14ac:dyDescent="0.3">
      <c r="A4953" s="21" t="s">
        <v>2772</v>
      </c>
      <c r="B4953" s="7">
        <v>52440</v>
      </c>
    </row>
    <row r="4954" spans="1:2" x14ac:dyDescent="0.3">
      <c r="A4954" s="22" t="s">
        <v>2790</v>
      </c>
      <c r="B4954" s="7">
        <v>52440</v>
      </c>
    </row>
    <row r="4955" spans="1:2" x14ac:dyDescent="0.3">
      <c r="A4955" s="23">
        <v>45925.602106481485</v>
      </c>
      <c r="B4955" s="7">
        <v>52440</v>
      </c>
    </row>
    <row r="4956" spans="1:2" x14ac:dyDescent="0.3">
      <c r="A4956" s="20" t="s">
        <v>2735</v>
      </c>
      <c r="B4956" s="7">
        <v>76475</v>
      </c>
    </row>
    <row r="4957" spans="1:2" x14ac:dyDescent="0.3">
      <c r="A4957" s="21" t="s">
        <v>2793</v>
      </c>
      <c r="B4957" s="7">
        <v>8550</v>
      </c>
    </row>
    <row r="4958" spans="1:2" x14ac:dyDescent="0.3">
      <c r="A4958" s="22" t="s">
        <v>2787</v>
      </c>
      <c r="B4958" s="7">
        <v>8550</v>
      </c>
    </row>
    <row r="4959" spans="1:2" x14ac:dyDescent="0.3">
      <c r="A4959" s="23">
        <v>45925.627916666665</v>
      </c>
      <c r="B4959" s="7">
        <v>8550</v>
      </c>
    </row>
    <row r="4960" spans="1:2" x14ac:dyDescent="0.3">
      <c r="A4960" s="21" t="s">
        <v>2776</v>
      </c>
      <c r="B4960" s="7">
        <v>67925</v>
      </c>
    </row>
    <row r="4961" spans="1:2" x14ac:dyDescent="0.3">
      <c r="A4961" s="22" t="s">
        <v>2779</v>
      </c>
      <c r="B4961" s="7">
        <v>67925</v>
      </c>
    </row>
    <row r="4962" spans="1:2" x14ac:dyDescent="0.3">
      <c r="A4962" s="23">
        <v>45925.659930555557</v>
      </c>
      <c r="B4962" s="7">
        <v>67925</v>
      </c>
    </row>
    <row r="4963" spans="1:2" x14ac:dyDescent="0.3">
      <c r="A4963" s="20" t="s">
        <v>2736</v>
      </c>
      <c r="B4963" s="7">
        <v>12825</v>
      </c>
    </row>
    <row r="4964" spans="1:2" x14ac:dyDescent="0.3">
      <c r="A4964" s="21" t="s">
        <v>2797</v>
      </c>
      <c r="B4964" s="7">
        <v>12825</v>
      </c>
    </row>
    <row r="4965" spans="1:2" x14ac:dyDescent="0.3">
      <c r="A4965" s="22" t="s">
        <v>2797</v>
      </c>
      <c r="B4965" s="7">
        <v>12825</v>
      </c>
    </row>
    <row r="4966" spans="1:2" x14ac:dyDescent="0.3">
      <c r="A4966" s="23">
        <v>45925.667372685188</v>
      </c>
      <c r="B4966" s="7">
        <v>12825</v>
      </c>
    </row>
    <row r="4967" spans="1:2" x14ac:dyDescent="0.3">
      <c r="A4967" s="20" t="s">
        <v>2737</v>
      </c>
      <c r="B4967" s="7">
        <v>77377.5</v>
      </c>
    </row>
    <row r="4968" spans="1:2" x14ac:dyDescent="0.3">
      <c r="A4968" s="21" t="s">
        <v>2779</v>
      </c>
      <c r="B4968" s="7">
        <v>21850</v>
      </c>
    </row>
    <row r="4969" spans="1:2" x14ac:dyDescent="0.3">
      <c r="A4969" s="22" t="s">
        <v>2791</v>
      </c>
      <c r="B4969" s="7">
        <v>21850</v>
      </c>
    </row>
    <row r="4970" spans="1:2" x14ac:dyDescent="0.3">
      <c r="A4970" s="23">
        <v>45925.720914351848</v>
      </c>
      <c r="B4970" s="7">
        <v>21850</v>
      </c>
    </row>
    <row r="4971" spans="1:2" x14ac:dyDescent="0.3">
      <c r="A4971" s="21" t="s">
        <v>2756</v>
      </c>
      <c r="B4971" s="7">
        <v>38237.5</v>
      </c>
    </row>
    <row r="4972" spans="1:2" x14ac:dyDescent="0.3">
      <c r="A4972" s="22" t="s">
        <v>2762</v>
      </c>
      <c r="B4972" s="7">
        <v>38237.5</v>
      </c>
    </row>
    <row r="4973" spans="1:2" x14ac:dyDescent="0.3">
      <c r="A4973" s="23">
        <v>45925.736759259256</v>
      </c>
      <c r="B4973" s="7">
        <v>38237.5</v>
      </c>
    </row>
    <row r="4974" spans="1:2" x14ac:dyDescent="0.3">
      <c r="A4974" s="21" t="s">
        <v>2776</v>
      </c>
      <c r="B4974" s="7">
        <v>17290</v>
      </c>
    </row>
    <row r="4975" spans="1:2" x14ac:dyDescent="0.3">
      <c r="A4975" s="22" t="s">
        <v>2800</v>
      </c>
      <c r="B4975" s="7">
        <v>17290</v>
      </c>
    </row>
    <row r="4976" spans="1:2" x14ac:dyDescent="0.3">
      <c r="A4976" s="23">
        <v>45925.743680555555</v>
      </c>
      <c r="B4976" s="7">
        <v>17290</v>
      </c>
    </row>
    <row r="4977" spans="1:2" x14ac:dyDescent="0.3">
      <c r="A4977" s="20" t="s">
        <v>2739</v>
      </c>
      <c r="B4977" s="7">
        <v>47975</v>
      </c>
    </row>
    <row r="4978" spans="1:2" x14ac:dyDescent="0.3">
      <c r="A4978" s="21" t="s">
        <v>2794</v>
      </c>
      <c r="B4978" s="7">
        <v>43225</v>
      </c>
    </row>
    <row r="4979" spans="1:2" x14ac:dyDescent="0.3">
      <c r="A4979" s="22" t="s">
        <v>2757</v>
      </c>
      <c r="B4979" s="7">
        <v>43225</v>
      </c>
    </row>
    <row r="4980" spans="1:2" x14ac:dyDescent="0.3">
      <c r="A4980" s="23">
        <v>45925.793819444443</v>
      </c>
      <c r="B4980" s="7">
        <v>43225</v>
      </c>
    </row>
    <row r="4981" spans="1:2" x14ac:dyDescent="0.3">
      <c r="A4981" s="21" t="s">
        <v>2779</v>
      </c>
      <c r="B4981" s="7">
        <v>4750</v>
      </c>
    </row>
    <row r="4982" spans="1:2" x14ac:dyDescent="0.3">
      <c r="A4982" s="22" t="s">
        <v>2788</v>
      </c>
      <c r="B4982" s="7">
        <v>4750</v>
      </c>
    </row>
    <row r="4983" spans="1:2" x14ac:dyDescent="0.3">
      <c r="A4983" s="23">
        <v>45925.804409722223</v>
      </c>
      <c r="B4983" s="7">
        <v>4750</v>
      </c>
    </row>
    <row r="4984" spans="1:2" x14ac:dyDescent="0.3">
      <c r="A4984" s="20" t="s">
        <v>2741</v>
      </c>
      <c r="B4984" s="7">
        <v>19950</v>
      </c>
    </row>
    <row r="4985" spans="1:2" x14ac:dyDescent="0.3">
      <c r="A4985" s="21" t="s">
        <v>2782</v>
      </c>
      <c r="B4985" s="7">
        <v>19950</v>
      </c>
    </row>
    <row r="4986" spans="1:2" x14ac:dyDescent="0.3">
      <c r="A4986" s="22" t="s">
        <v>2787</v>
      </c>
      <c r="B4986" s="7">
        <v>19950</v>
      </c>
    </row>
    <row r="4987" spans="1:2" x14ac:dyDescent="0.3">
      <c r="A4987" s="23">
        <v>45925.892500000002</v>
      </c>
      <c r="B4987" s="7">
        <v>19950</v>
      </c>
    </row>
    <row r="4988" spans="1:2" x14ac:dyDescent="0.3">
      <c r="A4988" s="19" t="s">
        <v>2631</v>
      </c>
      <c r="B4988" s="7">
        <v>386750</v>
      </c>
    </row>
    <row r="4989" spans="1:2" x14ac:dyDescent="0.3">
      <c r="A4989" s="20" t="s">
        <v>2720</v>
      </c>
      <c r="B4989" s="7">
        <v>50000</v>
      </c>
    </row>
    <row r="4990" spans="1:2" x14ac:dyDescent="0.3">
      <c r="A4990" s="21" t="s">
        <v>2799</v>
      </c>
      <c r="B4990" s="7">
        <v>32000</v>
      </c>
    </row>
    <row r="4991" spans="1:2" x14ac:dyDescent="0.3">
      <c r="A4991" s="22" t="s">
        <v>2778</v>
      </c>
      <c r="B4991" s="7">
        <v>32000</v>
      </c>
    </row>
    <row r="4992" spans="1:2" x14ac:dyDescent="0.3">
      <c r="A4992" s="23">
        <v>45926.005949074075</v>
      </c>
      <c r="B4992" s="7">
        <v>32000</v>
      </c>
    </row>
    <row r="4993" spans="1:2" x14ac:dyDescent="0.3">
      <c r="A4993" s="21" t="s">
        <v>2803</v>
      </c>
      <c r="B4993" s="7">
        <v>18000</v>
      </c>
    </row>
    <row r="4994" spans="1:2" x14ac:dyDescent="0.3">
      <c r="A4994" s="22" t="s">
        <v>2757</v>
      </c>
      <c r="B4994" s="7">
        <v>18000</v>
      </c>
    </row>
    <row r="4995" spans="1:2" x14ac:dyDescent="0.3">
      <c r="A4995" s="23">
        <v>45926.029236111113</v>
      </c>
      <c r="B4995" s="7">
        <v>18000</v>
      </c>
    </row>
    <row r="4996" spans="1:2" x14ac:dyDescent="0.3">
      <c r="A4996" s="20" t="s">
        <v>2728</v>
      </c>
      <c r="B4996" s="7">
        <v>120250</v>
      </c>
    </row>
    <row r="4997" spans="1:2" x14ac:dyDescent="0.3">
      <c r="A4997" s="21" t="s">
        <v>2753</v>
      </c>
      <c r="B4997" s="7">
        <v>52000</v>
      </c>
    </row>
    <row r="4998" spans="1:2" x14ac:dyDescent="0.3">
      <c r="A4998" s="22" t="s">
        <v>2773</v>
      </c>
      <c r="B4998" s="7">
        <v>52000</v>
      </c>
    </row>
    <row r="4999" spans="1:2" x14ac:dyDescent="0.3">
      <c r="A4999" s="23">
        <v>45926.356550925928</v>
      </c>
      <c r="B4999" s="7">
        <v>52000</v>
      </c>
    </row>
    <row r="5000" spans="1:2" x14ac:dyDescent="0.3">
      <c r="A5000" s="21" t="s">
        <v>2798</v>
      </c>
      <c r="B5000" s="7">
        <v>68250</v>
      </c>
    </row>
    <row r="5001" spans="1:2" x14ac:dyDescent="0.3">
      <c r="A5001" s="22" t="s">
        <v>2790</v>
      </c>
      <c r="B5001" s="7">
        <v>68250</v>
      </c>
    </row>
    <row r="5002" spans="1:2" x14ac:dyDescent="0.3">
      <c r="A5002" s="23">
        <v>45926.360439814816</v>
      </c>
      <c r="B5002" s="7">
        <v>68250</v>
      </c>
    </row>
    <row r="5003" spans="1:2" x14ac:dyDescent="0.3">
      <c r="A5003" s="20" t="s">
        <v>2729</v>
      </c>
      <c r="B5003" s="7">
        <v>10500</v>
      </c>
    </row>
    <row r="5004" spans="1:2" x14ac:dyDescent="0.3">
      <c r="A5004" s="21" t="s">
        <v>2776</v>
      </c>
      <c r="B5004" s="7">
        <v>10500</v>
      </c>
    </row>
    <row r="5005" spans="1:2" x14ac:dyDescent="0.3">
      <c r="A5005" s="22" t="s">
        <v>2769</v>
      </c>
      <c r="B5005" s="7">
        <v>10500</v>
      </c>
    </row>
    <row r="5006" spans="1:2" x14ac:dyDescent="0.3">
      <c r="A5006" s="23">
        <v>45926.410243055558</v>
      </c>
      <c r="B5006" s="7">
        <v>10500</v>
      </c>
    </row>
    <row r="5007" spans="1:2" x14ac:dyDescent="0.3">
      <c r="A5007" s="20" t="s">
        <v>2731</v>
      </c>
      <c r="B5007" s="7">
        <v>11000</v>
      </c>
    </row>
    <row r="5008" spans="1:2" x14ac:dyDescent="0.3">
      <c r="A5008" s="21" t="s">
        <v>2778</v>
      </c>
      <c r="B5008" s="7">
        <v>11000</v>
      </c>
    </row>
    <row r="5009" spans="1:2" x14ac:dyDescent="0.3">
      <c r="A5009" s="22" t="s">
        <v>2778</v>
      </c>
      <c r="B5009" s="7">
        <v>11000</v>
      </c>
    </row>
    <row r="5010" spans="1:2" x14ac:dyDescent="0.3">
      <c r="A5010" s="23">
        <v>45926.48233796296</v>
      </c>
      <c r="B5010" s="7">
        <v>11000</v>
      </c>
    </row>
    <row r="5011" spans="1:2" x14ac:dyDescent="0.3">
      <c r="A5011" s="20" t="s">
        <v>2732</v>
      </c>
      <c r="B5011" s="7">
        <v>49000</v>
      </c>
    </row>
    <row r="5012" spans="1:2" x14ac:dyDescent="0.3">
      <c r="A5012" s="21" t="s">
        <v>2757</v>
      </c>
      <c r="B5012" s="7">
        <v>36000</v>
      </c>
    </row>
    <row r="5013" spans="1:2" x14ac:dyDescent="0.3">
      <c r="A5013" s="22" t="s">
        <v>2789</v>
      </c>
      <c r="B5013" s="7">
        <v>36000</v>
      </c>
    </row>
    <row r="5014" spans="1:2" x14ac:dyDescent="0.3">
      <c r="A5014" s="23">
        <v>45926.504421296297</v>
      </c>
      <c r="B5014" s="7">
        <v>36000</v>
      </c>
    </row>
    <row r="5015" spans="1:2" x14ac:dyDescent="0.3">
      <c r="A5015" s="21" t="s">
        <v>2784</v>
      </c>
      <c r="B5015" s="7">
        <v>13000</v>
      </c>
    </row>
    <row r="5016" spans="1:2" x14ac:dyDescent="0.3">
      <c r="A5016" s="22" t="s">
        <v>2792</v>
      </c>
      <c r="B5016" s="7">
        <v>13000</v>
      </c>
    </row>
    <row r="5017" spans="1:2" x14ac:dyDescent="0.3">
      <c r="A5017" s="23">
        <v>45926.511712962965</v>
      </c>
      <c r="B5017" s="7">
        <v>13000</v>
      </c>
    </row>
    <row r="5018" spans="1:2" x14ac:dyDescent="0.3">
      <c r="A5018" s="20" t="s">
        <v>2733</v>
      </c>
      <c r="B5018" s="7">
        <v>113500</v>
      </c>
    </row>
    <row r="5019" spans="1:2" x14ac:dyDescent="0.3">
      <c r="A5019" s="21" t="s">
        <v>2761</v>
      </c>
      <c r="B5019" s="7">
        <v>71500</v>
      </c>
    </row>
    <row r="5020" spans="1:2" x14ac:dyDescent="0.3">
      <c r="A5020" s="22" t="s">
        <v>2778</v>
      </c>
      <c r="B5020" s="7">
        <v>71500</v>
      </c>
    </row>
    <row r="5021" spans="1:2" x14ac:dyDescent="0.3">
      <c r="A5021" s="23">
        <v>45926.555949074071</v>
      </c>
      <c r="B5021" s="7">
        <v>71500</v>
      </c>
    </row>
    <row r="5022" spans="1:2" x14ac:dyDescent="0.3">
      <c r="A5022" s="21" t="s">
        <v>2766</v>
      </c>
      <c r="B5022" s="7">
        <v>42000</v>
      </c>
    </row>
    <row r="5023" spans="1:2" x14ac:dyDescent="0.3">
      <c r="A5023" s="22" t="s">
        <v>2794</v>
      </c>
      <c r="B5023" s="7">
        <v>42000</v>
      </c>
    </row>
    <row r="5024" spans="1:2" x14ac:dyDescent="0.3">
      <c r="A5024" s="23">
        <v>45926.566006944442</v>
      </c>
      <c r="B5024" s="7">
        <v>42000</v>
      </c>
    </row>
    <row r="5025" spans="1:2" x14ac:dyDescent="0.3">
      <c r="A5025" s="20" t="s">
        <v>2737</v>
      </c>
      <c r="B5025" s="7">
        <v>21100</v>
      </c>
    </row>
    <row r="5026" spans="1:2" x14ac:dyDescent="0.3">
      <c r="A5026" s="21" t="s">
        <v>2757</v>
      </c>
      <c r="B5026" s="7">
        <v>5700</v>
      </c>
    </row>
    <row r="5027" spans="1:2" x14ac:dyDescent="0.3">
      <c r="A5027" s="22" t="s">
        <v>2783</v>
      </c>
      <c r="B5027" s="7">
        <v>5700</v>
      </c>
    </row>
    <row r="5028" spans="1:2" x14ac:dyDescent="0.3">
      <c r="A5028" s="23">
        <v>45926.712696759256</v>
      </c>
      <c r="B5028" s="7">
        <v>5700</v>
      </c>
    </row>
    <row r="5029" spans="1:2" x14ac:dyDescent="0.3">
      <c r="A5029" s="21" t="s">
        <v>2766</v>
      </c>
      <c r="B5029" s="7">
        <v>15400.000000000002</v>
      </c>
    </row>
    <row r="5030" spans="1:2" x14ac:dyDescent="0.3">
      <c r="A5030" s="22" t="s">
        <v>2795</v>
      </c>
      <c r="B5030" s="7">
        <v>15400.000000000002</v>
      </c>
    </row>
    <row r="5031" spans="1:2" x14ac:dyDescent="0.3">
      <c r="A5031" s="23">
        <v>45926.733067129629</v>
      </c>
      <c r="B5031" s="7">
        <v>15400.000000000002</v>
      </c>
    </row>
    <row r="5032" spans="1:2" x14ac:dyDescent="0.3">
      <c r="A5032" s="20" t="s">
        <v>2739</v>
      </c>
      <c r="B5032" s="7">
        <v>11400</v>
      </c>
    </row>
    <row r="5033" spans="1:2" x14ac:dyDescent="0.3">
      <c r="A5033" s="21" t="s">
        <v>2755</v>
      </c>
      <c r="B5033" s="7">
        <v>11400</v>
      </c>
    </row>
    <row r="5034" spans="1:2" x14ac:dyDescent="0.3">
      <c r="A5034" s="22" t="s">
        <v>2786</v>
      </c>
      <c r="B5034" s="7">
        <v>11400</v>
      </c>
    </row>
    <row r="5035" spans="1:2" x14ac:dyDescent="0.3">
      <c r="A5035" s="23">
        <v>45926.799085648148</v>
      </c>
      <c r="B5035" s="7">
        <v>11400</v>
      </c>
    </row>
    <row r="5036" spans="1:2" x14ac:dyDescent="0.3">
      <c r="A5036" s="19" t="s">
        <v>2632</v>
      </c>
      <c r="B5036" s="7">
        <v>253800</v>
      </c>
    </row>
    <row r="5037" spans="1:2" x14ac:dyDescent="0.3">
      <c r="A5037" s="20" t="s">
        <v>2726</v>
      </c>
      <c r="B5037" s="7">
        <v>38500</v>
      </c>
    </row>
    <row r="5038" spans="1:2" x14ac:dyDescent="0.3">
      <c r="A5038" s="21" t="s">
        <v>2797</v>
      </c>
      <c r="B5038" s="7">
        <v>38500</v>
      </c>
    </row>
    <row r="5039" spans="1:2" x14ac:dyDescent="0.3">
      <c r="A5039" s="22" t="s">
        <v>2793</v>
      </c>
      <c r="B5039" s="7">
        <v>38500</v>
      </c>
    </row>
    <row r="5040" spans="1:2" x14ac:dyDescent="0.3">
      <c r="A5040" s="23">
        <v>45927.250740740739</v>
      </c>
      <c r="B5040" s="7">
        <v>38500</v>
      </c>
    </row>
    <row r="5041" spans="1:2" x14ac:dyDescent="0.3">
      <c r="A5041" s="20" t="s">
        <v>2727</v>
      </c>
      <c r="B5041" s="7">
        <v>14400</v>
      </c>
    </row>
    <row r="5042" spans="1:2" x14ac:dyDescent="0.3">
      <c r="A5042" s="21" t="s">
        <v>2770</v>
      </c>
      <c r="B5042" s="7">
        <v>14400</v>
      </c>
    </row>
    <row r="5043" spans="1:2" x14ac:dyDescent="0.3">
      <c r="A5043" s="22" t="s">
        <v>2788</v>
      </c>
      <c r="B5043" s="7">
        <v>14400</v>
      </c>
    </row>
    <row r="5044" spans="1:2" x14ac:dyDescent="0.3">
      <c r="A5044" s="23">
        <v>45927.308576388888</v>
      </c>
      <c r="B5044" s="7">
        <v>14400</v>
      </c>
    </row>
    <row r="5045" spans="1:2" x14ac:dyDescent="0.3">
      <c r="A5045" s="20" t="s">
        <v>2729</v>
      </c>
      <c r="B5045" s="7">
        <v>30000</v>
      </c>
    </row>
    <row r="5046" spans="1:2" x14ac:dyDescent="0.3">
      <c r="A5046" s="21" t="s">
        <v>2757</v>
      </c>
      <c r="B5046" s="7">
        <v>30000</v>
      </c>
    </row>
    <row r="5047" spans="1:2" x14ac:dyDescent="0.3">
      <c r="A5047" s="22" t="s">
        <v>2769</v>
      </c>
      <c r="B5047" s="7">
        <v>30000</v>
      </c>
    </row>
    <row r="5048" spans="1:2" x14ac:dyDescent="0.3">
      <c r="A5048" s="23">
        <v>45927.379687499997</v>
      </c>
      <c r="B5048" s="7">
        <v>30000</v>
      </c>
    </row>
    <row r="5049" spans="1:2" x14ac:dyDescent="0.3">
      <c r="A5049" s="20" t="s">
        <v>2731</v>
      </c>
      <c r="B5049" s="7">
        <v>36100</v>
      </c>
    </row>
    <row r="5050" spans="1:2" x14ac:dyDescent="0.3">
      <c r="A5050" s="21" t="s">
        <v>2794</v>
      </c>
      <c r="B5050" s="7">
        <v>30600</v>
      </c>
    </row>
    <row r="5051" spans="1:2" x14ac:dyDescent="0.3">
      <c r="A5051" s="22" t="s">
        <v>2771</v>
      </c>
      <c r="B5051" s="7">
        <v>30600</v>
      </c>
    </row>
    <row r="5052" spans="1:2" x14ac:dyDescent="0.3">
      <c r="A5052" s="23">
        <v>45927.460949074077</v>
      </c>
      <c r="B5052" s="7">
        <v>30600</v>
      </c>
    </row>
    <row r="5053" spans="1:2" x14ac:dyDescent="0.3">
      <c r="A5053" s="21" t="s">
        <v>2774</v>
      </c>
      <c r="B5053" s="7">
        <v>5500</v>
      </c>
    </row>
    <row r="5054" spans="1:2" x14ac:dyDescent="0.3">
      <c r="A5054" s="22" t="s">
        <v>2759</v>
      </c>
      <c r="B5054" s="7">
        <v>5500</v>
      </c>
    </row>
    <row r="5055" spans="1:2" x14ac:dyDescent="0.3">
      <c r="A5055" s="23">
        <v>45927.498831018522</v>
      </c>
      <c r="B5055" s="7">
        <v>5500</v>
      </c>
    </row>
    <row r="5056" spans="1:2" x14ac:dyDescent="0.3">
      <c r="A5056" s="20" t="s">
        <v>2734</v>
      </c>
      <c r="B5056" s="7">
        <v>22500</v>
      </c>
    </row>
    <row r="5057" spans="1:2" x14ac:dyDescent="0.3">
      <c r="A5057" s="21" t="s">
        <v>2779</v>
      </c>
      <c r="B5057" s="7">
        <v>22500</v>
      </c>
    </row>
    <row r="5058" spans="1:2" x14ac:dyDescent="0.3">
      <c r="A5058" s="22" t="s">
        <v>2757</v>
      </c>
      <c r="B5058" s="7">
        <v>22500</v>
      </c>
    </row>
    <row r="5059" spans="1:2" x14ac:dyDescent="0.3">
      <c r="A5059" s="23">
        <v>45927.595902777779</v>
      </c>
      <c r="B5059" s="7">
        <v>22500</v>
      </c>
    </row>
    <row r="5060" spans="1:2" x14ac:dyDescent="0.3">
      <c r="A5060" s="20" t="s">
        <v>2735</v>
      </c>
      <c r="B5060" s="7">
        <v>26000</v>
      </c>
    </row>
    <row r="5061" spans="1:2" x14ac:dyDescent="0.3">
      <c r="A5061" s="21" t="s">
        <v>2764</v>
      </c>
      <c r="B5061" s="7">
        <v>26000</v>
      </c>
    </row>
    <row r="5062" spans="1:2" x14ac:dyDescent="0.3">
      <c r="A5062" s="22" t="s">
        <v>2790</v>
      </c>
      <c r="B5062" s="7">
        <v>26000</v>
      </c>
    </row>
    <row r="5063" spans="1:2" x14ac:dyDescent="0.3">
      <c r="A5063" s="23">
        <v>45927.655578703707</v>
      </c>
      <c r="B5063" s="7">
        <v>26000</v>
      </c>
    </row>
    <row r="5064" spans="1:2" x14ac:dyDescent="0.3">
      <c r="A5064" s="20" t="s">
        <v>2736</v>
      </c>
      <c r="B5064" s="7">
        <v>4000</v>
      </c>
    </row>
    <row r="5065" spans="1:2" x14ac:dyDescent="0.3">
      <c r="A5065" s="21" t="s">
        <v>2766</v>
      </c>
      <c r="B5065" s="7">
        <v>4000</v>
      </c>
    </row>
    <row r="5066" spans="1:2" x14ac:dyDescent="0.3">
      <c r="A5066" s="22" t="s">
        <v>2754</v>
      </c>
      <c r="B5066" s="7">
        <v>4000</v>
      </c>
    </row>
    <row r="5067" spans="1:2" x14ac:dyDescent="0.3">
      <c r="A5067" s="23">
        <v>45927.691296296296</v>
      </c>
      <c r="B5067" s="7">
        <v>4000</v>
      </c>
    </row>
    <row r="5068" spans="1:2" x14ac:dyDescent="0.3">
      <c r="A5068" s="20" t="s">
        <v>2737</v>
      </c>
      <c r="B5068" s="7">
        <v>31049.999999999996</v>
      </c>
    </row>
    <row r="5069" spans="1:2" x14ac:dyDescent="0.3">
      <c r="A5069" s="21" t="s">
        <v>2802</v>
      </c>
      <c r="B5069" s="7">
        <v>31049.999999999996</v>
      </c>
    </row>
    <row r="5070" spans="1:2" x14ac:dyDescent="0.3">
      <c r="A5070" s="22" t="s">
        <v>2789</v>
      </c>
      <c r="B5070" s="7">
        <v>31049.999999999996</v>
      </c>
    </row>
    <row r="5071" spans="1:2" x14ac:dyDescent="0.3">
      <c r="A5071" s="23">
        <v>45927.745393518519</v>
      </c>
      <c r="B5071" s="7">
        <v>31049.999999999996</v>
      </c>
    </row>
    <row r="5072" spans="1:2" x14ac:dyDescent="0.3">
      <c r="A5072" s="20" t="s">
        <v>2738</v>
      </c>
      <c r="B5072" s="7">
        <v>33250</v>
      </c>
    </row>
    <row r="5073" spans="1:2" x14ac:dyDescent="0.3">
      <c r="A5073" s="21" t="s">
        <v>2773</v>
      </c>
      <c r="B5073" s="7">
        <v>19000</v>
      </c>
    </row>
    <row r="5074" spans="1:2" x14ac:dyDescent="0.3">
      <c r="A5074" s="22" t="s">
        <v>2790</v>
      </c>
      <c r="B5074" s="7">
        <v>19000</v>
      </c>
    </row>
    <row r="5075" spans="1:2" x14ac:dyDescent="0.3">
      <c r="A5075" s="23">
        <v>45927.768078703702</v>
      </c>
      <c r="B5075" s="7">
        <v>19000</v>
      </c>
    </row>
    <row r="5076" spans="1:2" x14ac:dyDescent="0.3">
      <c r="A5076" s="21" t="s">
        <v>2777</v>
      </c>
      <c r="B5076" s="7">
        <v>14250</v>
      </c>
    </row>
    <row r="5077" spans="1:2" x14ac:dyDescent="0.3">
      <c r="A5077" s="22" t="s">
        <v>2802</v>
      </c>
      <c r="B5077" s="7">
        <v>14250</v>
      </c>
    </row>
    <row r="5078" spans="1:2" x14ac:dyDescent="0.3">
      <c r="A5078" s="23">
        <v>45927.772141203706</v>
      </c>
      <c r="B5078" s="7">
        <v>14250</v>
      </c>
    </row>
    <row r="5079" spans="1:2" x14ac:dyDescent="0.3">
      <c r="A5079" s="20" t="s">
        <v>2739</v>
      </c>
      <c r="B5079" s="7">
        <v>18000</v>
      </c>
    </row>
    <row r="5080" spans="1:2" x14ac:dyDescent="0.3">
      <c r="A5080" s="21" t="s">
        <v>2779</v>
      </c>
      <c r="B5080" s="7">
        <v>18000</v>
      </c>
    </row>
    <row r="5081" spans="1:2" x14ac:dyDescent="0.3">
      <c r="A5081" s="22" t="s">
        <v>2791</v>
      </c>
      <c r="B5081" s="7">
        <v>18000</v>
      </c>
    </row>
    <row r="5082" spans="1:2" x14ac:dyDescent="0.3">
      <c r="A5082" s="23">
        <v>45927.804247685184</v>
      </c>
      <c r="B5082" s="7">
        <v>18000</v>
      </c>
    </row>
    <row r="5083" spans="1:2" x14ac:dyDescent="0.3">
      <c r="A5083" s="19" t="s">
        <v>2633</v>
      </c>
      <c r="B5083" s="7">
        <v>433100</v>
      </c>
    </row>
    <row r="5084" spans="1:2" x14ac:dyDescent="0.3">
      <c r="A5084" s="20" t="s">
        <v>2727</v>
      </c>
      <c r="B5084" s="7">
        <v>24500</v>
      </c>
    </row>
    <row r="5085" spans="1:2" x14ac:dyDescent="0.3">
      <c r="A5085" s="21" t="s">
        <v>2781</v>
      </c>
      <c r="B5085" s="7">
        <v>24500</v>
      </c>
    </row>
    <row r="5086" spans="1:2" x14ac:dyDescent="0.3">
      <c r="A5086" s="22" t="s">
        <v>2751</v>
      </c>
      <c r="B5086" s="7">
        <v>24500</v>
      </c>
    </row>
    <row r="5087" spans="1:2" x14ac:dyDescent="0.3">
      <c r="A5087" s="23">
        <v>45928.318182870367</v>
      </c>
      <c r="B5087" s="7">
        <v>24500</v>
      </c>
    </row>
    <row r="5088" spans="1:2" x14ac:dyDescent="0.3">
      <c r="A5088" s="20" t="s">
        <v>2728</v>
      </c>
      <c r="B5088" s="7">
        <v>70800</v>
      </c>
    </row>
    <row r="5089" spans="1:2" x14ac:dyDescent="0.3">
      <c r="A5089" s="21" t="s">
        <v>2760</v>
      </c>
      <c r="B5089" s="7">
        <v>37800</v>
      </c>
    </row>
    <row r="5090" spans="1:2" x14ac:dyDescent="0.3">
      <c r="A5090" s="22" t="s">
        <v>2774</v>
      </c>
      <c r="B5090" s="7">
        <v>37800</v>
      </c>
    </row>
    <row r="5091" spans="1:2" x14ac:dyDescent="0.3">
      <c r="A5091" s="23">
        <v>45928.343726851854</v>
      </c>
      <c r="B5091" s="7">
        <v>37800</v>
      </c>
    </row>
    <row r="5092" spans="1:2" x14ac:dyDescent="0.3">
      <c r="A5092" s="21" t="s">
        <v>2771</v>
      </c>
      <c r="B5092" s="7">
        <v>33000</v>
      </c>
    </row>
    <row r="5093" spans="1:2" x14ac:dyDescent="0.3">
      <c r="A5093" s="22" t="s">
        <v>2754</v>
      </c>
      <c r="B5093" s="7">
        <v>33000</v>
      </c>
    </row>
    <row r="5094" spans="1:2" x14ac:dyDescent="0.3">
      <c r="A5094" s="23">
        <v>45928.365601851852</v>
      </c>
      <c r="B5094" s="7">
        <v>33000</v>
      </c>
    </row>
    <row r="5095" spans="1:2" x14ac:dyDescent="0.3">
      <c r="A5095" s="20" t="s">
        <v>2729</v>
      </c>
      <c r="B5095" s="7">
        <v>32199.999999999996</v>
      </c>
    </row>
    <row r="5096" spans="1:2" x14ac:dyDescent="0.3">
      <c r="A5096" s="21" t="s">
        <v>2799</v>
      </c>
      <c r="B5096" s="7">
        <v>32199.999999999996</v>
      </c>
    </row>
    <row r="5097" spans="1:2" x14ac:dyDescent="0.3">
      <c r="A5097" s="22" t="s">
        <v>2790</v>
      </c>
      <c r="B5097" s="7">
        <v>32199.999999999996</v>
      </c>
    </row>
    <row r="5098" spans="1:2" x14ac:dyDescent="0.3">
      <c r="A5098" s="23">
        <v>45928.380578703705</v>
      </c>
      <c r="B5098" s="7">
        <v>32199.999999999996</v>
      </c>
    </row>
    <row r="5099" spans="1:2" x14ac:dyDescent="0.3">
      <c r="A5099" s="20" t="s">
        <v>2730</v>
      </c>
      <c r="B5099" s="7">
        <v>26100</v>
      </c>
    </row>
    <row r="5100" spans="1:2" x14ac:dyDescent="0.3">
      <c r="A5100" s="21" t="s">
        <v>2799</v>
      </c>
      <c r="B5100" s="7">
        <v>26100</v>
      </c>
    </row>
    <row r="5101" spans="1:2" x14ac:dyDescent="0.3">
      <c r="A5101" s="22" t="s">
        <v>2748</v>
      </c>
      <c r="B5101" s="7">
        <v>3100</v>
      </c>
    </row>
    <row r="5102" spans="1:2" x14ac:dyDescent="0.3">
      <c r="A5102" s="23">
        <v>45928.422326388885</v>
      </c>
      <c r="B5102" s="7">
        <v>3100</v>
      </c>
    </row>
    <row r="5103" spans="1:2" x14ac:dyDescent="0.3">
      <c r="A5103" s="22" t="s">
        <v>2768</v>
      </c>
      <c r="B5103" s="7">
        <v>23000</v>
      </c>
    </row>
    <row r="5104" spans="1:2" x14ac:dyDescent="0.3">
      <c r="A5104" s="23">
        <v>45928.42255787037</v>
      </c>
      <c r="B5104" s="7">
        <v>23000</v>
      </c>
    </row>
    <row r="5105" spans="1:2" x14ac:dyDescent="0.3">
      <c r="A5105" s="20" t="s">
        <v>2731</v>
      </c>
      <c r="B5105" s="7">
        <v>61200</v>
      </c>
    </row>
    <row r="5106" spans="1:2" x14ac:dyDescent="0.3">
      <c r="A5106" s="21" t="s">
        <v>2803</v>
      </c>
      <c r="B5106" s="7">
        <v>61200</v>
      </c>
    </row>
    <row r="5107" spans="1:2" x14ac:dyDescent="0.3">
      <c r="A5107" s="22" t="s">
        <v>2773</v>
      </c>
      <c r="B5107" s="7">
        <v>61200</v>
      </c>
    </row>
    <row r="5108" spans="1:2" x14ac:dyDescent="0.3">
      <c r="A5108" s="23">
        <v>45928.487800925926</v>
      </c>
      <c r="B5108" s="7">
        <v>61200</v>
      </c>
    </row>
    <row r="5109" spans="1:2" x14ac:dyDescent="0.3">
      <c r="A5109" s="20" t="s">
        <v>2733</v>
      </c>
      <c r="B5109" s="7">
        <v>87750</v>
      </c>
    </row>
    <row r="5110" spans="1:2" x14ac:dyDescent="0.3">
      <c r="A5110" s="21" t="s">
        <v>2746</v>
      </c>
      <c r="B5110" s="7">
        <v>21000</v>
      </c>
    </row>
    <row r="5111" spans="1:2" x14ac:dyDescent="0.3">
      <c r="A5111" s="22" t="s">
        <v>2757</v>
      </c>
      <c r="B5111" s="7">
        <v>21000</v>
      </c>
    </row>
    <row r="5112" spans="1:2" x14ac:dyDescent="0.3">
      <c r="A5112" s="23">
        <v>45928.550763888888</v>
      </c>
      <c r="B5112" s="7">
        <v>21000</v>
      </c>
    </row>
    <row r="5113" spans="1:2" x14ac:dyDescent="0.3">
      <c r="A5113" s="21" t="s">
        <v>2750</v>
      </c>
      <c r="B5113" s="7">
        <v>16000</v>
      </c>
    </row>
    <row r="5114" spans="1:2" x14ac:dyDescent="0.3">
      <c r="A5114" s="22" t="s">
        <v>2793</v>
      </c>
      <c r="B5114" s="7">
        <v>16000</v>
      </c>
    </row>
    <row r="5115" spans="1:2" x14ac:dyDescent="0.3">
      <c r="A5115" s="23">
        <v>45928.552129629628</v>
      </c>
      <c r="B5115" s="7">
        <v>16000</v>
      </c>
    </row>
    <row r="5116" spans="1:2" x14ac:dyDescent="0.3">
      <c r="A5116" s="21" t="s">
        <v>2756</v>
      </c>
      <c r="B5116" s="7">
        <v>50750</v>
      </c>
    </row>
    <row r="5117" spans="1:2" x14ac:dyDescent="0.3">
      <c r="A5117" s="22" t="s">
        <v>2787</v>
      </c>
      <c r="B5117" s="7">
        <v>50750</v>
      </c>
    </row>
    <row r="5118" spans="1:2" x14ac:dyDescent="0.3">
      <c r="A5118" s="23">
        <v>45928.56958333333</v>
      </c>
      <c r="B5118" s="7">
        <v>50750</v>
      </c>
    </row>
    <row r="5119" spans="1:2" x14ac:dyDescent="0.3">
      <c r="A5119" s="20" t="s">
        <v>2735</v>
      </c>
      <c r="B5119" s="7">
        <v>23000</v>
      </c>
    </row>
    <row r="5120" spans="1:2" x14ac:dyDescent="0.3">
      <c r="A5120" s="21" t="s">
        <v>2794</v>
      </c>
      <c r="B5120" s="7">
        <v>23000</v>
      </c>
    </row>
    <row r="5121" spans="1:2" x14ac:dyDescent="0.3">
      <c r="A5121" s="22" t="s">
        <v>2774</v>
      </c>
      <c r="B5121" s="7">
        <v>23000</v>
      </c>
    </row>
    <row r="5122" spans="1:2" x14ac:dyDescent="0.3">
      <c r="A5122" s="23">
        <v>45928.627754629626</v>
      </c>
      <c r="B5122" s="7">
        <v>23000</v>
      </c>
    </row>
    <row r="5123" spans="1:2" x14ac:dyDescent="0.3">
      <c r="A5123" s="20" t="s">
        <v>2736</v>
      </c>
      <c r="B5123" s="7">
        <v>15400.000000000002</v>
      </c>
    </row>
    <row r="5124" spans="1:2" x14ac:dyDescent="0.3">
      <c r="A5124" s="21" t="s">
        <v>2751</v>
      </c>
      <c r="B5124" s="7">
        <v>15400.000000000002</v>
      </c>
    </row>
    <row r="5125" spans="1:2" x14ac:dyDescent="0.3">
      <c r="A5125" s="22" t="s">
        <v>2795</v>
      </c>
      <c r="B5125" s="7">
        <v>15400.000000000002</v>
      </c>
    </row>
    <row r="5126" spans="1:2" x14ac:dyDescent="0.3">
      <c r="A5126" s="23">
        <v>45928.674733796295</v>
      </c>
      <c r="B5126" s="7">
        <v>15400.000000000002</v>
      </c>
    </row>
    <row r="5127" spans="1:2" x14ac:dyDescent="0.3">
      <c r="A5127" s="20" t="s">
        <v>2738</v>
      </c>
      <c r="B5127" s="7">
        <v>4000</v>
      </c>
    </row>
    <row r="5128" spans="1:2" x14ac:dyDescent="0.3">
      <c r="A5128" s="21" t="s">
        <v>2792</v>
      </c>
      <c r="B5128" s="7">
        <v>4000</v>
      </c>
    </row>
    <row r="5129" spans="1:2" x14ac:dyDescent="0.3">
      <c r="A5129" s="22" t="s">
        <v>2748</v>
      </c>
      <c r="B5129" s="7">
        <v>4000</v>
      </c>
    </row>
    <row r="5130" spans="1:2" x14ac:dyDescent="0.3">
      <c r="A5130" s="23">
        <v>45928.786215277774</v>
      </c>
      <c r="B5130" s="7">
        <v>4000</v>
      </c>
    </row>
    <row r="5131" spans="1:2" x14ac:dyDescent="0.3">
      <c r="A5131" s="20" t="s">
        <v>2739</v>
      </c>
      <c r="B5131" s="7">
        <v>43000</v>
      </c>
    </row>
    <row r="5132" spans="1:2" x14ac:dyDescent="0.3">
      <c r="A5132" s="21" t="s">
        <v>2758</v>
      </c>
      <c r="B5132" s="7">
        <v>23000</v>
      </c>
    </row>
    <row r="5133" spans="1:2" x14ac:dyDescent="0.3">
      <c r="A5133" s="22" t="s">
        <v>2787</v>
      </c>
      <c r="B5133" s="7">
        <v>23000</v>
      </c>
    </row>
    <row r="5134" spans="1:2" x14ac:dyDescent="0.3">
      <c r="A5134" s="23">
        <v>45928.791805555556</v>
      </c>
      <c r="B5134" s="7">
        <v>23000</v>
      </c>
    </row>
    <row r="5135" spans="1:2" x14ac:dyDescent="0.3">
      <c r="A5135" s="21" t="s">
        <v>2766</v>
      </c>
      <c r="B5135" s="7">
        <v>20000</v>
      </c>
    </row>
    <row r="5136" spans="1:2" x14ac:dyDescent="0.3">
      <c r="A5136" s="22" t="s">
        <v>2790</v>
      </c>
      <c r="B5136" s="7">
        <v>20000</v>
      </c>
    </row>
    <row r="5137" spans="1:2" x14ac:dyDescent="0.3">
      <c r="A5137" s="23">
        <v>45928.815995370373</v>
      </c>
      <c r="B5137" s="7">
        <v>20000</v>
      </c>
    </row>
    <row r="5138" spans="1:2" x14ac:dyDescent="0.3">
      <c r="A5138" s="20" t="s">
        <v>2740</v>
      </c>
      <c r="B5138" s="7">
        <v>10800</v>
      </c>
    </row>
    <row r="5139" spans="1:2" x14ac:dyDescent="0.3">
      <c r="A5139" s="21" t="s">
        <v>2763</v>
      </c>
      <c r="B5139" s="7">
        <v>10800</v>
      </c>
    </row>
    <row r="5140" spans="1:2" x14ac:dyDescent="0.3">
      <c r="A5140" s="22" t="s">
        <v>2770</v>
      </c>
      <c r="B5140" s="7">
        <v>10800</v>
      </c>
    </row>
    <row r="5141" spans="1:2" x14ac:dyDescent="0.3">
      <c r="A5141" s="23">
        <v>45928.855833333335</v>
      </c>
      <c r="B5141" s="7">
        <v>10800</v>
      </c>
    </row>
    <row r="5142" spans="1:2" x14ac:dyDescent="0.3">
      <c r="A5142" s="20" t="s">
        <v>2741</v>
      </c>
      <c r="B5142" s="7">
        <v>34350</v>
      </c>
    </row>
    <row r="5143" spans="1:2" x14ac:dyDescent="0.3">
      <c r="A5143" s="21" t="s">
        <v>2790</v>
      </c>
      <c r="B5143" s="7">
        <v>17850</v>
      </c>
    </row>
    <row r="5144" spans="1:2" x14ac:dyDescent="0.3">
      <c r="A5144" s="22" t="s">
        <v>2805</v>
      </c>
      <c r="B5144" s="7">
        <v>17850</v>
      </c>
    </row>
    <row r="5145" spans="1:2" x14ac:dyDescent="0.3">
      <c r="A5145" s="23">
        <v>45928.87704861111</v>
      </c>
      <c r="B5145" s="7">
        <v>17850</v>
      </c>
    </row>
    <row r="5146" spans="1:2" x14ac:dyDescent="0.3">
      <c r="A5146" s="21" t="s">
        <v>2801</v>
      </c>
      <c r="B5146" s="7">
        <v>16500</v>
      </c>
    </row>
    <row r="5147" spans="1:2" x14ac:dyDescent="0.3">
      <c r="A5147" s="22" t="s">
        <v>2769</v>
      </c>
      <c r="B5147" s="7">
        <v>16500</v>
      </c>
    </row>
    <row r="5148" spans="1:2" x14ac:dyDescent="0.3">
      <c r="A5148" s="23">
        <v>45928.913715277777</v>
      </c>
      <c r="B5148" s="7">
        <v>16500</v>
      </c>
    </row>
    <row r="5149" spans="1:2" x14ac:dyDescent="0.3">
      <c r="A5149" s="19" t="s">
        <v>2634</v>
      </c>
      <c r="B5149" s="7">
        <v>383550</v>
      </c>
    </row>
    <row r="5150" spans="1:2" x14ac:dyDescent="0.3">
      <c r="A5150" s="20" t="s">
        <v>2726</v>
      </c>
      <c r="B5150" s="7">
        <v>102350</v>
      </c>
    </row>
    <row r="5151" spans="1:2" x14ac:dyDescent="0.3">
      <c r="A5151" s="21" t="s">
        <v>2760</v>
      </c>
      <c r="B5151" s="7">
        <v>32000</v>
      </c>
    </row>
    <row r="5152" spans="1:2" x14ac:dyDescent="0.3">
      <c r="A5152" s="22" t="s">
        <v>2772</v>
      </c>
      <c r="B5152" s="7">
        <v>32000</v>
      </c>
    </row>
    <row r="5153" spans="1:2" x14ac:dyDescent="0.3">
      <c r="A5153" s="23">
        <v>45929.260034722225</v>
      </c>
      <c r="B5153" s="7">
        <v>32000</v>
      </c>
    </row>
    <row r="5154" spans="1:2" x14ac:dyDescent="0.3">
      <c r="A5154" s="21" t="s">
        <v>2768</v>
      </c>
      <c r="B5154" s="7">
        <v>64750</v>
      </c>
    </row>
    <row r="5155" spans="1:2" x14ac:dyDescent="0.3">
      <c r="A5155" s="22" t="s">
        <v>2780</v>
      </c>
      <c r="B5155" s="7">
        <v>64750</v>
      </c>
    </row>
    <row r="5156" spans="1:2" x14ac:dyDescent="0.3">
      <c r="A5156" s="23">
        <v>45929.270682870374</v>
      </c>
      <c r="B5156" s="7">
        <v>64750</v>
      </c>
    </row>
    <row r="5157" spans="1:2" x14ac:dyDescent="0.3">
      <c r="A5157" s="21" t="s">
        <v>2792</v>
      </c>
      <c r="B5157" s="7">
        <v>5600</v>
      </c>
    </row>
    <row r="5158" spans="1:2" x14ac:dyDescent="0.3">
      <c r="A5158" s="22" t="s">
        <v>2794</v>
      </c>
      <c r="B5158" s="7">
        <v>5600</v>
      </c>
    </row>
    <row r="5159" spans="1:2" x14ac:dyDescent="0.3">
      <c r="A5159" s="23">
        <v>45929.286145833335</v>
      </c>
      <c r="B5159" s="7">
        <v>5600</v>
      </c>
    </row>
    <row r="5160" spans="1:2" x14ac:dyDescent="0.3">
      <c r="A5160" s="20" t="s">
        <v>2727</v>
      </c>
      <c r="B5160" s="7">
        <v>71250</v>
      </c>
    </row>
    <row r="5161" spans="1:2" x14ac:dyDescent="0.3">
      <c r="A5161" s="21" t="s">
        <v>2749</v>
      </c>
      <c r="B5161" s="7">
        <v>17000</v>
      </c>
    </row>
    <row r="5162" spans="1:2" x14ac:dyDescent="0.3">
      <c r="A5162" s="22" t="s">
        <v>2802</v>
      </c>
      <c r="B5162" s="7">
        <v>17000</v>
      </c>
    </row>
    <row r="5163" spans="1:2" x14ac:dyDescent="0.3">
      <c r="A5163" s="23">
        <v>45929.326307870368</v>
      </c>
      <c r="B5163" s="7">
        <v>17000</v>
      </c>
    </row>
    <row r="5164" spans="1:2" x14ac:dyDescent="0.3">
      <c r="A5164" s="21" t="s">
        <v>2796</v>
      </c>
      <c r="B5164" s="7">
        <v>54250</v>
      </c>
    </row>
    <row r="5165" spans="1:2" x14ac:dyDescent="0.3">
      <c r="A5165" s="22" t="s">
        <v>2774</v>
      </c>
      <c r="B5165" s="7">
        <v>54250</v>
      </c>
    </row>
    <row r="5166" spans="1:2" x14ac:dyDescent="0.3">
      <c r="A5166" s="23">
        <v>45929.333310185182</v>
      </c>
      <c r="B5166" s="7">
        <v>54250</v>
      </c>
    </row>
    <row r="5167" spans="1:2" x14ac:dyDescent="0.3">
      <c r="A5167" s="20" t="s">
        <v>2732</v>
      </c>
      <c r="B5167" s="7">
        <v>36000</v>
      </c>
    </row>
    <row r="5168" spans="1:2" x14ac:dyDescent="0.3">
      <c r="A5168" s="21" t="s">
        <v>2790</v>
      </c>
      <c r="B5168" s="7">
        <v>36000</v>
      </c>
    </row>
    <row r="5169" spans="1:2" x14ac:dyDescent="0.3">
      <c r="A5169" s="22" t="s">
        <v>2781</v>
      </c>
      <c r="B5169" s="7">
        <v>36000</v>
      </c>
    </row>
    <row r="5170" spans="1:2" x14ac:dyDescent="0.3">
      <c r="A5170" s="23">
        <v>45929.501828703702</v>
      </c>
      <c r="B5170" s="7">
        <v>36000</v>
      </c>
    </row>
    <row r="5171" spans="1:2" x14ac:dyDescent="0.3">
      <c r="A5171" s="20" t="s">
        <v>2734</v>
      </c>
      <c r="B5171" s="7">
        <v>47550</v>
      </c>
    </row>
    <row r="5172" spans="1:2" x14ac:dyDescent="0.3">
      <c r="A5172" s="21" t="s">
        <v>2796</v>
      </c>
      <c r="B5172" s="7">
        <v>47550</v>
      </c>
    </row>
    <row r="5173" spans="1:2" x14ac:dyDescent="0.3">
      <c r="A5173" s="22" t="s">
        <v>2792</v>
      </c>
      <c r="B5173" s="7">
        <v>47550</v>
      </c>
    </row>
    <row r="5174" spans="1:2" x14ac:dyDescent="0.3">
      <c r="A5174" s="23">
        <v>45929.624907407408</v>
      </c>
      <c r="B5174" s="7">
        <v>47550</v>
      </c>
    </row>
    <row r="5175" spans="1:2" x14ac:dyDescent="0.3">
      <c r="A5175" s="20" t="s">
        <v>2735</v>
      </c>
      <c r="B5175" s="7">
        <v>54850</v>
      </c>
    </row>
    <row r="5176" spans="1:2" x14ac:dyDescent="0.3">
      <c r="A5176" s="21" t="s">
        <v>2783</v>
      </c>
      <c r="B5176" s="7">
        <v>28600</v>
      </c>
    </row>
    <row r="5177" spans="1:2" x14ac:dyDescent="0.3">
      <c r="A5177" s="22" t="s">
        <v>2768</v>
      </c>
      <c r="B5177" s="7">
        <v>28600</v>
      </c>
    </row>
    <row r="5178" spans="1:2" x14ac:dyDescent="0.3">
      <c r="A5178" s="23">
        <v>45929.637141203704</v>
      </c>
      <c r="B5178" s="7">
        <v>28600</v>
      </c>
    </row>
    <row r="5179" spans="1:2" x14ac:dyDescent="0.3">
      <c r="A5179" s="21" t="s">
        <v>2768</v>
      </c>
      <c r="B5179" s="7">
        <v>26250</v>
      </c>
    </row>
    <row r="5180" spans="1:2" x14ac:dyDescent="0.3">
      <c r="A5180" s="22" t="s">
        <v>2776</v>
      </c>
      <c r="B5180" s="7">
        <v>26250</v>
      </c>
    </row>
    <row r="5181" spans="1:2" x14ac:dyDescent="0.3">
      <c r="A5181" s="23">
        <v>45929.64571759259</v>
      </c>
      <c r="B5181" s="7">
        <v>26250</v>
      </c>
    </row>
    <row r="5182" spans="1:2" x14ac:dyDescent="0.3">
      <c r="A5182" s="20" t="s">
        <v>2736</v>
      </c>
      <c r="B5182" s="7">
        <v>62999.999999999993</v>
      </c>
    </row>
    <row r="5183" spans="1:2" x14ac:dyDescent="0.3">
      <c r="A5183" s="21" t="s">
        <v>2761</v>
      </c>
      <c r="B5183" s="7">
        <v>62999.999999999993</v>
      </c>
    </row>
    <row r="5184" spans="1:2" x14ac:dyDescent="0.3">
      <c r="A5184" s="22" t="s">
        <v>2783</v>
      </c>
      <c r="B5184" s="7">
        <v>62999.999999999993</v>
      </c>
    </row>
    <row r="5185" spans="1:2" x14ac:dyDescent="0.3">
      <c r="A5185" s="23">
        <v>45929.680752314816</v>
      </c>
      <c r="B5185" s="7">
        <v>62999.999999999993</v>
      </c>
    </row>
    <row r="5186" spans="1:2" x14ac:dyDescent="0.3">
      <c r="A5186" s="20" t="s">
        <v>2739</v>
      </c>
      <c r="B5186" s="7">
        <v>8550</v>
      </c>
    </row>
    <row r="5187" spans="1:2" x14ac:dyDescent="0.3">
      <c r="A5187" s="21" t="s">
        <v>2752</v>
      </c>
      <c r="B5187" s="7">
        <v>8550</v>
      </c>
    </row>
    <row r="5188" spans="1:2" x14ac:dyDescent="0.3">
      <c r="A5188" s="22" t="s">
        <v>2797</v>
      </c>
      <c r="B5188" s="7">
        <v>8550</v>
      </c>
    </row>
    <row r="5189" spans="1:2" x14ac:dyDescent="0.3">
      <c r="A5189" s="23">
        <v>45929.825011574074</v>
      </c>
      <c r="B5189" s="7">
        <v>8550</v>
      </c>
    </row>
    <row r="5190" spans="1:2" x14ac:dyDescent="0.3">
      <c r="A5190" s="19" t="s">
        <v>2635</v>
      </c>
      <c r="B5190" s="7">
        <v>392200</v>
      </c>
    </row>
    <row r="5191" spans="1:2" x14ac:dyDescent="0.3">
      <c r="A5191" s="20" t="s">
        <v>2726</v>
      </c>
      <c r="B5191" s="7">
        <v>57000</v>
      </c>
    </row>
    <row r="5192" spans="1:2" x14ac:dyDescent="0.3">
      <c r="A5192" s="21" t="s">
        <v>2758</v>
      </c>
      <c r="B5192" s="7">
        <v>40500</v>
      </c>
    </row>
    <row r="5193" spans="1:2" x14ac:dyDescent="0.3">
      <c r="A5193" s="22" t="s">
        <v>2755</v>
      </c>
      <c r="B5193" s="7">
        <v>40500</v>
      </c>
    </row>
    <row r="5194" spans="1:2" x14ac:dyDescent="0.3">
      <c r="A5194" s="23">
        <v>45930.250115740739</v>
      </c>
      <c r="B5194" s="7">
        <v>40500</v>
      </c>
    </row>
    <row r="5195" spans="1:2" x14ac:dyDescent="0.3">
      <c r="A5195" s="21" t="s">
        <v>2797</v>
      </c>
      <c r="B5195" s="7">
        <v>16500</v>
      </c>
    </row>
    <row r="5196" spans="1:2" x14ac:dyDescent="0.3">
      <c r="A5196" s="22" t="s">
        <v>2757</v>
      </c>
      <c r="B5196" s="7">
        <v>16500</v>
      </c>
    </row>
    <row r="5197" spans="1:2" x14ac:dyDescent="0.3">
      <c r="A5197" s="23">
        <v>45930.250763888886</v>
      </c>
      <c r="B5197" s="7">
        <v>16500</v>
      </c>
    </row>
    <row r="5198" spans="1:2" x14ac:dyDescent="0.3">
      <c r="A5198" s="20" t="s">
        <v>2728</v>
      </c>
      <c r="B5198" s="7">
        <v>27600</v>
      </c>
    </row>
    <row r="5199" spans="1:2" x14ac:dyDescent="0.3">
      <c r="A5199" s="21" t="s">
        <v>2753</v>
      </c>
      <c r="B5199" s="7">
        <v>27600</v>
      </c>
    </row>
    <row r="5200" spans="1:2" x14ac:dyDescent="0.3">
      <c r="A5200" s="22" t="s">
        <v>2799</v>
      </c>
      <c r="B5200" s="7">
        <v>27600</v>
      </c>
    </row>
    <row r="5201" spans="1:2" x14ac:dyDescent="0.3">
      <c r="A5201" s="23">
        <v>45930.356342592589</v>
      </c>
      <c r="B5201" s="7">
        <v>27600</v>
      </c>
    </row>
    <row r="5202" spans="1:2" x14ac:dyDescent="0.3">
      <c r="A5202" s="20" t="s">
        <v>2730</v>
      </c>
      <c r="B5202" s="7">
        <v>54000</v>
      </c>
    </row>
    <row r="5203" spans="1:2" x14ac:dyDescent="0.3">
      <c r="A5203" s="21" t="s">
        <v>2775</v>
      </c>
      <c r="B5203" s="7">
        <v>54000</v>
      </c>
    </row>
    <row r="5204" spans="1:2" x14ac:dyDescent="0.3">
      <c r="A5204" s="22" t="s">
        <v>2762</v>
      </c>
      <c r="B5204" s="7">
        <v>54000</v>
      </c>
    </row>
    <row r="5205" spans="1:2" x14ac:dyDescent="0.3">
      <c r="A5205" s="23">
        <v>45930.438148148147</v>
      </c>
      <c r="B5205" s="7">
        <v>54000</v>
      </c>
    </row>
    <row r="5206" spans="1:2" x14ac:dyDescent="0.3">
      <c r="A5206" s="20" t="s">
        <v>2733</v>
      </c>
      <c r="B5206" s="7">
        <v>34300</v>
      </c>
    </row>
    <row r="5207" spans="1:2" x14ac:dyDescent="0.3">
      <c r="A5207" s="21" t="s">
        <v>2788</v>
      </c>
      <c r="B5207" s="7">
        <v>15600</v>
      </c>
    </row>
    <row r="5208" spans="1:2" x14ac:dyDescent="0.3">
      <c r="A5208" s="22" t="s">
        <v>2777</v>
      </c>
      <c r="B5208" s="7">
        <v>15600</v>
      </c>
    </row>
    <row r="5209" spans="1:2" x14ac:dyDescent="0.3">
      <c r="A5209" s="23">
        <v>45930.556608796294</v>
      </c>
      <c r="B5209" s="7">
        <v>15600</v>
      </c>
    </row>
    <row r="5210" spans="1:2" x14ac:dyDescent="0.3">
      <c r="A5210" s="21" t="s">
        <v>2776</v>
      </c>
      <c r="B5210" s="7">
        <v>18700</v>
      </c>
    </row>
    <row r="5211" spans="1:2" x14ac:dyDescent="0.3">
      <c r="A5211" s="22" t="s">
        <v>2772</v>
      </c>
      <c r="B5211" s="7">
        <v>18700</v>
      </c>
    </row>
    <row r="5212" spans="1:2" x14ac:dyDescent="0.3">
      <c r="A5212" s="23">
        <v>45930.576701388891</v>
      </c>
      <c r="B5212" s="7">
        <v>18700</v>
      </c>
    </row>
    <row r="5213" spans="1:2" x14ac:dyDescent="0.3">
      <c r="A5213" s="20" t="s">
        <v>2734</v>
      </c>
      <c r="B5213" s="7">
        <v>55450</v>
      </c>
    </row>
    <row r="5214" spans="1:2" x14ac:dyDescent="0.3">
      <c r="A5214" s="21" t="s">
        <v>2785</v>
      </c>
      <c r="B5214" s="7">
        <v>46000</v>
      </c>
    </row>
    <row r="5215" spans="1:2" x14ac:dyDescent="0.3">
      <c r="A5215" s="22" t="s">
        <v>2792</v>
      </c>
      <c r="B5215" s="7">
        <v>46000</v>
      </c>
    </row>
    <row r="5216" spans="1:2" x14ac:dyDescent="0.3">
      <c r="A5216" s="23">
        <v>45930.587407407409</v>
      </c>
      <c r="B5216" s="7">
        <v>46000</v>
      </c>
    </row>
    <row r="5217" spans="1:2" x14ac:dyDescent="0.3">
      <c r="A5217" s="21" t="s">
        <v>2771</v>
      </c>
      <c r="B5217" s="7">
        <v>9450</v>
      </c>
    </row>
    <row r="5218" spans="1:2" x14ac:dyDescent="0.3">
      <c r="A5218" s="22" t="s">
        <v>2798</v>
      </c>
      <c r="B5218" s="7">
        <v>9450</v>
      </c>
    </row>
    <row r="5219" spans="1:2" x14ac:dyDescent="0.3">
      <c r="A5219" s="23">
        <v>45930.615729166668</v>
      </c>
      <c r="B5219" s="7">
        <v>9450</v>
      </c>
    </row>
    <row r="5220" spans="1:2" x14ac:dyDescent="0.3">
      <c r="A5220" s="20" t="s">
        <v>2735</v>
      </c>
      <c r="B5220" s="7">
        <v>22850</v>
      </c>
    </row>
    <row r="5221" spans="1:2" x14ac:dyDescent="0.3">
      <c r="A5221" s="21" t="s">
        <v>2798</v>
      </c>
      <c r="B5221" s="7">
        <v>22850</v>
      </c>
    </row>
    <row r="5222" spans="1:2" x14ac:dyDescent="0.3">
      <c r="A5222" s="22" t="s">
        <v>2785</v>
      </c>
      <c r="B5222" s="7">
        <v>22850</v>
      </c>
    </row>
    <row r="5223" spans="1:2" x14ac:dyDescent="0.3">
      <c r="A5223" s="23">
        <v>45930.652141203704</v>
      </c>
      <c r="B5223" s="7">
        <v>22850</v>
      </c>
    </row>
    <row r="5224" spans="1:2" x14ac:dyDescent="0.3">
      <c r="A5224" s="20" t="s">
        <v>2737</v>
      </c>
      <c r="B5224" s="7">
        <v>21000</v>
      </c>
    </row>
    <row r="5225" spans="1:2" x14ac:dyDescent="0.3">
      <c r="A5225" s="21" t="s">
        <v>2752</v>
      </c>
      <c r="B5225" s="7">
        <v>21000</v>
      </c>
    </row>
    <row r="5226" spans="1:2" x14ac:dyDescent="0.3">
      <c r="A5226" s="22" t="s">
        <v>2754</v>
      </c>
      <c r="B5226" s="7">
        <v>21000</v>
      </c>
    </row>
    <row r="5227" spans="1:2" x14ac:dyDescent="0.3">
      <c r="A5227" s="23">
        <v>45930.741990740738</v>
      </c>
      <c r="B5227" s="7">
        <v>21000</v>
      </c>
    </row>
    <row r="5228" spans="1:2" x14ac:dyDescent="0.3">
      <c r="A5228" s="20" t="s">
        <v>2740</v>
      </c>
      <c r="B5228" s="7">
        <v>120000</v>
      </c>
    </row>
    <row r="5229" spans="1:2" x14ac:dyDescent="0.3">
      <c r="A5229" s="21" t="s">
        <v>2759</v>
      </c>
      <c r="B5229" s="7">
        <v>21000</v>
      </c>
    </row>
    <row r="5230" spans="1:2" x14ac:dyDescent="0.3">
      <c r="A5230" s="22" t="s">
        <v>2793</v>
      </c>
      <c r="B5230" s="7">
        <v>21000</v>
      </c>
    </row>
    <row r="5231" spans="1:2" x14ac:dyDescent="0.3">
      <c r="A5231" s="23">
        <v>45930.846574074072</v>
      </c>
      <c r="B5231" s="7">
        <v>21000</v>
      </c>
    </row>
    <row r="5232" spans="1:2" x14ac:dyDescent="0.3">
      <c r="A5232" s="21" t="s">
        <v>2768</v>
      </c>
      <c r="B5232" s="7">
        <v>54000</v>
      </c>
    </row>
    <row r="5233" spans="1:2" x14ac:dyDescent="0.3">
      <c r="A5233" s="22" t="s">
        <v>2783</v>
      </c>
      <c r="B5233" s="7">
        <v>54000</v>
      </c>
    </row>
    <row r="5234" spans="1:2" x14ac:dyDescent="0.3">
      <c r="A5234" s="23">
        <v>45930.853668981479</v>
      </c>
      <c r="B5234" s="7">
        <v>54000</v>
      </c>
    </row>
    <row r="5235" spans="1:2" x14ac:dyDescent="0.3">
      <c r="A5235" s="21" t="s">
        <v>2766</v>
      </c>
      <c r="B5235" s="7">
        <v>45000</v>
      </c>
    </row>
    <row r="5236" spans="1:2" x14ac:dyDescent="0.3">
      <c r="A5236" s="22" t="s">
        <v>2802</v>
      </c>
      <c r="B5236" s="7">
        <v>45000</v>
      </c>
    </row>
    <row r="5237" spans="1:2" x14ac:dyDescent="0.3">
      <c r="A5237" s="23">
        <v>45930.858252314814</v>
      </c>
      <c r="B5237" s="7">
        <v>45000</v>
      </c>
    </row>
    <row r="5238" spans="1:2" x14ac:dyDescent="0.3">
      <c r="A5238" s="17" t="s">
        <v>2808</v>
      </c>
      <c r="B5238" s="7">
        <v>16442382.5</v>
      </c>
    </row>
    <row r="5239" spans="1:2" x14ac:dyDescent="0.3">
      <c r="A5239" s="18" t="s">
        <v>2403</v>
      </c>
      <c r="B5239" s="7">
        <v>4906020</v>
      </c>
    </row>
    <row r="5240" spans="1:2" x14ac:dyDescent="0.3">
      <c r="A5240" s="19" t="s">
        <v>2636</v>
      </c>
      <c r="B5240" s="7">
        <v>36000</v>
      </c>
    </row>
    <row r="5241" spans="1:2" x14ac:dyDescent="0.3">
      <c r="A5241" s="20" t="s">
        <v>2720</v>
      </c>
      <c r="B5241" s="7">
        <v>12000</v>
      </c>
    </row>
    <row r="5242" spans="1:2" x14ac:dyDescent="0.3">
      <c r="A5242" s="21" t="s">
        <v>2797</v>
      </c>
      <c r="B5242" s="7">
        <v>12000</v>
      </c>
    </row>
    <row r="5243" spans="1:2" x14ac:dyDescent="0.3">
      <c r="A5243" s="22" t="s">
        <v>2800</v>
      </c>
      <c r="B5243" s="7">
        <v>12000</v>
      </c>
    </row>
    <row r="5244" spans="1:2" x14ac:dyDescent="0.3">
      <c r="A5244" s="23">
        <v>45931.001319444447</v>
      </c>
      <c r="B5244" s="7">
        <v>12000</v>
      </c>
    </row>
    <row r="5245" spans="1:2" x14ac:dyDescent="0.3">
      <c r="A5245" s="20" t="s">
        <v>2728</v>
      </c>
      <c r="B5245" s="7">
        <v>24000</v>
      </c>
    </row>
    <row r="5246" spans="1:2" x14ac:dyDescent="0.3">
      <c r="A5246" s="21" t="s">
        <v>2754</v>
      </c>
      <c r="B5246" s="7">
        <v>24000</v>
      </c>
    </row>
    <row r="5247" spans="1:2" x14ac:dyDescent="0.3">
      <c r="A5247" s="22" t="s">
        <v>2800</v>
      </c>
      <c r="B5247" s="7">
        <v>24000</v>
      </c>
    </row>
    <row r="5248" spans="1:2" x14ac:dyDescent="0.3">
      <c r="A5248" s="23">
        <v>45931.353402777779</v>
      </c>
      <c r="B5248" s="7">
        <v>24000</v>
      </c>
    </row>
    <row r="5249" spans="1:2" x14ac:dyDescent="0.3">
      <c r="A5249" s="19" t="s">
        <v>2637</v>
      </c>
      <c r="B5249" s="7">
        <v>38300</v>
      </c>
    </row>
    <row r="5250" spans="1:2" x14ac:dyDescent="0.3">
      <c r="A5250" s="20" t="s">
        <v>2729</v>
      </c>
      <c r="B5250" s="7">
        <v>34500</v>
      </c>
    </row>
    <row r="5251" spans="1:2" x14ac:dyDescent="0.3">
      <c r="A5251" s="21" t="s">
        <v>2771</v>
      </c>
      <c r="B5251" s="7">
        <v>34500</v>
      </c>
    </row>
    <row r="5252" spans="1:2" x14ac:dyDescent="0.3">
      <c r="A5252" s="22" t="s">
        <v>2803</v>
      </c>
      <c r="B5252" s="7">
        <v>34500</v>
      </c>
    </row>
    <row r="5253" spans="1:2" x14ac:dyDescent="0.3">
      <c r="A5253" s="23">
        <v>45933.407430555555</v>
      </c>
      <c r="B5253" s="7">
        <v>34500</v>
      </c>
    </row>
    <row r="5254" spans="1:2" x14ac:dyDescent="0.3">
      <c r="A5254" s="20" t="s">
        <v>2734</v>
      </c>
      <c r="B5254" s="7">
        <v>3800</v>
      </c>
    </row>
    <row r="5255" spans="1:2" x14ac:dyDescent="0.3">
      <c r="A5255" s="21" t="s">
        <v>2750</v>
      </c>
      <c r="B5255" s="7">
        <v>3800</v>
      </c>
    </row>
    <row r="5256" spans="1:2" x14ac:dyDescent="0.3">
      <c r="A5256" s="22" t="s">
        <v>2788</v>
      </c>
      <c r="B5256" s="7">
        <v>3800</v>
      </c>
    </row>
    <row r="5257" spans="1:2" x14ac:dyDescent="0.3">
      <c r="A5257" s="23">
        <v>45933.593993055554</v>
      </c>
      <c r="B5257" s="7">
        <v>3800</v>
      </c>
    </row>
    <row r="5258" spans="1:2" x14ac:dyDescent="0.3">
      <c r="A5258" s="19" t="s">
        <v>2638</v>
      </c>
      <c r="B5258" s="7">
        <v>65100</v>
      </c>
    </row>
    <row r="5259" spans="1:2" x14ac:dyDescent="0.3">
      <c r="A5259" s="20" t="s">
        <v>2735</v>
      </c>
      <c r="B5259" s="7">
        <v>29750</v>
      </c>
    </row>
    <row r="5260" spans="1:2" x14ac:dyDescent="0.3">
      <c r="A5260" s="21" t="s">
        <v>2760</v>
      </c>
      <c r="B5260" s="7">
        <v>29750</v>
      </c>
    </row>
    <row r="5261" spans="1:2" x14ac:dyDescent="0.3">
      <c r="A5261" s="22" t="s">
        <v>2750</v>
      </c>
      <c r="B5261" s="7">
        <v>29750</v>
      </c>
    </row>
    <row r="5262" spans="1:2" x14ac:dyDescent="0.3">
      <c r="A5262" s="23">
        <v>45934.634895833333</v>
      </c>
      <c r="B5262" s="7">
        <v>29750</v>
      </c>
    </row>
    <row r="5263" spans="1:2" x14ac:dyDescent="0.3">
      <c r="A5263" s="20" t="s">
        <v>2738</v>
      </c>
      <c r="B5263" s="7">
        <v>23000</v>
      </c>
    </row>
    <row r="5264" spans="1:2" x14ac:dyDescent="0.3">
      <c r="A5264" s="21" t="s">
        <v>2756</v>
      </c>
      <c r="B5264" s="7">
        <v>23000</v>
      </c>
    </row>
    <row r="5265" spans="1:2" x14ac:dyDescent="0.3">
      <c r="A5265" s="22" t="s">
        <v>2792</v>
      </c>
      <c r="B5265" s="7">
        <v>23000</v>
      </c>
    </row>
    <row r="5266" spans="1:2" x14ac:dyDescent="0.3">
      <c r="A5266" s="23">
        <v>45934.778379629628</v>
      </c>
      <c r="B5266" s="7">
        <v>23000</v>
      </c>
    </row>
    <row r="5267" spans="1:2" x14ac:dyDescent="0.3">
      <c r="A5267" s="20" t="s">
        <v>2741</v>
      </c>
      <c r="B5267" s="7">
        <v>12350</v>
      </c>
    </row>
    <row r="5268" spans="1:2" x14ac:dyDescent="0.3">
      <c r="A5268" s="21" t="s">
        <v>2775</v>
      </c>
      <c r="B5268" s="7">
        <v>12350</v>
      </c>
    </row>
    <row r="5269" spans="1:2" x14ac:dyDescent="0.3">
      <c r="A5269" s="22" t="s">
        <v>2804</v>
      </c>
      <c r="B5269" s="7">
        <v>12350</v>
      </c>
    </row>
    <row r="5270" spans="1:2" x14ac:dyDescent="0.3">
      <c r="A5270" s="23">
        <v>45934.896099537036</v>
      </c>
      <c r="B5270" s="7">
        <v>12350</v>
      </c>
    </row>
    <row r="5271" spans="1:2" x14ac:dyDescent="0.3">
      <c r="A5271" s="19" t="s">
        <v>2639</v>
      </c>
      <c r="B5271" s="7">
        <v>55700</v>
      </c>
    </row>
    <row r="5272" spans="1:2" x14ac:dyDescent="0.3">
      <c r="A5272" s="20" t="s">
        <v>2732</v>
      </c>
      <c r="B5272" s="7">
        <v>32199.999999999996</v>
      </c>
    </row>
    <row r="5273" spans="1:2" x14ac:dyDescent="0.3">
      <c r="A5273" s="21" t="s">
        <v>2791</v>
      </c>
      <c r="B5273" s="7">
        <v>32199.999999999996</v>
      </c>
    </row>
    <row r="5274" spans="1:2" x14ac:dyDescent="0.3">
      <c r="A5274" s="22" t="s">
        <v>2802</v>
      </c>
      <c r="B5274" s="7">
        <v>32199.999999999996</v>
      </c>
    </row>
    <row r="5275" spans="1:2" x14ac:dyDescent="0.3">
      <c r="A5275" s="23">
        <v>45935.505474537036</v>
      </c>
      <c r="B5275" s="7">
        <v>32199.999999999996</v>
      </c>
    </row>
    <row r="5276" spans="1:2" x14ac:dyDescent="0.3">
      <c r="A5276" s="20" t="s">
        <v>2734</v>
      </c>
      <c r="B5276" s="7">
        <v>23500</v>
      </c>
    </row>
    <row r="5277" spans="1:2" x14ac:dyDescent="0.3">
      <c r="A5277" s="21" t="s">
        <v>2769</v>
      </c>
      <c r="B5277" s="7">
        <v>23500</v>
      </c>
    </row>
    <row r="5278" spans="1:2" x14ac:dyDescent="0.3">
      <c r="A5278" s="22" t="s">
        <v>2777</v>
      </c>
      <c r="B5278" s="7">
        <v>23500</v>
      </c>
    </row>
    <row r="5279" spans="1:2" x14ac:dyDescent="0.3">
      <c r="A5279" s="23">
        <v>45935.614942129629</v>
      </c>
      <c r="B5279" s="7">
        <v>23500</v>
      </c>
    </row>
    <row r="5280" spans="1:2" x14ac:dyDescent="0.3">
      <c r="A5280" s="19" t="s">
        <v>2640</v>
      </c>
      <c r="B5280" s="7">
        <v>127650</v>
      </c>
    </row>
    <row r="5281" spans="1:2" x14ac:dyDescent="0.3">
      <c r="A5281" s="20" t="s">
        <v>2723</v>
      </c>
      <c r="B5281" s="7">
        <v>44000</v>
      </c>
    </row>
    <row r="5282" spans="1:2" x14ac:dyDescent="0.3">
      <c r="A5282" s="21" t="s">
        <v>2800</v>
      </c>
      <c r="B5282" s="7">
        <v>44000</v>
      </c>
    </row>
    <row r="5283" spans="1:2" x14ac:dyDescent="0.3">
      <c r="A5283" s="22" t="s">
        <v>2747</v>
      </c>
      <c r="B5283" s="7">
        <v>44000</v>
      </c>
    </row>
    <row r="5284" spans="1:2" x14ac:dyDescent="0.3">
      <c r="A5284" s="23">
        <v>45936.162916666668</v>
      </c>
      <c r="B5284" s="7">
        <v>44000</v>
      </c>
    </row>
    <row r="5285" spans="1:2" x14ac:dyDescent="0.3">
      <c r="A5285" s="20" t="s">
        <v>2730</v>
      </c>
      <c r="B5285" s="7">
        <v>57750</v>
      </c>
    </row>
    <row r="5286" spans="1:2" x14ac:dyDescent="0.3">
      <c r="A5286" s="21" t="s">
        <v>2762</v>
      </c>
      <c r="B5286" s="7">
        <v>57750</v>
      </c>
    </row>
    <row r="5287" spans="1:2" x14ac:dyDescent="0.3">
      <c r="A5287" s="22" t="s">
        <v>2754</v>
      </c>
      <c r="B5287" s="7">
        <v>57750</v>
      </c>
    </row>
    <row r="5288" spans="1:2" x14ac:dyDescent="0.3">
      <c r="A5288" s="23">
        <v>45936.455879629626</v>
      </c>
      <c r="B5288" s="7">
        <v>57750</v>
      </c>
    </row>
    <row r="5289" spans="1:2" x14ac:dyDescent="0.3">
      <c r="A5289" s="20" t="s">
        <v>2735</v>
      </c>
      <c r="B5289" s="7">
        <v>25900</v>
      </c>
    </row>
    <row r="5290" spans="1:2" x14ac:dyDescent="0.3">
      <c r="A5290" s="21" t="s">
        <v>2782</v>
      </c>
      <c r="B5290" s="7">
        <v>25900</v>
      </c>
    </row>
    <row r="5291" spans="1:2" x14ac:dyDescent="0.3">
      <c r="A5291" s="22" t="s">
        <v>2775</v>
      </c>
      <c r="B5291" s="7">
        <v>25900</v>
      </c>
    </row>
    <row r="5292" spans="1:2" x14ac:dyDescent="0.3">
      <c r="A5292" s="23">
        <v>45936.642708333333</v>
      </c>
      <c r="B5292" s="7">
        <v>25900</v>
      </c>
    </row>
    <row r="5293" spans="1:2" x14ac:dyDescent="0.3">
      <c r="A5293" s="19" t="s">
        <v>2641</v>
      </c>
      <c r="B5293" s="7">
        <v>81000</v>
      </c>
    </row>
    <row r="5294" spans="1:2" x14ac:dyDescent="0.3">
      <c r="A5294" s="20" t="s">
        <v>2734</v>
      </c>
      <c r="B5294" s="7">
        <v>36000</v>
      </c>
    </row>
    <row r="5295" spans="1:2" x14ac:dyDescent="0.3">
      <c r="A5295" s="21" t="s">
        <v>2782</v>
      </c>
      <c r="B5295" s="7">
        <v>36000</v>
      </c>
    </row>
    <row r="5296" spans="1:2" x14ac:dyDescent="0.3">
      <c r="A5296" s="22" t="s">
        <v>2762</v>
      </c>
      <c r="B5296" s="7">
        <v>36000</v>
      </c>
    </row>
    <row r="5297" spans="1:2" x14ac:dyDescent="0.3">
      <c r="A5297" s="23">
        <v>45937.601342592592</v>
      </c>
      <c r="B5297" s="7">
        <v>36000</v>
      </c>
    </row>
    <row r="5298" spans="1:2" x14ac:dyDescent="0.3">
      <c r="A5298" s="20" t="s">
        <v>2737</v>
      </c>
      <c r="B5298" s="7">
        <v>45000</v>
      </c>
    </row>
    <row r="5299" spans="1:2" x14ac:dyDescent="0.3">
      <c r="A5299" s="21" t="s">
        <v>2796</v>
      </c>
      <c r="B5299" s="7">
        <v>45000</v>
      </c>
    </row>
    <row r="5300" spans="1:2" x14ac:dyDescent="0.3">
      <c r="A5300" s="22" t="s">
        <v>2761</v>
      </c>
      <c r="B5300" s="7">
        <v>45000</v>
      </c>
    </row>
    <row r="5301" spans="1:2" x14ac:dyDescent="0.3">
      <c r="A5301" s="23">
        <v>45937.749537037038</v>
      </c>
      <c r="B5301" s="7">
        <v>45000</v>
      </c>
    </row>
    <row r="5302" spans="1:2" x14ac:dyDescent="0.3">
      <c r="A5302" s="19" t="s">
        <v>2642</v>
      </c>
      <c r="B5302" s="7">
        <v>47500</v>
      </c>
    </row>
    <row r="5303" spans="1:2" x14ac:dyDescent="0.3">
      <c r="A5303" s="20" t="s">
        <v>2736</v>
      </c>
      <c r="B5303" s="7">
        <v>31500</v>
      </c>
    </row>
    <row r="5304" spans="1:2" x14ac:dyDescent="0.3">
      <c r="A5304" s="21" t="s">
        <v>2797</v>
      </c>
      <c r="B5304" s="7">
        <v>31500</v>
      </c>
    </row>
    <row r="5305" spans="1:2" x14ac:dyDescent="0.3">
      <c r="A5305" s="22" t="s">
        <v>2769</v>
      </c>
      <c r="B5305" s="7">
        <v>31500</v>
      </c>
    </row>
    <row r="5306" spans="1:2" x14ac:dyDescent="0.3">
      <c r="A5306" s="23">
        <v>45938.667881944442</v>
      </c>
      <c r="B5306" s="7">
        <v>31500</v>
      </c>
    </row>
    <row r="5307" spans="1:2" x14ac:dyDescent="0.3">
      <c r="A5307" s="20" t="s">
        <v>2737</v>
      </c>
      <c r="B5307" s="7">
        <v>16000</v>
      </c>
    </row>
    <row r="5308" spans="1:2" x14ac:dyDescent="0.3">
      <c r="A5308" s="21" t="s">
        <v>2779</v>
      </c>
      <c r="B5308" s="7">
        <v>16000</v>
      </c>
    </row>
    <row r="5309" spans="1:2" x14ac:dyDescent="0.3">
      <c r="A5309" s="22" t="s">
        <v>2803</v>
      </c>
      <c r="B5309" s="7">
        <v>16000</v>
      </c>
    </row>
    <row r="5310" spans="1:2" x14ac:dyDescent="0.3">
      <c r="A5310" s="23">
        <v>45938.721319444441</v>
      </c>
      <c r="B5310" s="7">
        <v>16000</v>
      </c>
    </row>
    <row r="5311" spans="1:2" x14ac:dyDescent="0.3">
      <c r="A5311" s="19" t="s">
        <v>2643</v>
      </c>
      <c r="B5311" s="7">
        <v>208000</v>
      </c>
    </row>
    <row r="5312" spans="1:2" x14ac:dyDescent="0.3">
      <c r="A5312" s="20" t="s">
        <v>2723</v>
      </c>
      <c r="B5312" s="7">
        <v>33000</v>
      </c>
    </row>
    <row r="5313" spans="1:2" x14ac:dyDescent="0.3">
      <c r="A5313" s="21" t="s">
        <v>2758</v>
      </c>
      <c r="B5313" s="7">
        <v>33000</v>
      </c>
    </row>
    <row r="5314" spans="1:2" x14ac:dyDescent="0.3">
      <c r="A5314" s="22" t="s">
        <v>2757</v>
      </c>
      <c r="B5314" s="7">
        <v>33000</v>
      </c>
    </row>
    <row r="5315" spans="1:2" x14ac:dyDescent="0.3">
      <c r="A5315" s="23">
        <v>45939.125069444446</v>
      </c>
      <c r="B5315" s="7">
        <v>33000</v>
      </c>
    </row>
    <row r="5316" spans="1:2" x14ac:dyDescent="0.3">
      <c r="A5316" s="20" t="s">
        <v>2735</v>
      </c>
      <c r="B5316" s="7">
        <v>159000</v>
      </c>
    </row>
    <row r="5317" spans="1:2" x14ac:dyDescent="0.3">
      <c r="A5317" s="21" t="s">
        <v>2747</v>
      </c>
      <c r="B5317" s="7">
        <v>32500</v>
      </c>
    </row>
    <row r="5318" spans="1:2" x14ac:dyDescent="0.3">
      <c r="A5318" s="22" t="s">
        <v>2757</v>
      </c>
      <c r="B5318" s="7">
        <v>32500</v>
      </c>
    </row>
    <row r="5319" spans="1:2" x14ac:dyDescent="0.3">
      <c r="A5319" s="23">
        <v>45939.650069444448</v>
      </c>
      <c r="B5319" s="7">
        <v>32500</v>
      </c>
    </row>
    <row r="5320" spans="1:2" x14ac:dyDescent="0.3">
      <c r="A5320" s="21" t="s">
        <v>2803</v>
      </c>
      <c r="B5320" s="7">
        <v>126500.00000000001</v>
      </c>
    </row>
    <row r="5321" spans="1:2" x14ac:dyDescent="0.3">
      <c r="A5321" s="22" t="s">
        <v>2788</v>
      </c>
      <c r="B5321" s="7">
        <v>126500.00000000001</v>
      </c>
    </row>
    <row r="5322" spans="1:2" x14ac:dyDescent="0.3">
      <c r="A5322" s="23">
        <v>45939.654409722221</v>
      </c>
      <c r="B5322" s="7">
        <v>126500.00000000001</v>
      </c>
    </row>
    <row r="5323" spans="1:2" x14ac:dyDescent="0.3">
      <c r="A5323" s="20" t="s">
        <v>2740</v>
      </c>
      <c r="B5323" s="7">
        <v>16000</v>
      </c>
    </row>
    <row r="5324" spans="1:2" x14ac:dyDescent="0.3">
      <c r="A5324" s="21" t="s">
        <v>2790</v>
      </c>
      <c r="B5324" s="7">
        <v>16000</v>
      </c>
    </row>
    <row r="5325" spans="1:2" x14ac:dyDescent="0.3">
      <c r="A5325" s="22" t="s">
        <v>2751</v>
      </c>
      <c r="B5325" s="7">
        <v>16000</v>
      </c>
    </row>
    <row r="5326" spans="1:2" x14ac:dyDescent="0.3">
      <c r="A5326" s="23">
        <v>45939.834849537037</v>
      </c>
      <c r="B5326" s="7">
        <v>16000</v>
      </c>
    </row>
    <row r="5327" spans="1:2" x14ac:dyDescent="0.3">
      <c r="A5327" s="19" t="s">
        <v>2644</v>
      </c>
      <c r="B5327" s="7">
        <v>196412.5</v>
      </c>
    </row>
    <row r="5328" spans="1:2" x14ac:dyDescent="0.3">
      <c r="A5328" s="20" t="s">
        <v>2727</v>
      </c>
      <c r="B5328" s="7">
        <v>60800</v>
      </c>
    </row>
    <row r="5329" spans="1:2" x14ac:dyDescent="0.3">
      <c r="A5329" s="21" t="s">
        <v>2772</v>
      </c>
      <c r="B5329" s="7">
        <v>60800</v>
      </c>
    </row>
    <row r="5330" spans="1:2" x14ac:dyDescent="0.3">
      <c r="A5330" s="22" t="s">
        <v>2771</v>
      </c>
      <c r="B5330" s="7">
        <v>60800</v>
      </c>
    </row>
    <row r="5331" spans="1:2" x14ac:dyDescent="0.3">
      <c r="A5331" s="23">
        <v>45940.310949074075</v>
      </c>
      <c r="B5331" s="7">
        <v>60800</v>
      </c>
    </row>
    <row r="5332" spans="1:2" x14ac:dyDescent="0.3">
      <c r="A5332" s="20" t="s">
        <v>2728</v>
      </c>
      <c r="B5332" s="7">
        <v>5985</v>
      </c>
    </row>
    <row r="5333" spans="1:2" x14ac:dyDescent="0.3">
      <c r="A5333" s="21" t="s">
        <v>2772</v>
      </c>
      <c r="B5333" s="7">
        <v>5985</v>
      </c>
    </row>
    <row r="5334" spans="1:2" x14ac:dyDescent="0.3">
      <c r="A5334" s="22" t="s">
        <v>2754</v>
      </c>
      <c r="B5334" s="7">
        <v>5985</v>
      </c>
    </row>
    <row r="5335" spans="1:2" x14ac:dyDescent="0.3">
      <c r="A5335" s="23">
        <v>45940.352407407408</v>
      </c>
      <c r="B5335" s="7">
        <v>5985</v>
      </c>
    </row>
    <row r="5336" spans="1:2" x14ac:dyDescent="0.3">
      <c r="A5336" s="20" t="s">
        <v>2730</v>
      </c>
      <c r="B5336" s="7">
        <v>43225</v>
      </c>
    </row>
    <row r="5337" spans="1:2" x14ac:dyDescent="0.3">
      <c r="A5337" s="21" t="s">
        <v>2793</v>
      </c>
      <c r="B5337" s="7">
        <v>43225</v>
      </c>
    </row>
    <row r="5338" spans="1:2" x14ac:dyDescent="0.3">
      <c r="A5338" s="22" t="s">
        <v>2772</v>
      </c>
      <c r="B5338" s="7">
        <v>43225</v>
      </c>
    </row>
    <row r="5339" spans="1:2" x14ac:dyDescent="0.3">
      <c r="A5339" s="23">
        <v>45940.419756944444</v>
      </c>
      <c r="B5339" s="7">
        <v>43225</v>
      </c>
    </row>
    <row r="5340" spans="1:2" x14ac:dyDescent="0.3">
      <c r="A5340" s="20" t="s">
        <v>2731</v>
      </c>
      <c r="B5340" s="7">
        <v>15390</v>
      </c>
    </row>
    <row r="5341" spans="1:2" x14ac:dyDescent="0.3">
      <c r="A5341" s="21" t="s">
        <v>2790</v>
      </c>
      <c r="B5341" s="7">
        <v>15390</v>
      </c>
    </row>
    <row r="5342" spans="1:2" x14ac:dyDescent="0.3">
      <c r="A5342" s="22" t="s">
        <v>2751</v>
      </c>
      <c r="B5342" s="7">
        <v>15390</v>
      </c>
    </row>
    <row r="5343" spans="1:2" x14ac:dyDescent="0.3">
      <c r="A5343" s="23">
        <v>45940.459849537037</v>
      </c>
      <c r="B5343" s="7">
        <v>15390</v>
      </c>
    </row>
    <row r="5344" spans="1:2" x14ac:dyDescent="0.3">
      <c r="A5344" s="20" t="s">
        <v>2733</v>
      </c>
      <c r="B5344" s="7">
        <v>14962.5</v>
      </c>
    </row>
    <row r="5345" spans="1:2" x14ac:dyDescent="0.3">
      <c r="A5345" s="21" t="s">
        <v>2784</v>
      </c>
      <c r="B5345" s="7">
        <v>14962.5</v>
      </c>
    </row>
    <row r="5346" spans="1:2" x14ac:dyDescent="0.3">
      <c r="A5346" s="22" t="s">
        <v>2759</v>
      </c>
      <c r="B5346" s="7">
        <v>14962.5</v>
      </c>
    </row>
    <row r="5347" spans="1:2" x14ac:dyDescent="0.3">
      <c r="A5347" s="23">
        <v>45940.552997685183</v>
      </c>
      <c r="B5347" s="7">
        <v>14962.5</v>
      </c>
    </row>
    <row r="5348" spans="1:2" x14ac:dyDescent="0.3">
      <c r="A5348" s="20" t="s">
        <v>2734</v>
      </c>
      <c r="B5348" s="7">
        <v>45600</v>
      </c>
    </row>
    <row r="5349" spans="1:2" x14ac:dyDescent="0.3">
      <c r="A5349" s="21" t="s">
        <v>2799</v>
      </c>
      <c r="B5349" s="7">
        <v>45600</v>
      </c>
    </row>
    <row r="5350" spans="1:2" x14ac:dyDescent="0.3">
      <c r="A5350" s="22" t="s">
        <v>2747</v>
      </c>
      <c r="B5350" s="7">
        <v>45600</v>
      </c>
    </row>
    <row r="5351" spans="1:2" x14ac:dyDescent="0.3">
      <c r="A5351" s="23">
        <v>45940.589305555557</v>
      </c>
      <c r="B5351" s="7">
        <v>45600</v>
      </c>
    </row>
    <row r="5352" spans="1:2" x14ac:dyDescent="0.3">
      <c r="A5352" s="20" t="s">
        <v>2738</v>
      </c>
      <c r="B5352" s="7">
        <v>10450</v>
      </c>
    </row>
    <row r="5353" spans="1:2" x14ac:dyDescent="0.3">
      <c r="A5353" s="21" t="s">
        <v>2776</v>
      </c>
      <c r="B5353" s="7">
        <v>10450</v>
      </c>
    </row>
    <row r="5354" spans="1:2" x14ac:dyDescent="0.3">
      <c r="A5354" s="22" t="s">
        <v>2753</v>
      </c>
      <c r="B5354" s="7">
        <v>10450</v>
      </c>
    </row>
    <row r="5355" spans="1:2" x14ac:dyDescent="0.3">
      <c r="A5355" s="23">
        <v>45940.785104166665</v>
      </c>
      <c r="B5355" s="7">
        <v>10450</v>
      </c>
    </row>
    <row r="5356" spans="1:2" x14ac:dyDescent="0.3">
      <c r="A5356" s="19" t="s">
        <v>2645</v>
      </c>
      <c r="B5356" s="7">
        <v>70700</v>
      </c>
    </row>
    <row r="5357" spans="1:2" x14ac:dyDescent="0.3">
      <c r="A5357" s="20" t="s">
        <v>2722</v>
      </c>
      <c r="B5357" s="7">
        <v>32199.999999999996</v>
      </c>
    </row>
    <row r="5358" spans="1:2" x14ac:dyDescent="0.3">
      <c r="A5358" s="21" t="s">
        <v>2783</v>
      </c>
      <c r="B5358" s="7">
        <v>32199.999999999996</v>
      </c>
    </row>
    <row r="5359" spans="1:2" x14ac:dyDescent="0.3">
      <c r="A5359" s="22" t="s">
        <v>2764</v>
      </c>
      <c r="B5359" s="7">
        <v>32199.999999999996</v>
      </c>
    </row>
    <row r="5360" spans="1:2" x14ac:dyDescent="0.3">
      <c r="A5360" s="23">
        <v>45941.095648148148</v>
      </c>
      <c r="B5360" s="7">
        <v>32199.999999999996</v>
      </c>
    </row>
    <row r="5361" spans="1:2" x14ac:dyDescent="0.3">
      <c r="A5361" s="20" t="s">
        <v>2735</v>
      </c>
      <c r="B5361" s="7">
        <v>38500</v>
      </c>
    </row>
    <row r="5362" spans="1:2" x14ac:dyDescent="0.3">
      <c r="A5362" s="21" t="s">
        <v>2756</v>
      </c>
      <c r="B5362" s="7">
        <v>38500</v>
      </c>
    </row>
    <row r="5363" spans="1:2" x14ac:dyDescent="0.3">
      <c r="A5363" s="22" t="s">
        <v>2754</v>
      </c>
      <c r="B5363" s="7">
        <v>38500</v>
      </c>
    </row>
    <row r="5364" spans="1:2" x14ac:dyDescent="0.3">
      <c r="A5364" s="23">
        <v>45941.653101851851</v>
      </c>
      <c r="B5364" s="7">
        <v>38500</v>
      </c>
    </row>
    <row r="5365" spans="1:2" x14ac:dyDescent="0.3">
      <c r="A5365" s="19" t="s">
        <v>2646</v>
      </c>
      <c r="B5365" s="7">
        <v>28450</v>
      </c>
    </row>
    <row r="5366" spans="1:2" x14ac:dyDescent="0.3">
      <c r="A5366" s="20" t="s">
        <v>2735</v>
      </c>
      <c r="B5366" s="7">
        <v>12000</v>
      </c>
    </row>
    <row r="5367" spans="1:2" x14ac:dyDescent="0.3">
      <c r="A5367" s="21" t="s">
        <v>2769</v>
      </c>
      <c r="B5367" s="7">
        <v>12000</v>
      </c>
    </row>
    <row r="5368" spans="1:2" x14ac:dyDescent="0.3">
      <c r="A5368" s="22" t="s">
        <v>2785</v>
      </c>
      <c r="B5368" s="7">
        <v>12000</v>
      </c>
    </row>
    <row r="5369" spans="1:2" x14ac:dyDescent="0.3">
      <c r="A5369" s="23">
        <v>45942.656307870369</v>
      </c>
      <c r="B5369" s="7">
        <v>12000</v>
      </c>
    </row>
    <row r="5370" spans="1:2" x14ac:dyDescent="0.3">
      <c r="A5370" s="20" t="s">
        <v>2738</v>
      </c>
      <c r="B5370" s="7">
        <v>10450</v>
      </c>
    </row>
    <row r="5371" spans="1:2" x14ac:dyDescent="0.3">
      <c r="A5371" s="21" t="s">
        <v>2765</v>
      </c>
      <c r="B5371" s="7">
        <v>10450</v>
      </c>
    </row>
    <row r="5372" spans="1:2" x14ac:dyDescent="0.3">
      <c r="A5372" s="22" t="s">
        <v>2790</v>
      </c>
      <c r="B5372" s="7">
        <v>10450</v>
      </c>
    </row>
    <row r="5373" spans="1:2" x14ac:dyDescent="0.3">
      <c r="A5373" s="23">
        <v>45942.785439814812</v>
      </c>
      <c r="B5373" s="7">
        <v>10450</v>
      </c>
    </row>
    <row r="5374" spans="1:2" x14ac:dyDescent="0.3">
      <c r="A5374" s="20" t="s">
        <v>2739</v>
      </c>
      <c r="B5374" s="7">
        <v>6000</v>
      </c>
    </row>
    <row r="5375" spans="1:2" x14ac:dyDescent="0.3">
      <c r="A5375" s="21" t="s">
        <v>2747</v>
      </c>
      <c r="B5375" s="7">
        <v>6000</v>
      </c>
    </row>
    <row r="5376" spans="1:2" x14ac:dyDescent="0.3">
      <c r="A5376" s="22" t="s">
        <v>2753</v>
      </c>
      <c r="B5376" s="7">
        <v>6000</v>
      </c>
    </row>
    <row r="5377" spans="1:2" x14ac:dyDescent="0.3">
      <c r="A5377" s="23">
        <v>45942.817048611112</v>
      </c>
      <c r="B5377" s="7">
        <v>6000</v>
      </c>
    </row>
    <row r="5378" spans="1:2" x14ac:dyDescent="0.3">
      <c r="A5378" s="19" t="s">
        <v>2647</v>
      </c>
      <c r="B5378" s="7">
        <v>16500</v>
      </c>
    </row>
    <row r="5379" spans="1:2" x14ac:dyDescent="0.3">
      <c r="A5379" s="20" t="s">
        <v>2731</v>
      </c>
      <c r="B5379" s="7">
        <v>16500</v>
      </c>
    </row>
    <row r="5380" spans="1:2" x14ac:dyDescent="0.3">
      <c r="A5380" s="21" t="s">
        <v>2781</v>
      </c>
      <c r="B5380" s="7">
        <v>16500</v>
      </c>
    </row>
    <row r="5381" spans="1:2" x14ac:dyDescent="0.3">
      <c r="A5381" s="22" t="s">
        <v>2798</v>
      </c>
      <c r="B5381" s="7">
        <v>16500</v>
      </c>
    </row>
    <row r="5382" spans="1:2" x14ac:dyDescent="0.3">
      <c r="A5382" s="23">
        <v>45943.485173611109</v>
      </c>
      <c r="B5382" s="7">
        <v>16500</v>
      </c>
    </row>
    <row r="5383" spans="1:2" x14ac:dyDescent="0.3">
      <c r="A5383" s="19" t="s">
        <v>2648</v>
      </c>
      <c r="B5383" s="7">
        <v>12700</v>
      </c>
    </row>
    <row r="5384" spans="1:2" x14ac:dyDescent="0.3">
      <c r="A5384" s="20" t="s">
        <v>2721</v>
      </c>
      <c r="B5384" s="7">
        <v>7500</v>
      </c>
    </row>
    <row r="5385" spans="1:2" x14ac:dyDescent="0.3">
      <c r="A5385" s="21" t="s">
        <v>2784</v>
      </c>
      <c r="B5385" s="7">
        <v>7500</v>
      </c>
    </row>
    <row r="5386" spans="1:2" x14ac:dyDescent="0.3">
      <c r="A5386" s="22" t="s">
        <v>2780</v>
      </c>
      <c r="B5386" s="7">
        <v>7500</v>
      </c>
    </row>
    <row r="5387" spans="1:2" x14ac:dyDescent="0.3">
      <c r="A5387" s="23">
        <v>45945.05332175926</v>
      </c>
      <c r="B5387" s="7">
        <v>7500</v>
      </c>
    </row>
    <row r="5388" spans="1:2" x14ac:dyDescent="0.3">
      <c r="A5388" s="20" t="s">
        <v>2736</v>
      </c>
      <c r="B5388" s="7">
        <v>5200</v>
      </c>
    </row>
    <row r="5389" spans="1:2" x14ac:dyDescent="0.3">
      <c r="A5389" s="21" t="s">
        <v>2761</v>
      </c>
      <c r="B5389" s="7">
        <v>5200</v>
      </c>
    </row>
    <row r="5390" spans="1:2" x14ac:dyDescent="0.3">
      <c r="A5390" s="22" t="s">
        <v>2775</v>
      </c>
      <c r="B5390" s="7">
        <v>5200</v>
      </c>
    </row>
    <row r="5391" spans="1:2" x14ac:dyDescent="0.3">
      <c r="A5391" s="23">
        <v>45945.680902777778</v>
      </c>
      <c r="B5391" s="7">
        <v>5200</v>
      </c>
    </row>
    <row r="5392" spans="1:2" x14ac:dyDescent="0.3">
      <c r="A5392" s="19" t="s">
        <v>2649</v>
      </c>
      <c r="B5392" s="7">
        <v>158800</v>
      </c>
    </row>
    <row r="5393" spans="1:2" x14ac:dyDescent="0.3">
      <c r="A5393" s="20" t="s">
        <v>2727</v>
      </c>
      <c r="B5393" s="7">
        <v>46800</v>
      </c>
    </row>
    <row r="5394" spans="1:2" x14ac:dyDescent="0.3">
      <c r="A5394" s="21" t="s">
        <v>2785</v>
      </c>
      <c r="B5394" s="7">
        <v>46800</v>
      </c>
    </row>
    <row r="5395" spans="1:2" x14ac:dyDescent="0.3">
      <c r="A5395" s="22" t="s">
        <v>2793</v>
      </c>
      <c r="B5395" s="7">
        <v>46800</v>
      </c>
    </row>
    <row r="5396" spans="1:2" x14ac:dyDescent="0.3">
      <c r="A5396" s="23">
        <v>45946.295185185183</v>
      </c>
      <c r="B5396" s="7">
        <v>46800</v>
      </c>
    </row>
    <row r="5397" spans="1:2" x14ac:dyDescent="0.3">
      <c r="A5397" s="20" t="s">
        <v>2737</v>
      </c>
      <c r="B5397" s="7">
        <v>75500</v>
      </c>
    </row>
    <row r="5398" spans="1:2" x14ac:dyDescent="0.3">
      <c r="A5398" s="21" t="s">
        <v>2776</v>
      </c>
      <c r="B5398" s="7">
        <v>75500</v>
      </c>
    </row>
    <row r="5399" spans="1:2" x14ac:dyDescent="0.3">
      <c r="A5399" s="22" t="s">
        <v>2786</v>
      </c>
      <c r="B5399" s="7">
        <v>75500</v>
      </c>
    </row>
    <row r="5400" spans="1:2" x14ac:dyDescent="0.3">
      <c r="A5400" s="23">
        <v>45946.743530092594</v>
      </c>
      <c r="B5400" s="7">
        <v>75500</v>
      </c>
    </row>
    <row r="5401" spans="1:2" x14ac:dyDescent="0.3">
      <c r="A5401" s="20" t="s">
        <v>2738</v>
      </c>
      <c r="B5401" s="7">
        <v>4500</v>
      </c>
    </row>
    <row r="5402" spans="1:2" x14ac:dyDescent="0.3">
      <c r="A5402" s="21" t="s">
        <v>2750</v>
      </c>
      <c r="B5402" s="7">
        <v>4500</v>
      </c>
    </row>
    <row r="5403" spans="1:2" x14ac:dyDescent="0.3">
      <c r="A5403" s="22" t="s">
        <v>2800</v>
      </c>
      <c r="B5403" s="7">
        <v>4500</v>
      </c>
    </row>
    <row r="5404" spans="1:2" x14ac:dyDescent="0.3">
      <c r="A5404" s="23">
        <v>45946.761041666665</v>
      </c>
      <c r="B5404" s="7">
        <v>4500</v>
      </c>
    </row>
    <row r="5405" spans="1:2" x14ac:dyDescent="0.3">
      <c r="A5405" s="20" t="s">
        <v>2741</v>
      </c>
      <c r="B5405" s="7">
        <v>32000</v>
      </c>
    </row>
    <row r="5406" spans="1:2" x14ac:dyDescent="0.3">
      <c r="A5406" s="21" t="s">
        <v>2758</v>
      </c>
      <c r="B5406" s="7">
        <v>32000</v>
      </c>
    </row>
    <row r="5407" spans="1:2" x14ac:dyDescent="0.3">
      <c r="A5407" s="22" t="s">
        <v>2759</v>
      </c>
      <c r="B5407" s="7">
        <v>32000</v>
      </c>
    </row>
    <row r="5408" spans="1:2" x14ac:dyDescent="0.3">
      <c r="A5408" s="23">
        <v>45946.875219907408</v>
      </c>
      <c r="B5408" s="7">
        <v>32000</v>
      </c>
    </row>
    <row r="5409" spans="1:2" x14ac:dyDescent="0.3">
      <c r="A5409" s="19" t="s">
        <v>2650</v>
      </c>
      <c r="B5409" s="7">
        <v>149350</v>
      </c>
    </row>
    <row r="5410" spans="1:2" x14ac:dyDescent="0.3">
      <c r="A5410" s="20" t="s">
        <v>2732</v>
      </c>
      <c r="B5410" s="7">
        <v>7349.9999999999991</v>
      </c>
    </row>
    <row r="5411" spans="1:2" x14ac:dyDescent="0.3">
      <c r="A5411" s="21" t="s">
        <v>2768</v>
      </c>
      <c r="B5411" s="7">
        <v>7349.9999999999991</v>
      </c>
    </row>
    <row r="5412" spans="1:2" x14ac:dyDescent="0.3">
      <c r="A5412" s="22" t="s">
        <v>2776</v>
      </c>
      <c r="B5412" s="7">
        <v>7349.9999999999991</v>
      </c>
    </row>
    <row r="5413" spans="1:2" x14ac:dyDescent="0.3">
      <c r="A5413" s="23">
        <v>45947.52071759259</v>
      </c>
      <c r="B5413" s="7">
        <v>7349.9999999999991</v>
      </c>
    </row>
    <row r="5414" spans="1:2" x14ac:dyDescent="0.3">
      <c r="A5414" s="20" t="s">
        <v>2733</v>
      </c>
      <c r="B5414" s="7">
        <v>138000</v>
      </c>
    </row>
    <row r="5415" spans="1:2" x14ac:dyDescent="0.3">
      <c r="A5415" s="21" t="s">
        <v>2751</v>
      </c>
      <c r="B5415" s="7">
        <v>138000</v>
      </c>
    </row>
    <row r="5416" spans="1:2" x14ac:dyDescent="0.3">
      <c r="A5416" s="22" t="s">
        <v>2771</v>
      </c>
      <c r="B5416" s="7">
        <v>138000</v>
      </c>
    </row>
    <row r="5417" spans="1:2" x14ac:dyDescent="0.3">
      <c r="A5417" s="23">
        <v>45947.549837962964</v>
      </c>
      <c r="B5417" s="7">
        <v>138000</v>
      </c>
    </row>
    <row r="5418" spans="1:2" x14ac:dyDescent="0.3">
      <c r="A5418" s="20" t="s">
        <v>2739</v>
      </c>
      <c r="B5418" s="7">
        <v>4000</v>
      </c>
    </row>
    <row r="5419" spans="1:2" x14ac:dyDescent="0.3">
      <c r="A5419" s="21" t="s">
        <v>2788</v>
      </c>
      <c r="B5419" s="7">
        <v>4000</v>
      </c>
    </row>
    <row r="5420" spans="1:2" x14ac:dyDescent="0.3">
      <c r="A5420" s="22" t="s">
        <v>2793</v>
      </c>
      <c r="B5420" s="7">
        <v>4000</v>
      </c>
    </row>
    <row r="5421" spans="1:2" x14ac:dyDescent="0.3">
      <c r="A5421" s="23">
        <v>45947.806296296294</v>
      </c>
      <c r="B5421" s="7">
        <v>4000</v>
      </c>
    </row>
    <row r="5422" spans="1:2" x14ac:dyDescent="0.3">
      <c r="A5422" s="19" t="s">
        <v>2651</v>
      </c>
      <c r="B5422" s="7">
        <v>9200</v>
      </c>
    </row>
    <row r="5423" spans="1:2" x14ac:dyDescent="0.3">
      <c r="A5423" s="20" t="s">
        <v>2734</v>
      </c>
      <c r="B5423" s="7">
        <v>9200</v>
      </c>
    </row>
    <row r="5424" spans="1:2" x14ac:dyDescent="0.3">
      <c r="A5424" s="21" t="s">
        <v>2803</v>
      </c>
      <c r="B5424" s="7">
        <v>9200</v>
      </c>
    </row>
    <row r="5425" spans="1:2" x14ac:dyDescent="0.3">
      <c r="A5425" s="22" t="s">
        <v>2802</v>
      </c>
      <c r="B5425" s="7">
        <v>9200</v>
      </c>
    </row>
    <row r="5426" spans="1:2" x14ac:dyDescent="0.3">
      <c r="A5426" s="23">
        <v>45949.613113425927</v>
      </c>
      <c r="B5426" s="7">
        <v>9200</v>
      </c>
    </row>
    <row r="5427" spans="1:2" x14ac:dyDescent="0.3">
      <c r="A5427" s="19" t="s">
        <v>2652</v>
      </c>
      <c r="B5427" s="7">
        <v>71250</v>
      </c>
    </row>
    <row r="5428" spans="1:2" x14ac:dyDescent="0.3">
      <c r="A5428" s="20" t="s">
        <v>2732</v>
      </c>
      <c r="B5428" s="7">
        <v>50750</v>
      </c>
    </row>
    <row r="5429" spans="1:2" x14ac:dyDescent="0.3">
      <c r="A5429" s="21" t="s">
        <v>2748</v>
      </c>
      <c r="B5429" s="7">
        <v>50750</v>
      </c>
    </row>
    <row r="5430" spans="1:2" x14ac:dyDescent="0.3">
      <c r="A5430" s="22" t="s">
        <v>2756</v>
      </c>
      <c r="B5430" s="7">
        <v>50750</v>
      </c>
    </row>
    <row r="5431" spans="1:2" x14ac:dyDescent="0.3">
      <c r="A5431" s="23">
        <v>45950.506712962961</v>
      </c>
      <c r="B5431" s="7">
        <v>50750</v>
      </c>
    </row>
    <row r="5432" spans="1:2" x14ac:dyDescent="0.3">
      <c r="A5432" s="20" t="s">
        <v>2736</v>
      </c>
      <c r="B5432" s="7">
        <v>4000</v>
      </c>
    </row>
    <row r="5433" spans="1:2" x14ac:dyDescent="0.3">
      <c r="A5433" s="21" t="s">
        <v>2746</v>
      </c>
      <c r="B5433" s="7">
        <v>4000</v>
      </c>
    </row>
    <row r="5434" spans="1:2" x14ac:dyDescent="0.3">
      <c r="A5434" s="22" t="s">
        <v>2769</v>
      </c>
      <c r="B5434" s="7">
        <v>4000</v>
      </c>
    </row>
    <row r="5435" spans="1:2" x14ac:dyDescent="0.3">
      <c r="A5435" s="23">
        <v>45950.676215277781</v>
      </c>
      <c r="B5435" s="7">
        <v>4000</v>
      </c>
    </row>
    <row r="5436" spans="1:2" x14ac:dyDescent="0.3">
      <c r="A5436" s="20" t="s">
        <v>2737</v>
      </c>
      <c r="B5436" s="7">
        <v>16500</v>
      </c>
    </row>
    <row r="5437" spans="1:2" x14ac:dyDescent="0.3">
      <c r="A5437" s="21" t="s">
        <v>2789</v>
      </c>
      <c r="B5437" s="7">
        <v>16500</v>
      </c>
    </row>
    <row r="5438" spans="1:2" x14ac:dyDescent="0.3">
      <c r="A5438" s="22" t="s">
        <v>2760</v>
      </c>
      <c r="B5438" s="7">
        <v>16500</v>
      </c>
    </row>
    <row r="5439" spans="1:2" x14ac:dyDescent="0.3">
      <c r="A5439" s="23">
        <v>45950.723773148151</v>
      </c>
      <c r="B5439" s="7">
        <v>16500</v>
      </c>
    </row>
    <row r="5440" spans="1:2" x14ac:dyDescent="0.3">
      <c r="A5440" s="19" t="s">
        <v>2653</v>
      </c>
      <c r="B5440" s="7">
        <v>59400</v>
      </c>
    </row>
    <row r="5441" spans="1:2" x14ac:dyDescent="0.3">
      <c r="A5441" s="20" t="s">
        <v>2726</v>
      </c>
      <c r="B5441" s="7">
        <v>23000</v>
      </c>
    </row>
    <row r="5442" spans="1:2" x14ac:dyDescent="0.3">
      <c r="A5442" s="21" t="s">
        <v>2777</v>
      </c>
      <c r="B5442" s="7">
        <v>23000</v>
      </c>
    </row>
    <row r="5443" spans="1:2" x14ac:dyDescent="0.3">
      <c r="A5443" s="22" t="s">
        <v>2780</v>
      </c>
      <c r="B5443" s="7">
        <v>23000</v>
      </c>
    </row>
    <row r="5444" spans="1:2" x14ac:dyDescent="0.3">
      <c r="A5444" s="23">
        <v>45951.27207175926</v>
      </c>
      <c r="B5444" s="7">
        <v>23000</v>
      </c>
    </row>
    <row r="5445" spans="1:2" x14ac:dyDescent="0.3">
      <c r="A5445" s="20" t="s">
        <v>2735</v>
      </c>
      <c r="B5445" s="7">
        <v>36400</v>
      </c>
    </row>
    <row r="5446" spans="1:2" x14ac:dyDescent="0.3">
      <c r="A5446" s="21" t="s">
        <v>2756</v>
      </c>
      <c r="B5446" s="7">
        <v>36400</v>
      </c>
    </row>
    <row r="5447" spans="1:2" x14ac:dyDescent="0.3">
      <c r="A5447" s="22" t="s">
        <v>2783</v>
      </c>
      <c r="B5447" s="7">
        <v>36400</v>
      </c>
    </row>
    <row r="5448" spans="1:2" x14ac:dyDescent="0.3">
      <c r="A5448" s="23">
        <v>45951.652974537035</v>
      </c>
      <c r="B5448" s="7">
        <v>36400</v>
      </c>
    </row>
    <row r="5449" spans="1:2" x14ac:dyDescent="0.3">
      <c r="A5449" s="19" t="s">
        <v>2654</v>
      </c>
      <c r="B5449" s="7">
        <v>27600</v>
      </c>
    </row>
    <row r="5450" spans="1:2" x14ac:dyDescent="0.3">
      <c r="A5450" s="20" t="s">
        <v>2730</v>
      </c>
      <c r="B5450" s="7">
        <v>27600</v>
      </c>
    </row>
    <row r="5451" spans="1:2" x14ac:dyDescent="0.3">
      <c r="A5451" s="21" t="s">
        <v>2788</v>
      </c>
      <c r="B5451" s="7">
        <v>27600</v>
      </c>
    </row>
    <row r="5452" spans="1:2" x14ac:dyDescent="0.3">
      <c r="A5452" s="22" t="s">
        <v>2779</v>
      </c>
      <c r="B5452" s="7">
        <v>27600</v>
      </c>
    </row>
    <row r="5453" spans="1:2" x14ac:dyDescent="0.3">
      <c r="A5453" s="23">
        <v>45952.431458333333</v>
      </c>
      <c r="B5453" s="7">
        <v>27600</v>
      </c>
    </row>
    <row r="5454" spans="1:2" x14ac:dyDescent="0.3">
      <c r="A5454" s="19" t="s">
        <v>2655</v>
      </c>
      <c r="B5454" s="7">
        <v>7750</v>
      </c>
    </row>
    <row r="5455" spans="1:2" x14ac:dyDescent="0.3">
      <c r="A5455" s="20" t="s">
        <v>2733</v>
      </c>
      <c r="B5455" s="7">
        <v>7750</v>
      </c>
    </row>
    <row r="5456" spans="1:2" x14ac:dyDescent="0.3">
      <c r="A5456" s="21" t="s">
        <v>2794</v>
      </c>
      <c r="B5456" s="7">
        <v>7750</v>
      </c>
    </row>
    <row r="5457" spans="1:2" x14ac:dyDescent="0.3">
      <c r="A5457" s="22" t="s">
        <v>2758</v>
      </c>
      <c r="B5457" s="7">
        <v>7750</v>
      </c>
    </row>
    <row r="5458" spans="1:2" x14ac:dyDescent="0.3">
      <c r="A5458" s="23">
        <v>45953.543749999997</v>
      </c>
      <c r="B5458" s="7">
        <v>7750</v>
      </c>
    </row>
    <row r="5459" spans="1:2" x14ac:dyDescent="0.3">
      <c r="A5459" s="19" t="s">
        <v>2656</v>
      </c>
      <c r="B5459" s="7">
        <v>66150</v>
      </c>
    </row>
    <row r="5460" spans="1:2" x14ac:dyDescent="0.3">
      <c r="A5460" s="20" t="s">
        <v>2729</v>
      </c>
      <c r="B5460" s="7">
        <v>45900</v>
      </c>
    </row>
    <row r="5461" spans="1:2" x14ac:dyDescent="0.3">
      <c r="A5461" s="21" t="s">
        <v>2763</v>
      </c>
      <c r="B5461" s="7">
        <v>45900</v>
      </c>
    </row>
    <row r="5462" spans="1:2" x14ac:dyDescent="0.3">
      <c r="A5462" s="22" t="s">
        <v>2791</v>
      </c>
      <c r="B5462" s="7">
        <v>45900</v>
      </c>
    </row>
    <row r="5463" spans="1:2" x14ac:dyDescent="0.3">
      <c r="A5463" s="23">
        <v>45954.397303240738</v>
      </c>
      <c r="B5463" s="7">
        <v>45900</v>
      </c>
    </row>
    <row r="5464" spans="1:2" x14ac:dyDescent="0.3">
      <c r="A5464" s="20" t="s">
        <v>2733</v>
      </c>
      <c r="B5464" s="7">
        <v>20250</v>
      </c>
    </row>
    <row r="5465" spans="1:2" x14ac:dyDescent="0.3">
      <c r="A5465" s="21" t="s">
        <v>2795</v>
      </c>
      <c r="B5465" s="7">
        <v>20250</v>
      </c>
    </row>
    <row r="5466" spans="1:2" x14ac:dyDescent="0.3">
      <c r="A5466" s="22" t="s">
        <v>2793</v>
      </c>
      <c r="B5466" s="7">
        <v>20250</v>
      </c>
    </row>
    <row r="5467" spans="1:2" x14ac:dyDescent="0.3">
      <c r="A5467" s="23">
        <v>45954.567407407405</v>
      </c>
      <c r="B5467" s="7">
        <v>20250</v>
      </c>
    </row>
    <row r="5468" spans="1:2" x14ac:dyDescent="0.3">
      <c r="A5468" s="19" t="s">
        <v>2657</v>
      </c>
      <c r="B5468" s="7">
        <v>534707.5</v>
      </c>
    </row>
    <row r="5469" spans="1:2" x14ac:dyDescent="0.3">
      <c r="A5469" s="20" t="s">
        <v>2723</v>
      </c>
      <c r="B5469" s="7">
        <v>41990</v>
      </c>
    </row>
    <row r="5470" spans="1:2" x14ac:dyDescent="0.3">
      <c r="A5470" s="21" t="s">
        <v>2805</v>
      </c>
      <c r="B5470" s="7">
        <v>41990</v>
      </c>
    </row>
    <row r="5471" spans="1:2" x14ac:dyDescent="0.3">
      <c r="A5471" s="22" t="s">
        <v>2768</v>
      </c>
      <c r="B5471" s="7">
        <v>41990</v>
      </c>
    </row>
    <row r="5472" spans="1:2" x14ac:dyDescent="0.3">
      <c r="A5472" s="23">
        <v>45955.164918981478</v>
      </c>
      <c r="B5472" s="7">
        <v>41990</v>
      </c>
    </row>
    <row r="5473" spans="1:2" x14ac:dyDescent="0.3">
      <c r="A5473" s="20" t="s">
        <v>2724</v>
      </c>
      <c r="B5473" s="7">
        <v>35910</v>
      </c>
    </row>
    <row r="5474" spans="1:2" x14ac:dyDescent="0.3">
      <c r="A5474" s="21" t="s">
        <v>2758</v>
      </c>
      <c r="B5474" s="7">
        <v>35910</v>
      </c>
    </row>
    <row r="5475" spans="1:2" x14ac:dyDescent="0.3">
      <c r="A5475" s="22" t="s">
        <v>2801</v>
      </c>
      <c r="B5475" s="7">
        <v>35910</v>
      </c>
    </row>
    <row r="5476" spans="1:2" x14ac:dyDescent="0.3">
      <c r="A5476" s="23">
        <v>45955.167303240742</v>
      </c>
      <c r="B5476" s="7">
        <v>35910</v>
      </c>
    </row>
    <row r="5477" spans="1:2" x14ac:dyDescent="0.3">
      <c r="A5477" s="20" t="s">
        <v>2726</v>
      </c>
      <c r="B5477" s="7">
        <v>32015</v>
      </c>
    </row>
    <row r="5478" spans="1:2" x14ac:dyDescent="0.3">
      <c r="A5478" s="21" t="s">
        <v>2751</v>
      </c>
      <c r="B5478" s="7">
        <v>26600</v>
      </c>
    </row>
    <row r="5479" spans="1:2" x14ac:dyDescent="0.3">
      <c r="A5479" s="22" t="s">
        <v>2760</v>
      </c>
      <c r="B5479" s="7">
        <v>26600</v>
      </c>
    </row>
    <row r="5480" spans="1:2" x14ac:dyDescent="0.3">
      <c r="A5480" s="23">
        <v>45955.257800925923</v>
      </c>
      <c r="B5480" s="7">
        <v>26600</v>
      </c>
    </row>
    <row r="5481" spans="1:2" x14ac:dyDescent="0.3">
      <c r="A5481" s="21" t="s">
        <v>2801</v>
      </c>
      <c r="B5481" s="7">
        <v>5415</v>
      </c>
    </row>
    <row r="5482" spans="1:2" x14ac:dyDescent="0.3">
      <c r="A5482" s="22" t="s">
        <v>2748</v>
      </c>
      <c r="B5482" s="7">
        <v>5415</v>
      </c>
    </row>
    <row r="5483" spans="1:2" x14ac:dyDescent="0.3">
      <c r="A5483" s="23">
        <v>45955.288298611114</v>
      </c>
      <c r="B5483" s="7">
        <v>5415</v>
      </c>
    </row>
    <row r="5484" spans="1:2" x14ac:dyDescent="0.3">
      <c r="A5484" s="20" t="s">
        <v>2728</v>
      </c>
      <c r="B5484" s="7">
        <v>12825</v>
      </c>
    </row>
    <row r="5485" spans="1:2" x14ac:dyDescent="0.3">
      <c r="A5485" s="21" t="s">
        <v>2798</v>
      </c>
      <c r="B5485" s="7">
        <v>12825</v>
      </c>
    </row>
    <row r="5486" spans="1:2" x14ac:dyDescent="0.3">
      <c r="A5486" s="22" t="s">
        <v>2797</v>
      </c>
      <c r="B5486" s="7">
        <v>12825</v>
      </c>
    </row>
    <row r="5487" spans="1:2" x14ac:dyDescent="0.3">
      <c r="A5487" s="23">
        <v>45955.36042824074</v>
      </c>
      <c r="B5487" s="7">
        <v>12825</v>
      </c>
    </row>
    <row r="5488" spans="1:2" x14ac:dyDescent="0.3">
      <c r="A5488" s="20" t="s">
        <v>2729</v>
      </c>
      <c r="B5488" s="7">
        <v>84075</v>
      </c>
    </row>
    <row r="5489" spans="1:2" x14ac:dyDescent="0.3">
      <c r="A5489" s="21" t="s">
        <v>2794</v>
      </c>
      <c r="B5489" s="7">
        <v>55575</v>
      </c>
    </row>
    <row r="5490" spans="1:2" x14ac:dyDescent="0.3">
      <c r="A5490" s="22" t="s">
        <v>2782</v>
      </c>
      <c r="B5490" s="7">
        <v>55575</v>
      </c>
    </row>
    <row r="5491" spans="1:2" x14ac:dyDescent="0.3">
      <c r="A5491" s="23">
        <v>45955.377372685187</v>
      </c>
      <c r="B5491" s="7">
        <v>55575</v>
      </c>
    </row>
    <row r="5492" spans="1:2" x14ac:dyDescent="0.3">
      <c r="A5492" s="21" t="s">
        <v>2801</v>
      </c>
      <c r="B5492" s="7">
        <v>28500</v>
      </c>
    </row>
    <row r="5493" spans="1:2" x14ac:dyDescent="0.3">
      <c r="A5493" s="22" t="s">
        <v>2754</v>
      </c>
      <c r="B5493" s="7">
        <v>28500</v>
      </c>
    </row>
    <row r="5494" spans="1:2" x14ac:dyDescent="0.3">
      <c r="A5494" s="23">
        <v>45955.413518518515</v>
      </c>
      <c r="B5494" s="7">
        <v>28500</v>
      </c>
    </row>
    <row r="5495" spans="1:2" x14ac:dyDescent="0.3">
      <c r="A5495" s="20" t="s">
        <v>2730</v>
      </c>
      <c r="B5495" s="7">
        <v>16720</v>
      </c>
    </row>
    <row r="5496" spans="1:2" x14ac:dyDescent="0.3">
      <c r="A5496" s="21" t="s">
        <v>2786</v>
      </c>
      <c r="B5496" s="7">
        <v>11970</v>
      </c>
    </row>
    <row r="5497" spans="1:2" x14ac:dyDescent="0.3">
      <c r="A5497" s="22" t="s">
        <v>2753</v>
      </c>
      <c r="B5497" s="7">
        <v>11970</v>
      </c>
    </row>
    <row r="5498" spans="1:2" x14ac:dyDescent="0.3">
      <c r="A5498" s="23">
        <v>45955.445520833331</v>
      </c>
      <c r="B5498" s="7">
        <v>11970</v>
      </c>
    </row>
    <row r="5499" spans="1:2" x14ac:dyDescent="0.3">
      <c r="A5499" s="21" t="s">
        <v>2780</v>
      </c>
      <c r="B5499" s="7">
        <v>4750</v>
      </c>
    </row>
    <row r="5500" spans="1:2" x14ac:dyDescent="0.3">
      <c r="A5500" s="22" t="s">
        <v>2787</v>
      </c>
      <c r="B5500" s="7">
        <v>4750</v>
      </c>
    </row>
    <row r="5501" spans="1:2" x14ac:dyDescent="0.3">
      <c r="A5501" s="23">
        <v>45955.449444444443</v>
      </c>
      <c r="B5501" s="7">
        <v>4750</v>
      </c>
    </row>
    <row r="5502" spans="1:2" x14ac:dyDescent="0.3">
      <c r="A5502" s="20" t="s">
        <v>2731</v>
      </c>
      <c r="B5502" s="7">
        <v>21375</v>
      </c>
    </row>
    <row r="5503" spans="1:2" x14ac:dyDescent="0.3">
      <c r="A5503" s="21" t="s">
        <v>2803</v>
      </c>
      <c r="B5503" s="7">
        <v>21375</v>
      </c>
    </row>
    <row r="5504" spans="1:2" x14ac:dyDescent="0.3">
      <c r="A5504" s="22" t="s">
        <v>2748</v>
      </c>
      <c r="B5504" s="7">
        <v>21375</v>
      </c>
    </row>
    <row r="5505" spans="1:2" x14ac:dyDescent="0.3">
      <c r="A5505" s="23">
        <v>45955.487604166665</v>
      </c>
      <c r="B5505" s="7">
        <v>21375</v>
      </c>
    </row>
    <row r="5506" spans="1:2" x14ac:dyDescent="0.3">
      <c r="A5506" s="20" t="s">
        <v>2732</v>
      </c>
      <c r="B5506" s="7">
        <v>11970</v>
      </c>
    </row>
    <row r="5507" spans="1:2" x14ac:dyDescent="0.3">
      <c r="A5507" s="21" t="s">
        <v>2805</v>
      </c>
      <c r="B5507" s="7">
        <v>11970</v>
      </c>
    </row>
    <row r="5508" spans="1:2" x14ac:dyDescent="0.3">
      <c r="A5508" s="22" t="s">
        <v>2770</v>
      </c>
      <c r="B5508" s="7">
        <v>11970</v>
      </c>
    </row>
    <row r="5509" spans="1:2" x14ac:dyDescent="0.3">
      <c r="A5509" s="23">
        <v>45955.539861111109</v>
      </c>
      <c r="B5509" s="7">
        <v>11970</v>
      </c>
    </row>
    <row r="5510" spans="1:2" x14ac:dyDescent="0.3">
      <c r="A5510" s="20" t="s">
        <v>2733</v>
      </c>
      <c r="B5510" s="7">
        <v>29925</v>
      </c>
    </row>
    <row r="5511" spans="1:2" x14ac:dyDescent="0.3">
      <c r="A5511" s="21" t="s">
        <v>2801</v>
      </c>
      <c r="B5511" s="7">
        <v>29925</v>
      </c>
    </row>
    <row r="5512" spans="1:2" x14ac:dyDescent="0.3">
      <c r="A5512" s="22" t="s">
        <v>2763</v>
      </c>
      <c r="B5512" s="7">
        <v>29925</v>
      </c>
    </row>
    <row r="5513" spans="1:2" x14ac:dyDescent="0.3">
      <c r="A5513" s="23">
        <v>45955.580231481479</v>
      </c>
      <c r="B5513" s="7">
        <v>29925</v>
      </c>
    </row>
    <row r="5514" spans="1:2" x14ac:dyDescent="0.3">
      <c r="A5514" s="20" t="s">
        <v>2734</v>
      </c>
      <c r="B5514" s="7">
        <v>119700</v>
      </c>
    </row>
    <row r="5515" spans="1:2" x14ac:dyDescent="0.3">
      <c r="A5515" s="21" t="s">
        <v>2758</v>
      </c>
      <c r="B5515" s="7">
        <v>34580</v>
      </c>
    </row>
    <row r="5516" spans="1:2" x14ac:dyDescent="0.3">
      <c r="A5516" s="22" t="s">
        <v>2770</v>
      </c>
      <c r="B5516" s="7">
        <v>34580</v>
      </c>
    </row>
    <row r="5517" spans="1:2" x14ac:dyDescent="0.3">
      <c r="A5517" s="23">
        <v>45955.583611111113</v>
      </c>
      <c r="B5517" s="7">
        <v>34580</v>
      </c>
    </row>
    <row r="5518" spans="1:2" x14ac:dyDescent="0.3">
      <c r="A5518" s="21" t="s">
        <v>2782</v>
      </c>
      <c r="B5518" s="7">
        <v>15342.5</v>
      </c>
    </row>
    <row r="5519" spans="1:2" x14ac:dyDescent="0.3">
      <c r="A5519" s="22" t="s">
        <v>2774</v>
      </c>
      <c r="B5519" s="7">
        <v>15342.5</v>
      </c>
    </row>
    <row r="5520" spans="1:2" x14ac:dyDescent="0.3">
      <c r="A5520" s="23">
        <v>45955.601365740738</v>
      </c>
      <c r="B5520" s="7">
        <v>15342.5</v>
      </c>
    </row>
    <row r="5521" spans="1:2" x14ac:dyDescent="0.3">
      <c r="A5521" s="21" t="s">
        <v>2768</v>
      </c>
      <c r="B5521" s="7">
        <v>18952.5</v>
      </c>
    </row>
    <row r="5522" spans="1:2" x14ac:dyDescent="0.3">
      <c r="A5522" s="22" t="s">
        <v>2750</v>
      </c>
      <c r="B5522" s="7">
        <v>18952.5</v>
      </c>
    </row>
    <row r="5523" spans="1:2" x14ac:dyDescent="0.3">
      <c r="A5523" s="23">
        <v>45955.603645833333</v>
      </c>
      <c r="B5523" s="7">
        <v>18952.5</v>
      </c>
    </row>
    <row r="5524" spans="1:2" x14ac:dyDescent="0.3">
      <c r="A5524" s="21" t="s">
        <v>2747</v>
      </c>
      <c r="B5524" s="7">
        <v>38000</v>
      </c>
    </row>
    <row r="5525" spans="1:2" x14ac:dyDescent="0.3">
      <c r="A5525" s="22" t="s">
        <v>2802</v>
      </c>
      <c r="B5525" s="7">
        <v>38000</v>
      </c>
    </row>
    <row r="5526" spans="1:2" x14ac:dyDescent="0.3">
      <c r="A5526" s="23">
        <v>45955.608946759261</v>
      </c>
      <c r="B5526" s="7">
        <v>38000</v>
      </c>
    </row>
    <row r="5527" spans="1:2" x14ac:dyDescent="0.3">
      <c r="A5527" s="21" t="s">
        <v>2756</v>
      </c>
      <c r="B5527" s="7">
        <v>12825</v>
      </c>
    </row>
    <row r="5528" spans="1:2" x14ac:dyDescent="0.3">
      <c r="A5528" s="22" t="s">
        <v>2805</v>
      </c>
      <c r="B5528" s="7">
        <v>12825</v>
      </c>
    </row>
    <row r="5529" spans="1:2" x14ac:dyDescent="0.3">
      <c r="A5529" s="23">
        <v>45955.611770833333</v>
      </c>
      <c r="B5529" s="7">
        <v>12825</v>
      </c>
    </row>
    <row r="5530" spans="1:2" x14ac:dyDescent="0.3">
      <c r="A5530" s="20" t="s">
        <v>2735</v>
      </c>
      <c r="B5530" s="7">
        <v>56715</v>
      </c>
    </row>
    <row r="5531" spans="1:2" x14ac:dyDescent="0.3">
      <c r="A5531" s="21" t="s">
        <v>2784</v>
      </c>
      <c r="B5531" s="7">
        <v>49400</v>
      </c>
    </row>
    <row r="5532" spans="1:2" x14ac:dyDescent="0.3">
      <c r="A5532" s="22" t="s">
        <v>2746</v>
      </c>
      <c r="B5532" s="7">
        <v>49400</v>
      </c>
    </row>
    <row r="5533" spans="1:2" x14ac:dyDescent="0.3">
      <c r="A5533" s="23">
        <v>45955.636261574073</v>
      </c>
      <c r="B5533" s="7">
        <v>49400</v>
      </c>
    </row>
    <row r="5534" spans="1:2" x14ac:dyDescent="0.3">
      <c r="A5534" s="21" t="s">
        <v>2780</v>
      </c>
      <c r="B5534" s="7">
        <v>7314.9999999999991</v>
      </c>
    </row>
    <row r="5535" spans="1:2" x14ac:dyDescent="0.3">
      <c r="A5535" s="22" t="s">
        <v>2773</v>
      </c>
      <c r="B5535" s="7">
        <v>7314.9999999999991</v>
      </c>
    </row>
    <row r="5536" spans="1:2" x14ac:dyDescent="0.3">
      <c r="A5536" s="23">
        <v>45955.657939814817</v>
      </c>
      <c r="B5536" s="7">
        <v>7314.9999999999991</v>
      </c>
    </row>
    <row r="5537" spans="1:2" x14ac:dyDescent="0.3">
      <c r="A5537" s="20" t="s">
        <v>2736</v>
      </c>
      <c r="B5537" s="7">
        <v>4750</v>
      </c>
    </row>
    <row r="5538" spans="1:2" x14ac:dyDescent="0.3">
      <c r="A5538" s="21" t="s">
        <v>2802</v>
      </c>
      <c r="B5538" s="7">
        <v>4750</v>
      </c>
    </row>
    <row r="5539" spans="1:2" x14ac:dyDescent="0.3">
      <c r="A5539" s="22" t="s">
        <v>2786</v>
      </c>
      <c r="B5539" s="7">
        <v>4750</v>
      </c>
    </row>
    <row r="5540" spans="1:2" x14ac:dyDescent="0.3">
      <c r="A5540" s="23">
        <v>45955.703946759262</v>
      </c>
      <c r="B5540" s="7">
        <v>4750</v>
      </c>
    </row>
    <row r="5541" spans="1:2" x14ac:dyDescent="0.3">
      <c r="A5541" s="20" t="s">
        <v>2737</v>
      </c>
      <c r="B5541" s="7">
        <v>29735</v>
      </c>
    </row>
    <row r="5542" spans="1:2" x14ac:dyDescent="0.3">
      <c r="A5542" s="21" t="s">
        <v>2798</v>
      </c>
      <c r="B5542" s="7">
        <v>29735</v>
      </c>
    </row>
    <row r="5543" spans="1:2" x14ac:dyDescent="0.3">
      <c r="A5543" s="22" t="s">
        <v>2772</v>
      </c>
      <c r="B5543" s="7">
        <v>29735</v>
      </c>
    </row>
    <row r="5544" spans="1:2" x14ac:dyDescent="0.3">
      <c r="A5544" s="23">
        <v>45955.735729166663</v>
      </c>
      <c r="B5544" s="7">
        <v>29735</v>
      </c>
    </row>
    <row r="5545" spans="1:2" x14ac:dyDescent="0.3">
      <c r="A5545" s="20" t="s">
        <v>2738</v>
      </c>
      <c r="B5545" s="7">
        <v>34152.5</v>
      </c>
    </row>
    <row r="5546" spans="1:2" x14ac:dyDescent="0.3">
      <c r="A5546" s="21" t="s">
        <v>2761</v>
      </c>
      <c r="B5546" s="7">
        <v>12350</v>
      </c>
    </row>
    <row r="5547" spans="1:2" x14ac:dyDescent="0.3">
      <c r="A5547" s="22" t="s">
        <v>2785</v>
      </c>
      <c r="B5547" s="7">
        <v>12350</v>
      </c>
    </row>
    <row r="5548" spans="1:2" x14ac:dyDescent="0.3">
      <c r="A5548" s="23">
        <v>45955.76394675926</v>
      </c>
      <c r="B5548" s="7">
        <v>12350</v>
      </c>
    </row>
    <row r="5549" spans="1:2" x14ac:dyDescent="0.3">
      <c r="A5549" s="21" t="s">
        <v>2774</v>
      </c>
      <c r="B5549" s="7">
        <v>21802.5</v>
      </c>
    </row>
    <row r="5550" spans="1:2" x14ac:dyDescent="0.3">
      <c r="A5550" s="22" t="s">
        <v>2762</v>
      </c>
      <c r="B5550" s="7">
        <v>21802.5</v>
      </c>
    </row>
    <row r="5551" spans="1:2" x14ac:dyDescent="0.3">
      <c r="A5551" s="23">
        <v>45955.790925925925</v>
      </c>
      <c r="B5551" s="7">
        <v>21802.5</v>
      </c>
    </row>
    <row r="5552" spans="1:2" x14ac:dyDescent="0.3">
      <c r="A5552" s="20" t="s">
        <v>2739</v>
      </c>
      <c r="B5552" s="7">
        <v>2850</v>
      </c>
    </row>
    <row r="5553" spans="1:2" x14ac:dyDescent="0.3">
      <c r="A5553" s="21" t="s">
        <v>2786</v>
      </c>
      <c r="B5553" s="7">
        <v>2850</v>
      </c>
    </row>
    <row r="5554" spans="1:2" x14ac:dyDescent="0.3">
      <c r="A5554" s="22" t="s">
        <v>2751</v>
      </c>
      <c r="B5554" s="7">
        <v>2850</v>
      </c>
    </row>
    <row r="5555" spans="1:2" x14ac:dyDescent="0.3">
      <c r="A5555" s="23">
        <v>45955.8202662037</v>
      </c>
      <c r="B5555" s="7">
        <v>2850</v>
      </c>
    </row>
    <row r="5556" spans="1:2" x14ac:dyDescent="0.3">
      <c r="A5556" s="19" t="s">
        <v>2658</v>
      </c>
      <c r="B5556" s="7">
        <v>303400</v>
      </c>
    </row>
    <row r="5557" spans="1:2" x14ac:dyDescent="0.3">
      <c r="A5557" s="20" t="s">
        <v>2730</v>
      </c>
      <c r="B5557" s="7">
        <v>34500</v>
      </c>
    </row>
    <row r="5558" spans="1:2" x14ac:dyDescent="0.3">
      <c r="A5558" s="21" t="s">
        <v>2765</v>
      </c>
      <c r="B5558" s="7">
        <v>34500</v>
      </c>
    </row>
    <row r="5559" spans="1:2" x14ac:dyDescent="0.3">
      <c r="A5559" s="22" t="s">
        <v>2791</v>
      </c>
      <c r="B5559" s="7">
        <v>34500</v>
      </c>
    </row>
    <row r="5560" spans="1:2" x14ac:dyDescent="0.3">
      <c r="A5560" s="23">
        <v>45956.452164351853</v>
      </c>
      <c r="B5560" s="7">
        <v>34500</v>
      </c>
    </row>
    <row r="5561" spans="1:2" x14ac:dyDescent="0.3">
      <c r="A5561" s="20" t="s">
        <v>2731</v>
      </c>
      <c r="B5561" s="7">
        <v>31500</v>
      </c>
    </row>
    <row r="5562" spans="1:2" x14ac:dyDescent="0.3">
      <c r="A5562" s="21" t="s">
        <v>2749</v>
      </c>
      <c r="B5562" s="7">
        <v>31500</v>
      </c>
    </row>
    <row r="5563" spans="1:2" x14ac:dyDescent="0.3">
      <c r="A5563" s="22" t="s">
        <v>2753</v>
      </c>
      <c r="B5563" s="7">
        <v>31500</v>
      </c>
    </row>
    <row r="5564" spans="1:2" x14ac:dyDescent="0.3">
      <c r="A5564" s="23">
        <v>45956.492743055554</v>
      </c>
      <c r="B5564" s="7">
        <v>31500</v>
      </c>
    </row>
    <row r="5565" spans="1:2" x14ac:dyDescent="0.3">
      <c r="A5565" s="20" t="s">
        <v>2732</v>
      </c>
      <c r="B5565" s="7">
        <v>46150</v>
      </c>
    </row>
    <row r="5566" spans="1:2" x14ac:dyDescent="0.3">
      <c r="A5566" s="21" t="s">
        <v>2775</v>
      </c>
      <c r="B5566" s="7">
        <v>24149.999999999996</v>
      </c>
    </row>
    <row r="5567" spans="1:2" x14ac:dyDescent="0.3">
      <c r="A5567" s="22" t="s">
        <v>2767</v>
      </c>
      <c r="B5567" s="7">
        <v>24149.999999999996</v>
      </c>
    </row>
    <row r="5568" spans="1:2" x14ac:dyDescent="0.3">
      <c r="A5568" s="23">
        <v>45956.521331018521</v>
      </c>
      <c r="B5568" s="7">
        <v>24149.999999999996</v>
      </c>
    </row>
    <row r="5569" spans="1:2" x14ac:dyDescent="0.3">
      <c r="A5569" s="21" t="s">
        <v>2805</v>
      </c>
      <c r="B5569" s="7">
        <v>4000</v>
      </c>
    </row>
    <row r="5570" spans="1:2" x14ac:dyDescent="0.3">
      <c r="A5570" s="22" t="s">
        <v>2795</v>
      </c>
      <c r="B5570" s="7">
        <v>4000</v>
      </c>
    </row>
    <row r="5571" spans="1:2" x14ac:dyDescent="0.3">
      <c r="A5571" s="23">
        <v>45956.540011574078</v>
      </c>
      <c r="B5571" s="7">
        <v>4000</v>
      </c>
    </row>
    <row r="5572" spans="1:2" x14ac:dyDescent="0.3">
      <c r="A5572" s="21" t="s">
        <v>2796</v>
      </c>
      <c r="B5572" s="7">
        <v>18000</v>
      </c>
    </row>
    <row r="5573" spans="1:2" x14ac:dyDescent="0.3">
      <c r="A5573" s="22" t="s">
        <v>2766</v>
      </c>
      <c r="B5573" s="7">
        <v>18000</v>
      </c>
    </row>
    <row r="5574" spans="1:2" x14ac:dyDescent="0.3">
      <c r="A5574" s="23">
        <v>45956.541377314818</v>
      </c>
      <c r="B5574" s="7">
        <v>18000</v>
      </c>
    </row>
    <row r="5575" spans="1:2" x14ac:dyDescent="0.3">
      <c r="A5575" s="20" t="s">
        <v>2733</v>
      </c>
      <c r="B5575" s="7">
        <v>55500.000000000007</v>
      </c>
    </row>
    <row r="5576" spans="1:2" x14ac:dyDescent="0.3">
      <c r="A5576" s="21" t="s">
        <v>2769</v>
      </c>
      <c r="B5576" s="7">
        <v>6000</v>
      </c>
    </row>
    <row r="5577" spans="1:2" x14ac:dyDescent="0.3">
      <c r="A5577" s="22" t="s">
        <v>2751</v>
      </c>
      <c r="B5577" s="7">
        <v>6000</v>
      </c>
    </row>
    <row r="5578" spans="1:2" x14ac:dyDescent="0.3">
      <c r="A5578" s="23">
        <v>45956.57304398148</v>
      </c>
      <c r="B5578" s="7">
        <v>6000</v>
      </c>
    </row>
    <row r="5579" spans="1:2" x14ac:dyDescent="0.3">
      <c r="A5579" s="21" t="s">
        <v>2771</v>
      </c>
      <c r="B5579" s="7">
        <v>49500.000000000007</v>
      </c>
    </row>
    <row r="5580" spans="1:2" x14ac:dyDescent="0.3">
      <c r="A5580" s="22" t="s">
        <v>2772</v>
      </c>
      <c r="B5580" s="7">
        <v>49500.000000000007</v>
      </c>
    </row>
    <row r="5581" spans="1:2" x14ac:dyDescent="0.3">
      <c r="A5581" s="23">
        <v>45956.573923611111</v>
      </c>
      <c r="B5581" s="7">
        <v>49500.000000000007</v>
      </c>
    </row>
    <row r="5582" spans="1:2" x14ac:dyDescent="0.3">
      <c r="A5582" s="20" t="s">
        <v>2734</v>
      </c>
      <c r="B5582" s="7">
        <v>36750</v>
      </c>
    </row>
    <row r="5583" spans="1:2" x14ac:dyDescent="0.3">
      <c r="A5583" s="21" t="s">
        <v>2761</v>
      </c>
      <c r="B5583" s="7">
        <v>36750</v>
      </c>
    </row>
    <row r="5584" spans="1:2" x14ac:dyDescent="0.3">
      <c r="A5584" s="22" t="s">
        <v>2777</v>
      </c>
      <c r="B5584" s="7">
        <v>36750</v>
      </c>
    </row>
    <row r="5585" spans="1:2" x14ac:dyDescent="0.3">
      <c r="A5585" s="23">
        <v>45956.597581018519</v>
      </c>
      <c r="B5585" s="7">
        <v>36750</v>
      </c>
    </row>
    <row r="5586" spans="1:2" x14ac:dyDescent="0.3">
      <c r="A5586" s="20" t="s">
        <v>2736</v>
      </c>
      <c r="B5586" s="7">
        <v>36000</v>
      </c>
    </row>
    <row r="5587" spans="1:2" x14ac:dyDescent="0.3">
      <c r="A5587" s="21" t="s">
        <v>2805</v>
      </c>
      <c r="B5587" s="7">
        <v>36000</v>
      </c>
    </row>
    <row r="5588" spans="1:2" x14ac:dyDescent="0.3">
      <c r="A5588" s="22" t="s">
        <v>2764</v>
      </c>
      <c r="B5588" s="7">
        <v>36000</v>
      </c>
    </row>
    <row r="5589" spans="1:2" x14ac:dyDescent="0.3">
      <c r="A5589" s="23">
        <v>45956.706759259258</v>
      </c>
      <c r="B5589" s="7">
        <v>36000</v>
      </c>
    </row>
    <row r="5590" spans="1:2" x14ac:dyDescent="0.3">
      <c r="A5590" s="20" t="s">
        <v>2737</v>
      </c>
      <c r="B5590" s="7">
        <v>31500</v>
      </c>
    </row>
    <row r="5591" spans="1:2" x14ac:dyDescent="0.3">
      <c r="A5591" s="21" t="s">
        <v>2794</v>
      </c>
      <c r="B5591" s="7">
        <v>31500</v>
      </c>
    </row>
    <row r="5592" spans="1:2" x14ac:dyDescent="0.3">
      <c r="A5592" s="22" t="s">
        <v>2772</v>
      </c>
      <c r="B5592" s="7">
        <v>31500</v>
      </c>
    </row>
    <row r="5593" spans="1:2" x14ac:dyDescent="0.3">
      <c r="A5593" s="23">
        <v>45956.710729166669</v>
      </c>
      <c r="B5593" s="7">
        <v>31500</v>
      </c>
    </row>
    <row r="5594" spans="1:2" x14ac:dyDescent="0.3">
      <c r="A5594" s="20" t="s">
        <v>2741</v>
      </c>
      <c r="B5594" s="7">
        <v>31500</v>
      </c>
    </row>
    <row r="5595" spans="1:2" x14ac:dyDescent="0.3">
      <c r="A5595" s="21" t="s">
        <v>2786</v>
      </c>
      <c r="B5595" s="7">
        <v>31500</v>
      </c>
    </row>
    <row r="5596" spans="1:2" x14ac:dyDescent="0.3">
      <c r="A5596" s="22" t="s">
        <v>2748</v>
      </c>
      <c r="B5596" s="7">
        <v>31500</v>
      </c>
    </row>
    <row r="5597" spans="1:2" x14ac:dyDescent="0.3">
      <c r="A5597" s="23">
        <v>45956.90357638889</v>
      </c>
      <c r="B5597" s="7">
        <v>31500</v>
      </c>
    </row>
    <row r="5598" spans="1:2" x14ac:dyDescent="0.3">
      <c r="A5598" s="19" t="s">
        <v>2659</v>
      </c>
      <c r="B5598" s="7">
        <v>447500</v>
      </c>
    </row>
    <row r="5599" spans="1:2" x14ac:dyDescent="0.3">
      <c r="A5599" s="20" t="s">
        <v>2726</v>
      </c>
      <c r="B5599" s="7">
        <v>32000</v>
      </c>
    </row>
    <row r="5600" spans="1:2" x14ac:dyDescent="0.3">
      <c r="A5600" s="21" t="s">
        <v>2804</v>
      </c>
      <c r="B5600" s="7">
        <v>32000</v>
      </c>
    </row>
    <row r="5601" spans="1:2" x14ac:dyDescent="0.3">
      <c r="A5601" s="22" t="s">
        <v>2771</v>
      </c>
      <c r="B5601" s="7">
        <v>32000</v>
      </c>
    </row>
    <row r="5602" spans="1:2" x14ac:dyDescent="0.3">
      <c r="A5602" s="23">
        <v>45957.266504629632</v>
      </c>
      <c r="B5602" s="7">
        <v>32000</v>
      </c>
    </row>
    <row r="5603" spans="1:2" x14ac:dyDescent="0.3">
      <c r="A5603" s="20" t="s">
        <v>2727</v>
      </c>
      <c r="B5603" s="7">
        <v>21000</v>
      </c>
    </row>
    <row r="5604" spans="1:2" x14ac:dyDescent="0.3">
      <c r="A5604" s="21" t="s">
        <v>2771</v>
      </c>
      <c r="B5604" s="7">
        <v>21000</v>
      </c>
    </row>
    <row r="5605" spans="1:2" x14ac:dyDescent="0.3">
      <c r="A5605" s="22" t="s">
        <v>2775</v>
      </c>
      <c r="B5605" s="7">
        <v>21000</v>
      </c>
    </row>
    <row r="5606" spans="1:2" x14ac:dyDescent="0.3">
      <c r="A5606" s="23">
        <v>45957.323958333334</v>
      </c>
      <c r="B5606" s="7">
        <v>21000</v>
      </c>
    </row>
    <row r="5607" spans="1:2" x14ac:dyDescent="0.3">
      <c r="A5607" s="20" t="s">
        <v>2729</v>
      </c>
      <c r="B5607" s="7">
        <v>38500</v>
      </c>
    </row>
    <row r="5608" spans="1:2" x14ac:dyDescent="0.3">
      <c r="A5608" s="21" t="s">
        <v>2783</v>
      </c>
      <c r="B5608" s="7">
        <v>38500</v>
      </c>
    </row>
    <row r="5609" spans="1:2" x14ac:dyDescent="0.3">
      <c r="A5609" s="22" t="s">
        <v>2777</v>
      </c>
      <c r="B5609" s="7">
        <v>38500</v>
      </c>
    </row>
    <row r="5610" spans="1:2" x14ac:dyDescent="0.3">
      <c r="A5610" s="23">
        <v>45957.387164351851</v>
      </c>
      <c r="B5610" s="7">
        <v>38500</v>
      </c>
    </row>
    <row r="5611" spans="1:2" x14ac:dyDescent="0.3">
      <c r="A5611" s="20" t="s">
        <v>2730</v>
      </c>
      <c r="B5611" s="7">
        <v>7000</v>
      </c>
    </row>
    <row r="5612" spans="1:2" x14ac:dyDescent="0.3">
      <c r="A5612" s="21" t="s">
        <v>2779</v>
      </c>
      <c r="B5612" s="7">
        <v>7000</v>
      </c>
    </row>
    <row r="5613" spans="1:2" x14ac:dyDescent="0.3">
      <c r="A5613" s="22" t="s">
        <v>2805</v>
      </c>
      <c r="B5613" s="7">
        <v>7000</v>
      </c>
    </row>
    <row r="5614" spans="1:2" x14ac:dyDescent="0.3">
      <c r="A5614" s="23">
        <v>45957.429826388892</v>
      </c>
      <c r="B5614" s="7">
        <v>7000</v>
      </c>
    </row>
    <row r="5615" spans="1:2" x14ac:dyDescent="0.3">
      <c r="A5615" s="20" t="s">
        <v>2731</v>
      </c>
      <c r="B5615" s="7">
        <v>88000</v>
      </c>
    </row>
    <row r="5616" spans="1:2" x14ac:dyDescent="0.3">
      <c r="A5616" s="21" t="s">
        <v>2779</v>
      </c>
      <c r="B5616" s="7">
        <v>56000</v>
      </c>
    </row>
    <row r="5617" spans="1:2" x14ac:dyDescent="0.3">
      <c r="A5617" s="22" t="s">
        <v>2763</v>
      </c>
      <c r="B5617" s="7">
        <v>56000</v>
      </c>
    </row>
    <row r="5618" spans="1:2" x14ac:dyDescent="0.3">
      <c r="A5618" s="23">
        <v>45957.471203703702</v>
      </c>
      <c r="B5618" s="7">
        <v>56000</v>
      </c>
    </row>
    <row r="5619" spans="1:2" x14ac:dyDescent="0.3">
      <c r="A5619" s="21" t="s">
        <v>2777</v>
      </c>
      <c r="B5619" s="7">
        <v>9000</v>
      </c>
    </row>
    <row r="5620" spans="1:2" x14ac:dyDescent="0.3">
      <c r="A5620" s="22" t="s">
        <v>2767</v>
      </c>
      <c r="B5620" s="7">
        <v>9000</v>
      </c>
    </row>
    <row r="5621" spans="1:2" x14ac:dyDescent="0.3">
      <c r="A5621" s="23">
        <v>45957.480358796296</v>
      </c>
      <c r="B5621" s="7">
        <v>9000</v>
      </c>
    </row>
    <row r="5622" spans="1:2" x14ac:dyDescent="0.3">
      <c r="A5622" s="21" t="s">
        <v>2763</v>
      </c>
      <c r="B5622" s="7">
        <v>23000</v>
      </c>
    </row>
    <row r="5623" spans="1:2" x14ac:dyDescent="0.3">
      <c r="A5623" s="22" t="s">
        <v>2799</v>
      </c>
      <c r="B5623" s="7">
        <v>23000</v>
      </c>
    </row>
    <row r="5624" spans="1:2" x14ac:dyDescent="0.3">
      <c r="A5624" s="23">
        <v>45957.48064814815</v>
      </c>
      <c r="B5624" s="7">
        <v>23000</v>
      </c>
    </row>
    <row r="5625" spans="1:2" x14ac:dyDescent="0.3">
      <c r="A5625" s="20" t="s">
        <v>2732</v>
      </c>
      <c r="B5625" s="7">
        <v>15000</v>
      </c>
    </row>
    <row r="5626" spans="1:2" x14ac:dyDescent="0.3">
      <c r="A5626" s="21" t="s">
        <v>2796</v>
      </c>
      <c r="B5626" s="7">
        <v>15000</v>
      </c>
    </row>
    <row r="5627" spans="1:2" x14ac:dyDescent="0.3">
      <c r="A5627" s="22" t="s">
        <v>2801</v>
      </c>
      <c r="B5627" s="7">
        <v>15000</v>
      </c>
    </row>
    <row r="5628" spans="1:2" x14ac:dyDescent="0.3">
      <c r="A5628" s="23">
        <v>45957.541608796295</v>
      </c>
      <c r="B5628" s="7">
        <v>15000</v>
      </c>
    </row>
    <row r="5629" spans="1:2" x14ac:dyDescent="0.3">
      <c r="A5629" s="20" t="s">
        <v>2733</v>
      </c>
      <c r="B5629" s="7">
        <v>41500</v>
      </c>
    </row>
    <row r="5630" spans="1:2" x14ac:dyDescent="0.3">
      <c r="A5630" s="21" t="s">
        <v>2788</v>
      </c>
      <c r="B5630" s="7">
        <v>14000</v>
      </c>
    </row>
    <row r="5631" spans="1:2" x14ac:dyDescent="0.3">
      <c r="A5631" s="22" t="s">
        <v>2753</v>
      </c>
      <c r="B5631" s="7">
        <v>14000</v>
      </c>
    </row>
    <row r="5632" spans="1:2" x14ac:dyDescent="0.3">
      <c r="A5632" s="23">
        <v>45957.556631944448</v>
      </c>
      <c r="B5632" s="7">
        <v>14000</v>
      </c>
    </row>
    <row r="5633" spans="1:2" x14ac:dyDescent="0.3">
      <c r="A5633" s="21" t="s">
        <v>2773</v>
      </c>
      <c r="B5633" s="7">
        <v>27500</v>
      </c>
    </row>
    <row r="5634" spans="1:2" x14ac:dyDescent="0.3">
      <c r="A5634" s="22" t="s">
        <v>2791</v>
      </c>
      <c r="B5634" s="7">
        <v>27500</v>
      </c>
    </row>
    <row r="5635" spans="1:2" x14ac:dyDescent="0.3">
      <c r="A5635" s="23">
        <v>45957.559803240743</v>
      </c>
      <c r="B5635" s="7">
        <v>27500</v>
      </c>
    </row>
    <row r="5636" spans="1:2" x14ac:dyDescent="0.3">
      <c r="A5636" s="20" t="s">
        <v>2734</v>
      </c>
      <c r="B5636" s="7">
        <v>18900</v>
      </c>
    </row>
    <row r="5637" spans="1:2" x14ac:dyDescent="0.3">
      <c r="A5637" s="21" t="s">
        <v>2748</v>
      </c>
      <c r="B5637" s="7">
        <v>18900</v>
      </c>
    </row>
    <row r="5638" spans="1:2" x14ac:dyDescent="0.3">
      <c r="A5638" s="22" t="s">
        <v>2751</v>
      </c>
      <c r="B5638" s="7">
        <v>18900</v>
      </c>
    </row>
    <row r="5639" spans="1:2" x14ac:dyDescent="0.3">
      <c r="A5639" s="23">
        <v>45957.58971064815</v>
      </c>
      <c r="B5639" s="7">
        <v>18900</v>
      </c>
    </row>
    <row r="5640" spans="1:2" x14ac:dyDescent="0.3">
      <c r="A5640" s="20" t="s">
        <v>2735</v>
      </c>
      <c r="B5640" s="7">
        <v>19500</v>
      </c>
    </row>
    <row r="5641" spans="1:2" x14ac:dyDescent="0.3">
      <c r="A5641" s="21" t="s">
        <v>2747</v>
      </c>
      <c r="B5641" s="7">
        <v>19500</v>
      </c>
    </row>
    <row r="5642" spans="1:2" x14ac:dyDescent="0.3">
      <c r="A5642" s="22" t="s">
        <v>2765</v>
      </c>
      <c r="B5642" s="7">
        <v>19500</v>
      </c>
    </row>
    <row r="5643" spans="1:2" x14ac:dyDescent="0.3">
      <c r="A5643" s="23">
        <v>45957.650590277779</v>
      </c>
      <c r="B5643" s="7">
        <v>19500</v>
      </c>
    </row>
    <row r="5644" spans="1:2" x14ac:dyDescent="0.3">
      <c r="A5644" s="20" t="s">
        <v>2736</v>
      </c>
      <c r="B5644" s="7">
        <v>77600</v>
      </c>
    </row>
    <row r="5645" spans="1:2" x14ac:dyDescent="0.3">
      <c r="A5645" s="21" t="s">
        <v>2760</v>
      </c>
      <c r="B5645" s="7">
        <v>36000</v>
      </c>
    </row>
    <row r="5646" spans="1:2" x14ac:dyDescent="0.3">
      <c r="A5646" s="22" t="s">
        <v>2747</v>
      </c>
      <c r="B5646" s="7">
        <v>36000</v>
      </c>
    </row>
    <row r="5647" spans="1:2" x14ac:dyDescent="0.3">
      <c r="A5647" s="23">
        <v>45957.676805555559</v>
      </c>
      <c r="B5647" s="7">
        <v>36000</v>
      </c>
    </row>
    <row r="5648" spans="1:2" x14ac:dyDescent="0.3">
      <c r="A5648" s="21" t="s">
        <v>2802</v>
      </c>
      <c r="B5648" s="7">
        <v>41600</v>
      </c>
    </row>
    <row r="5649" spans="1:2" x14ac:dyDescent="0.3">
      <c r="A5649" s="22" t="s">
        <v>2746</v>
      </c>
      <c r="B5649" s="7">
        <v>41600</v>
      </c>
    </row>
    <row r="5650" spans="1:2" x14ac:dyDescent="0.3">
      <c r="A5650" s="23">
        <v>45957.703622685185</v>
      </c>
      <c r="B5650" s="7">
        <v>41600</v>
      </c>
    </row>
    <row r="5651" spans="1:2" x14ac:dyDescent="0.3">
      <c r="A5651" s="20" t="s">
        <v>2739</v>
      </c>
      <c r="B5651" s="7">
        <v>22500</v>
      </c>
    </row>
    <row r="5652" spans="1:2" x14ac:dyDescent="0.3">
      <c r="A5652" s="21" t="s">
        <v>2781</v>
      </c>
      <c r="B5652" s="7">
        <v>22500</v>
      </c>
    </row>
    <row r="5653" spans="1:2" x14ac:dyDescent="0.3">
      <c r="A5653" s="22" t="s">
        <v>2761</v>
      </c>
      <c r="B5653" s="7">
        <v>22500</v>
      </c>
    </row>
    <row r="5654" spans="1:2" x14ac:dyDescent="0.3">
      <c r="A5654" s="23">
        <v>45957.818287037036</v>
      </c>
      <c r="B5654" s="7">
        <v>22500</v>
      </c>
    </row>
    <row r="5655" spans="1:2" x14ac:dyDescent="0.3">
      <c r="A5655" s="20" t="s">
        <v>2741</v>
      </c>
      <c r="B5655" s="7">
        <v>66000</v>
      </c>
    </row>
    <row r="5656" spans="1:2" x14ac:dyDescent="0.3">
      <c r="A5656" s="21" t="s">
        <v>2797</v>
      </c>
      <c r="B5656" s="7">
        <v>66000</v>
      </c>
    </row>
    <row r="5657" spans="1:2" x14ac:dyDescent="0.3">
      <c r="A5657" s="22" t="s">
        <v>2764</v>
      </c>
      <c r="B5657" s="7">
        <v>66000</v>
      </c>
    </row>
    <row r="5658" spans="1:2" x14ac:dyDescent="0.3">
      <c r="A5658" s="23">
        <v>45957.876203703701</v>
      </c>
      <c r="B5658" s="7">
        <v>66000</v>
      </c>
    </row>
    <row r="5659" spans="1:2" x14ac:dyDescent="0.3">
      <c r="A5659" s="19" t="s">
        <v>2660</v>
      </c>
      <c r="B5659" s="7">
        <v>505850</v>
      </c>
    </row>
    <row r="5660" spans="1:2" x14ac:dyDescent="0.3">
      <c r="A5660" s="20" t="s">
        <v>2720</v>
      </c>
      <c r="B5660" s="7">
        <v>10000</v>
      </c>
    </row>
    <row r="5661" spans="1:2" x14ac:dyDescent="0.3">
      <c r="A5661" s="21" t="s">
        <v>2763</v>
      </c>
      <c r="B5661" s="7">
        <v>10000</v>
      </c>
    </row>
    <row r="5662" spans="1:2" x14ac:dyDescent="0.3">
      <c r="A5662" s="22" t="s">
        <v>2795</v>
      </c>
      <c r="B5662" s="7">
        <v>10000</v>
      </c>
    </row>
    <row r="5663" spans="1:2" x14ac:dyDescent="0.3">
      <c r="A5663" s="23">
        <v>45958.022650462961</v>
      </c>
      <c r="B5663" s="7">
        <v>10000</v>
      </c>
    </row>
    <row r="5664" spans="1:2" x14ac:dyDescent="0.3">
      <c r="A5664" s="20" t="s">
        <v>2721</v>
      </c>
      <c r="B5664" s="7">
        <v>76500</v>
      </c>
    </row>
    <row r="5665" spans="1:2" x14ac:dyDescent="0.3">
      <c r="A5665" s="21" t="s">
        <v>2792</v>
      </c>
      <c r="B5665" s="7">
        <v>76500</v>
      </c>
    </row>
    <row r="5666" spans="1:2" x14ac:dyDescent="0.3">
      <c r="A5666" s="22" t="s">
        <v>2761</v>
      </c>
      <c r="B5666" s="7">
        <v>76500</v>
      </c>
    </row>
    <row r="5667" spans="1:2" x14ac:dyDescent="0.3">
      <c r="A5667" s="23">
        <v>45958.078009259261</v>
      </c>
      <c r="B5667" s="7">
        <v>76500</v>
      </c>
    </row>
    <row r="5668" spans="1:2" x14ac:dyDescent="0.3">
      <c r="A5668" s="20" t="s">
        <v>2728</v>
      </c>
      <c r="B5668" s="7">
        <v>22400</v>
      </c>
    </row>
    <row r="5669" spans="1:2" x14ac:dyDescent="0.3">
      <c r="A5669" s="21" t="s">
        <v>2747</v>
      </c>
      <c r="B5669" s="7">
        <v>22400</v>
      </c>
    </row>
    <row r="5670" spans="1:2" x14ac:dyDescent="0.3">
      <c r="A5670" s="22" t="s">
        <v>2792</v>
      </c>
      <c r="B5670" s="7">
        <v>22400</v>
      </c>
    </row>
    <row r="5671" spans="1:2" x14ac:dyDescent="0.3">
      <c r="A5671" s="23">
        <v>45958.358935185184</v>
      </c>
      <c r="B5671" s="7">
        <v>22400</v>
      </c>
    </row>
    <row r="5672" spans="1:2" x14ac:dyDescent="0.3">
      <c r="A5672" s="20" t="s">
        <v>2729</v>
      </c>
      <c r="B5672" s="7">
        <v>60000</v>
      </c>
    </row>
    <row r="5673" spans="1:2" x14ac:dyDescent="0.3">
      <c r="A5673" s="21" t="s">
        <v>2753</v>
      </c>
      <c r="B5673" s="7">
        <v>6000</v>
      </c>
    </row>
    <row r="5674" spans="1:2" x14ac:dyDescent="0.3">
      <c r="A5674" s="22" t="s">
        <v>2793</v>
      </c>
      <c r="B5674" s="7">
        <v>6000</v>
      </c>
    </row>
    <row r="5675" spans="1:2" x14ac:dyDescent="0.3">
      <c r="A5675" s="23">
        <v>45958.397962962961</v>
      </c>
      <c r="B5675" s="7">
        <v>6000</v>
      </c>
    </row>
    <row r="5676" spans="1:2" x14ac:dyDescent="0.3">
      <c r="A5676" s="21" t="s">
        <v>2778</v>
      </c>
      <c r="B5676" s="7">
        <v>9000</v>
      </c>
    </row>
    <row r="5677" spans="1:2" x14ac:dyDescent="0.3">
      <c r="A5677" s="22" t="s">
        <v>2787</v>
      </c>
      <c r="B5677" s="7">
        <v>9000</v>
      </c>
    </row>
    <row r="5678" spans="1:2" x14ac:dyDescent="0.3">
      <c r="A5678" s="23">
        <v>45958.39875</v>
      </c>
      <c r="B5678" s="7">
        <v>9000</v>
      </c>
    </row>
    <row r="5679" spans="1:2" x14ac:dyDescent="0.3">
      <c r="A5679" s="21" t="s">
        <v>2801</v>
      </c>
      <c r="B5679" s="7">
        <v>45000</v>
      </c>
    </row>
    <row r="5680" spans="1:2" x14ac:dyDescent="0.3">
      <c r="A5680" s="22" t="s">
        <v>2793</v>
      </c>
      <c r="B5680" s="7">
        <v>45000</v>
      </c>
    </row>
    <row r="5681" spans="1:2" x14ac:dyDescent="0.3">
      <c r="A5681" s="23">
        <v>45958.413240740738</v>
      </c>
      <c r="B5681" s="7">
        <v>45000</v>
      </c>
    </row>
    <row r="5682" spans="1:2" x14ac:dyDescent="0.3">
      <c r="A5682" s="20" t="s">
        <v>2730</v>
      </c>
      <c r="B5682" s="7">
        <v>22000</v>
      </c>
    </row>
    <row r="5683" spans="1:2" x14ac:dyDescent="0.3">
      <c r="A5683" s="21" t="s">
        <v>2756</v>
      </c>
      <c r="B5683" s="7">
        <v>22000</v>
      </c>
    </row>
    <row r="5684" spans="1:2" x14ac:dyDescent="0.3">
      <c r="A5684" s="22" t="s">
        <v>2795</v>
      </c>
      <c r="B5684" s="7">
        <v>22000</v>
      </c>
    </row>
    <row r="5685" spans="1:2" x14ac:dyDescent="0.3">
      <c r="A5685" s="23">
        <v>45958.444872685184</v>
      </c>
      <c r="B5685" s="7">
        <v>22000</v>
      </c>
    </row>
    <row r="5686" spans="1:2" x14ac:dyDescent="0.3">
      <c r="A5686" s="20" t="s">
        <v>2731</v>
      </c>
      <c r="B5686" s="7">
        <v>104300</v>
      </c>
    </row>
    <row r="5687" spans="1:2" x14ac:dyDescent="0.3">
      <c r="A5687" s="21" t="s">
        <v>2770</v>
      </c>
      <c r="B5687" s="7">
        <v>88500</v>
      </c>
    </row>
    <row r="5688" spans="1:2" x14ac:dyDescent="0.3">
      <c r="A5688" s="22" t="s">
        <v>2758</v>
      </c>
      <c r="B5688" s="7">
        <v>88500</v>
      </c>
    </row>
    <row r="5689" spans="1:2" x14ac:dyDescent="0.3">
      <c r="A5689" s="23">
        <v>45958.474999999999</v>
      </c>
      <c r="B5689" s="7">
        <v>88500</v>
      </c>
    </row>
    <row r="5690" spans="1:2" x14ac:dyDescent="0.3">
      <c r="A5690" s="21" t="s">
        <v>2763</v>
      </c>
      <c r="B5690" s="7">
        <v>4800</v>
      </c>
    </row>
    <row r="5691" spans="1:2" x14ac:dyDescent="0.3">
      <c r="A5691" s="22" t="s">
        <v>2782</v>
      </c>
      <c r="B5691" s="7">
        <v>4800</v>
      </c>
    </row>
    <row r="5692" spans="1:2" x14ac:dyDescent="0.3">
      <c r="A5692" s="23">
        <v>45958.480844907404</v>
      </c>
      <c r="B5692" s="7">
        <v>4800</v>
      </c>
    </row>
    <row r="5693" spans="1:2" x14ac:dyDescent="0.3">
      <c r="A5693" s="21" t="s">
        <v>2749</v>
      </c>
      <c r="B5693" s="7">
        <v>11000</v>
      </c>
    </row>
    <row r="5694" spans="1:2" x14ac:dyDescent="0.3">
      <c r="A5694" s="22" t="s">
        <v>2757</v>
      </c>
      <c r="B5694" s="7">
        <v>11000</v>
      </c>
    </row>
    <row r="5695" spans="1:2" x14ac:dyDescent="0.3">
      <c r="A5695" s="23">
        <v>45958.492430555554</v>
      </c>
      <c r="B5695" s="7">
        <v>11000</v>
      </c>
    </row>
    <row r="5696" spans="1:2" x14ac:dyDescent="0.3">
      <c r="A5696" s="20" t="s">
        <v>2733</v>
      </c>
      <c r="B5696" s="7">
        <v>40500</v>
      </c>
    </row>
    <row r="5697" spans="1:2" x14ac:dyDescent="0.3">
      <c r="A5697" s="21" t="s">
        <v>2750</v>
      </c>
      <c r="B5697" s="7">
        <v>40500</v>
      </c>
    </row>
    <row r="5698" spans="1:2" x14ac:dyDescent="0.3">
      <c r="A5698" s="22" t="s">
        <v>2783</v>
      </c>
      <c r="B5698" s="7">
        <v>40500</v>
      </c>
    </row>
    <row r="5699" spans="1:2" x14ac:dyDescent="0.3">
      <c r="A5699" s="23">
        <v>45958.55228009259</v>
      </c>
      <c r="B5699" s="7">
        <v>40500</v>
      </c>
    </row>
    <row r="5700" spans="1:2" x14ac:dyDescent="0.3">
      <c r="A5700" s="20" t="s">
        <v>2735</v>
      </c>
      <c r="B5700" s="7">
        <v>81000</v>
      </c>
    </row>
    <row r="5701" spans="1:2" x14ac:dyDescent="0.3">
      <c r="A5701" s="21" t="s">
        <v>2752</v>
      </c>
      <c r="B5701" s="7">
        <v>81000</v>
      </c>
    </row>
    <row r="5702" spans="1:2" x14ac:dyDescent="0.3">
      <c r="A5702" s="22" t="s">
        <v>2779</v>
      </c>
      <c r="B5702" s="7">
        <v>81000</v>
      </c>
    </row>
    <row r="5703" spans="1:2" x14ac:dyDescent="0.3">
      <c r="A5703" s="23">
        <v>45958.658541666664</v>
      </c>
      <c r="B5703" s="7">
        <v>81000</v>
      </c>
    </row>
    <row r="5704" spans="1:2" x14ac:dyDescent="0.3">
      <c r="A5704" s="20" t="s">
        <v>2736</v>
      </c>
      <c r="B5704" s="7">
        <v>23200</v>
      </c>
    </row>
    <row r="5705" spans="1:2" x14ac:dyDescent="0.3">
      <c r="A5705" s="21" t="s">
        <v>2768</v>
      </c>
      <c r="B5705" s="7">
        <v>23200</v>
      </c>
    </row>
    <row r="5706" spans="1:2" x14ac:dyDescent="0.3">
      <c r="A5706" s="22" t="s">
        <v>2797</v>
      </c>
      <c r="B5706" s="7">
        <v>16000</v>
      </c>
    </row>
    <row r="5707" spans="1:2" x14ac:dyDescent="0.3">
      <c r="A5707" s="23">
        <v>45958.68681712963</v>
      </c>
      <c r="B5707" s="7">
        <v>16000</v>
      </c>
    </row>
    <row r="5708" spans="1:2" x14ac:dyDescent="0.3">
      <c r="A5708" s="22" t="s">
        <v>2774</v>
      </c>
      <c r="B5708" s="7">
        <v>7200</v>
      </c>
    </row>
    <row r="5709" spans="1:2" x14ac:dyDescent="0.3">
      <c r="A5709" s="23">
        <v>45958.687476851854</v>
      </c>
      <c r="B5709" s="7">
        <v>7200</v>
      </c>
    </row>
    <row r="5710" spans="1:2" x14ac:dyDescent="0.3">
      <c r="A5710" s="20" t="s">
        <v>2738</v>
      </c>
      <c r="B5710" s="7">
        <v>48650</v>
      </c>
    </row>
    <row r="5711" spans="1:2" x14ac:dyDescent="0.3">
      <c r="A5711" s="21" t="s">
        <v>2797</v>
      </c>
      <c r="B5711" s="7">
        <v>44000</v>
      </c>
    </row>
    <row r="5712" spans="1:2" x14ac:dyDescent="0.3">
      <c r="A5712" s="22" t="s">
        <v>2758</v>
      </c>
      <c r="B5712" s="7">
        <v>44000</v>
      </c>
    </row>
    <row r="5713" spans="1:2" x14ac:dyDescent="0.3">
      <c r="A5713" s="23">
        <v>45958.750694444447</v>
      </c>
      <c r="B5713" s="7">
        <v>44000</v>
      </c>
    </row>
    <row r="5714" spans="1:2" x14ac:dyDescent="0.3">
      <c r="A5714" s="21" t="s">
        <v>2800</v>
      </c>
      <c r="B5714" s="7">
        <v>4650</v>
      </c>
    </row>
    <row r="5715" spans="1:2" x14ac:dyDescent="0.3">
      <c r="A5715" s="22" t="s">
        <v>2752</v>
      </c>
      <c r="B5715" s="7">
        <v>4650</v>
      </c>
    </row>
    <row r="5716" spans="1:2" x14ac:dyDescent="0.3">
      <c r="A5716" s="23">
        <v>45958.788055555553</v>
      </c>
      <c r="B5716" s="7">
        <v>4650</v>
      </c>
    </row>
    <row r="5717" spans="1:2" x14ac:dyDescent="0.3">
      <c r="A5717" s="20" t="s">
        <v>2741</v>
      </c>
      <c r="B5717" s="7">
        <v>17300</v>
      </c>
    </row>
    <row r="5718" spans="1:2" x14ac:dyDescent="0.3">
      <c r="A5718" s="21" t="s">
        <v>2797</v>
      </c>
      <c r="B5718" s="7">
        <v>17300</v>
      </c>
    </row>
    <row r="5719" spans="1:2" x14ac:dyDescent="0.3">
      <c r="A5719" s="22" t="s">
        <v>2752</v>
      </c>
      <c r="B5719" s="7">
        <v>17300</v>
      </c>
    </row>
    <row r="5720" spans="1:2" x14ac:dyDescent="0.3">
      <c r="A5720" s="23">
        <v>45958.876250000001</v>
      </c>
      <c r="B5720" s="7">
        <v>17300</v>
      </c>
    </row>
    <row r="5721" spans="1:2" x14ac:dyDescent="0.3">
      <c r="A5721" s="19" t="s">
        <v>2661</v>
      </c>
      <c r="B5721" s="7">
        <v>619250</v>
      </c>
    </row>
    <row r="5722" spans="1:2" x14ac:dyDescent="0.3">
      <c r="A5722" s="20" t="s">
        <v>2730</v>
      </c>
      <c r="B5722" s="7">
        <v>187000</v>
      </c>
    </row>
    <row r="5723" spans="1:2" x14ac:dyDescent="0.3">
      <c r="A5723" s="21" t="s">
        <v>2753</v>
      </c>
      <c r="B5723" s="7">
        <v>115000</v>
      </c>
    </row>
    <row r="5724" spans="1:2" x14ac:dyDescent="0.3">
      <c r="A5724" s="22" t="s">
        <v>2751</v>
      </c>
      <c r="B5724" s="7">
        <v>115000</v>
      </c>
    </row>
    <row r="5725" spans="1:2" x14ac:dyDescent="0.3">
      <c r="A5725" s="23">
        <v>45959.439710648148</v>
      </c>
      <c r="B5725" s="7">
        <v>115000</v>
      </c>
    </row>
    <row r="5726" spans="1:2" x14ac:dyDescent="0.3">
      <c r="A5726" s="21" t="s">
        <v>2774</v>
      </c>
      <c r="B5726" s="7">
        <v>72000</v>
      </c>
    </row>
    <row r="5727" spans="1:2" x14ac:dyDescent="0.3">
      <c r="A5727" s="22" t="s">
        <v>2780</v>
      </c>
      <c r="B5727" s="7">
        <v>72000</v>
      </c>
    </row>
    <row r="5728" spans="1:2" x14ac:dyDescent="0.3">
      <c r="A5728" s="23">
        <v>45959.457488425927</v>
      </c>
      <c r="B5728" s="7">
        <v>72000</v>
      </c>
    </row>
    <row r="5729" spans="1:2" x14ac:dyDescent="0.3">
      <c r="A5729" s="20" t="s">
        <v>2731</v>
      </c>
      <c r="B5729" s="7">
        <v>45000</v>
      </c>
    </row>
    <row r="5730" spans="1:2" x14ac:dyDescent="0.3">
      <c r="A5730" s="21" t="s">
        <v>2788</v>
      </c>
      <c r="B5730" s="7">
        <v>45000</v>
      </c>
    </row>
    <row r="5731" spans="1:2" x14ac:dyDescent="0.3">
      <c r="A5731" s="22" t="s">
        <v>2803</v>
      </c>
      <c r="B5731" s="7">
        <v>45000</v>
      </c>
    </row>
    <row r="5732" spans="1:2" x14ac:dyDescent="0.3">
      <c r="A5732" s="23">
        <v>45959.473402777781</v>
      </c>
      <c r="B5732" s="7">
        <v>45000</v>
      </c>
    </row>
    <row r="5733" spans="1:2" x14ac:dyDescent="0.3">
      <c r="A5733" s="20" t="s">
        <v>2732</v>
      </c>
      <c r="B5733" s="7">
        <v>100500</v>
      </c>
    </row>
    <row r="5734" spans="1:2" x14ac:dyDescent="0.3">
      <c r="A5734" s="21" t="s">
        <v>2754</v>
      </c>
      <c r="B5734" s="7">
        <v>24000</v>
      </c>
    </row>
    <row r="5735" spans="1:2" x14ac:dyDescent="0.3">
      <c r="A5735" s="22" t="s">
        <v>2751</v>
      </c>
      <c r="B5735" s="7">
        <v>24000</v>
      </c>
    </row>
    <row r="5736" spans="1:2" x14ac:dyDescent="0.3">
      <c r="A5736" s="23">
        <v>45959.519571759258</v>
      </c>
      <c r="B5736" s="7">
        <v>24000</v>
      </c>
    </row>
    <row r="5737" spans="1:2" x14ac:dyDescent="0.3">
      <c r="A5737" s="21" t="s">
        <v>2775</v>
      </c>
      <c r="B5737" s="7">
        <v>76500</v>
      </c>
    </row>
    <row r="5738" spans="1:2" x14ac:dyDescent="0.3">
      <c r="A5738" s="22" t="s">
        <v>2790</v>
      </c>
      <c r="B5738" s="7">
        <v>76500</v>
      </c>
    </row>
    <row r="5739" spans="1:2" x14ac:dyDescent="0.3">
      <c r="A5739" s="23">
        <v>45959.520856481482</v>
      </c>
      <c r="B5739" s="7">
        <v>76500</v>
      </c>
    </row>
    <row r="5740" spans="1:2" x14ac:dyDescent="0.3">
      <c r="A5740" s="20" t="s">
        <v>2733</v>
      </c>
      <c r="B5740" s="7">
        <v>70200</v>
      </c>
    </row>
    <row r="5741" spans="1:2" x14ac:dyDescent="0.3">
      <c r="A5741" s="21" t="s">
        <v>2803</v>
      </c>
      <c r="B5741" s="7">
        <v>24200.000000000004</v>
      </c>
    </row>
    <row r="5742" spans="1:2" x14ac:dyDescent="0.3">
      <c r="A5742" s="22" t="s">
        <v>2802</v>
      </c>
      <c r="B5742" s="7">
        <v>24200.000000000004</v>
      </c>
    </row>
    <row r="5743" spans="1:2" x14ac:dyDescent="0.3">
      <c r="A5743" s="23">
        <v>45959.571446759262</v>
      </c>
      <c r="B5743" s="7">
        <v>24200.000000000004</v>
      </c>
    </row>
    <row r="5744" spans="1:2" x14ac:dyDescent="0.3">
      <c r="A5744" s="21" t="s">
        <v>2762</v>
      </c>
      <c r="B5744" s="7">
        <v>46000</v>
      </c>
    </row>
    <row r="5745" spans="1:2" x14ac:dyDescent="0.3">
      <c r="A5745" s="22" t="s">
        <v>2764</v>
      </c>
      <c r="B5745" s="7">
        <v>46000</v>
      </c>
    </row>
    <row r="5746" spans="1:2" x14ac:dyDescent="0.3">
      <c r="A5746" s="23">
        <v>45959.581064814818</v>
      </c>
      <c r="B5746" s="7">
        <v>46000</v>
      </c>
    </row>
    <row r="5747" spans="1:2" x14ac:dyDescent="0.3">
      <c r="A5747" s="20" t="s">
        <v>2734</v>
      </c>
      <c r="B5747" s="7">
        <v>62999.999999999993</v>
      </c>
    </row>
    <row r="5748" spans="1:2" x14ac:dyDescent="0.3">
      <c r="A5748" s="21" t="s">
        <v>2771</v>
      </c>
      <c r="B5748" s="7">
        <v>62999.999999999993</v>
      </c>
    </row>
    <row r="5749" spans="1:2" x14ac:dyDescent="0.3">
      <c r="A5749" s="22" t="s">
        <v>2803</v>
      </c>
      <c r="B5749" s="7">
        <v>62999.999999999993</v>
      </c>
    </row>
    <row r="5750" spans="1:2" x14ac:dyDescent="0.3">
      <c r="A5750" s="23">
        <v>45959.615763888891</v>
      </c>
      <c r="B5750" s="7">
        <v>62999.999999999993</v>
      </c>
    </row>
    <row r="5751" spans="1:2" x14ac:dyDescent="0.3">
      <c r="A5751" s="20" t="s">
        <v>2735</v>
      </c>
      <c r="B5751" s="7">
        <v>6000</v>
      </c>
    </row>
    <row r="5752" spans="1:2" x14ac:dyDescent="0.3">
      <c r="A5752" s="21" t="s">
        <v>2754</v>
      </c>
      <c r="B5752" s="7">
        <v>6000</v>
      </c>
    </row>
    <row r="5753" spans="1:2" x14ac:dyDescent="0.3">
      <c r="A5753" s="22" t="s">
        <v>2793</v>
      </c>
      <c r="B5753" s="7">
        <v>6000</v>
      </c>
    </row>
    <row r="5754" spans="1:2" x14ac:dyDescent="0.3">
      <c r="A5754" s="23">
        <v>45959.644490740742</v>
      </c>
      <c r="B5754" s="7">
        <v>6000</v>
      </c>
    </row>
    <row r="5755" spans="1:2" x14ac:dyDescent="0.3">
      <c r="A5755" s="20" t="s">
        <v>2736</v>
      </c>
      <c r="B5755" s="7">
        <v>44750</v>
      </c>
    </row>
    <row r="5756" spans="1:2" x14ac:dyDescent="0.3">
      <c r="A5756" s="21" t="s">
        <v>2759</v>
      </c>
      <c r="B5756" s="7">
        <v>44750</v>
      </c>
    </row>
    <row r="5757" spans="1:2" x14ac:dyDescent="0.3">
      <c r="A5757" s="22" t="s">
        <v>2790</v>
      </c>
      <c r="B5757" s="7">
        <v>44750</v>
      </c>
    </row>
    <row r="5758" spans="1:2" x14ac:dyDescent="0.3">
      <c r="A5758" s="23">
        <v>45959.679884259262</v>
      </c>
      <c r="B5758" s="7">
        <v>44750</v>
      </c>
    </row>
    <row r="5759" spans="1:2" x14ac:dyDescent="0.3">
      <c r="A5759" s="20" t="s">
        <v>2737</v>
      </c>
      <c r="B5759" s="7">
        <v>53800</v>
      </c>
    </row>
    <row r="5760" spans="1:2" x14ac:dyDescent="0.3">
      <c r="A5760" s="21" t="s">
        <v>2784</v>
      </c>
      <c r="B5760" s="7">
        <v>44000</v>
      </c>
    </row>
    <row r="5761" spans="1:2" x14ac:dyDescent="0.3">
      <c r="A5761" s="22" t="s">
        <v>2754</v>
      </c>
      <c r="B5761" s="7">
        <v>44000</v>
      </c>
    </row>
    <row r="5762" spans="1:2" x14ac:dyDescent="0.3">
      <c r="A5762" s="23">
        <v>45959.719768518517</v>
      </c>
      <c r="B5762" s="7">
        <v>44000</v>
      </c>
    </row>
    <row r="5763" spans="1:2" x14ac:dyDescent="0.3">
      <c r="A5763" s="21" t="s">
        <v>2802</v>
      </c>
      <c r="B5763" s="7">
        <v>9800</v>
      </c>
    </row>
    <row r="5764" spans="1:2" x14ac:dyDescent="0.3">
      <c r="A5764" s="22" t="s">
        <v>2803</v>
      </c>
      <c r="B5764" s="7">
        <v>9800</v>
      </c>
    </row>
    <row r="5765" spans="1:2" x14ac:dyDescent="0.3">
      <c r="A5765" s="23">
        <v>45959.745625000003</v>
      </c>
      <c r="B5765" s="7">
        <v>9800</v>
      </c>
    </row>
    <row r="5766" spans="1:2" x14ac:dyDescent="0.3">
      <c r="A5766" s="20" t="s">
        <v>2738</v>
      </c>
      <c r="B5766" s="7">
        <v>28000</v>
      </c>
    </row>
    <row r="5767" spans="1:2" x14ac:dyDescent="0.3">
      <c r="A5767" s="21" t="s">
        <v>2754</v>
      </c>
      <c r="B5767" s="7">
        <v>28000</v>
      </c>
    </row>
    <row r="5768" spans="1:2" x14ac:dyDescent="0.3">
      <c r="A5768" s="22" t="s">
        <v>2748</v>
      </c>
      <c r="B5768" s="7">
        <v>28000</v>
      </c>
    </row>
    <row r="5769" spans="1:2" x14ac:dyDescent="0.3">
      <c r="A5769" s="23">
        <v>45959.769548611112</v>
      </c>
      <c r="B5769" s="7">
        <v>28000</v>
      </c>
    </row>
    <row r="5770" spans="1:2" x14ac:dyDescent="0.3">
      <c r="A5770" s="20" t="s">
        <v>2742</v>
      </c>
      <c r="B5770" s="7">
        <v>21000</v>
      </c>
    </row>
    <row r="5771" spans="1:2" x14ac:dyDescent="0.3">
      <c r="A5771" s="21" t="s">
        <v>2790</v>
      </c>
      <c r="B5771" s="7">
        <v>21000</v>
      </c>
    </row>
    <row r="5772" spans="1:2" x14ac:dyDescent="0.3">
      <c r="A5772" s="22" t="s">
        <v>2765</v>
      </c>
      <c r="B5772" s="7">
        <v>21000</v>
      </c>
    </row>
    <row r="5773" spans="1:2" x14ac:dyDescent="0.3">
      <c r="A5773" s="23">
        <v>45959.918645833335</v>
      </c>
      <c r="B5773" s="7">
        <v>21000</v>
      </c>
    </row>
    <row r="5774" spans="1:2" x14ac:dyDescent="0.3">
      <c r="A5774" s="19" t="s">
        <v>2662</v>
      </c>
      <c r="B5774" s="7">
        <v>408800</v>
      </c>
    </row>
    <row r="5775" spans="1:2" x14ac:dyDescent="0.3">
      <c r="A5775" s="20" t="s">
        <v>2721</v>
      </c>
      <c r="B5775" s="7">
        <v>16000</v>
      </c>
    </row>
    <row r="5776" spans="1:2" x14ac:dyDescent="0.3">
      <c r="A5776" s="21" t="s">
        <v>2753</v>
      </c>
      <c r="B5776" s="7">
        <v>16000</v>
      </c>
    </row>
    <row r="5777" spans="1:2" x14ac:dyDescent="0.3">
      <c r="A5777" s="22" t="s">
        <v>2755</v>
      </c>
      <c r="B5777" s="7">
        <v>16000</v>
      </c>
    </row>
    <row r="5778" spans="1:2" x14ac:dyDescent="0.3">
      <c r="A5778" s="23">
        <v>45960.064699074072</v>
      </c>
      <c r="B5778" s="7">
        <v>16000</v>
      </c>
    </row>
    <row r="5779" spans="1:2" x14ac:dyDescent="0.3">
      <c r="A5779" s="20" t="s">
        <v>2726</v>
      </c>
      <c r="B5779" s="7">
        <v>10000</v>
      </c>
    </row>
    <row r="5780" spans="1:2" x14ac:dyDescent="0.3">
      <c r="A5780" s="21" t="s">
        <v>2792</v>
      </c>
      <c r="B5780" s="7">
        <v>10000</v>
      </c>
    </row>
    <row r="5781" spans="1:2" x14ac:dyDescent="0.3">
      <c r="A5781" s="22" t="s">
        <v>2758</v>
      </c>
      <c r="B5781" s="7">
        <v>10000</v>
      </c>
    </row>
    <row r="5782" spans="1:2" x14ac:dyDescent="0.3">
      <c r="A5782" s="23">
        <v>45960.286111111112</v>
      </c>
      <c r="B5782" s="7">
        <v>10000</v>
      </c>
    </row>
    <row r="5783" spans="1:2" x14ac:dyDescent="0.3">
      <c r="A5783" s="20" t="s">
        <v>2728</v>
      </c>
      <c r="B5783" s="7">
        <v>19800</v>
      </c>
    </row>
    <row r="5784" spans="1:2" x14ac:dyDescent="0.3">
      <c r="A5784" s="21" t="s">
        <v>2805</v>
      </c>
      <c r="B5784" s="7">
        <v>19800</v>
      </c>
    </row>
    <row r="5785" spans="1:2" x14ac:dyDescent="0.3">
      <c r="A5785" s="22" t="s">
        <v>2800</v>
      </c>
      <c r="B5785" s="7">
        <v>19800</v>
      </c>
    </row>
    <row r="5786" spans="1:2" x14ac:dyDescent="0.3">
      <c r="A5786" s="23">
        <v>45960.373541666668</v>
      </c>
      <c r="B5786" s="7">
        <v>19800</v>
      </c>
    </row>
    <row r="5787" spans="1:2" x14ac:dyDescent="0.3">
      <c r="A5787" s="20" t="s">
        <v>2729</v>
      </c>
      <c r="B5787" s="7">
        <v>67000</v>
      </c>
    </row>
    <row r="5788" spans="1:2" x14ac:dyDescent="0.3">
      <c r="A5788" s="21" t="s">
        <v>2803</v>
      </c>
      <c r="B5788" s="7">
        <v>23000</v>
      </c>
    </row>
    <row r="5789" spans="1:2" x14ac:dyDescent="0.3">
      <c r="A5789" s="22" t="s">
        <v>2762</v>
      </c>
      <c r="B5789" s="7">
        <v>23000</v>
      </c>
    </row>
    <row r="5790" spans="1:2" x14ac:dyDescent="0.3">
      <c r="A5790" s="23">
        <v>45960.404814814814</v>
      </c>
      <c r="B5790" s="7">
        <v>23000</v>
      </c>
    </row>
    <row r="5791" spans="1:2" x14ac:dyDescent="0.3">
      <c r="A5791" s="21" t="s">
        <v>2801</v>
      </c>
      <c r="B5791" s="7">
        <v>44000</v>
      </c>
    </row>
    <row r="5792" spans="1:2" x14ac:dyDescent="0.3">
      <c r="A5792" s="22" t="s">
        <v>2805</v>
      </c>
      <c r="B5792" s="7">
        <v>44000</v>
      </c>
    </row>
    <row r="5793" spans="1:2" x14ac:dyDescent="0.3">
      <c r="A5793" s="23">
        <v>45960.413854166669</v>
      </c>
      <c r="B5793" s="7">
        <v>44000</v>
      </c>
    </row>
    <row r="5794" spans="1:2" x14ac:dyDescent="0.3">
      <c r="A5794" s="20" t="s">
        <v>2733</v>
      </c>
      <c r="B5794" s="7">
        <v>20400</v>
      </c>
    </row>
    <row r="5795" spans="1:2" x14ac:dyDescent="0.3">
      <c r="A5795" s="21" t="s">
        <v>2748</v>
      </c>
      <c r="B5795" s="7">
        <v>14400</v>
      </c>
    </row>
    <row r="5796" spans="1:2" x14ac:dyDescent="0.3">
      <c r="A5796" s="22" t="s">
        <v>2758</v>
      </c>
      <c r="B5796" s="7">
        <v>14400</v>
      </c>
    </row>
    <row r="5797" spans="1:2" x14ac:dyDescent="0.3">
      <c r="A5797" s="23">
        <v>45960.54791666667</v>
      </c>
      <c r="B5797" s="7">
        <v>14400</v>
      </c>
    </row>
    <row r="5798" spans="1:2" x14ac:dyDescent="0.3">
      <c r="A5798" s="21" t="s">
        <v>2762</v>
      </c>
      <c r="B5798" s="7">
        <v>6000</v>
      </c>
    </row>
    <row r="5799" spans="1:2" x14ac:dyDescent="0.3">
      <c r="A5799" s="22" t="s">
        <v>2788</v>
      </c>
      <c r="B5799" s="7">
        <v>6000</v>
      </c>
    </row>
    <row r="5800" spans="1:2" x14ac:dyDescent="0.3">
      <c r="A5800" s="23">
        <v>45960.58079861111</v>
      </c>
      <c r="B5800" s="7">
        <v>6000</v>
      </c>
    </row>
    <row r="5801" spans="1:2" x14ac:dyDescent="0.3">
      <c r="A5801" s="20" t="s">
        <v>2734</v>
      </c>
      <c r="B5801" s="7">
        <v>32850</v>
      </c>
    </row>
    <row r="5802" spans="1:2" x14ac:dyDescent="0.3">
      <c r="A5802" s="21" t="s">
        <v>2756</v>
      </c>
      <c r="B5802" s="7">
        <v>18000</v>
      </c>
    </row>
    <row r="5803" spans="1:2" x14ac:dyDescent="0.3">
      <c r="A5803" s="22" t="s">
        <v>2796</v>
      </c>
      <c r="B5803" s="7">
        <v>18000</v>
      </c>
    </row>
    <row r="5804" spans="1:2" x14ac:dyDescent="0.3">
      <c r="A5804" s="23">
        <v>45960.611793981479</v>
      </c>
      <c r="B5804" s="7">
        <v>18000</v>
      </c>
    </row>
    <row r="5805" spans="1:2" x14ac:dyDescent="0.3">
      <c r="A5805" s="21" t="s">
        <v>2796</v>
      </c>
      <c r="B5805" s="7">
        <v>14850.000000000002</v>
      </c>
    </row>
    <row r="5806" spans="1:2" x14ac:dyDescent="0.3">
      <c r="A5806" s="22" t="s">
        <v>2786</v>
      </c>
      <c r="B5806" s="7">
        <v>14850.000000000002</v>
      </c>
    </row>
    <row r="5807" spans="1:2" x14ac:dyDescent="0.3">
      <c r="A5807" s="23">
        <v>45960.624780092592</v>
      </c>
      <c r="B5807" s="7">
        <v>14850.000000000002</v>
      </c>
    </row>
    <row r="5808" spans="1:2" x14ac:dyDescent="0.3">
      <c r="A5808" s="20" t="s">
        <v>2736</v>
      </c>
      <c r="B5808" s="7">
        <v>154000</v>
      </c>
    </row>
    <row r="5809" spans="1:2" x14ac:dyDescent="0.3">
      <c r="A5809" s="21" t="s">
        <v>2788</v>
      </c>
      <c r="B5809" s="7">
        <v>39000</v>
      </c>
    </row>
    <row r="5810" spans="1:2" x14ac:dyDescent="0.3">
      <c r="A5810" s="22" t="s">
        <v>2804</v>
      </c>
      <c r="B5810" s="7">
        <v>39000</v>
      </c>
    </row>
    <row r="5811" spans="1:2" x14ac:dyDescent="0.3">
      <c r="A5811" s="23">
        <v>45960.681516203702</v>
      </c>
      <c r="B5811" s="7">
        <v>39000</v>
      </c>
    </row>
    <row r="5812" spans="1:2" x14ac:dyDescent="0.3">
      <c r="A5812" s="21" t="s">
        <v>2762</v>
      </c>
      <c r="B5812" s="7">
        <v>115000</v>
      </c>
    </row>
    <row r="5813" spans="1:2" x14ac:dyDescent="0.3">
      <c r="A5813" s="22" t="s">
        <v>2784</v>
      </c>
      <c r="B5813" s="7">
        <v>115000</v>
      </c>
    </row>
    <row r="5814" spans="1:2" x14ac:dyDescent="0.3">
      <c r="A5814" s="23">
        <v>45960.705740740741</v>
      </c>
      <c r="B5814" s="7">
        <v>115000</v>
      </c>
    </row>
    <row r="5815" spans="1:2" x14ac:dyDescent="0.3">
      <c r="A5815" s="20" t="s">
        <v>2737</v>
      </c>
      <c r="B5815" s="7">
        <v>21000</v>
      </c>
    </row>
    <row r="5816" spans="1:2" x14ac:dyDescent="0.3">
      <c r="A5816" s="21" t="s">
        <v>2774</v>
      </c>
      <c r="B5816" s="7">
        <v>21000</v>
      </c>
    </row>
    <row r="5817" spans="1:2" x14ac:dyDescent="0.3">
      <c r="A5817" s="22" t="s">
        <v>2789</v>
      </c>
      <c r="B5817" s="7">
        <v>21000</v>
      </c>
    </row>
    <row r="5818" spans="1:2" x14ac:dyDescent="0.3">
      <c r="A5818" s="23">
        <v>45960.748865740738</v>
      </c>
      <c r="B5818" s="7">
        <v>21000</v>
      </c>
    </row>
    <row r="5819" spans="1:2" x14ac:dyDescent="0.3">
      <c r="A5819" s="20" t="s">
        <v>2739</v>
      </c>
      <c r="B5819" s="7">
        <v>49700</v>
      </c>
    </row>
    <row r="5820" spans="1:2" x14ac:dyDescent="0.3">
      <c r="A5820" s="21" t="s">
        <v>2794</v>
      </c>
      <c r="B5820" s="7">
        <v>18900</v>
      </c>
    </row>
    <row r="5821" spans="1:2" x14ac:dyDescent="0.3">
      <c r="A5821" s="22" t="s">
        <v>2755</v>
      </c>
      <c r="B5821" s="7">
        <v>18900</v>
      </c>
    </row>
    <row r="5822" spans="1:2" x14ac:dyDescent="0.3">
      <c r="A5822" s="23">
        <v>45960.793865740743</v>
      </c>
      <c r="B5822" s="7">
        <v>18900</v>
      </c>
    </row>
    <row r="5823" spans="1:2" x14ac:dyDescent="0.3">
      <c r="A5823" s="21" t="s">
        <v>2760</v>
      </c>
      <c r="B5823" s="7">
        <v>30799.999999999996</v>
      </c>
    </row>
    <row r="5824" spans="1:2" x14ac:dyDescent="0.3">
      <c r="A5824" s="22" t="s">
        <v>2778</v>
      </c>
      <c r="B5824" s="7">
        <v>30799.999999999996</v>
      </c>
    </row>
    <row r="5825" spans="1:2" x14ac:dyDescent="0.3">
      <c r="A5825" s="23">
        <v>45960.801782407405</v>
      </c>
      <c r="B5825" s="7">
        <v>30799.999999999996</v>
      </c>
    </row>
    <row r="5826" spans="1:2" x14ac:dyDescent="0.3">
      <c r="A5826" s="20" t="s">
        <v>2742</v>
      </c>
      <c r="B5826" s="7">
        <v>18050</v>
      </c>
    </row>
    <row r="5827" spans="1:2" x14ac:dyDescent="0.3">
      <c r="A5827" s="21" t="s">
        <v>2761</v>
      </c>
      <c r="B5827" s="7">
        <v>18050</v>
      </c>
    </row>
    <row r="5828" spans="1:2" x14ac:dyDescent="0.3">
      <c r="A5828" s="22" t="s">
        <v>2767</v>
      </c>
      <c r="B5828" s="7">
        <v>18050</v>
      </c>
    </row>
    <row r="5829" spans="1:2" x14ac:dyDescent="0.3">
      <c r="A5829" s="23">
        <v>45960.93105324074</v>
      </c>
      <c r="B5829" s="7">
        <v>18050</v>
      </c>
    </row>
    <row r="5830" spans="1:2" x14ac:dyDescent="0.3">
      <c r="A5830" s="19" t="s">
        <v>2663</v>
      </c>
      <c r="B5830" s="7">
        <v>553000</v>
      </c>
    </row>
    <row r="5831" spans="1:2" x14ac:dyDescent="0.3">
      <c r="A5831" s="20" t="s">
        <v>2726</v>
      </c>
      <c r="B5831" s="7">
        <v>74500</v>
      </c>
    </row>
    <row r="5832" spans="1:2" x14ac:dyDescent="0.3">
      <c r="A5832" s="21" t="s">
        <v>2746</v>
      </c>
      <c r="B5832" s="7">
        <v>74500</v>
      </c>
    </row>
    <row r="5833" spans="1:2" x14ac:dyDescent="0.3">
      <c r="A5833" s="22" t="s">
        <v>2772</v>
      </c>
      <c r="B5833" s="7">
        <v>74500</v>
      </c>
    </row>
    <row r="5834" spans="1:2" x14ac:dyDescent="0.3">
      <c r="A5834" s="23">
        <v>45961.259340277778</v>
      </c>
      <c r="B5834" s="7">
        <v>74500</v>
      </c>
    </row>
    <row r="5835" spans="1:2" x14ac:dyDescent="0.3">
      <c r="A5835" s="20" t="s">
        <v>2728</v>
      </c>
      <c r="B5835" s="7">
        <v>90000</v>
      </c>
    </row>
    <row r="5836" spans="1:2" x14ac:dyDescent="0.3">
      <c r="A5836" s="21" t="s">
        <v>2803</v>
      </c>
      <c r="B5836" s="7">
        <v>42000</v>
      </c>
    </row>
    <row r="5837" spans="1:2" x14ac:dyDescent="0.3">
      <c r="A5837" s="22" t="s">
        <v>2775</v>
      </c>
      <c r="B5837" s="7">
        <v>42000</v>
      </c>
    </row>
    <row r="5838" spans="1:2" x14ac:dyDescent="0.3">
      <c r="A5838" s="23">
        <v>45961.362847222219</v>
      </c>
      <c r="B5838" s="7">
        <v>42000</v>
      </c>
    </row>
    <row r="5839" spans="1:2" x14ac:dyDescent="0.3">
      <c r="A5839" s="21" t="s">
        <v>2774</v>
      </c>
      <c r="B5839" s="7">
        <v>48000</v>
      </c>
    </row>
    <row r="5840" spans="1:2" x14ac:dyDescent="0.3">
      <c r="A5840" s="22" t="s">
        <v>2782</v>
      </c>
      <c r="B5840" s="7">
        <v>48000</v>
      </c>
    </row>
    <row r="5841" spans="1:2" x14ac:dyDescent="0.3">
      <c r="A5841" s="23">
        <v>45961.373900462961</v>
      </c>
      <c r="B5841" s="7">
        <v>48000</v>
      </c>
    </row>
    <row r="5842" spans="1:2" x14ac:dyDescent="0.3">
      <c r="A5842" s="20" t="s">
        <v>2729</v>
      </c>
      <c r="B5842" s="7">
        <v>9000</v>
      </c>
    </row>
    <row r="5843" spans="1:2" x14ac:dyDescent="0.3">
      <c r="A5843" s="21" t="s">
        <v>2802</v>
      </c>
      <c r="B5843" s="7">
        <v>9000</v>
      </c>
    </row>
    <row r="5844" spans="1:2" x14ac:dyDescent="0.3">
      <c r="A5844" s="22" t="s">
        <v>2768</v>
      </c>
      <c r="B5844" s="7">
        <v>9000</v>
      </c>
    </row>
    <row r="5845" spans="1:2" x14ac:dyDescent="0.3">
      <c r="A5845" s="23">
        <v>45961.412141203706</v>
      </c>
      <c r="B5845" s="7">
        <v>9000</v>
      </c>
    </row>
    <row r="5846" spans="1:2" x14ac:dyDescent="0.3">
      <c r="A5846" s="20" t="s">
        <v>2732</v>
      </c>
      <c r="B5846" s="7">
        <v>36400</v>
      </c>
    </row>
    <row r="5847" spans="1:2" x14ac:dyDescent="0.3">
      <c r="A5847" s="21" t="s">
        <v>2794</v>
      </c>
      <c r="B5847" s="7">
        <v>4650</v>
      </c>
    </row>
    <row r="5848" spans="1:2" x14ac:dyDescent="0.3">
      <c r="A5848" s="22" t="s">
        <v>2805</v>
      </c>
      <c r="B5848" s="7">
        <v>4650</v>
      </c>
    </row>
    <row r="5849" spans="1:2" x14ac:dyDescent="0.3">
      <c r="A5849" s="23">
        <v>45961.502743055556</v>
      </c>
      <c r="B5849" s="7">
        <v>4650</v>
      </c>
    </row>
    <row r="5850" spans="1:2" x14ac:dyDescent="0.3">
      <c r="A5850" s="21" t="s">
        <v>2798</v>
      </c>
      <c r="B5850" s="7">
        <v>31750</v>
      </c>
    </row>
    <row r="5851" spans="1:2" x14ac:dyDescent="0.3">
      <c r="A5851" s="22" t="s">
        <v>2755</v>
      </c>
      <c r="B5851" s="7">
        <v>31750</v>
      </c>
    </row>
    <row r="5852" spans="1:2" x14ac:dyDescent="0.3">
      <c r="A5852" s="23">
        <v>45961.527199074073</v>
      </c>
      <c r="B5852" s="7">
        <v>31750</v>
      </c>
    </row>
    <row r="5853" spans="1:2" x14ac:dyDescent="0.3">
      <c r="A5853" s="20" t="s">
        <v>2734</v>
      </c>
      <c r="B5853" s="7">
        <v>36250</v>
      </c>
    </row>
    <row r="5854" spans="1:2" x14ac:dyDescent="0.3">
      <c r="A5854" s="21" t="s">
        <v>2760</v>
      </c>
      <c r="B5854" s="7">
        <v>20650</v>
      </c>
    </row>
    <row r="5855" spans="1:2" x14ac:dyDescent="0.3">
      <c r="A5855" s="22" t="s">
        <v>2754</v>
      </c>
      <c r="B5855" s="7">
        <v>16000</v>
      </c>
    </row>
    <row r="5856" spans="1:2" x14ac:dyDescent="0.3">
      <c r="A5856" s="23">
        <v>45961.59337962963</v>
      </c>
      <c r="B5856" s="7">
        <v>16000</v>
      </c>
    </row>
    <row r="5857" spans="1:2" x14ac:dyDescent="0.3">
      <c r="A5857" s="22" t="s">
        <v>2805</v>
      </c>
      <c r="B5857" s="7">
        <v>4650</v>
      </c>
    </row>
    <row r="5858" spans="1:2" x14ac:dyDescent="0.3">
      <c r="A5858" s="23">
        <v>45961.593715277777</v>
      </c>
      <c r="B5858" s="7">
        <v>4650</v>
      </c>
    </row>
    <row r="5859" spans="1:2" x14ac:dyDescent="0.3">
      <c r="A5859" s="21" t="s">
        <v>2779</v>
      </c>
      <c r="B5859" s="7">
        <v>15600</v>
      </c>
    </row>
    <row r="5860" spans="1:2" x14ac:dyDescent="0.3">
      <c r="A5860" s="22" t="s">
        <v>2754</v>
      </c>
      <c r="B5860" s="7">
        <v>15600</v>
      </c>
    </row>
    <row r="5861" spans="1:2" x14ac:dyDescent="0.3">
      <c r="A5861" s="23">
        <v>45961.59615740741</v>
      </c>
      <c r="B5861" s="7">
        <v>15600</v>
      </c>
    </row>
    <row r="5862" spans="1:2" x14ac:dyDescent="0.3">
      <c r="A5862" s="20" t="s">
        <v>2735</v>
      </c>
      <c r="B5862" s="7">
        <v>76650</v>
      </c>
    </row>
    <row r="5863" spans="1:2" x14ac:dyDescent="0.3">
      <c r="A5863" s="21" t="s">
        <v>2783</v>
      </c>
      <c r="B5863" s="7">
        <v>22400</v>
      </c>
    </row>
    <row r="5864" spans="1:2" x14ac:dyDescent="0.3">
      <c r="A5864" s="22" t="s">
        <v>2753</v>
      </c>
      <c r="B5864" s="7">
        <v>22400</v>
      </c>
    </row>
    <row r="5865" spans="1:2" x14ac:dyDescent="0.3">
      <c r="A5865" s="23">
        <v>45961.637187499997</v>
      </c>
      <c r="B5865" s="7">
        <v>22400</v>
      </c>
    </row>
    <row r="5866" spans="1:2" x14ac:dyDescent="0.3">
      <c r="A5866" s="21" t="s">
        <v>2761</v>
      </c>
      <c r="B5866" s="7">
        <v>34650</v>
      </c>
    </row>
    <row r="5867" spans="1:2" x14ac:dyDescent="0.3">
      <c r="A5867" s="22" t="s">
        <v>2783</v>
      </c>
      <c r="B5867" s="7">
        <v>34650</v>
      </c>
    </row>
    <row r="5868" spans="1:2" x14ac:dyDescent="0.3">
      <c r="A5868" s="23">
        <v>45961.639085648145</v>
      </c>
      <c r="B5868" s="7">
        <v>34650</v>
      </c>
    </row>
    <row r="5869" spans="1:2" x14ac:dyDescent="0.3">
      <c r="A5869" s="21" t="s">
        <v>2768</v>
      </c>
      <c r="B5869" s="7">
        <v>19600</v>
      </c>
    </row>
    <row r="5870" spans="1:2" x14ac:dyDescent="0.3">
      <c r="A5870" s="22" t="s">
        <v>2785</v>
      </c>
      <c r="B5870" s="7">
        <v>19600</v>
      </c>
    </row>
    <row r="5871" spans="1:2" x14ac:dyDescent="0.3">
      <c r="A5871" s="23">
        <v>45961.645196759258</v>
      </c>
      <c r="B5871" s="7">
        <v>19600</v>
      </c>
    </row>
    <row r="5872" spans="1:2" x14ac:dyDescent="0.3">
      <c r="A5872" s="20" t="s">
        <v>2737</v>
      </c>
      <c r="B5872" s="7">
        <v>35500</v>
      </c>
    </row>
    <row r="5873" spans="1:2" x14ac:dyDescent="0.3">
      <c r="A5873" s="21" t="s">
        <v>2757</v>
      </c>
      <c r="B5873" s="7">
        <v>13000</v>
      </c>
    </row>
    <row r="5874" spans="1:2" x14ac:dyDescent="0.3">
      <c r="A5874" s="22" t="s">
        <v>2794</v>
      </c>
      <c r="B5874" s="7">
        <v>13000</v>
      </c>
    </row>
    <row r="5875" spans="1:2" x14ac:dyDescent="0.3">
      <c r="A5875" s="23">
        <v>45961.712534722225</v>
      </c>
      <c r="B5875" s="7">
        <v>13000</v>
      </c>
    </row>
    <row r="5876" spans="1:2" x14ac:dyDescent="0.3">
      <c r="A5876" s="21" t="s">
        <v>2795</v>
      </c>
      <c r="B5876" s="7">
        <v>22500</v>
      </c>
    </row>
    <row r="5877" spans="1:2" x14ac:dyDescent="0.3">
      <c r="A5877" s="22" t="s">
        <v>2771</v>
      </c>
      <c r="B5877" s="7">
        <v>22500</v>
      </c>
    </row>
    <row r="5878" spans="1:2" x14ac:dyDescent="0.3">
      <c r="A5878" s="23">
        <v>45961.734560185185</v>
      </c>
      <c r="B5878" s="7">
        <v>22500</v>
      </c>
    </row>
    <row r="5879" spans="1:2" x14ac:dyDescent="0.3">
      <c r="A5879" s="20" t="s">
        <v>2741</v>
      </c>
      <c r="B5879" s="7">
        <v>167200</v>
      </c>
    </row>
    <row r="5880" spans="1:2" x14ac:dyDescent="0.3">
      <c r="A5880" s="21" t="s">
        <v>2790</v>
      </c>
      <c r="B5880" s="7">
        <v>161000</v>
      </c>
    </row>
    <row r="5881" spans="1:2" x14ac:dyDescent="0.3">
      <c r="A5881" s="22" t="s">
        <v>2780</v>
      </c>
      <c r="B5881" s="7">
        <v>161000</v>
      </c>
    </row>
    <row r="5882" spans="1:2" x14ac:dyDescent="0.3">
      <c r="A5882" s="23">
        <v>45961.876932870371</v>
      </c>
      <c r="B5882" s="7">
        <v>161000</v>
      </c>
    </row>
    <row r="5883" spans="1:2" x14ac:dyDescent="0.3">
      <c r="A5883" s="21" t="s">
        <v>2805</v>
      </c>
      <c r="B5883" s="7">
        <v>6200</v>
      </c>
    </row>
    <row r="5884" spans="1:2" x14ac:dyDescent="0.3">
      <c r="A5884" s="22" t="s">
        <v>2748</v>
      </c>
      <c r="B5884" s="7">
        <v>6200</v>
      </c>
    </row>
    <row r="5885" spans="1:2" x14ac:dyDescent="0.3">
      <c r="A5885" s="23">
        <v>45961.914687500001</v>
      </c>
      <c r="B5885" s="7">
        <v>6200</v>
      </c>
    </row>
    <row r="5886" spans="1:2" x14ac:dyDescent="0.3">
      <c r="A5886" s="20" t="s">
        <v>2743</v>
      </c>
      <c r="B5886" s="7">
        <v>27500</v>
      </c>
    </row>
    <row r="5887" spans="1:2" x14ac:dyDescent="0.3">
      <c r="A5887" s="21" t="s">
        <v>2757</v>
      </c>
      <c r="B5887" s="7">
        <v>27500</v>
      </c>
    </row>
    <row r="5888" spans="1:2" x14ac:dyDescent="0.3">
      <c r="A5888" s="22" t="s">
        <v>2751</v>
      </c>
      <c r="B5888" s="7">
        <v>27500</v>
      </c>
    </row>
    <row r="5889" spans="1:2" x14ac:dyDescent="0.3">
      <c r="A5889" s="23">
        <v>45961.962627314817</v>
      </c>
      <c r="B5889" s="7">
        <v>27500</v>
      </c>
    </row>
    <row r="5890" spans="1:2" x14ac:dyDescent="0.3">
      <c r="A5890" s="18" t="s">
        <v>2404</v>
      </c>
      <c r="B5890" s="7">
        <v>5361720</v>
      </c>
    </row>
    <row r="5891" spans="1:2" x14ac:dyDescent="0.3">
      <c r="A5891" s="19" t="s">
        <v>2664</v>
      </c>
      <c r="B5891" s="7">
        <v>40650</v>
      </c>
    </row>
    <row r="5892" spans="1:2" x14ac:dyDescent="0.3">
      <c r="A5892" s="20" t="s">
        <v>2730</v>
      </c>
      <c r="B5892" s="7">
        <v>8400</v>
      </c>
    </row>
    <row r="5893" spans="1:2" x14ac:dyDescent="0.3">
      <c r="A5893" s="21" t="s">
        <v>2762</v>
      </c>
      <c r="B5893" s="7">
        <v>8400</v>
      </c>
    </row>
    <row r="5894" spans="1:2" x14ac:dyDescent="0.3">
      <c r="A5894" s="22" t="s">
        <v>2795</v>
      </c>
      <c r="B5894" s="7">
        <v>8400</v>
      </c>
    </row>
    <row r="5895" spans="1:2" x14ac:dyDescent="0.3">
      <c r="A5895" s="23">
        <v>45962.455983796295</v>
      </c>
      <c r="B5895" s="7">
        <v>8400</v>
      </c>
    </row>
    <row r="5896" spans="1:2" x14ac:dyDescent="0.3">
      <c r="A5896" s="20" t="s">
        <v>2737</v>
      </c>
      <c r="B5896" s="7">
        <v>25650</v>
      </c>
    </row>
    <row r="5897" spans="1:2" x14ac:dyDescent="0.3">
      <c r="A5897" s="21" t="s">
        <v>2790</v>
      </c>
      <c r="B5897" s="7">
        <v>25650</v>
      </c>
    </row>
    <row r="5898" spans="1:2" x14ac:dyDescent="0.3">
      <c r="A5898" s="22" t="s">
        <v>2796</v>
      </c>
      <c r="B5898" s="7">
        <v>25650</v>
      </c>
    </row>
    <row r="5899" spans="1:2" x14ac:dyDescent="0.3">
      <c r="A5899" s="23">
        <v>45962.710405092592</v>
      </c>
      <c r="B5899" s="7">
        <v>25650</v>
      </c>
    </row>
    <row r="5900" spans="1:2" x14ac:dyDescent="0.3">
      <c r="A5900" s="20" t="s">
        <v>2738</v>
      </c>
      <c r="B5900" s="7">
        <v>6600</v>
      </c>
    </row>
    <row r="5901" spans="1:2" x14ac:dyDescent="0.3">
      <c r="A5901" s="21" t="s">
        <v>2753</v>
      </c>
      <c r="B5901" s="7">
        <v>6600</v>
      </c>
    </row>
    <row r="5902" spans="1:2" x14ac:dyDescent="0.3">
      <c r="A5902" s="22" t="s">
        <v>2796</v>
      </c>
      <c r="B5902" s="7">
        <v>6600</v>
      </c>
    </row>
    <row r="5903" spans="1:2" x14ac:dyDescent="0.3">
      <c r="A5903" s="23">
        <v>45962.773599537039</v>
      </c>
      <c r="B5903" s="7">
        <v>6600</v>
      </c>
    </row>
    <row r="5904" spans="1:2" x14ac:dyDescent="0.3">
      <c r="A5904" s="19" t="s">
        <v>2665</v>
      </c>
      <c r="B5904" s="7">
        <v>93750</v>
      </c>
    </row>
    <row r="5905" spans="1:2" x14ac:dyDescent="0.3">
      <c r="A5905" s="20" t="s">
        <v>2726</v>
      </c>
      <c r="B5905" s="7">
        <v>24000</v>
      </c>
    </row>
    <row r="5906" spans="1:2" x14ac:dyDescent="0.3">
      <c r="A5906" s="21" t="s">
        <v>2755</v>
      </c>
      <c r="B5906" s="7">
        <v>24000</v>
      </c>
    </row>
    <row r="5907" spans="1:2" x14ac:dyDescent="0.3">
      <c r="A5907" s="22" t="s">
        <v>2775</v>
      </c>
      <c r="B5907" s="7">
        <v>24000</v>
      </c>
    </row>
    <row r="5908" spans="1:2" x14ac:dyDescent="0.3">
      <c r="A5908" s="23">
        <v>45963.257291666669</v>
      </c>
      <c r="B5908" s="7">
        <v>24000</v>
      </c>
    </row>
    <row r="5909" spans="1:2" x14ac:dyDescent="0.3">
      <c r="A5909" s="20" t="s">
        <v>2733</v>
      </c>
      <c r="B5909" s="7">
        <v>7750</v>
      </c>
    </row>
    <row r="5910" spans="1:2" x14ac:dyDescent="0.3">
      <c r="A5910" s="21" t="s">
        <v>2800</v>
      </c>
      <c r="B5910" s="7">
        <v>7750</v>
      </c>
    </row>
    <row r="5911" spans="1:2" x14ac:dyDescent="0.3">
      <c r="A5911" s="22" t="s">
        <v>2770</v>
      </c>
      <c r="B5911" s="7">
        <v>7750</v>
      </c>
    </row>
    <row r="5912" spans="1:2" x14ac:dyDescent="0.3">
      <c r="A5912" s="23">
        <v>45963.579444444447</v>
      </c>
      <c r="B5912" s="7">
        <v>7750</v>
      </c>
    </row>
    <row r="5913" spans="1:2" x14ac:dyDescent="0.3">
      <c r="A5913" s="20" t="s">
        <v>2734</v>
      </c>
      <c r="B5913" s="7">
        <v>8000</v>
      </c>
    </row>
    <row r="5914" spans="1:2" x14ac:dyDescent="0.3">
      <c r="A5914" s="21" t="s">
        <v>2795</v>
      </c>
      <c r="B5914" s="7">
        <v>8000</v>
      </c>
    </row>
    <row r="5915" spans="1:2" x14ac:dyDescent="0.3">
      <c r="A5915" s="22" t="s">
        <v>2747</v>
      </c>
      <c r="B5915" s="7">
        <v>8000</v>
      </c>
    </row>
    <row r="5916" spans="1:2" x14ac:dyDescent="0.3">
      <c r="A5916" s="23">
        <v>45963.609444444446</v>
      </c>
      <c r="B5916" s="7">
        <v>8000</v>
      </c>
    </row>
    <row r="5917" spans="1:2" x14ac:dyDescent="0.3">
      <c r="A5917" s="20" t="s">
        <v>2735</v>
      </c>
      <c r="B5917" s="7">
        <v>54000</v>
      </c>
    </row>
    <row r="5918" spans="1:2" x14ac:dyDescent="0.3">
      <c r="A5918" s="21" t="s">
        <v>2799</v>
      </c>
      <c r="B5918" s="7">
        <v>54000</v>
      </c>
    </row>
    <row r="5919" spans="1:2" x14ac:dyDescent="0.3">
      <c r="A5919" s="22" t="s">
        <v>2783</v>
      </c>
      <c r="B5919" s="7">
        <v>54000</v>
      </c>
    </row>
    <row r="5920" spans="1:2" x14ac:dyDescent="0.3">
      <c r="A5920" s="23">
        <v>45963.630752314813</v>
      </c>
      <c r="B5920" s="7">
        <v>54000</v>
      </c>
    </row>
    <row r="5921" spans="1:2" x14ac:dyDescent="0.3">
      <c r="A5921" s="19" t="s">
        <v>2666</v>
      </c>
      <c r="B5921" s="7">
        <v>101300</v>
      </c>
    </row>
    <row r="5922" spans="1:2" x14ac:dyDescent="0.3">
      <c r="A5922" s="20" t="s">
        <v>2730</v>
      </c>
      <c r="B5922" s="7">
        <v>41400</v>
      </c>
    </row>
    <row r="5923" spans="1:2" x14ac:dyDescent="0.3">
      <c r="A5923" s="21" t="s">
        <v>2760</v>
      </c>
      <c r="B5923" s="7">
        <v>41400</v>
      </c>
    </row>
    <row r="5924" spans="1:2" x14ac:dyDescent="0.3">
      <c r="A5924" s="22" t="s">
        <v>2801</v>
      </c>
      <c r="B5924" s="7">
        <v>41400</v>
      </c>
    </row>
    <row r="5925" spans="1:2" x14ac:dyDescent="0.3">
      <c r="A5925" s="23">
        <v>45964.427025462966</v>
      </c>
      <c r="B5925" s="7">
        <v>41400</v>
      </c>
    </row>
    <row r="5926" spans="1:2" x14ac:dyDescent="0.3">
      <c r="A5926" s="20" t="s">
        <v>2731</v>
      </c>
      <c r="B5926" s="7">
        <v>24500</v>
      </c>
    </row>
    <row r="5927" spans="1:2" x14ac:dyDescent="0.3">
      <c r="A5927" s="21" t="s">
        <v>2799</v>
      </c>
      <c r="B5927" s="7">
        <v>24500</v>
      </c>
    </row>
    <row r="5928" spans="1:2" x14ac:dyDescent="0.3">
      <c r="A5928" s="22" t="s">
        <v>2781</v>
      </c>
      <c r="B5928" s="7">
        <v>24500</v>
      </c>
    </row>
    <row r="5929" spans="1:2" x14ac:dyDescent="0.3">
      <c r="A5929" s="23">
        <v>45964.464328703703</v>
      </c>
      <c r="B5929" s="7">
        <v>24500</v>
      </c>
    </row>
    <row r="5930" spans="1:2" x14ac:dyDescent="0.3">
      <c r="A5930" s="20" t="s">
        <v>2733</v>
      </c>
      <c r="B5930" s="7">
        <v>12400</v>
      </c>
    </row>
    <row r="5931" spans="1:2" x14ac:dyDescent="0.3">
      <c r="A5931" s="21" t="s">
        <v>2799</v>
      </c>
      <c r="B5931" s="7">
        <v>12400</v>
      </c>
    </row>
    <row r="5932" spans="1:2" x14ac:dyDescent="0.3">
      <c r="A5932" s="22" t="s">
        <v>2751</v>
      </c>
      <c r="B5932" s="7">
        <v>12400</v>
      </c>
    </row>
    <row r="5933" spans="1:2" x14ac:dyDescent="0.3">
      <c r="A5933" s="23">
        <v>45964.547349537039</v>
      </c>
      <c r="B5933" s="7">
        <v>12400</v>
      </c>
    </row>
    <row r="5934" spans="1:2" x14ac:dyDescent="0.3">
      <c r="A5934" s="20" t="s">
        <v>2736</v>
      </c>
      <c r="B5934" s="7">
        <v>23000</v>
      </c>
    </row>
    <row r="5935" spans="1:2" x14ac:dyDescent="0.3">
      <c r="A5935" s="21" t="s">
        <v>2769</v>
      </c>
      <c r="B5935" s="7">
        <v>23000</v>
      </c>
    </row>
    <row r="5936" spans="1:2" x14ac:dyDescent="0.3">
      <c r="A5936" s="22" t="s">
        <v>2796</v>
      </c>
      <c r="B5936" s="7">
        <v>23000</v>
      </c>
    </row>
    <row r="5937" spans="1:2" x14ac:dyDescent="0.3">
      <c r="A5937" s="23">
        <v>45964.698599537034</v>
      </c>
      <c r="B5937" s="7">
        <v>23000</v>
      </c>
    </row>
    <row r="5938" spans="1:2" x14ac:dyDescent="0.3">
      <c r="A5938" s="19" t="s">
        <v>2667</v>
      </c>
      <c r="B5938" s="7">
        <v>240850</v>
      </c>
    </row>
    <row r="5939" spans="1:2" x14ac:dyDescent="0.3">
      <c r="A5939" s="20" t="s">
        <v>2730</v>
      </c>
      <c r="B5939" s="7">
        <v>84350</v>
      </c>
    </row>
    <row r="5940" spans="1:2" x14ac:dyDescent="0.3">
      <c r="A5940" s="21" t="s">
        <v>2746</v>
      </c>
      <c r="B5940" s="7">
        <v>27600</v>
      </c>
    </row>
    <row r="5941" spans="1:2" x14ac:dyDescent="0.3">
      <c r="A5941" s="22" t="s">
        <v>2772</v>
      </c>
      <c r="B5941" s="7">
        <v>27600</v>
      </c>
    </row>
    <row r="5942" spans="1:2" x14ac:dyDescent="0.3">
      <c r="A5942" s="23">
        <v>45965.426006944443</v>
      </c>
      <c r="B5942" s="7">
        <v>27600</v>
      </c>
    </row>
    <row r="5943" spans="1:2" x14ac:dyDescent="0.3">
      <c r="A5943" s="21" t="s">
        <v>2788</v>
      </c>
      <c r="B5943" s="7">
        <v>56750</v>
      </c>
    </row>
    <row r="5944" spans="1:2" x14ac:dyDescent="0.3">
      <c r="A5944" s="22" t="s">
        <v>2789</v>
      </c>
      <c r="B5944" s="7">
        <v>56750</v>
      </c>
    </row>
    <row r="5945" spans="1:2" x14ac:dyDescent="0.3">
      <c r="A5945" s="23">
        <v>45965.431504629632</v>
      </c>
      <c r="B5945" s="7">
        <v>56750</v>
      </c>
    </row>
    <row r="5946" spans="1:2" x14ac:dyDescent="0.3">
      <c r="A5946" s="20" t="s">
        <v>2732</v>
      </c>
      <c r="B5946" s="7">
        <v>16500</v>
      </c>
    </row>
    <row r="5947" spans="1:2" x14ac:dyDescent="0.3">
      <c r="A5947" s="21" t="s">
        <v>2772</v>
      </c>
      <c r="B5947" s="7">
        <v>16500</v>
      </c>
    </row>
    <row r="5948" spans="1:2" x14ac:dyDescent="0.3">
      <c r="A5948" s="22" t="s">
        <v>2794</v>
      </c>
      <c r="B5948" s="7">
        <v>16500</v>
      </c>
    </row>
    <row r="5949" spans="1:2" x14ac:dyDescent="0.3">
      <c r="A5949" s="23">
        <v>45965.518784722219</v>
      </c>
      <c r="B5949" s="7">
        <v>16500</v>
      </c>
    </row>
    <row r="5950" spans="1:2" x14ac:dyDescent="0.3">
      <c r="A5950" s="20" t="s">
        <v>2735</v>
      </c>
      <c r="B5950" s="7">
        <v>33000</v>
      </c>
    </row>
    <row r="5951" spans="1:2" x14ac:dyDescent="0.3">
      <c r="A5951" s="21" t="s">
        <v>2747</v>
      </c>
      <c r="B5951" s="7">
        <v>33000</v>
      </c>
    </row>
    <row r="5952" spans="1:2" x14ac:dyDescent="0.3">
      <c r="A5952" s="22" t="s">
        <v>2746</v>
      </c>
      <c r="B5952" s="7">
        <v>33000</v>
      </c>
    </row>
    <row r="5953" spans="1:2" x14ac:dyDescent="0.3">
      <c r="A5953" s="23">
        <v>45965.650150462963</v>
      </c>
      <c r="B5953" s="7">
        <v>33000</v>
      </c>
    </row>
    <row r="5954" spans="1:2" x14ac:dyDescent="0.3">
      <c r="A5954" s="20" t="s">
        <v>2736</v>
      </c>
      <c r="B5954" s="7">
        <v>46000</v>
      </c>
    </row>
    <row r="5955" spans="1:2" x14ac:dyDescent="0.3">
      <c r="A5955" s="21" t="s">
        <v>2803</v>
      </c>
      <c r="B5955" s="7">
        <v>46000</v>
      </c>
    </row>
    <row r="5956" spans="1:2" x14ac:dyDescent="0.3">
      <c r="A5956" s="22" t="s">
        <v>2779</v>
      </c>
      <c r="B5956" s="7">
        <v>46000</v>
      </c>
    </row>
    <row r="5957" spans="1:2" x14ac:dyDescent="0.3">
      <c r="A5957" s="23">
        <v>45965.69604166667</v>
      </c>
      <c r="B5957" s="7">
        <v>46000</v>
      </c>
    </row>
    <row r="5958" spans="1:2" x14ac:dyDescent="0.3">
      <c r="A5958" s="20" t="s">
        <v>2737</v>
      </c>
      <c r="B5958" s="7">
        <v>55000</v>
      </c>
    </row>
    <row r="5959" spans="1:2" x14ac:dyDescent="0.3">
      <c r="A5959" s="21" t="s">
        <v>2805</v>
      </c>
      <c r="B5959" s="7">
        <v>55000</v>
      </c>
    </row>
    <row r="5960" spans="1:2" x14ac:dyDescent="0.3">
      <c r="A5960" s="22" t="s">
        <v>2774</v>
      </c>
      <c r="B5960" s="7">
        <v>55000</v>
      </c>
    </row>
    <row r="5961" spans="1:2" x14ac:dyDescent="0.3">
      <c r="A5961" s="23">
        <v>45965.74858796296</v>
      </c>
      <c r="B5961" s="7">
        <v>55000</v>
      </c>
    </row>
    <row r="5962" spans="1:2" x14ac:dyDescent="0.3">
      <c r="A5962" s="20" t="s">
        <v>2739</v>
      </c>
      <c r="B5962" s="7">
        <v>6000</v>
      </c>
    </row>
    <row r="5963" spans="1:2" x14ac:dyDescent="0.3">
      <c r="A5963" s="21" t="s">
        <v>2804</v>
      </c>
      <c r="B5963" s="7">
        <v>6000</v>
      </c>
    </row>
    <row r="5964" spans="1:2" x14ac:dyDescent="0.3">
      <c r="A5964" s="22" t="s">
        <v>2800</v>
      </c>
      <c r="B5964" s="7">
        <v>6000</v>
      </c>
    </row>
    <row r="5965" spans="1:2" x14ac:dyDescent="0.3">
      <c r="A5965" s="23">
        <v>45965.808263888888</v>
      </c>
      <c r="B5965" s="7">
        <v>6000</v>
      </c>
    </row>
    <row r="5966" spans="1:2" x14ac:dyDescent="0.3">
      <c r="A5966" s="19" t="s">
        <v>2668</v>
      </c>
      <c r="B5966" s="7">
        <v>25500</v>
      </c>
    </row>
    <row r="5967" spans="1:2" x14ac:dyDescent="0.3">
      <c r="A5967" s="20" t="s">
        <v>2737</v>
      </c>
      <c r="B5967" s="7">
        <v>25500</v>
      </c>
    </row>
    <row r="5968" spans="1:2" x14ac:dyDescent="0.3">
      <c r="A5968" s="21" t="s">
        <v>2788</v>
      </c>
      <c r="B5968" s="7">
        <v>25500</v>
      </c>
    </row>
    <row r="5969" spans="1:2" x14ac:dyDescent="0.3">
      <c r="A5969" s="22" t="s">
        <v>2764</v>
      </c>
      <c r="B5969" s="7">
        <v>25500</v>
      </c>
    </row>
    <row r="5970" spans="1:2" x14ac:dyDescent="0.3">
      <c r="A5970" s="23">
        <v>45966.723425925928</v>
      </c>
      <c r="B5970" s="7">
        <v>25500</v>
      </c>
    </row>
    <row r="5971" spans="1:2" x14ac:dyDescent="0.3">
      <c r="A5971" s="19" t="s">
        <v>2669</v>
      </c>
      <c r="B5971" s="7">
        <v>33350</v>
      </c>
    </row>
    <row r="5972" spans="1:2" x14ac:dyDescent="0.3">
      <c r="A5972" s="20" t="s">
        <v>2723</v>
      </c>
      <c r="B5972" s="7">
        <v>12350</v>
      </c>
    </row>
    <row r="5973" spans="1:2" x14ac:dyDescent="0.3">
      <c r="A5973" s="21" t="s">
        <v>2782</v>
      </c>
      <c r="B5973" s="7">
        <v>12350</v>
      </c>
    </row>
    <row r="5974" spans="1:2" x14ac:dyDescent="0.3">
      <c r="A5974" s="22" t="s">
        <v>2746</v>
      </c>
      <c r="B5974" s="7">
        <v>12350</v>
      </c>
    </row>
    <row r="5975" spans="1:2" x14ac:dyDescent="0.3">
      <c r="A5975" s="23">
        <v>45967.142511574071</v>
      </c>
      <c r="B5975" s="7">
        <v>12350</v>
      </c>
    </row>
    <row r="5976" spans="1:2" x14ac:dyDescent="0.3">
      <c r="A5976" s="20" t="s">
        <v>2733</v>
      </c>
      <c r="B5976" s="7">
        <v>21000</v>
      </c>
    </row>
    <row r="5977" spans="1:2" x14ac:dyDescent="0.3">
      <c r="A5977" s="21" t="s">
        <v>2752</v>
      </c>
      <c r="B5977" s="7">
        <v>21000</v>
      </c>
    </row>
    <row r="5978" spans="1:2" x14ac:dyDescent="0.3">
      <c r="A5978" s="22" t="s">
        <v>2747</v>
      </c>
      <c r="B5978" s="7">
        <v>21000</v>
      </c>
    </row>
    <row r="5979" spans="1:2" x14ac:dyDescent="0.3">
      <c r="A5979" s="23">
        <v>45967.575416666667</v>
      </c>
      <c r="B5979" s="7">
        <v>21000</v>
      </c>
    </row>
    <row r="5980" spans="1:2" x14ac:dyDescent="0.3">
      <c r="A5980" s="19" t="s">
        <v>2670</v>
      </c>
      <c r="B5980" s="7">
        <v>138000</v>
      </c>
    </row>
    <row r="5981" spans="1:2" x14ac:dyDescent="0.3">
      <c r="A5981" s="20" t="s">
        <v>2731</v>
      </c>
      <c r="B5981" s="7">
        <v>138000</v>
      </c>
    </row>
    <row r="5982" spans="1:2" x14ac:dyDescent="0.3">
      <c r="A5982" s="21" t="s">
        <v>2756</v>
      </c>
      <c r="B5982" s="7">
        <v>138000</v>
      </c>
    </row>
    <row r="5983" spans="1:2" x14ac:dyDescent="0.3">
      <c r="A5983" s="22" t="s">
        <v>2746</v>
      </c>
      <c r="B5983" s="7">
        <v>138000</v>
      </c>
    </row>
    <row r="5984" spans="1:2" x14ac:dyDescent="0.3">
      <c r="A5984" s="23">
        <v>45970.486261574071</v>
      </c>
      <c r="B5984" s="7">
        <v>138000</v>
      </c>
    </row>
    <row r="5985" spans="1:2" x14ac:dyDescent="0.3">
      <c r="A5985" s="19" t="s">
        <v>2671</v>
      </c>
      <c r="B5985" s="7">
        <v>34000</v>
      </c>
    </row>
    <row r="5986" spans="1:2" x14ac:dyDescent="0.3">
      <c r="A5986" s="20" t="s">
        <v>2732</v>
      </c>
      <c r="B5986" s="7">
        <v>34000</v>
      </c>
    </row>
    <row r="5987" spans="1:2" x14ac:dyDescent="0.3">
      <c r="A5987" s="21" t="s">
        <v>2786</v>
      </c>
      <c r="B5987" s="7">
        <v>34000</v>
      </c>
    </row>
    <row r="5988" spans="1:2" x14ac:dyDescent="0.3">
      <c r="A5988" s="22" t="s">
        <v>2747</v>
      </c>
      <c r="B5988" s="7">
        <v>34000</v>
      </c>
    </row>
    <row r="5989" spans="1:2" x14ac:dyDescent="0.3">
      <c r="A5989" s="23">
        <v>45971.52888888889</v>
      </c>
      <c r="B5989" s="7">
        <v>34000</v>
      </c>
    </row>
    <row r="5990" spans="1:2" x14ac:dyDescent="0.3">
      <c r="A5990" s="19" t="s">
        <v>2672</v>
      </c>
      <c r="B5990" s="7">
        <v>207860</v>
      </c>
    </row>
    <row r="5991" spans="1:2" x14ac:dyDescent="0.3">
      <c r="A5991" s="20" t="s">
        <v>2726</v>
      </c>
      <c r="B5991" s="7">
        <v>26600</v>
      </c>
    </row>
    <row r="5992" spans="1:2" x14ac:dyDescent="0.3">
      <c r="A5992" s="21" t="s">
        <v>2767</v>
      </c>
      <c r="B5992" s="7">
        <v>26600</v>
      </c>
    </row>
    <row r="5993" spans="1:2" x14ac:dyDescent="0.3">
      <c r="A5993" s="22" t="s">
        <v>2804</v>
      </c>
      <c r="B5993" s="7">
        <v>26600</v>
      </c>
    </row>
    <row r="5994" spans="1:2" x14ac:dyDescent="0.3">
      <c r="A5994" s="23">
        <v>45972.280127314814</v>
      </c>
      <c r="B5994" s="7">
        <v>26600</v>
      </c>
    </row>
    <row r="5995" spans="1:2" x14ac:dyDescent="0.3">
      <c r="A5995" s="20" t="s">
        <v>2734</v>
      </c>
      <c r="B5995" s="7">
        <v>9975</v>
      </c>
    </row>
    <row r="5996" spans="1:2" x14ac:dyDescent="0.3">
      <c r="A5996" s="21" t="s">
        <v>2797</v>
      </c>
      <c r="B5996" s="7">
        <v>9975</v>
      </c>
    </row>
    <row r="5997" spans="1:2" x14ac:dyDescent="0.3">
      <c r="A5997" s="22" t="s">
        <v>2796</v>
      </c>
      <c r="B5997" s="7">
        <v>9975</v>
      </c>
    </row>
    <row r="5998" spans="1:2" x14ac:dyDescent="0.3">
      <c r="A5998" s="23">
        <v>45972.584710648145</v>
      </c>
      <c r="B5998" s="7">
        <v>9975</v>
      </c>
    </row>
    <row r="5999" spans="1:2" x14ac:dyDescent="0.3">
      <c r="A5999" s="20" t="s">
        <v>2735</v>
      </c>
      <c r="B5999" s="7">
        <v>108110</v>
      </c>
    </row>
    <row r="6000" spans="1:2" x14ac:dyDescent="0.3">
      <c r="A6000" s="21" t="s">
        <v>2800</v>
      </c>
      <c r="B6000" s="7">
        <v>46930</v>
      </c>
    </row>
    <row r="6001" spans="1:2" x14ac:dyDescent="0.3">
      <c r="A6001" s="22" t="s">
        <v>2762</v>
      </c>
      <c r="B6001" s="7">
        <v>46930</v>
      </c>
    </row>
    <row r="6002" spans="1:2" x14ac:dyDescent="0.3">
      <c r="A6002" s="23">
        <v>45972.663148148145</v>
      </c>
      <c r="B6002" s="7">
        <v>46930</v>
      </c>
    </row>
    <row r="6003" spans="1:2" x14ac:dyDescent="0.3">
      <c r="A6003" s="21" t="s">
        <v>2805</v>
      </c>
      <c r="B6003" s="7">
        <v>61179.999999999993</v>
      </c>
    </row>
    <row r="6004" spans="1:2" x14ac:dyDescent="0.3">
      <c r="A6004" s="22" t="s">
        <v>2764</v>
      </c>
      <c r="B6004" s="7">
        <v>61179.999999999993</v>
      </c>
    </row>
    <row r="6005" spans="1:2" x14ac:dyDescent="0.3">
      <c r="A6005" s="23">
        <v>45972.665092592593</v>
      </c>
      <c r="B6005" s="7">
        <v>61179.999999999993</v>
      </c>
    </row>
    <row r="6006" spans="1:2" x14ac:dyDescent="0.3">
      <c r="A6006" s="20" t="s">
        <v>2738</v>
      </c>
      <c r="B6006" s="7">
        <v>63175</v>
      </c>
    </row>
    <row r="6007" spans="1:2" x14ac:dyDescent="0.3">
      <c r="A6007" s="21" t="s">
        <v>2765</v>
      </c>
      <c r="B6007" s="7">
        <v>63175</v>
      </c>
    </row>
    <row r="6008" spans="1:2" x14ac:dyDescent="0.3">
      <c r="A6008" s="22" t="s">
        <v>2750</v>
      </c>
      <c r="B6008" s="7">
        <v>63175</v>
      </c>
    </row>
    <row r="6009" spans="1:2" x14ac:dyDescent="0.3">
      <c r="A6009" s="23">
        <v>45972.785590277781</v>
      </c>
      <c r="B6009" s="7">
        <v>63175</v>
      </c>
    </row>
    <row r="6010" spans="1:2" x14ac:dyDescent="0.3">
      <c r="A6010" s="19" t="s">
        <v>2673</v>
      </c>
      <c r="B6010" s="7">
        <v>77600</v>
      </c>
    </row>
    <row r="6011" spans="1:2" x14ac:dyDescent="0.3">
      <c r="A6011" s="20" t="s">
        <v>2730</v>
      </c>
      <c r="B6011" s="7">
        <v>56000</v>
      </c>
    </row>
    <row r="6012" spans="1:2" x14ac:dyDescent="0.3">
      <c r="A6012" s="21" t="s">
        <v>2769</v>
      </c>
      <c r="B6012" s="7">
        <v>56000</v>
      </c>
    </row>
    <row r="6013" spans="1:2" x14ac:dyDescent="0.3">
      <c r="A6013" s="22" t="s">
        <v>2783</v>
      </c>
      <c r="B6013" s="7">
        <v>56000</v>
      </c>
    </row>
    <row r="6014" spans="1:2" x14ac:dyDescent="0.3">
      <c r="A6014" s="23">
        <v>45973.448113425926</v>
      </c>
      <c r="B6014" s="7">
        <v>56000</v>
      </c>
    </row>
    <row r="6015" spans="1:2" x14ac:dyDescent="0.3">
      <c r="A6015" s="20" t="s">
        <v>2741</v>
      </c>
      <c r="B6015" s="7">
        <v>21600</v>
      </c>
    </row>
    <row r="6016" spans="1:2" x14ac:dyDescent="0.3">
      <c r="A6016" s="21" t="s">
        <v>2792</v>
      </c>
      <c r="B6016" s="7">
        <v>21600</v>
      </c>
    </row>
    <row r="6017" spans="1:2" x14ac:dyDescent="0.3">
      <c r="A6017" s="22" t="s">
        <v>2801</v>
      </c>
      <c r="B6017" s="7">
        <v>21600</v>
      </c>
    </row>
    <row r="6018" spans="1:2" x14ac:dyDescent="0.3">
      <c r="A6018" s="23">
        <v>45973.911747685182</v>
      </c>
      <c r="B6018" s="7">
        <v>21600</v>
      </c>
    </row>
    <row r="6019" spans="1:2" x14ac:dyDescent="0.3">
      <c r="A6019" s="19" t="s">
        <v>2674</v>
      </c>
      <c r="B6019" s="7">
        <v>63750</v>
      </c>
    </row>
    <row r="6020" spans="1:2" x14ac:dyDescent="0.3">
      <c r="A6020" s="20" t="s">
        <v>2739</v>
      </c>
      <c r="B6020" s="7">
        <v>48000</v>
      </c>
    </row>
    <row r="6021" spans="1:2" x14ac:dyDescent="0.3">
      <c r="A6021" s="21" t="s">
        <v>2788</v>
      </c>
      <c r="B6021" s="7">
        <v>48000</v>
      </c>
    </row>
    <row r="6022" spans="1:2" x14ac:dyDescent="0.3">
      <c r="A6022" s="22" t="s">
        <v>2772</v>
      </c>
      <c r="B6022" s="7">
        <v>48000</v>
      </c>
    </row>
    <row r="6023" spans="1:2" x14ac:dyDescent="0.3">
      <c r="A6023" s="23">
        <v>45974.806562500002</v>
      </c>
      <c r="B6023" s="7">
        <v>48000</v>
      </c>
    </row>
    <row r="6024" spans="1:2" x14ac:dyDescent="0.3">
      <c r="A6024" s="20" t="s">
        <v>2741</v>
      </c>
      <c r="B6024" s="7">
        <v>15750</v>
      </c>
    </row>
    <row r="6025" spans="1:2" x14ac:dyDescent="0.3">
      <c r="A6025" s="21" t="s">
        <v>2749</v>
      </c>
      <c r="B6025" s="7">
        <v>15750</v>
      </c>
    </row>
    <row r="6026" spans="1:2" x14ac:dyDescent="0.3">
      <c r="A6026" s="22" t="s">
        <v>2759</v>
      </c>
      <c r="B6026" s="7">
        <v>15750</v>
      </c>
    </row>
    <row r="6027" spans="1:2" x14ac:dyDescent="0.3">
      <c r="A6027" s="23">
        <v>45974.909247685187</v>
      </c>
      <c r="B6027" s="7">
        <v>15750</v>
      </c>
    </row>
    <row r="6028" spans="1:2" x14ac:dyDescent="0.3">
      <c r="A6028" s="19" t="s">
        <v>2675</v>
      </c>
      <c r="B6028" s="7">
        <v>43800</v>
      </c>
    </row>
    <row r="6029" spans="1:2" x14ac:dyDescent="0.3">
      <c r="A6029" s="20" t="s">
        <v>2725</v>
      </c>
      <c r="B6029" s="7">
        <v>15000</v>
      </c>
    </row>
    <row r="6030" spans="1:2" x14ac:dyDescent="0.3">
      <c r="A6030" s="21" t="s">
        <v>2781</v>
      </c>
      <c r="B6030" s="7">
        <v>15000</v>
      </c>
    </row>
    <row r="6031" spans="1:2" x14ac:dyDescent="0.3">
      <c r="A6031" s="22" t="s">
        <v>2757</v>
      </c>
      <c r="B6031" s="7">
        <v>15000</v>
      </c>
    </row>
    <row r="6032" spans="1:2" x14ac:dyDescent="0.3">
      <c r="A6032" s="23">
        <v>45975.234791666669</v>
      </c>
      <c r="B6032" s="7">
        <v>15000</v>
      </c>
    </row>
    <row r="6033" spans="1:2" x14ac:dyDescent="0.3">
      <c r="A6033" s="20" t="s">
        <v>2736</v>
      </c>
      <c r="B6033" s="7">
        <v>4650</v>
      </c>
    </row>
    <row r="6034" spans="1:2" x14ac:dyDescent="0.3">
      <c r="A6034" s="21" t="s">
        <v>2770</v>
      </c>
      <c r="B6034" s="7">
        <v>4650</v>
      </c>
    </row>
    <row r="6035" spans="1:2" x14ac:dyDescent="0.3">
      <c r="A6035" s="22" t="s">
        <v>2761</v>
      </c>
      <c r="B6035" s="7">
        <v>4650</v>
      </c>
    </row>
    <row r="6036" spans="1:2" x14ac:dyDescent="0.3">
      <c r="A6036" s="23">
        <v>45975.683564814812</v>
      </c>
      <c r="B6036" s="7">
        <v>4650</v>
      </c>
    </row>
    <row r="6037" spans="1:2" x14ac:dyDescent="0.3">
      <c r="A6037" s="20" t="s">
        <v>2738</v>
      </c>
      <c r="B6037" s="7">
        <v>24149.999999999996</v>
      </c>
    </row>
    <row r="6038" spans="1:2" x14ac:dyDescent="0.3">
      <c r="A6038" s="21" t="s">
        <v>2787</v>
      </c>
      <c r="B6038" s="7">
        <v>24149.999999999996</v>
      </c>
    </row>
    <row r="6039" spans="1:2" x14ac:dyDescent="0.3">
      <c r="A6039" s="22" t="s">
        <v>2797</v>
      </c>
      <c r="B6039" s="7">
        <v>24149.999999999996</v>
      </c>
    </row>
    <row r="6040" spans="1:2" x14ac:dyDescent="0.3">
      <c r="A6040" s="23">
        <v>45975.758344907408</v>
      </c>
      <c r="B6040" s="7">
        <v>24149.999999999996</v>
      </c>
    </row>
    <row r="6041" spans="1:2" x14ac:dyDescent="0.3">
      <c r="A6041" s="19" t="s">
        <v>2676</v>
      </c>
      <c r="B6041" s="7">
        <v>46000</v>
      </c>
    </row>
    <row r="6042" spans="1:2" x14ac:dyDescent="0.3">
      <c r="A6042" s="20" t="s">
        <v>2728</v>
      </c>
      <c r="B6042" s="7">
        <v>22000</v>
      </c>
    </row>
    <row r="6043" spans="1:2" x14ac:dyDescent="0.3">
      <c r="A6043" s="21" t="s">
        <v>2782</v>
      </c>
      <c r="B6043" s="7">
        <v>22000</v>
      </c>
    </row>
    <row r="6044" spans="1:2" x14ac:dyDescent="0.3">
      <c r="A6044" s="22" t="s">
        <v>2783</v>
      </c>
      <c r="B6044" s="7">
        <v>22000</v>
      </c>
    </row>
    <row r="6045" spans="1:2" x14ac:dyDescent="0.3">
      <c r="A6045" s="23">
        <v>45976.350891203707</v>
      </c>
      <c r="B6045" s="7">
        <v>22000</v>
      </c>
    </row>
    <row r="6046" spans="1:2" x14ac:dyDescent="0.3">
      <c r="A6046" s="20" t="s">
        <v>2736</v>
      </c>
      <c r="B6046" s="7">
        <v>24000</v>
      </c>
    </row>
    <row r="6047" spans="1:2" x14ac:dyDescent="0.3">
      <c r="A6047" s="21" t="s">
        <v>2750</v>
      </c>
      <c r="B6047" s="7">
        <v>24000</v>
      </c>
    </row>
    <row r="6048" spans="1:2" x14ac:dyDescent="0.3">
      <c r="A6048" s="22" t="s">
        <v>2774</v>
      </c>
      <c r="B6048" s="7">
        <v>24000</v>
      </c>
    </row>
    <row r="6049" spans="1:2" x14ac:dyDescent="0.3">
      <c r="A6049" s="23">
        <v>45976.677754629629</v>
      </c>
      <c r="B6049" s="7">
        <v>24000</v>
      </c>
    </row>
    <row r="6050" spans="1:2" x14ac:dyDescent="0.3">
      <c r="A6050" s="19" t="s">
        <v>2677</v>
      </c>
      <c r="B6050" s="7">
        <v>100800</v>
      </c>
    </row>
    <row r="6051" spans="1:2" x14ac:dyDescent="0.3">
      <c r="A6051" s="20" t="s">
        <v>2721</v>
      </c>
      <c r="B6051" s="7">
        <v>71050</v>
      </c>
    </row>
    <row r="6052" spans="1:2" x14ac:dyDescent="0.3">
      <c r="A6052" s="21" t="s">
        <v>2785</v>
      </c>
      <c r="B6052" s="7">
        <v>71050</v>
      </c>
    </row>
    <row r="6053" spans="1:2" x14ac:dyDescent="0.3">
      <c r="A6053" s="22" t="s">
        <v>2766</v>
      </c>
      <c r="B6053" s="7">
        <v>71050</v>
      </c>
    </row>
    <row r="6054" spans="1:2" x14ac:dyDescent="0.3">
      <c r="A6054" s="23">
        <v>45979.045543981483</v>
      </c>
      <c r="B6054" s="7">
        <v>71050</v>
      </c>
    </row>
    <row r="6055" spans="1:2" x14ac:dyDescent="0.3">
      <c r="A6055" s="20" t="s">
        <v>2729</v>
      </c>
      <c r="B6055" s="7">
        <v>29750</v>
      </c>
    </row>
    <row r="6056" spans="1:2" x14ac:dyDescent="0.3">
      <c r="A6056" s="21" t="s">
        <v>2757</v>
      </c>
      <c r="B6056" s="7">
        <v>29750</v>
      </c>
    </row>
    <row r="6057" spans="1:2" x14ac:dyDescent="0.3">
      <c r="A6057" s="22" t="s">
        <v>2747</v>
      </c>
      <c r="B6057" s="7">
        <v>29750</v>
      </c>
    </row>
    <row r="6058" spans="1:2" x14ac:dyDescent="0.3">
      <c r="A6058" s="23">
        <v>45979.379583333335</v>
      </c>
      <c r="B6058" s="7">
        <v>29750</v>
      </c>
    </row>
    <row r="6059" spans="1:2" x14ac:dyDescent="0.3">
      <c r="A6059" s="19" t="s">
        <v>2678</v>
      </c>
      <c r="B6059" s="7">
        <v>48600</v>
      </c>
    </row>
    <row r="6060" spans="1:2" x14ac:dyDescent="0.3">
      <c r="A6060" s="20" t="s">
        <v>2739</v>
      </c>
      <c r="B6060" s="7">
        <v>48600</v>
      </c>
    </row>
    <row r="6061" spans="1:2" x14ac:dyDescent="0.3">
      <c r="A6061" s="21" t="s">
        <v>2787</v>
      </c>
      <c r="B6061" s="7">
        <v>48600</v>
      </c>
    </row>
    <row r="6062" spans="1:2" x14ac:dyDescent="0.3">
      <c r="A6062" s="22" t="s">
        <v>2788</v>
      </c>
      <c r="B6062" s="7">
        <v>48600</v>
      </c>
    </row>
    <row r="6063" spans="1:2" x14ac:dyDescent="0.3">
      <c r="A6063" s="23">
        <v>45980.800243055557</v>
      </c>
      <c r="B6063" s="7">
        <v>48600</v>
      </c>
    </row>
    <row r="6064" spans="1:2" x14ac:dyDescent="0.3">
      <c r="A6064" s="19" t="s">
        <v>2679</v>
      </c>
      <c r="B6064" s="7">
        <v>81000</v>
      </c>
    </row>
    <row r="6065" spans="1:2" x14ac:dyDescent="0.3">
      <c r="A6065" s="20" t="s">
        <v>2732</v>
      </c>
      <c r="B6065" s="7">
        <v>81000</v>
      </c>
    </row>
    <row r="6066" spans="1:2" x14ac:dyDescent="0.3">
      <c r="A6066" s="21" t="s">
        <v>2792</v>
      </c>
      <c r="B6066" s="7">
        <v>81000</v>
      </c>
    </row>
    <row r="6067" spans="1:2" x14ac:dyDescent="0.3">
      <c r="A6067" s="22" t="s">
        <v>2778</v>
      </c>
      <c r="B6067" s="7">
        <v>81000</v>
      </c>
    </row>
    <row r="6068" spans="1:2" x14ac:dyDescent="0.3">
      <c r="A6068" s="23">
        <v>45981.536504629628</v>
      </c>
      <c r="B6068" s="7">
        <v>81000</v>
      </c>
    </row>
    <row r="6069" spans="1:2" x14ac:dyDescent="0.3">
      <c r="A6069" s="19" t="s">
        <v>2680</v>
      </c>
      <c r="B6069" s="7">
        <v>35000</v>
      </c>
    </row>
    <row r="6070" spans="1:2" x14ac:dyDescent="0.3">
      <c r="A6070" s="20" t="s">
        <v>2725</v>
      </c>
      <c r="B6070" s="7">
        <v>28000</v>
      </c>
    </row>
    <row r="6071" spans="1:2" x14ac:dyDescent="0.3">
      <c r="A6071" s="21" t="s">
        <v>2797</v>
      </c>
      <c r="B6071" s="7">
        <v>28000</v>
      </c>
    </row>
    <row r="6072" spans="1:2" x14ac:dyDescent="0.3">
      <c r="A6072" s="22" t="s">
        <v>2757</v>
      </c>
      <c r="B6072" s="7">
        <v>28000</v>
      </c>
    </row>
    <row r="6073" spans="1:2" x14ac:dyDescent="0.3">
      <c r="A6073" s="23">
        <v>45982.209097222221</v>
      </c>
      <c r="B6073" s="7">
        <v>28000</v>
      </c>
    </row>
    <row r="6074" spans="1:2" x14ac:dyDescent="0.3">
      <c r="A6074" s="20" t="s">
        <v>2728</v>
      </c>
      <c r="B6074" s="7">
        <v>7000</v>
      </c>
    </row>
    <row r="6075" spans="1:2" x14ac:dyDescent="0.3">
      <c r="A6075" s="21" t="s">
        <v>2772</v>
      </c>
      <c r="B6075" s="7">
        <v>7000</v>
      </c>
    </row>
    <row r="6076" spans="1:2" x14ac:dyDescent="0.3">
      <c r="A6076" s="22" t="s">
        <v>2781</v>
      </c>
      <c r="B6076" s="7">
        <v>7000</v>
      </c>
    </row>
    <row r="6077" spans="1:2" x14ac:dyDescent="0.3">
      <c r="A6077" s="23">
        <v>45982.352523148147</v>
      </c>
      <c r="B6077" s="7">
        <v>7000</v>
      </c>
    </row>
    <row r="6078" spans="1:2" x14ac:dyDescent="0.3">
      <c r="A6078" s="19" t="s">
        <v>2681</v>
      </c>
      <c r="B6078" s="7">
        <v>161600</v>
      </c>
    </row>
    <row r="6079" spans="1:2" x14ac:dyDescent="0.3">
      <c r="A6079" s="20" t="s">
        <v>2728</v>
      </c>
      <c r="B6079" s="7">
        <v>17600</v>
      </c>
    </row>
    <row r="6080" spans="1:2" x14ac:dyDescent="0.3">
      <c r="A6080" s="21" t="s">
        <v>2780</v>
      </c>
      <c r="B6080" s="7">
        <v>17600</v>
      </c>
    </row>
    <row r="6081" spans="1:2" x14ac:dyDescent="0.3">
      <c r="A6081" s="22" t="s">
        <v>2747</v>
      </c>
      <c r="B6081" s="7">
        <v>17600</v>
      </c>
    </row>
    <row r="6082" spans="1:2" x14ac:dyDescent="0.3">
      <c r="A6082" s="23">
        <v>45984.366388888891</v>
      </c>
      <c r="B6082" s="7">
        <v>17600</v>
      </c>
    </row>
    <row r="6083" spans="1:2" x14ac:dyDescent="0.3">
      <c r="A6083" s="20" t="s">
        <v>2730</v>
      </c>
      <c r="B6083" s="7">
        <v>25200</v>
      </c>
    </row>
    <row r="6084" spans="1:2" x14ac:dyDescent="0.3">
      <c r="A6084" s="21" t="s">
        <v>2795</v>
      </c>
      <c r="B6084" s="7">
        <v>25200</v>
      </c>
    </row>
    <row r="6085" spans="1:2" x14ac:dyDescent="0.3">
      <c r="A6085" s="22" t="s">
        <v>2797</v>
      </c>
      <c r="B6085" s="7">
        <v>25200</v>
      </c>
    </row>
    <row r="6086" spans="1:2" x14ac:dyDescent="0.3">
      <c r="A6086" s="23">
        <v>45984.442372685182</v>
      </c>
      <c r="B6086" s="7">
        <v>25200</v>
      </c>
    </row>
    <row r="6087" spans="1:2" x14ac:dyDescent="0.3">
      <c r="A6087" s="20" t="s">
        <v>2739</v>
      </c>
      <c r="B6087" s="7">
        <v>36800</v>
      </c>
    </row>
    <row r="6088" spans="1:2" x14ac:dyDescent="0.3">
      <c r="A6088" s="21" t="s">
        <v>2767</v>
      </c>
      <c r="B6088" s="7">
        <v>36800</v>
      </c>
    </row>
    <row r="6089" spans="1:2" x14ac:dyDescent="0.3">
      <c r="A6089" s="22" t="s">
        <v>2752</v>
      </c>
      <c r="B6089" s="7">
        <v>36800</v>
      </c>
    </row>
    <row r="6090" spans="1:2" x14ac:dyDescent="0.3">
      <c r="A6090" s="23">
        <v>45984.822083333333</v>
      </c>
      <c r="B6090" s="7">
        <v>36800</v>
      </c>
    </row>
    <row r="6091" spans="1:2" x14ac:dyDescent="0.3">
      <c r="A6091" s="20" t="s">
        <v>2741</v>
      </c>
      <c r="B6091" s="7">
        <v>82000</v>
      </c>
    </row>
    <row r="6092" spans="1:2" x14ac:dyDescent="0.3">
      <c r="A6092" s="21" t="s">
        <v>2766</v>
      </c>
      <c r="B6092" s="7">
        <v>82000</v>
      </c>
    </row>
    <row r="6093" spans="1:2" x14ac:dyDescent="0.3">
      <c r="A6093" s="22" t="s">
        <v>2768</v>
      </c>
      <c r="B6093" s="7">
        <v>82000</v>
      </c>
    </row>
    <row r="6094" spans="1:2" x14ac:dyDescent="0.3">
      <c r="A6094" s="23">
        <v>45984.899641203701</v>
      </c>
      <c r="B6094" s="7">
        <v>82000</v>
      </c>
    </row>
    <row r="6095" spans="1:2" x14ac:dyDescent="0.3">
      <c r="A6095" s="19" t="s">
        <v>2682</v>
      </c>
      <c r="B6095" s="7">
        <v>95200</v>
      </c>
    </row>
    <row r="6096" spans="1:2" x14ac:dyDescent="0.3">
      <c r="A6096" s="20" t="s">
        <v>2728</v>
      </c>
      <c r="B6096" s="7">
        <v>8400</v>
      </c>
    </row>
    <row r="6097" spans="1:2" x14ac:dyDescent="0.3">
      <c r="A6097" s="21" t="s">
        <v>2774</v>
      </c>
      <c r="B6097" s="7">
        <v>8400</v>
      </c>
    </row>
    <row r="6098" spans="1:2" x14ac:dyDescent="0.3">
      <c r="A6098" s="22" t="s">
        <v>2792</v>
      </c>
      <c r="B6098" s="7">
        <v>8400</v>
      </c>
    </row>
    <row r="6099" spans="1:2" x14ac:dyDescent="0.3">
      <c r="A6099" s="23">
        <v>45985.374212962961</v>
      </c>
      <c r="B6099" s="7">
        <v>8400</v>
      </c>
    </row>
    <row r="6100" spans="1:2" x14ac:dyDescent="0.3">
      <c r="A6100" s="20" t="s">
        <v>2729</v>
      </c>
      <c r="B6100" s="7">
        <v>34300</v>
      </c>
    </row>
    <row r="6101" spans="1:2" x14ac:dyDescent="0.3">
      <c r="A6101" s="21" t="s">
        <v>2779</v>
      </c>
      <c r="B6101" s="7">
        <v>18000</v>
      </c>
    </row>
    <row r="6102" spans="1:2" x14ac:dyDescent="0.3">
      <c r="A6102" s="22" t="s">
        <v>2798</v>
      </c>
      <c r="B6102" s="7">
        <v>18000</v>
      </c>
    </row>
    <row r="6103" spans="1:2" x14ac:dyDescent="0.3">
      <c r="A6103" s="23">
        <v>45985.38795138889</v>
      </c>
      <c r="B6103" s="7">
        <v>18000</v>
      </c>
    </row>
    <row r="6104" spans="1:2" x14ac:dyDescent="0.3">
      <c r="A6104" s="21" t="s">
        <v>2765</v>
      </c>
      <c r="B6104" s="7">
        <v>16300</v>
      </c>
    </row>
    <row r="6105" spans="1:2" x14ac:dyDescent="0.3">
      <c r="A6105" s="22" t="s">
        <v>2804</v>
      </c>
      <c r="B6105" s="7">
        <v>16300</v>
      </c>
    </row>
    <row r="6106" spans="1:2" x14ac:dyDescent="0.3">
      <c r="A6106" s="23">
        <v>45985.410682870373</v>
      </c>
      <c r="B6106" s="7">
        <v>16300</v>
      </c>
    </row>
    <row r="6107" spans="1:2" x14ac:dyDescent="0.3">
      <c r="A6107" s="20" t="s">
        <v>2730</v>
      </c>
      <c r="B6107" s="7">
        <v>42000</v>
      </c>
    </row>
    <row r="6108" spans="1:2" x14ac:dyDescent="0.3">
      <c r="A6108" s="21" t="s">
        <v>2790</v>
      </c>
      <c r="B6108" s="7">
        <v>42000</v>
      </c>
    </row>
    <row r="6109" spans="1:2" x14ac:dyDescent="0.3">
      <c r="A6109" s="22" t="s">
        <v>2779</v>
      </c>
      <c r="B6109" s="7">
        <v>42000</v>
      </c>
    </row>
    <row r="6110" spans="1:2" x14ac:dyDescent="0.3">
      <c r="A6110" s="23">
        <v>45985.418263888889</v>
      </c>
      <c r="B6110" s="7">
        <v>42000</v>
      </c>
    </row>
    <row r="6111" spans="1:2" x14ac:dyDescent="0.3">
      <c r="A6111" s="20" t="s">
        <v>2739</v>
      </c>
      <c r="B6111" s="7">
        <v>10500</v>
      </c>
    </row>
    <row r="6112" spans="1:2" x14ac:dyDescent="0.3">
      <c r="A6112" s="21" t="s">
        <v>2762</v>
      </c>
      <c r="B6112" s="7">
        <v>10500</v>
      </c>
    </row>
    <row r="6113" spans="1:2" x14ac:dyDescent="0.3">
      <c r="A6113" s="22" t="s">
        <v>2796</v>
      </c>
      <c r="B6113" s="7">
        <v>10500</v>
      </c>
    </row>
    <row r="6114" spans="1:2" x14ac:dyDescent="0.3">
      <c r="A6114" s="23">
        <v>45985.831238425926</v>
      </c>
      <c r="B6114" s="7">
        <v>10500</v>
      </c>
    </row>
    <row r="6115" spans="1:2" x14ac:dyDescent="0.3">
      <c r="A6115" s="19" t="s">
        <v>2683</v>
      </c>
      <c r="B6115" s="7">
        <v>1150260</v>
      </c>
    </row>
    <row r="6116" spans="1:2" x14ac:dyDescent="0.3">
      <c r="A6116" s="20" t="s">
        <v>2721</v>
      </c>
      <c r="B6116" s="7">
        <v>12825</v>
      </c>
    </row>
    <row r="6117" spans="1:2" x14ac:dyDescent="0.3">
      <c r="A6117" s="21" t="s">
        <v>2782</v>
      </c>
      <c r="B6117" s="7">
        <v>12825</v>
      </c>
    </row>
    <row r="6118" spans="1:2" x14ac:dyDescent="0.3">
      <c r="A6118" s="22" t="s">
        <v>2805</v>
      </c>
      <c r="B6118" s="7">
        <v>12825</v>
      </c>
    </row>
    <row r="6119" spans="1:2" x14ac:dyDescent="0.3">
      <c r="A6119" s="23">
        <v>45986.059687499997</v>
      </c>
      <c r="B6119" s="7">
        <v>12825</v>
      </c>
    </row>
    <row r="6120" spans="1:2" x14ac:dyDescent="0.3">
      <c r="A6120" s="20" t="s">
        <v>2727</v>
      </c>
      <c r="B6120" s="7">
        <v>16672.5</v>
      </c>
    </row>
    <row r="6121" spans="1:2" x14ac:dyDescent="0.3">
      <c r="A6121" s="21" t="s">
        <v>2773</v>
      </c>
      <c r="B6121" s="7">
        <v>16672.5</v>
      </c>
    </row>
    <row r="6122" spans="1:2" x14ac:dyDescent="0.3">
      <c r="A6122" s="22" t="s">
        <v>2795</v>
      </c>
      <c r="B6122" s="7">
        <v>16672.5</v>
      </c>
    </row>
    <row r="6123" spans="1:2" x14ac:dyDescent="0.3">
      <c r="A6123" s="23">
        <v>45986.310150462959</v>
      </c>
      <c r="B6123" s="7">
        <v>16672.5</v>
      </c>
    </row>
    <row r="6124" spans="1:2" x14ac:dyDescent="0.3">
      <c r="A6124" s="20" t="s">
        <v>2729</v>
      </c>
      <c r="B6124" s="7">
        <v>84882.5</v>
      </c>
    </row>
    <row r="6125" spans="1:2" x14ac:dyDescent="0.3">
      <c r="A6125" s="21" t="s">
        <v>2760</v>
      </c>
      <c r="B6125" s="7">
        <v>24937.5</v>
      </c>
    </row>
    <row r="6126" spans="1:2" x14ac:dyDescent="0.3">
      <c r="A6126" s="22" t="s">
        <v>2803</v>
      </c>
      <c r="B6126" s="7">
        <v>24937.5</v>
      </c>
    </row>
    <row r="6127" spans="1:2" x14ac:dyDescent="0.3">
      <c r="A6127" s="23">
        <v>45986.385208333333</v>
      </c>
      <c r="B6127" s="7">
        <v>24937.5</v>
      </c>
    </row>
    <row r="6128" spans="1:2" x14ac:dyDescent="0.3">
      <c r="A6128" s="21" t="s">
        <v>2753</v>
      </c>
      <c r="B6128" s="7">
        <v>59945</v>
      </c>
    </row>
    <row r="6129" spans="1:2" x14ac:dyDescent="0.3">
      <c r="A6129" s="22" t="s">
        <v>2768</v>
      </c>
      <c r="B6129" s="7">
        <v>59945</v>
      </c>
    </row>
    <row r="6130" spans="1:2" x14ac:dyDescent="0.3">
      <c r="A6130" s="23">
        <v>45986.398252314815</v>
      </c>
      <c r="B6130" s="7">
        <v>59945</v>
      </c>
    </row>
    <row r="6131" spans="1:2" x14ac:dyDescent="0.3">
      <c r="A6131" s="20" t="s">
        <v>2730</v>
      </c>
      <c r="B6131" s="7">
        <v>161595</v>
      </c>
    </row>
    <row r="6132" spans="1:2" x14ac:dyDescent="0.3">
      <c r="A6132" s="21" t="s">
        <v>2787</v>
      </c>
      <c r="B6132" s="7">
        <v>26600</v>
      </c>
    </row>
    <row r="6133" spans="1:2" x14ac:dyDescent="0.3">
      <c r="A6133" s="22" t="s">
        <v>2804</v>
      </c>
      <c r="B6133" s="7">
        <v>26600</v>
      </c>
    </row>
    <row r="6134" spans="1:2" x14ac:dyDescent="0.3">
      <c r="A6134" s="23">
        <v>45986.425266203703</v>
      </c>
      <c r="B6134" s="7">
        <v>26600</v>
      </c>
    </row>
    <row r="6135" spans="1:2" x14ac:dyDescent="0.3">
      <c r="A6135" s="21" t="s">
        <v>2746</v>
      </c>
      <c r="B6135" s="7">
        <v>95570</v>
      </c>
    </row>
    <row r="6136" spans="1:2" x14ac:dyDescent="0.3">
      <c r="A6136" s="22" t="s">
        <v>2786</v>
      </c>
      <c r="B6136" s="7">
        <v>95570</v>
      </c>
    </row>
    <row r="6137" spans="1:2" x14ac:dyDescent="0.3">
      <c r="A6137" s="23">
        <v>45986.426168981481</v>
      </c>
      <c r="B6137" s="7">
        <v>95570</v>
      </c>
    </row>
    <row r="6138" spans="1:2" x14ac:dyDescent="0.3">
      <c r="A6138" s="21" t="s">
        <v>2789</v>
      </c>
      <c r="B6138" s="7">
        <v>15200</v>
      </c>
    </row>
    <row r="6139" spans="1:2" x14ac:dyDescent="0.3">
      <c r="A6139" s="22" t="s">
        <v>2755</v>
      </c>
      <c r="B6139" s="7">
        <v>15200</v>
      </c>
    </row>
    <row r="6140" spans="1:2" x14ac:dyDescent="0.3">
      <c r="A6140" s="23">
        <v>45986.432060185187</v>
      </c>
      <c r="B6140" s="7">
        <v>15200</v>
      </c>
    </row>
    <row r="6141" spans="1:2" x14ac:dyDescent="0.3">
      <c r="A6141" s="21" t="s">
        <v>2752</v>
      </c>
      <c r="B6141" s="7">
        <v>24225</v>
      </c>
    </row>
    <row r="6142" spans="1:2" x14ac:dyDescent="0.3">
      <c r="A6142" s="22" t="s">
        <v>2780</v>
      </c>
      <c r="B6142" s="7">
        <v>24225</v>
      </c>
    </row>
    <row r="6143" spans="1:2" x14ac:dyDescent="0.3">
      <c r="A6143" s="23">
        <v>45986.450543981482</v>
      </c>
      <c r="B6143" s="7">
        <v>24225</v>
      </c>
    </row>
    <row r="6144" spans="1:2" x14ac:dyDescent="0.3">
      <c r="A6144" s="20" t="s">
        <v>2731</v>
      </c>
      <c r="B6144" s="7">
        <v>241205</v>
      </c>
    </row>
    <row r="6145" spans="1:2" x14ac:dyDescent="0.3">
      <c r="A6145" s="21" t="s">
        <v>2785</v>
      </c>
      <c r="B6145" s="7">
        <v>98325</v>
      </c>
    </row>
    <row r="6146" spans="1:2" x14ac:dyDescent="0.3">
      <c r="A6146" s="22" t="s">
        <v>2755</v>
      </c>
      <c r="B6146" s="7">
        <v>98325</v>
      </c>
    </row>
    <row r="6147" spans="1:2" x14ac:dyDescent="0.3">
      <c r="A6147" s="23">
        <v>45986.461921296293</v>
      </c>
      <c r="B6147" s="7">
        <v>98325</v>
      </c>
    </row>
    <row r="6148" spans="1:2" x14ac:dyDescent="0.3">
      <c r="A6148" s="21" t="s">
        <v>2799</v>
      </c>
      <c r="B6148" s="7">
        <v>49400</v>
      </c>
    </row>
    <row r="6149" spans="1:2" x14ac:dyDescent="0.3">
      <c r="A6149" s="22" t="s">
        <v>2796</v>
      </c>
      <c r="B6149" s="7">
        <v>49400</v>
      </c>
    </row>
    <row r="6150" spans="1:2" x14ac:dyDescent="0.3">
      <c r="A6150" s="23">
        <v>45986.464571759258</v>
      </c>
      <c r="B6150" s="7">
        <v>49400</v>
      </c>
    </row>
    <row r="6151" spans="1:2" x14ac:dyDescent="0.3">
      <c r="A6151" s="21" t="s">
        <v>2779</v>
      </c>
      <c r="B6151" s="7">
        <v>32300</v>
      </c>
    </row>
    <row r="6152" spans="1:2" x14ac:dyDescent="0.3">
      <c r="A6152" s="22" t="s">
        <v>2794</v>
      </c>
      <c r="B6152" s="7">
        <v>32300</v>
      </c>
    </row>
    <row r="6153" spans="1:2" x14ac:dyDescent="0.3">
      <c r="A6153" s="23">
        <v>45986.470868055556</v>
      </c>
      <c r="B6153" s="7">
        <v>32300</v>
      </c>
    </row>
    <row r="6154" spans="1:2" x14ac:dyDescent="0.3">
      <c r="A6154" s="21" t="s">
        <v>2789</v>
      </c>
      <c r="B6154" s="7">
        <v>61179.999999999993</v>
      </c>
    </row>
    <row r="6155" spans="1:2" x14ac:dyDescent="0.3">
      <c r="A6155" s="22" t="s">
        <v>2783</v>
      </c>
      <c r="B6155" s="7">
        <v>61179.999999999993</v>
      </c>
    </row>
    <row r="6156" spans="1:2" x14ac:dyDescent="0.3">
      <c r="A6156" s="23">
        <v>45986.473807870374</v>
      </c>
      <c r="B6156" s="7">
        <v>61179.999999999993</v>
      </c>
    </row>
    <row r="6157" spans="1:2" x14ac:dyDescent="0.3">
      <c r="A6157" s="20" t="s">
        <v>2732</v>
      </c>
      <c r="B6157" s="7">
        <v>70205</v>
      </c>
    </row>
    <row r="6158" spans="1:2" x14ac:dyDescent="0.3">
      <c r="A6158" s="21" t="s">
        <v>2760</v>
      </c>
      <c r="B6158" s="7">
        <v>15342.5</v>
      </c>
    </row>
    <row r="6159" spans="1:2" x14ac:dyDescent="0.3">
      <c r="A6159" s="22" t="s">
        <v>2790</v>
      </c>
      <c r="B6159" s="7">
        <v>15342.5</v>
      </c>
    </row>
    <row r="6160" spans="1:2" x14ac:dyDescent="0.3">
      <c r="A6160" s="23">
        <v>45986.509745370371</v>
      </c>
      <c r="B6160" s="7">
        <v>15342.5</v>
      </c>
    </row>
    <row r="6161" spans="1:2" x14ac:dyDescent="0.3">
      <c r="A6161" s="21" t="s">
        <v>2784</v>
      </c>
      <c r="B6161" s="7">
        <v>54862.5</v>
      </c>
    </row>
    <row r="6162" spans="1:2" x14ac:dyDescent="0.3">
      <c r="A6162" s="22" t="s">
        <v>2756</v>
      </c>
      <c r="B6162" s="7">
        <v>54862.5</v>
      </c>
    </row>
    <row r="6163" spans="1:2" x14ac:dyDescent="0.3">
      <c r="A6163" s="23">
        <v>45986.511574074073</v>
      </c>
      <c r="B6163" s="7">
        <v>54862.5</v>
      </c>
    </row>
    <row r="6164" spans="1:2" x14ac:dyDescent="0.3">
      <c r="A6164" s="20" t="s">
        <v>2733</v>
      </c>
      <c r="B6164" s="7">
        <v>190475</v>
      </c>
    </row>
    <row r="6165" spans="1:2" x14ac:dyDescent="0.3">
      <c r="A6165" s="21" t="s">
        <v>2799</v>
      </c>
      <c r="B6165" s="7">
        <v>112100</v>
      </c>
    </row>
    <row r="6166" spans="1:2" x14ac:dyDescent="0.3">
      <c r="A6166" s="22" t="s">
        <v>2764</v>
      </c>
      <c r="B6166" s="7">
        <v>112100</v>
      </c>
    </row>
    <row r="6167" spans="1:2" x14ac:dyDescent="0.3">
      <c r="A6167" s="23">
        <v>45986.547731481478</v>
      </c>
      <c r="B6167" s="7">
        <v>112100</v>
      </c>
    </row>
    <row r="6168" spans="1:2" x14ac:dyDescent="0.3">
      <c r="A6168" s="21" t="s">
        <v>2771</v>
      </c>
      <c r="B6168" s="7">
        <v>12825</v>
      </c>
    </row>
    <row r="6169" spans="1:2" x14ac:dyDescent="0.3">
      <c r="A6169" s="22" t="s">
        <v>2801</v>
      </c>
      <c r="B6169" s="7">
        <v>12825</v>
      </c>
    </row>
    <row r="6170" spans="1:2" x14ac:dyDescent="0.3">
      <c r="A6170" s="23">
        <v>45986.574247685188</v>
      </c>
      <c r="B6170" s="7">
        <v>12825</v>
      </c>
    </row>
    <row r="6171" spans="1:2" x14ac:dyDescent="0.3">
      <c r="A6171" s="21" t="s">
        <v>2780</v>
      </c>
      <c r="B6171" s="7">
        <v>21850</v>
      </c>
    </row>
    <row r="6172" spans="1:2" x14ac:dyDescent="0.3">
      <c r="A6172" s="22" t="s">
        <v>2767</v>
      </c>
      <c r="B6172" s="7">
        <v>21850</v>
      </c>
    </row>
    <row r="6173" spans="1:2" x14ac:dyDescent="0.3">
      <c r="A6173" s="23">
        <v>45986.574803240743</v>
      </c>
      <c r="B6173" s="7">
        <v>21850</v>
      </c>
    </row>
    <row r="6174" spans="1:2" x14ac:dyDescent="0.3">
      <c r="A6174" s="21" t="s">
        <v>2802</v>
      </c>
      <c r="B6174" s="7">
        <v>43700</v>
      </c>
    </row>
    <row r="6175" spans="1:2" x14ac:dyDescent="0.3">
      <c r="A6175" s="22" t="s">
        <v>2766</v>
      </c>
      <c r="B6175" s="7">
        <v>43700</v>
      </c>
    </row>
    <row r="6176" spans="1:2" x14ac:dyDescent="0.3">
      <c r="A6176" s="23">
        <v>45986.578877314816</v>
      </c>
      <c r="B6176" s="7">
        <v>43700</v>
      </c>
    </row>
    <row r="6177" spans="1:2" x14ac:dyDescent="0.3">
      <c r="A6177" s="20" t="s">
        <v>2734</v>
      </c>
      <c r="B6177" s="7">
        <v>38000</v>
      </c>
    </row>
    <row r="6178" spans="1:2" x14ac:dyDescent="0.3">
      <c r="A6178" s="21" t="s">
        <v>2789</v>
      </c>
      <c r="B6178" s="7">
        <v>11400</v>
      </c>
    </row>
    <row r="6179" spans="1:2" x14ac:dyDescent="0.3">
      <c r="A6179" s="22" t="s">
        <v>2759</v>
      </c>
      <c r="B6179" s="7">
        <v>11400</v>
      </c>
    </row>
    <row r="6180" spans="1:2" x14ac:dyDescent="0.3">
      <c r="A6180" s="23">
        <v>45986.59883101852</v>
      </c>
      <c r="B6180" s="7">
        <v>11400</v>
      </c>
    </row>
    <row r="6181" spans="1:2" x14ac:dyDescent="0.3">
      <c r="A6181" s="21" t="s">
        <v>2752</v>
      </c>
      <c r="B6181" s="7">
        <v>26600</v>
      </c>
    </row>
    <row r="6182" spans="1:2" x14ac:dyDescent="0.3">
      <c r="A6182" s="22" t="s">
        <v>2780</v>
      </c>
      <c r="B6182" s="7">
        <v>26600</v>
      </c>
    </row>
    <row r="6183" spans="1:2" x14ac:dyDescent="0.3">
      <c r="A6183" s="23">
        <v>45986.617210648146</v>
      </c>
      <c r="B6183" s="7">
        <v>26600</v>
      </c>
    </row>
    <row r="6184" spans="1:2" x14ac:dyDescent="0.3">
      <c r="A6184" s="20" t="s">
        <v>2735</v>
      </c>
      <c r="B6184" s="7">
        <v>80940</v>
      </c>
    </row>
    <row r="6185" spans="1:2" x14ac:dyDescent="0.3">
      <c r="A6185" s="21" t="s">
        <v>2748</v>
      </c>
      <c r="B6185" s="7">
        <v>18952.5</v>
      </c>
    </row>
    <row r="6186" spans="1:2" x14ac:dyDescent="0.3">
      <c r="A6186" s="22" t="s">
        <v>2788</v>
      </c>
      <c r="B6186" s="7">
        <v>18952.5</v>
      </c>
    </row>
    <row r="6187" spans="1:2" x14ac:dyDescent="0.3">
      <c r="A6187" s="23">
        <v>45986.631493055553</v>
      </c>
      <c r="B6187" s="7">
        <v>18952.5</v>
      </c>
    </row>
    <row r="6188" spans="1:2" x14ac:dyDescent="0.3">
      <c r="A6188" s="21" t="s">
        <v>2746</v>
      </c>
      <c r="B6188" s="7">
        <v>8550</v>
      </c>
    </row>
    <row r="6189" spans="1:2" x14ac:dyDescent="0.3">
      <c r="A6189" s="22" t="s">
        <v>2783</v>
      </c>
      <c r="B6189" s="7">
        <v>8550</v>
      </c>
    </row>
    <row r="6190" spans="1:2" x14ac:dyDescent="0.3">
      <c r="A6190" s="23">
        <v>45986.63422453704</v>
      </c>
      <c r="B6190" s="7">
        <v>8550</v>
      </c>
    </row>
    <row r="6191" spans="1:2" x14ac:dyDescent="0.3">
      <c r="A6191" s="21" t="s">
        <v>2795</v>
      </c>
      <c r="B6191" s="7">
        <v>41800</v>
      </c>
    </row>
    <row r="6192" spans="1:2" x14ac:dyDescent="0.3">
      <c r="A6192" s="22" t="s">
        <v>2805</v>
      </c>
      <c r="B6192" s="7">
        <v>41800</v>
      </c>
    </row>
    <row r="6193" spans="1:2" x14ac:dyDescent="0.3">
      <c r="A6193" s="23">
        <v>45986.651354166665</v>
      </c>
      <c r="B6193" s="7">
        <v>41800</v>
      </c>
    </row>
    <row r="6194" spans="1:2" x14ac:dyDescent="0.3">
      <c r="A6194" s="21" t="s">
        <v>2780</v>
      </c>
      <c r="B6194" s="7">
        <v>11637.5</v>
      </c>
    </row>
    <row r="6195" spans="1:2" x14ac:dyDescent="0.3">
      <c r="A6195" s="22" t="s">
        <v>2793</v>
      </c>
      <c r="B6195" s="7">
        <v>11637.5</v>
      </c>
    </row>
    <row r="6196" spans="1:2" x14ac:dyDescent="0.3">
      <c r="A6196" s="23">
        <v>45986.657685185186</v>
      </c>
      <c r="B6196" s="7">
        <v>11637.5</v>
      </c>
    </row>
    <row r="6197" spans="1:2" x14ac:dyDescent="0.3">
      <c r="A6197" s="20" t="s">
        <v>2736</v>
      </c>
      <c r="B6197" s="7">
        <v>127490</v>
      </c>
    </row>
    <row r="6198" spans="1:2" x14ac:dyDescent="0.3">
      <c r="A6198" s="21" t="s">
        <v>2782</v>
      </c>
      <c r="B6198" s="7">
        <v>51300</v>
      </c>
    </row>
    <row r="6199" spans="1:2" x14ac:dyDescent="0.3">
      <c r="A6199" s="22" t="s">
        <v>2747</v>
      </c>
      <c r="B6199" s="7">
        <v>51300</v>
      </c>
    </row>
    <row r="6200" spans="1:2" x14ac:dyDescent="0.3">
      <c r="A6200" s="23">
        <v>45986.684444444443</v>
      </c>
      <c r="B6200" s="7">
        <v>51300</v>
      </c>
    </row>
    <row r="6201" spans="1:2" x14ac:dyDescent="0.3">
      <c r="A6201" s="21" t="s">
        <v>2773</v>
      </c>
      <c r="B6201" s="7">
        <v>12540.000000000002</v>
      </c>
    </row>
    <row r="6202" spans="1:2" x14ac:dyDescent="0.3">
      <c r="A6202" s="22" t="s">
        <v>2750</v>
      </c>
      <c r="B6202" s="7">
        <v>12540.000000000002</v>
      </c>
    </row>
    <row r="6203" spans="1:2" x14ac:dyDescent="0.3">
      <c r="A6203" s="23">
        <v>45986.684895833336</v>
      </c>
      <c r="B6203" s="7">
        <v>12540.000000000002</v>
      </c>
    </row>
    <row r="6204" spans="1:2" x14ac:dyDescent="0.3">
      <c r="A6204" s="21" t="s">
        <v>2756</v>
      </c>
      <c r="B6204" s="7">
        <v>16150</v>
      </c>
    </row>
    <row r="6205" spans="1:2" x14ac:dyDescent="0.3">
      <c r="A6205" s="22" t="s">
        <v>2783</v>
      </c>
      <c r="B6205" s="7">
        <v>16150</v>
      </c>
    </row>
    <row r="6206" spans="1:2" x14ac:dyDescent="0.3">
      <c r="A6206" s="23">
        <v>45986.694641203707</v>
      </c>
      <c r="B6206" s="7">
        <v>16150</v>
      </c>
    </row>
    <row r="6207" spans="1:2" x14ac:dyDescent="0.3">
      <c r="A6207" s="21" t="s">
        <v>2767</v>
      </c>
      <c r="B6207" s="7">
        <v>5700</v>
      </c>
    </row>
    <row r="6208" spans="1:2" x14ac:dyDescent="0.3">
      <c r="A6208" s="22" t="s">
        <v>2803</v>
      </c>
      <c r="B6208" s="7">
        <v>5700</v>
      </c>
    </row>
    <row r="6209" spans="1:2" x14ac:dyDescent="0.3">
      <c r="A6209" s="23">
        <v>45986.697013888886</v>
      </c>
      <c r="B6209" s="7">
        <v>5700</v>
      </c>
    </row>
    <row r="6210" spans="1:2" x14ac:dyDescent="0.3">
      <c r="A6210" s="21" t="s">
        <v>2796</v>
      </c>
      <c r="B6210" s="7">
        <v>41800</v>
      </c>
    </row>
    <row r="6211" spans="1:2" x14ac:dyDescent="0.3">
      <c r="A6211" s="22" t="s">
        <v>2799</v>
      </c>
      <c r="B6211" s="7">
        <v>41800</v>
      </c>
    </row>
    <row r="6212" spans="1:2" x14ac:dyDescent="0.3">
      <c r="A6212" s="23">
        <v>45986.707731481481</v>
      </c>
      <c r="B6212" s="7">
        <v>41800</v>
      </c>
    </row>
    <row r="6213" spans="1:2" x14ac:dyDescent="0.3">
      <c r="A6213" s="20" t="s">
        <v>2738</v>
      </c>
      <c r="B6213" s="7">
        <v>43320</v>
      </c>
    </row>
    <row r="6214" spans="1:2" x14ac:dyDescent="0.3">
      <c r="A6214" s="21" t="s">
        <v>2771</v>
      </c>
      <c r="B6214" s="7">
        <v>34200</v>
      </c>
    </row>
    <row r="6215" spans="1:2" x14ac:dyDescent="0.3">
      <c r="A6215" s="22" t="s">
        <v>2804</v>
      </c>
      <c r="B6215" s="7">
        <v>34200</v>
      </c>
    </row>
    <row r="6216" spans="1:2" x14ac:dyDescent="0.3">
      <c r="A6216" s="23">
        <v>45986.782210648147</v>
      </c>
      <c r="B6216" s="7">
        <v>34200</v>
      </c>
    </row>
    <row r="6217" spans="1:2" x14ac:dyDescent="0.3">
      <c r="A6217" s="21" t="s">
        <v>2792</v>
      </c>
      <c r="B6217" s="7">
        <v>9120</v>
      </c>
    </row>
    <row r="6218" spans="1:2" x14ac:dyDescent="0.3">
      <c r="A6218" s="22" t="s">
        <v>2752</v>
      </c>
      <c r="B6218" s="7">
        <v>9120</v>
      </c>
    </row>
    <row r="6219" spans="1:2" x14ac:dyDescent="0.3">
      <c r="A6219" s="23">
        <v>45986.786666666667</v>
      </c>
      <c r="B6219" s="7">
        <v>9120</v>
      </c>
    </row>
    <row r="6220" spans="1:2" x14ac:dyDescent="0.3">
      <c r="A6220" s="20" t="s">
        <v>2739</v>
      </c>
      <c r="B6220" s="7">
        <v>71250</v>
      </c>
    </row>
    <row r="6221" spans="1:2" x14ac:dyDescent="0.3">
      <c r="A6221" s="21" t="s">
        <v>2798</v>
      </c>
      <c r="B6221" s="7">
        <v>71250</v>
      </c>
    </row>
    <row r="6222" spans="1:2" x14ac:dyDescent="0.3">
      <c r="A6222" s="22" t="s">
        <v>2771</v>
      </c>
      <c r="B6222" s="7">
        <v>71250</v>
      </c>
    </row>
    <row r="6223" spans="1:2" x14ac:dyDescent="0.3">
      <c r="A6223" s="23">
        <v>45986.819282407407</v>
      </c>
      <c r="B6223" s="7">
        <v>71250</v>
      </c>
    </row>
    <row r="6224" spans="1:2" x14ac:dyDescent="0.3">
      <c r="A6224" s="20" t="s">
        <v>2743</v>
      </c>
      <c r="B6224" s="7">
        <v>11400</v>
      </c>
    </row>
    <row r="6225" spans="1:2" x14ac:dyDescent="0.3">
      <c r="A6225" s="21" t="s">
        <v>2795</v>
      </c>
      <c r="B6225" s="7">
        <v>11400</v>
      </c>
    </row>
    <row r="6226" spans="1:2" x14ac:dyDescent="0.3">
      <c r="A6226" s="22" t="s">
        <v>2746</v>
      </c>
      <c r="B6226" s="7">
        <v>11400</v>
      </c>
    </row>
    <row r="6227" spans="1:2" x14ac:dyDescent="0.3">
      <c r="A6227" s="23">
        <v>45986.984178240738</v>
      </c>
      <c r="B6227" s="7">
        <v>11400</v>
      </c>
    </row>
    <row r="6228" spans="1:2" x14ac:dyDescent="0.3">
      <c r="A6228" s="19" t="s">
        <v>2684</v>
      </c>
      <c r="B6228" s="7">
        <v>514200</v>
      </c>
    </row>
    <row r="6229" spans="1:2" x14ac:dyDescent="0.3">
      <c r="A6229" s="20" t="s">
        <v>2720</v>
      </c>
      <c r="B6229" s="7">
        <v>44000</v>
      </c>
    </row>
    <row r="6230" spans="1:2" x14ac:dyDescent="0.3">
      <c r="A6230" s="21" t="s">
        <v>2792</v>
      </c>
      <c r="B6230" s="7">
        <v>44000</v>
      </c>
    </row>
    <row r="6231" spans="1:2" x14ac:dyDescent="0.3">
      <c r="A6231" s="22" t="s">
        <v>2791</v>
      </c>
      <c r="B6231" s="7">
        <v>44000</v>
      </c>
    </row>
    <row r="6232" spans="1:2" x14ac:dyDescent="0.3">
      <c r="A6232" s="23">
        <v>45987.036192129628</v>
      </c>
      <c r="B6232" s="7">
        <v>44000</v>
      </c>
    </row>
    <row r="6233" spans="1:2" x14ac:dyDescent="0.3">
      <c r="A6233" s="20" t="s">
        <v>2721</v>
      </c>
      <c r="B6233" s="7">
        <v>42000</v>
      </c>
    </row>
    <row r="6234" spans="1:2" x14ac:dyDescent="0.3">
      <c r="A6234" s="21" t="s">
        <v>2746</v>
      </c>
      <c r="B6234" s="7">
        <v>9600</v>
      </c>
    </row>
    <row r="6235" spans="1:2" x14ac:dyDescent="0.3">
      <c r="A6235" s="22" t="s">
        <v>2803</v>
      </c>
      <c r="B6235" s="7">
        <v>9600</v>
      </c>
    </row>
    <row r="6236" spans="1:2" x14ac:dyDescent="0.3">
      <c r="A6236" s="23">
        <v>45987.051180555558</v>
      </c>
      <c r="B6236" s="7">
        <v>9600</v>
      </c>
    </row>
    <row r="6237" spans="1:2" x14ac:dyDescent="0.3">
      <c r="A6237" s="21" t="s">
        <v>2781</v>
      </c>
      <c r="B6237" s="7">
        <v>32400</v>
      </c>
    </row>
    <row r="6238" spans="1:2" x14ac:dyDescent="0.3">
      <c r="A6238" s="22" t="s">
        <v>2800</v>
      </c>
      <c r="B6238" s="7">
        <v>32400</v>
      </c>
    </row>
    <row r="6239" spans="1:2" x14ac:dyDescent="0.3">
      <c r="A6239" s="23">
        <v>45987.068680555552</v>
      </c>
      <c r="B6239" s="7">
        <v>32400</v>
      </c>
    </row>
    <row r="6240" spans="1:2" x14ac:dyDescent="0.3">
      <c r="A6240" s="20" t="s">
        <v>2728</v>
      </c>
      <c r="B6240" s="7">
        <v>18400</v>
      </c>
    </row>
    <row r="6241" spans="1:2" x14ac:dyDescent="0.3">
      <c r="A6241" s="21" t="s">
        <v>2747</v>
      </c>
      <c r="B6241" s="7">
        <v>18400</v>
      </c>
    </row>
    <row r="6242" spans="1:2" x14ac:dyDescent="0.3">
      <c r="A6242" s="22" t="s">
        <v>2779</v>
      </c>
      <c r="B6242" s="7">
        <v>18400</v>
      </c>
    </row>
    <row r="6243" spans="1:2" x14ac:dyDescent="0.3">
      <c r="A6243" s="23">
        <v>45987.358541666668</v>
      </c>
      <c r="B6243" s="7">
        <v>18400</v>
      </c>
    </row>
    <row r="6244" spans="1:2" x14ac:dyDescent="0.3">
      <c r="A6244" s="20" t="s">
        <v>2729</v>
      </c>
      <c r="B6244" s="7">
        <v>31500</v>
      </c>
    </row>
    <row r="6245" spans="1:2" x14ac:dyDescent="0.3">
      <c r="A6245" s="21" t="s">
        <v>2769</v>
      </c>
      <c r="B6245" s="7">
        <v>31500</v>
      </c>
    </row>
    <row r="6246" spans="1:2" x14ac:dyDescent="0.3">
      <c r="A6246" s="22" t="s">
        <v>2778</v>
      </c>
      <c r="B6246" s="7">
        <v>31500</v>
      </c>
    </row>
    <row r="6247" spans="1:2" x14ac:dyDescent="0.3">
      <c r="A6247" s="23">
        <v>45987.406643518516</v>
      </c>
      <c r="B6247" s="7">
        <v>31500</v>
      </c>
    </row>
    <row r="6248" spans="1:2" x14ac:dyDescent="0.3">
      <c r="A6248" s="20" t="s">
        <v>2731</v>
      </c>
      <c r="B6248" s="7">
        <v>218500</v>
      </c>
    </row>
    <row r="6249" spans="1:2" x14ac:dyDescent="0.3">
      <c r="A6249" s="21" t="s">
        <v>2795</v>
      </c>
      <c r="B6249" s="7">
        <v>55200</v>
      </c>
    </row>
    <row r="6250" spans="1:2" x14ac:dyDescent="0.3">
      <c r="A6250" s="22" t="s">
        <v>2758</v>
      </c>
      <c r="B6250" s="7">
        <v>55200</v>
      </c>
    </row>
    <row r="6251" spans="1:2" x14ac:dyDescent="0.3">
      <c r="A6251" s="23">
        <v>45987.484027777777</v>
      </c>
      <c r="B6251" s="7">
        <v>55200</v>
      </c>
    </row>
    <row r="6252" spans="1:2" x14ac:dyDescent="0.3">
      <c r="A6252" s="21" t="s">
        <v>2752</v>
      </c>
      <c r="B6252" s="7">
        <v>163300</v>
      </c>
    </row>
    <row r="6253" spans="1:2" x14ac:dyDescent="0.3">
      <c r="A6253" s="22" t="s">
        <v>2782</v>
      </c>
      <c r="B6253" s="7">
        <v>163300</v>
      </c>
    </row>
    <row r="6254" spans="1:2" x14ac:dyDescent="0.3">
      <c r="A6254" s="23">
        <v>45987.491956018515</v>
      </c>
      <c r="B6254" s="7">
        <v>163300</v>
      </c>
    </row>
    <row r="6255" spans="1:2" x14ac:dyDescent="0.3">
      <c r="A6255" s="20" t="s">
        <v>2733</v>
      </c>
      <c r="B6255" s="7">
        <v>31499.999999999996</v>
      </c>
    </row>
    <row r="6256" spans="1:2" x14ac:dyDescent="0.3">
      <c r="A6256" s="21" t="s">
        <v>2773</v>
      </c>
      <c r="B6256" s="7">
        <v>31499.999999999996</v>
      </c>
    </row>
    <row r="6257" spans="1:2" x14ac:dyDescent="0.3">
      <c r="A6257" s="22" t="s">
        <v>2780</v>
      </c>
      <c r="B6257" s="7">
        <v>31499.999999999996</v>
      </c>
    </row>
    <row r="6258" spans="1:2" x14ac:dyDescent="0.3">
      <c r="A6258" s="23">
        <v>45987.560266203705</v>
      </c>
      <c r="B6258" s="7">
        <v>31499.999999999996</v>
      </c>
    </row>
    <row r="6259" spans="1:2" x14ac:dyDescent="0.3">
      <c r="A6259" s="20" t="s">
        <v>2735</v>
      </c>
      <c r="B6259" s="7">
        <v>21600</v>
      </c>
    </row>
    <row r="6260" spans="1:2" x14ac:dyDescent="0.3">
      <c r="A6260" s="21" t="s">
        <v>2780</v>
      </c>
      <c r="B6260" s="7">
        <v>21600</v>
      </c>
    </row>
    <row r="6261" spans="1:2" x14ac:dyDescent="0.3">
      <c r="A6261" s="22" t="s">
        <v>2761</v>
      </c>
      <c r="B6261" s="7">
        <v>21600</v>
      </c>
    </row>
    <row r="6262" spans="1:2" x14ac:dyDescent="0.3">
      <c r="A6262" s="23">
        <v>45987.657870370371</v>
      </c>
      <c r="B6262" s="7">
        <v>21600</v>
      </c>
    </row>
    <row r="6263" spans="1:2" x14ac:dyDescent="0.3">
      <c r="A6263" s="20" t="s">
        <v>2736</v>
      </c>
      <c r="B6263" s="7">
        <v>10450</v>
      </c>
    </row>
    <row r="6264" spans="1:2" x14ac:dyDescent="0.3">
      <c r="A6264" s="21" t="s">
        <v>2783</v>
      </c>
      <c r="B6264" s="7">
        <v>10450</v>
      </c>
    </row>
    <row r="6265" spans="1:2" x14ac:dyDescent="0.3">
      <c r="A6265" s="22" t="s">
        <v>2783</v>
      </c>
      <c r="B6265" s="7">
        <v>10450</v>
      </c>
    </row>
    <row r="6266" spans="1:2" x14ac:dyDescent="0.3">
      <c r="A6266" s="23">
        <v>45987.678668981483</v>
      </c>
      <c r="B6266" s="7">
        <v>10450</v>
      </c>
    </row>
    <row r="6267" spans="1:2" x14ac:dyDescent="0.3">
      <c r="A6267" s="20" t="s">
        <v>2737</v>
      </c>
      <c r="B6267" s="7">
        <v>42000</v>
      </c>
    </row>
    <row r="6268" spans="1:2" x14ac:dyDescent="0.3">
      <c r="A6268" s="21" t="s">
        <v>2754</v>
      </c>
      <c r="B6268" s="7">
        <v>42000</v>
      </c>
    </row>
    <row r="6269" spans="1:2" x14ac:dyDescent="0.3">
      <c r="A6269" s="22" t="s">
        <v>2766</v>
      </c>
      <c r="B6269" s="7">
        <v>42000</v>
      </c>
    </row>
    <row r="6270" spans="1:2" x14ac:dyDescent="0.3">
      <c r="A6270" s="23">
        <v>45987.728182870371</v>
      </c>
      <c r="B6270" s="7">
        <v>42000</v>
      </c>
    </row>
    <row r="6271" spans="1:2" x14ac:dyDescent="0.3">
      <c r="A6271" s="20" t="s">
        <v>2740</v>
      </c>
      <c r="B6271" s="7">
        <v>14000</v>
      </c>
    </row>
    <row r="6272" spans="1:2" x14ac:dyDescent="0.3">
      <c r="A6272" s="21" t="s">
        <v>2764</v>
      </c>
      <c r="B6272" s="7">
        <v>14000</v>
      </c>
    </row>
    <row r="6273" spans="1:2" x14ac:dyDescent="0.3">
      <c r="A6273" s="22" t="s">
        <v>2753</v>
      </c>
      <c r="B6273" s="7">
        <v>14000</v>
      </c>
    </row>
    <row r="6274" spans="1:2" x14ac:dyDescent="0.3">
      <c r="A6274" s="23">
        <v>45987.864270833335</v>
      </c>
      <c r="B6274" s="7">
        <v>14000</v>
      </c>
    </row>
    <row r="6275" spans="1:2" x14ac:dyDescent="0.3">
      <c r="A6275" s="20" t="s">
        <v>2741</v>
      </c>
      <c r="B6275" s="7">
        <v>40250</v>
      </c>
    </row>
    <row r="6276" spans="1:2" x14ac:dyDescent="0.3">
      <c r="A6276" s="21" t="s">
        <v>2800</v>
      </c>
      <c r="B6276" s="7">
        <v>40250</v>
      </c>
    </row>
    <row r="6277" spans="1:2" x14ac:dyDescent="0.3">
      <c r="A6277" s="22" t="s">
        <v>2793</v>
      </c>
      <c r="B6277" s="7">
        <v>40250</v>
      </c>
    </row>
    <row r="6278" spans="1:2" x14ac:dyDescent="0.3">
      <c r="A6278" s="23">
        <v>45987.912546296298</v>
      </c>
      <c r="B6278" s="7">
        <v>40250</v>
      </c>
    </row>
    <row r="6279" spans="1:2" x14ac:dyDescent="0.3">
      <c r="A6279" s="19" t="s">
        <v>2685</v>
      </c>
      <c r="B6279" s="7">
        <v>455100</v>
      </c>
    </row>
    <row r="6280" spans="1:2" x14ac:dyDescent="0.3">
      <c r="A6280" s="20" t="s">
        <v>2728</v>
      </c>
      <c r="B6280" s="7">
        <v>5000</v>
      </c>
    </row>
    <row r="6281" spans="1:2" x14ac:dyDescent="0.3">
      <c r="A6281" s="21" t="s">
        <v>2803</v>
      </c>
      <c r="B6281" s="7">
        <v>5000</v>
      </c>
    </row>
    <row r="6282" spans="1:2" x14ac:dyDescent="0.3">
      <c r="A6282" s="22" t="s">
        <v>2761</v>
      </c>
      <c r="B6282" s="7">
        <v>5000</v>
      </c>
    </row>
    <row r="6283" spans="1:2" x14ac:dyDescent="0.3">
      <c r="A6283" s="23">
        <v>45988.36273148148</v>
      </c>
      <c r="B6283" s="7">
        <v>5000</v>
      </c>
    </row>
    <row r="6284" spans="1:2" x14ac:dyDescent="0.3">
      <c r="A6284" s="20" t="s">
        <v>2729</v>
      </c>
      <c r="B6284" s="7">
        <v>12600</v>
      </c>
    </row>
    <row r="6285" spans="1:2" x14ac:dyDescent="0.3">
      <c r="A6285" s="21" t="s">
        <v>2764</v>
      </c>
      <c r="B6285" s="7">
        <v>12600</v>
      </c>
    </row>
    <row r="6286" spans="1:2" x14ac:dyDescent="0.3">
      <c r="A6286" s="22" t="s">
        <v>2800</v>
      </c>
      <c r="B6286" s="7">
        <v>12600</v>
      </c>
    </row>
    <row r="6287" spans="1:2" x14ac:dyDescent="0.3">
      <c r="A6287" s="23">
        <v>45988.406180555554</v>
      </c>
      <c r="B6287" s="7">
        <v>12600</v>
      </c>
    </row>
    <row r="6288" spans="1:2" x14ac:dyDescent="0.3">
      <c r="A6288" s="20" t="s">
        <v>2730</v>
      </c>
      <c r="B6288" s="7">
        <v>138300</v>
      </c>
    </row>
    <row r="6289" spans="1:2" x14ac:dyDescent="0.3">
      <c r="A6289" s="21" t="s">
        <v>2759</v>
      </c>
      <c r="B6289" s="7">
        <v>82950</v>
      </c>
    </row>
    <row r="6290" spans="1:2" x14ac:dyDescent="0.3">
      <c r="A6290" s="22" t="s">
        <v>2767</v>
      </c>
      <c r="B6290" s="7">
        <v>82950</v>
      </c>
    </row>
    <row r="6291" spans="1:2" x14ac:dyDescent="0.3">
      <c r="A6291" s="23">
        <v>45988.430358796293</v>
      </c>
      <c r="B6291" s="7">
        <v>82950</v>
      </c>
    </row>
    <row r="6292" spans="1:2" x14ac:dyDescent="0.3">
      <c r="A6292" s="21" t="s">
        <v>2775</v>
      </c>
      <c r="B6292" s="7">
        <v>29700.000000000004</v>
      </c>
    </row>
    <row r="6293" spans="1:2" x14ac:dyDescent="0.3">
      <c r="A6293" s="22" t="s">
        <v>2802</v>
      </c>
      <c r="B6293" s="7">
        <v>29700.000000000004</v>
      </c>
    </row>
    <row r="6294" spans="1:2" x14ac:dyDescent="0.3">
      <c r="A6294" s="23">
        <v>45988.438113425924</v>
      </c>
      <c r="B6294" s="7">
        <v>29700.000000000004</v>
      </c>
    </row>
    <row r="6295" spans="1:2" x14ac:dyDescent="0.3">
      <c r="A6295" s="21" t="s">
        <v>2802</v>
      </c>
      <c r="B6295" s="7">
        <v>25650</v>
      </c>
    </row>
    <row r="6296" spans="1:2" x14ac:dyDescent="0.3">
      <c r="A6296" s="22" t="s">
        <v>2772</v>
      </c>
      <c r="B6296" s="7">
        <v>25650</v>
      </c>
    </row>
    <row r="6297" spans="1:2" x14ac:dyDescent="0.3">
      <c r="A6297" s="23">
        <v>45988.453784722224</v>
      </c>
      <c r="B6297" s="7">
        <v>25650</v>
      </c>
    </row>
    <row r="6298" spans="1:2" x14ac:dyDescent="0.3">
      <c r="A6298" s="20" t="s">
        <v>2731</v>
      </c>
      <c r="B6298" s="7">
        <v>7000</v>
      </c>
    </row>
    <row r="6299" spans="1:2" x14ac:dyDescent="0.3">
      <c r="A6299" s="21" t="s">
        <v>2751</v>
      </c>
      <c r="B6299" s="7">
        <v>7000</v>
      </c>
    </row>
    <row r="6300" spans="1:2" x14ac:dyDescent="0.3">
      <c r="A6300" s="22" t="s">
        <v>2805</v>
      </c>
      <c r="B6300" s="7">
        <v>7000</v>
      </c>
    </row>
    <row r="6301" spans="1:2" x14ac:dyDescent="0.3">
      <c r="A6301" s="23">
        <v>45988.466631944444</v>
      </c>
      <c r="B6301" s="7">
        <v>7000</v>
      </c>
    </row>
    <row r="6302" spans="1:2" x14ac:dyDescent="0.3">
      <c r="A6302" s="20" t="s">
        <v>2732</v>
      </c>
      <c r="B6302" s="7">
        <v>33600</v>
      </c>
    </row>
    <row r="6303" spans="1:2" x14ac:dyDescent="0.3">
      <c r="A6303" s="21" t="s">
        <v>2780</v>
      </c>
      <c r="B6303" s="7">
        <v>33600</v>
      </c>
    </row>
    <row r="6304" spans="1:2" x14ac:dyDescent="0.3">
      <c r="A6304" s="22" t="s">
        <v>2802</v>
      </c>
      <c r="B6304" s="7">
        <v>33600</v>
      </c>
    </row>
    <row r="6305" spans="1:2" x14ac:dyDescent="0.3">
      <c r="A6305" s="23">
        <v>45988.533252314817</v>
      </c>
      <c r="B6305" s="7">
        <v>33600</v>
      </c>
    </row>
    <row r="6306" spans="1:2" x14ac:dyDescent="0.3">
      <c r="A6306" s="20" t="s">
        <v>2733</v>
      </c>
      <c r="B6306" s="7">
        <v>12600</v>
      </c>
    </row>
    <row r="6307" spans="1:2" x14ac:dyDescent="0.3">
      <c r="A6307" s="21" t="s">
        <v>2762</v>
      </c>
      <c r="B6307" s="7">
        <v>12600</v>
      </c>
    </row>
    <row r="6308" spans="1:2" x14ac:dyDescent="0.3">
      <c r="A6308" s="22" t="s">
        <v>2758</v>
      </c>
      <c r="B6308" s="7">
        <v>12600</v>
      </c>
    </row>
    <row r="6309" spans="1:2" x14ac:dyDescent="0.3">
      <c r="A6309" s="23">
        <v>45988.580555555556</v>
      </c>
      <c r="B6309" s="7">
        <v>12600</v>
      </c>
    </row>
    <row r="6310" spans="1:2" x14ac:dyDescent="0.3">
      <c r="A6310" s="20" t="s">
        <v>2734</v>
      </c>
      <c r="B6310" s="7">
        <v>14300</v>
      </c>
    </row>
    <row r="6311" spans="1:2" x14ac:dyDescent="0.3">
      <c r="A6311" s="21" t="s">
        <v>2776</v>
      </c>
      <c r="B6311" s="7">
        <v>14300</v>
      </c>
    </row>
    <row r="6312" spans="1:2" x14ac:dyDescent="0.3">
      <c r="A6312" s="22" t="s">
        <v>2749</v>
      </c>
      <c r="B6312" s="7">
        <v>14300</v>
      </c>
    </row>
    <row r="6313" spans="1:2" x14ac:dyDescent="0.3">
      <c r="A6313" s="23">
        <v>45988.618622685186</v>
      </c>
      <c r="B6313" s="7">
        <v>14300</v>
      </c>
    </row>
    <row r="6314" spans="1:2" x14ac:dyDescent="0.3">
      <c r="A6314" s="20" t="s">
        <v>2735</v>
      </c>
      <c r="B6314" s="7">
        <v>47250</v>
      </c>
    </row>
    <row r="6315" spans="1:2" x14ac:dyDescent="0.3">
      <c r="A6315" s="21" t="s">
        <v>2754</v>
      </c>
      <c r="B6315" s="7">
        <v>47250</v>
      </c>
    </row>
    <row r="6316" spans="1:2" x14ac:dyDescent="0.3">
      <c r="A6316" s="22" t="s">
        <v>2767</v>
      </c>
      <c r="B6316" s="7">
        <v>47250</v>
      </c>
    </row>
    <row r="6317" spans="1:2" x14ac:dyDescent="0.3">
      <c r="A6317" s="23">
        <v>45988.644942129627</v>
      </c>
      <c r="B6317" s="7">
        <v>47250</v>
      </c>
    </row>
    <row r="6318" spans="1:2" x14ac:dyDescent="0.3">
      <c r="A6318" s="20" t="s">
        <v>2736</v>
      </c>
      <c r="B6318" s="7">
        <v>24000</v>
      </c>
    </row>
    <row r="6319" spans="1:2" x14ac:dyDescent="0.3">
      <c r="A6319" s="21" t="s">
        <v>2776</v>
      </c>
      <c r="B6319" s="7">
        <v>24000</v>
      </c>
    </row>
    <row r="6320" spans="1:2" x14ac:dyDescent="0.3">
      <c r="A6320" s="22" t="s">
        <v>2777</v>
      </c>
      <c r="B6320" s="7">
        <v>24000</v>
      </c>
    </row>
    <row r="6321" spans="1:2" x14ac:dyDescent="0.3">
      <c r="A6321" s="23">
        <v>45988.701747685183</v>
      </c>
      <c r="B6321" s="7">
        <v>24000</v>
      </c>
    </row>
    <row r="6322" spans="1:2" x14ac:dyDescent="0.3">
      <c r="A6322" s="20" t="s">
        <v>2737</v>
      </c>
      <c r="B6322" s="7">
        <v>93050</v>
      </c>
    </row>
    <row r="6323" spans="1:2" x14ac:dyDescent="0.3">
      <c r="A6323" s="21" t="s">
        <v>2746</v>
      </c>
      <c r="B6323" s="7">
        <v>11400</v>
      </c>
    </row>
    <row r="6324" spans="1:2" x14ac:dyDescent="0.3">
      <c r="A6324" s="22" t="s">
        <v>2782</v>
      </c>
      <c r="B6324" s="7">
        <v>11400</v>
      </c>
    </row>
    <row r="6325" spans="1:2" x14ac:dyDescent="0.3">
      <c r="A6325" s="23">
        <v>45988.717650462961</v>
      </c>
      <c r="B6325" s="7">
        <v>11400</v>
      </c>
    </row>
    <row r="6326" spans="1:2" x14ac:dyDescent="0.3">
      <c r="A6326" s="21" t="s">
        <v>2783</v>
      </c>
      <c r="B6326" s="7">
        <v>20000</v>
      </c>
    </row>
    <row r="6327" spans="1:2" x14ac:dyDescent="0.3">
      <c r="A6327" s="22" t="s">
        <v>2799</v>
      </c>
      <c r="B6327" s="7">
        <v>20000</v>
      </c>
    </row>
    <row r="6328" spans="1:2" x14ac:dyDescent="0.3">
      <c r="A6328" s="23">
        <v>45988.720231481479</v>
      </c>
      <c r="B6328" s="7">
        <v>20000</v>
      </c>
    </row>
    <row r="6329" spans="1:2" x14ac:dyDescent="0.3">
      <c r="A6329" s="21" t="s">
        <v>2775</v>
      </c>
      <c r="B6329" s="7">
        <v>48000</v>
      </c>
    </row>
    <row r="6330" spans="1:2" x14ac:dyDescent="0.3">
      <c r="A6330" s="22" t="s">
        <v>2757</v>
      </c>
      <c r="B6330" s="7">
        <v>48000</v>
      </c>
    </row>
    <row r="6331" spans="1:2" x14ac:dyDescent="0.3">
      <c r="A6331" s="23">
        <v>45988.72923611111</v>
      </c>
      <c r="B6331" s="7">
        <v>48000</v>
      </c>
    </row>
    <row r="6332" spans="1:2" x14ac:dyDescent="0.3">
      <c r="A6332" s="21" t="s">
        <v>2805</v>
      </c>
      <c r="B6332" s="7">
        <v>13650</v>
      </c>
    </row>
    <row r="6333" spans="1:2" x14ac:dyDescent="0.3">
      <c r="A6333" s="22" t="s">
        <v>2793</v>
      </c>
      <c r="B6333" s="7">
        <v>13650</v>
      </c>
    </row>
    <row r="6334" spans="1:2" x14ac:dyDescent="0.3">
      <c r="A6334" s="23">
        <v>45988.74796296296</v>
      </c>
      <c r="B6334" s="7">
        <v>13650</v>
      </c>
    </row>
    <row r="6335" spans="1:2" x14ac:dyDescent="0.3">
      <c r="A6335" s="20" t="s">
        <v>2741</v>
      </c>
      <c r="B6335" s="7">
        <v>47400</v>
      </c>
    </row>
    <row r="6336" spans="1:2" x14ac:dyDescent="0.3">
      <c r="A6336" s="21" t="s">
        <v>2785</v>
      </c>
      <c r="B6336" s="7">
        <v>32000</v>
      </c>
    </row>
    <row r="6337" spans="1:2" x14ac:dyDescent="0.3">
      <c r="A6337" s="22" t="s">
        <v>2797</v>
      </c>
      <c r="B6337" s="7">
        <v>32000</v>
      </c>
    </row>
    <row r="6338" spans="1:2" x14ac:dyDescent="0.3">
      <c r="A6338" s="23">
        <v>45988.878483796296</v>
      </c>
      <c r="B6338" s="7">
        <v>32000</v>
      </c>
    </row>
    <row r="6339" spans="1:2" x14ac:dyDescent="0.3">
      <c r="A6339" s="21" t="s">
        <v>2765</v>
      </c>
      <c r="B6339" s="7">
        <v>15399.999999999998</v>
      </c>
    </row>
    <row r="6340" spans="1:2" x14ac:dyDescent="0.3">
      <c r="A6340" s="22" t="s">
        <v>2775</v>
      </c>
      <c r="B6340" s="7">
        <v>15399.999999999998</v>
      </c>
    </row>
    <row r="6341" spans="1:2" x14ac:dyDescent="0.3">
      <c r="A6341" s="23">
        <v>45988.910763888889</v>
      </c>
      <c r="B6341" s="7">
        <v>15399.999999999998</v>
      </c>
    </row>
    <row r="6342" spans="1:2" x14ac:dyDescent="0.3">
      <c r="A6342" s="20" t="s">
        <v>2742</v>
      </c>
      <c r="B6342" s="7">
        <v>20000</v>
      </c>
    </row>
    <row r="6343" spans="1:2" x14ac:dyDescent="0.3">
      <c r="A6343" s="21" t="s">
        <v>2761</v>
      </c>
      <c r="B6343" s="7">
        <v>20000</v>
      </c>
    </row>
    <row r="6344" spans="1:2" x14ac:dyDescent="0.3">
      <c r="A6344" s="22" t="s">
        <v>2766</v>
      </c>
      <c r="B6344" s="7">
        <v>20000</v>
      </c>
    </row>
    <row r="6345" spans="1:2" x14ac:dyDescent="0.3">
      <c r="A6345" s="23">
        <v>45988.930960648147</v>
      </c>
      <c r="B6345" s="7">
        <v>20000</v>
      </c>
    </row>
    <row r="6346" spans="1:2" x14ac:dyDescent="0.3">
      <c r="A6346" s="19" t="s">
        <v>2686</v>
      </c>
      <c r="B6346" s="7">
        <v>467650</v>
      </c>
    </row>
    <row r="6347" spans="1:2" x14ac:dyDescent="0.3">
      <c r="A6347" s="20" t="s">
        <v>2720</v>
      </c>
      <c r="B6347" s="7">
        <v>21600</v>
      </c>
    </row>
    <row r="6348" spans="1:2" x14ac:dyDescent="0.3">
      <c r="A6348" s="21" t="s">
        <v>2783</v>
      </c>
      <c r="B6348" s="7">
        <v>21600</v>
      </c>
    </row>
    <row r="6349" spans="1:2" x14ac:dyDescent="0.3">
      <c r="A6349" s="22" t="s">
        <v>2763</v>
      </c>
      <c r="B6349" s="7">
        <v>21600</v>
      </c>
    </row>
    <row r="6350" spans="1:2" x14ac:dyDescent="0.3">
      <c r="A6350" s="23">
        <v>45989.012175925927</v>
      </c>
      <c r="B6350" s="7">
        <v>21600</v>
      </c>
    </row>
    <row r="6351" spans="1:2" x14ac:dyDescent="0.3">
      <c r="A6351" s="20" t="s">
        <v>2722</v>
      </c>
      <c r="B6351" s="7">
        <v>31049.999999999996</v>
      </c>
    </row>
    <row r="6352" spans="1:2" x14ac:dyDescent="0.3">
      <c r="A6352" s="21" t="s">
        <v>2770</v>
      </c>
      <c r="B6352" s="7">
        <v>31049.999999999996</v>
      </c>
    </row>
    <row r="6353" spans="1:2" x14ac:dyDescent="0.3">
      <c r="A6353" s="22" t="s">
        <v>2759</v>
      </c>
      <c r="B6353" s="7">
        <v>31049.999999999996</v>
      </c>
    </row>
    <row r="6354" spans="1:2" x14ac:dyDescent="0.3">
      <c r="A6354" s="23">
        <v>45989.100219907406</v>
      </c>
      <c r="B6354" s="7">
        <v>31049.999999999996</v>
      </c>
    </row>
    <row r="6355" spans="1:2" x14ac:dyDescent="0.3">
      <c r="A6355" s="20" t="s">
        <v>2727</v>
      </c>
      <c r="B6355" s="7">
        <v>24000</v>
      </c>
    </row>
    <row r="6356" spans="1:2" x14ac:dyDescent="0.3">
      <c r="A6356" s="21" t="s">
        <v>2748</v>
      </c>
      <c r="B6356" s="7">
        <v>24000</v>
      </c>
    </row>
    <row r="6357" spans="1:2" x14ac:dyDescent="0.3">
      <c r="A6357" s="22" t="s">
        <v>2800</v>
      </c>
      <c r="B6357" s="7">
        <v>24000</v>
      </c>
    </row>
    <row r="6358" spans="1:2" x14ac:dyDescent="0.3">
      <c r="A6358" s="23">
        <v>45989.298541666663</v>
      </c>
      <c r="B6358" s="7">
        <v>24000</v>
      </c>
    </row>
    <row r="6359" spans="1:2" x14ac:dyDescent="0.3">
      <c r="A6359" s="20" t="s">
        <v>2728</v>
      </c>
      <c r="B6359" s="7">
        <v>16500</v>
      </c>
    </row>
    <row r="6360" spans="1:2" x14ac:dyDescent="0.3">
      <c r="A6360" s="21" t="s">
        <v>2803</v>
      </c>
      <c r="B6360" s="7">
        <v>16500</v>
      </c>
    </row>
    <row r="6361" spans="1:2" x14ac:dyDescent="0.3">
      <c r="A6361" s="22" t="s">
        <v>2782</v>
      </c>
      <c r="B6361" s="7">
        <v>16500</v>
      </c>
    </row>
    <row r="6362" spans="1:2" x14ac:dyDescent="0.3">
      <c r="A6362" s="23">
        <v>45989.36278935185</v>
      </c>
      <c r="B6362" s="7">
        <v>16500</v>
      </c>
    </row>
    <row r="6363" spans="1:2" x14ac:dyDescent="0.3">
      <c r="A6363" s="20" t="s">
        <v>2729</v>
      </c>
      <c r="B6363" s="7">
        <v>86100</v>
      </c>
    </row>
    <row r="6364" spans="1:2" x14ac:dyDescent="0.3">
      <c r="A6364" s="21" t="s">
        <v>2757</v>
      </c>
      <c r="B6364" s="7">
        <v>60000</v>
      </c>
    </row>
    <row r="6365" spans="1:2" x14ac:dyDescent="0.3">
      <c r="A6365" s="22" t="s">
        <v>2753</v>
      </c>
      <c r="B6365" s="7">
        <v>60000</v>
      </c>
    </row>
    <row r="6366" spans="1:2" x14ac:dyDescent="0.3">
      <c r="A6366" s="23">
        <v>45989.379548611112</v>
      </c>
      <c r="B6366" s="7">
        <v>60000</v>
      </c>
    </row>
    <row r="6367" spans="1:2" x14ac:dyDescent="0.3">
      <c r="A6367" s="21" t="s">
        <v>2771</v>
      </c>
      <c r="B6367" s="7">
        <v>9600</v>
      </c>
    </row>
    <row r="6368" spans="1:2" x14ac:dyDescent="0.3">
      <c r="A6368" s="22" t="s">
        <v>2792</v>
      </c>
      <c r="B6368" s="7">
        <v>9600</v>
      </c>
    </row>
    <row r="6369" spans="1:2" x14ac:dyDescent="0.3">
      <c r="A6369" s="23">
        <v>45989.407546296294</v>
      </c>
      <c r="B6369" s="7">
        <v>9600</v>
      </c>
    </row>
    <row r="6370" spans="1:2" x14ac:dyDescent="0.3">
      <c r="A6370" s="21" t="s">
        <v>2802</v>
      </c>
      <c r="B6370" s="7">
        <v>16500</v>
      </c>
    </row>
    <row r="6371" spans="1:2" x14ac:dyDescent="0.3">
      <c r="A6371" s="22" t="s">
        <v>2755</v>
      </c>
      <c r="B6371" s="7">
        <v>16500</v>
      </c>
    </row>
    <row r="6372" spans="1:2" x14ac:dyDescent="0.3">
      <c r="A6372" s="23">
        <v>45989.411921296298</v>
      </c>
      <c r="B6372" s="7">
        <v>16500</v>
      </c>
    </row>
    <row r="6373" spans="1:2" x14ac:dyDescent="0.3">
      <c r="A6373" s="20" t="s">
        <v>2731</v>
      </c>
      <c r="B6373" s="7">
        <v>10000</v>
      </c>
    </row>
    <row r="6374" spans="1:2" x14ac:dyDescent="0.3">
      <c r="A6374" s="21" t="s">
        <v>2774</v>
      </c>
      <c r="B6374" s="7">
        <v>10000</v>
      </c>
    </row>
    <row r="6375" spans="1:2" x14ac:dyDescent="0.3">
      <c r="A6375" s="22" t="s">
        <v>2768</v>
      </c>
      <c r="B6375" s="7">
        <v>10000</v>
      </c>
    </row>
    <row r="6376" spans="1:2" x14ac:dyDescent="0.3">
      <c r="A6376" s="23">
        <v>45989.49894675926</v>
      </c>
      <c r="B6376" s="7">
        <v>10000</v>
      </c>
    </row>
    <row r="6377" spans="1:2" x14ac:dyDescent="0.3">
      <c r="A6377" s="20" t="s">
        <v>2732</v>
      </c>
      <c r="B6377" s="7">
        <v>94200</v>
      </c>
    </row>
    <row r="6378" spans="1:2" x14ac:dyDescent="0.3">
      <c r="A6378" s="21" t="s">
        <v>2761</v>
      </c>
      <c r="B6378" s="7">
        <v>94200</v>
      </c>
    </row>
    <row r="6379" spans="1:2" x14ac:dyDescent="0.3">
      <c r="A6379" s="22" t="s">
        <v>2800</v>
      </c>
      <c r="B6379" s="7">
        <v>81000</v>
      </c>
    </row>
    <row r="6380" spans="1:2" x14ac:dyDescent="0.3">
      <c r="A6380" s="23">
        <v>45989.514513888891</v>
      </c>
      <c r="B6380" s="7">
        <v>81000</v>
      </c>
    </row>
    <row r="6381" spans="1:2" x14ac:dyDescent="0.3">
      <c r="A6381" s="22" t="s">
        <v>2762</v>
      </c>
      <c r="B6381" s="7">
        <v>13200.000000000002</v>
      </c>
    </row>
    <row r="6382" spans="1:2" x14ac:dyDescent="0.3">
      <c r="A6382" s="23">
        <v>45989.514537037037</v>
      </c>
      <c r="B6382" s="7">
        <v>13200.000000000002</v>
      </c>
    </row>
    <row r="6383" spans="1:2" x14ac:dyDescent="0.3">
      <c r="A6383" s="20" t="s">
        <v>2733</v>
      </c>
      <c r="B6383" s="7">
        <v>4650</v>
      </c>
    </row>
    <row r="6384" spans="1:2" x14ac:dyDescent="0.3">
      <c r="A6384" s="21" t="s">
        <v>2803</v>
      </c>
      <c r="B6384" s="7">
        <v>4650</v>
      </c>
    </row>
    <row r="6385" spans="1:2" x14ac:dyDescent="0.3">
      <c r="A6385" s="22" t="s">
        <v>2793</v>
      </c>
      <c r="B6385" s="7">
        <v>4650</v>
      </c>
    </row>
    <row r="6386" spans="1:2" x14ac:dyDescent="0.3">
      <c r="A6386" s="23">
        <v>45989.570879629631</v>
      </c>
      <c r="B6386" s="7">
        <v>4650</v>
      </c>
    </row>
    <row r="6387" spans="1:2" x14ac:dyDescent="0.3">
      <c r="A6387" s="20" t="s">
        <v>2734</v>
      </c>
      <c r="B6387" s="7">
        <v>90750</v>
      </c>
    </row>
    <row r="6388" spans="1:2" x14ac:dyDescent="0.3">
      <c r="A6388" s="21" t="s">
        <v>2799</v>
      </c>
      <c r="B6388" s="7">
        <v>13500</v>
      </c>
    </row>
    <row r="6389" spans="1:2" x14ac:dyDescent="0.3">
      <c r="A6389" s="22" t="s">
        <v>2782</v>
      </c>
      <c r="B6389" s="7">
        <v>13500</v>
      </c>
    </row>
    <row r="6390" spans="1:2" x14ac:dyDescent="0.3">
      <c r="A6390" s="23">
        <v>45989.589178240742</v>
      </c>
      <c r="B6390" s="7">
        <v>13500</v>
      </c>
    </row>
    <row r="6391" spans="1:2" x14ac:dyDescent="0.3">
      <c r="A6391" s="21" t="s">
        <v>2746</v>
      </c>
      <c r="B6391" s="7">
        <v>40500</v>
      </c>
    </row>
    <row r="6392" spans="1:2" x14ac:dyDescent="0.3">
      <c r="A6392" s="22" t="s">
        <v>2791</v>
      </c>
      <c r="B6392" s="7">
        <v>40500</v>
      </c>
    </row>
    <row r="6393" spans="1:2" x14ac:dyDescent="0.3">
      <c r="A6393" s="23">
        <v>45989.592442129629</v>
      </c>
      <c r="B6393" s="7">
        <v>40500</v>
      </c>
    </row>
    <row r="6394" spans="1:2" x14ac:dyDescent="0.3">
      <c r="A6394" s="21" t="s">
        <v>2800</v>
      </c>
      <c r="B6394" s="7">
        <v>36750</v>
      </c>
    </row>
    <row r="6395" spans="1:2" x14ac:dyDescent="0.3">
      <c r="A6395" s="22" t="s">
        <v>2764</v>
      </c>
      <c r="B6395" s="7">
        <v>36750</v>
      </c>
    </row>
    <row r="6396" spans="1:2" x14ac:dyDescent="0.3">
      <c r="A6396" s="23">
        <v>45989.621342592596</v>
      </c>
      <c r="B6396" s="7">
        <v>36750</v>
      </c>
    </row>
    <row r="6397" spans="1:2" x14ac:dyDescent="0.3">
      <c r="A6397" s="20" t="s">
        <v>2736</v>
      </c>
      <c r="B6397" s="7">
        <v>49500.000000000007</v>
      </c>
    </row>
    <row r="6398" spans="1:2" x14ac:dyDescent="0.3">
      <c r="A6398" s="21" t="s">
        <v>2748</v>
      </c>
      <c r="B6398" s="7">
        <v>49500.000000000007</v>
      </c>
    </row>
    <row r="6399" spans="1:2" x14ac:dyDescent="0.3">
      <c r="A6399" s="22" t="s">
        <v>2756</v>
      </c>
      <c r="B6399" s="7">
        <v>49500.000000000007</v>
      </c>
    </row>
    <row r="6400" spans="1:2" x14ac:dyDescent="0.3">
      <c r="A6400" s="23">
        <v>45989.673379629632</v>
      </c>
      <c r="B6400" s="7">
        <v>49500.000000000007</v>
      </c>
    </row>
    <row r="6401" spans="1:2" x14ac:dyDescent="0.3">
      <c r="A6401" s="20" t="s">
        <v>2740</v>
      </c>
      <c r="B6401" s="7">
        <v>16800</v>
      </c>
    </row>
    <row r="6402" spans="1:2" x14ac:dyDescent="0.3">
      <c r="A6402" s="21" t="s">
        <v>2754</v>
      </c>
      <c r="B6402" s="7">
        <v>16800</v>
      </c>
    </row>
    <row r="6403" spans="1:2" x14ac:dyDescent="0.3">
      <c r="A6403" s="22" t="s">
        <v>2796</v>
      </c>
      <c r="B6403" s="7">
        <v>16800</v>
      </c>
    </row>
    <row r="6404" spans="1:2" x14ac:dyDescent="0.3">
      <c r="A6404" s="23">
        <v>45989.853460648148</v>
      </c>
      <c r="B6404" s="7">
        <v>16800</v>
      </c>
    </row>
    <row r="6405" spans="1:2" x14ac:dyDescent="0.3">
      <c r="A6405" s="20" t="s">
        <v>2741</v>
      </c>
      <c r="B6405" s="7">
        <v>22500</v>
      </c>
    </row>
    <row r="6406" spans="1:2" x14ac:dyDescent="0.3">
      <c r="A6406" s="21" t="s">
        <v>2749</v>
      </c>
      <c r="B6406" s="7">
        <v>22500</v>
      </c>
    </row>
    <row r="6407" spans="1:2" x14ac:dyDescent="0.3">
      <c r="A6407" s="22" t="s">
        <v>2800</v>
      </c>
      <c r="B6407" s="7">
        <v>22500</v>
      </c>
    </row>
    <row r="6408" spans="1:2" x14ac:dyDescent="0.3">
      <c r="A6408" s="23">
        <v>45989.90965277778</v>
      </c>
      <c r="B6408" s="7">
        <v>22500</v>
      </c>
    </row>
    <row r="6409" spans="1:2" x14ac:dyDescent="0.3">
      <c r="A6409" s="19" t="s">
        <v>2687</v>
      </c>
      <c r="B6409" s="7">
        <v>393500</v>
      </c>
    </row>
    <row r="6410" spans="1:2" x14ac:dyDescent="0.3">
      <c r="A6410" s="20" t="s">
        <v>2726</v>
      </c>
      <c r="B6410" s="7">
        <v>6000</v>
      </c>
    </row>
    <row r="6411" spans="1:2" x14ac:dyDescent="0.3">
      <c r="A6411" s="21" t="s">
        <v>2796</v>
      </c>
      <c r="B6411" s="7">
        <v>6000</v>
      </c>
    </row>
    <row r="6412" spans="1:2" x14ac:dyDescent="0.3">
      <c r="A6412" s="22" t="s">
        <v>2778</v>
      </c>
      <c r="B6412" s="7">
        <v>6000</v>
      </c>
    </row>
    <row r="6413" spans="1:2" x14ac:dyDescent="0.3">
      <c r="A6413" s="23">
        <v>45990.291365740741</v>
      </c>
      <c r="B6413" s="7">
        <v>6000</v>
      </c>
    </row>
    <row r="6414" spans="1:2" x14ac:dyDescent="0.3">
      <c r="A6414" s="20" t="s">
        <v>2728</v>
      </c>
      <c r="B6414" s="7">
        <v>16800</v>
      </c>
    </row>
    <row r="6415" spans="1:2" x14ac:dyDescent="0.3">
      <c r="A6415" s="21" t="s">
        <v>2751</v>
      </c>
      <c r="B6415" s="7">
        <v>16800</v>
      </c>
    </row>
    <row r="6416" spans="1:2" x14ac:dyDescent="0.3">
      <c r="A6416" s="22" t="s">
        <v>2762</v>
      </c>
      <c r="B6416" s="7">
        <v>16800</v>
      </c>
    </row>
    <row r="6417" spans="1:2" x14ac:dyDescent="0.3">
      <c r="A6417" s="23">
        <v>45990.341620370367</v>
      </c>
      <c r="B6417" s="7">
        <v>16800</v>
      </c>
    </row>
    <row r="6418" spans="1:2" x14ac:dyDescent="0.3">
      <c r="A6418" s="20" t="s">
        <v>2729</v>
      </c>
      <c r="B6418" s="7">
        <v>97700</v>
      </c>
    </row>
    <row r="6419" spans="1:2" x14ac:dyDescent="0.3">
      <c r="A6419" s="21" t="s">
        <v>2791</v>
      </c>
      <c r="B6419" s="7">
        <v>59000</v>
      </c>
    </row>
    <row r="6420" spans="1:2" x14ac:dyDescent="0.3">
      <c r="A6420" s="22" t="s">
        <v>2788</v>
      </c>
      <c r="B6420" s="7">
        <v>59000</v>
      </c>
    </row>
    <row r="6421" spans="1:2" x14ac:dyDescent="0.3">
      <c r="A6421" s="23">
        <v>45990.380104166667</v>
      </c>
      <c r="B6421" s="7">
        <v>59000</v>
      </c>
    </row>
    <row r="6422" spans="1:2" x14ac:dyDescent="0.3">
      <c r="A6422" s="21" t="s">
        <v>2748</v>
      </c>
      <c r="B6422" s="7">
        <v>20000</v>
      </c>
    </row>
    <row r="6423" spans="1:2" x14ac:dyDescent="0.3">
      <c r="A6423" s="22" t="s">
        <v>2758</v>
      </c>
      <c r="B6423" s="7">
        <v>20000</v>
      </c>
    </row>
    <row r="6424" spans="1:2" x14ac:dyDescent="0.3">
      <c r="A6424" s="23">
        <v>45990.381249999999</v>
      </c>
      <c r="B6424" s="7">
        <v>20000</v>
      </c>
    </row>
    <row r="6425" spans="1:2" x14ac:dyDescent="0.3">
      <c r="A6425" s="21" t="s">
        <v>2803</v>
      </c>
      <c r="B6425" s="7">
        <v>18700</v>
      </c>
    </row>
    <row r="6426" spans="1:2" x14ac:dyDescent="0.3">
      <c r="A6426" s="22" t="s">
        <v>2797</v>
      </c>
      <c r="B6426" s="7">
        <v>18700</v>
      </c>
    </row>
    <row r="6427" spans="1:2" x14ac:dyDescent="0.3">
      <c r="A6427" s="23">
        <v>45990.404178240744</v>
      </c>
      <c r="B6427" s="7">
        <v>18700</v>
      </c>
    </row>
    <row r="6428" spans="1:2" x14ac:dyDescent="0.3">
      <c r="A6428" s="20" t="s">
        <v>2733</v>
      </c>
      <c r="B6428" s="7">
        <v>18900</v>
      </c>
    </row>
    <row r="6429" spans="1:2" x14ac:dyDescent="0.3">
      <c r="A6429" s="21" t="s">
        <v>2765</v>
      </c>
      <c r="B6429" s="7">
        <v>18900</v>
      </c>
    </row>
    <row r="6430" spans="1:2" x14ac:dyDescent="0.3">
      <c r="A6430" s="22" t="s">
        <v>2764</v>
      </c>
      <c r="B6430" s="7">
        <v>18900</v>
      </c>
    </row>
    <row r="6431" spans="1:2" x14ac:dyDescent="0.3">
      <c r="A6431" s="23">
        <v>45990.577592592592</v>
      </c>
      <c r="B6431" s="7">
        <v>18900</v>
      </c>
    </row>
    <row r="6432" spans="1:2" x14ac:dyDescent="0.3">
      <c r="A6432" s="20" t="s">
        <v>2735</v>
      </c>
      <c r="B6432" s="7">
        <v>58000</v>
      </c>
    </row>
    <row r="6433" spans="1:2" x14ac:dyDescent="0.3">
      <c r="A6433" s="21" t="s">
        <v>2759</v>
      </c>
      <c r="B6433" s="7">
        <v>12000</v>
      </c>
    </row>
    <row r="6434" spans="1:2" x14ac:dyDescent="0.3">
      <c r="A6434" s="22" t="s">
        <v>2777</v>
      </c>
      <c r="B6434" s="7">
        <v>12000</v>
      </c>
    </row>
    <row r="6435" spans="1:2" x14ac:dyDescent="0.3">
      <c r="A6435" s="23">
        <v>45990.638553240744</v>
      </c>
      <c r="B6435" s="7">
        <v>12000</v>
      </c>
    </row>
    <row r="6436" spans="1:2" x14ac:dyDescent="0.3">
      <c r="A6436" s="21" t="s">
        <v>2756</v>
      </c>
      <c r="B6436" s="7">
        <v>46000</v>
      </c>
    </row>
    <row r="6437" spans="1:2" x14ac:dyDescent="0.3">
      <c r="A6437" s="22" t="s">
        <v>2797</v>
      </c>
      <c r="B6437" s="7">
        <v>46000</v>
      </c>
    </row>
    <row r="6438" spans="1:2" x14ac:dyDescent="0.3">
      <c r="A6438" s="23">
        <v>45990.652789351851</v>
      </c>
      <c r="B6438" s="7">
        <v>46000</v>
      </c>
    </row>
    <row r="6439" spans="1:2" x14ac:dyDescent="0.3">
      <c r="A6439" s="20" t="s">
        <v>2738</v>
      </c>
      <c r="B6439" s="7">
        <v>127000</v>
      </c>
    </row>
    <row r="6440" spans="1:2" x14ac:dyDescent="0.3">
      <c r="A6440" s="21" t="s">
        <v>2804</v>
      </c>
      <c r="B6440" s="7">
        <v>115000</v>
      </c>
    </row>
    <row r="6441" spans="1:2" x14ac:dyDescent="0.3">
      <c r="A6441" s="22" t="s">
        <v>2756</v>
      </c>
      <c r="B6441" s="7">
        <v>115000</v>
      </c>
    </row>
    <row r="6442" spans="1:2" x14ac:dyDescent="0.3">
      <c r="A6442" s="23">
        <v>45990.766435185185</v>
      </c>
      <c r="B6442" s="7">
        <v>115000</v>
      </c>
    </row>
    <row r="6443" spans="1:2" x14ac:dyDescent="0.3">
      <c r="A6443" s="21" t="s">
        <v>2805</v>
      </c>
      <c r="B6443" s="7">
        <v>12000</v>
      </c>
    </row>
    <row r="6444" spans="1:2" x14ac:dyDescent="0.3">
      <c r="A6444" s="22" t="s">
        <v>2747</v>
      </c>
      <c r="B6444" s="7">
        <v>12000</v>
      </c>
    </row>
    <row r="6445" spans="1:2" x14ac:dyDescent="0.3">
      <c r="A6445" s="23">
        <v>45990.79</v>
      </c>
      <c r="B6445" s="7">
        <v>12000</v>
      </c>
    </row>
    <row r="6446" spans="1:2" x14ac:dyDescent="0.3">
      <c r="A6446" s="20" t="s">
        <v>2739</v>
      </c>
      <c r="B6446" s="7">
        <v>18000</v>
      </c>
    </row>
    <row r="6447" spans="1:2" x14ac:dyDescent="0.3">
      <c r="A6447" s="21" t="s">
        <v>2777</v>
      </c>
      <c r="B6447" s="7">
        <v>18000</v>
      </c>
    </row>
    <row r="6448" spans="1:2" x14ac:dyDescent="0.3">
      <c r="A6448" s="22" t="s">
        <v>2746</v>
      </c>
      <c r="B6448" s="7">
        <v>18000</v>
      </c>
    </row>
    <row r="6449" spans="1:2" x14ac:dyDescent="0.3">
      <c r="A6449" s="23">
        <v>45990.813344907408</v>
      </c>
      <c r="B6449" s="7">
        <v>18000</v>
      </c>
    </row>
    <row r="6450" spans="1:2" x14ac:dyDescent="0.3">
      <c r="A6450" s="20" t="s">
        <v>2743</v>
      </c>
      <c r="B6450" s="7">
        <v>51100</v>
      </c>
    </row>
    <row r="6451" spans="1:2" x14ac:dyDescent="0.3">
      <c r="A6451" s="21" t="s">
        <v>2780</v>
      </c>
      <c r="B6451" s="7">
        <v>51100</v>
      </c>
    </row>
    <row r="6452" spans="1:2" x14ac:dyDescent="0.3">
      <c r="A6452" s="22" t="s">
        <v>2783</v>
      </c>
      <c r="B6452" s="7">
        <v>51100</v>
      </c>
    </row>
    <row r="6453" spans="1:2" x14ac:dyDescent="0.3">
      <c r="A6453" s="23">
        <v>45990.991168981483</v>
      </c>
      <c r="B6453" s="7">
        <v>51100</v>
      </c>
    </row>
    <row r="6454" spans="1:2" x14ac:dyDescent="0.3">
      <c r="A6454" s="19" t="s">
        <v>2688</v>
      </c>
      <c r="B6454" s="7">
        <v>712400</v>
      </c>
    </row>
    <row r="6455" spans="1:2" x14ac:dyDescent="0.3">
      <c r="A6455" s="20" t="s">
        <v>2727</v>
      </c>
      <c r="B6455" s="7">
        <v>20000</v>
      </c>
    </row>
    <row r="6456" spans="1:2" x14ac:dyDescent="0.3">
      <c r="A6456" s="21" t="s">
        <v>2772</v>
      </c>
      <c r="B6456" s="7">
        <v>20000</v>
      </c>
    </row>
    <row r="6457" spans="1:2" x14ac:dyDescent="0.3">
      <c r="A6457" s="22" t="s">
        <v>2773</v>
      </c>
      <c r="B6457" s="7">
        <v>20000</v>
      </c>
    </row>
    <row r="6458" spans="1:2" x14ac:dyDescent="0.3">
      <c r="A6458" s="23">
        <v>45991.310717592591</v>
      </c>
      <c r="B6458" s="7">
        <v>20000</v>
      </c>
    </row>
    <row r="6459" spans="1:2" x14ac:dyDescent="0.3">
      <c r="A6459" s="20" t="s">
        <v>2729</v>
      </c>
      <c r="B6459" s="7">
        <v>7000</v>
      </c>
    </row>
    <row r="6460" spans="1:2" x14ac:dyDescent="0.3">
      <c r="A6460" s="21" t="s">
        <v>2804</v>
      </c>
      <c r="B6460" s="7">
        <v>7000</v>
      </c>
    </row>
    <row r="6461" spans="1:2" x14ac:dyDescent="0.3">
      <c r="A6461" s="22" t="s">
        <v>2752</v>
      </c>
      <c r="B6461" s="7">
        <v>7000</v>
      </c>
    </row>
    <row r="6462" spans="1:2" x14ac:dyDescent="0.3">
      <c r="A6462" s="23">
        <v>45991.391527777778</v>
      </c>
      <c r="B6462" s="7">
        <v>7000</v>
      </c>
    </row>
    <row r="6463" spans="1:2" x14ac:dyDescent="0.3">
      <c r="A6463" s="20" t="s">
        <v>2730</v>
      </c>
      <c r="B6463" s="7">
        <v>59500</v>
      </c>
    </row>
    <row r="6464" spans="1:2" x14ac:dyDescent="0.3">
      <c r="A6464" s="21" t="s">
        <v>2777</v>
      </c>
      <c r="B6464" s="7">
        <v>59500</v>
      </c>
    </row>
    <row r="6465" spans="1:2" x14ac:dyDescent="0.3">
      <c r="A6465" s="22" t="s">
        <v>2752</v>
      </c>
      <c r="B6465" s="7">
        <v>59500</v>
      </c>
    </row>
    <row r="6466" spans="1:2" x14ac:dyDescent="0.3">
      <c r="A6466" s="23">
        <v>45991.438750000001</v>
      </c>
      <c r="B6466" s="7">
        <v>59500</v>
      </c>
    </row>
    <row r="6467" spans="1:2" x14ac:dyDescent="0.3">
      <c r="A6467" s="20" t="s">
        <v>2731</v>
      </c>
      <c r="B6467" s="7">
        <v>31250</v>
      </c>
    </row>
    <row r="6468" spans="1:2" x14ac:dyDescent="0.3">
      <c r="A6468" s="21" t="s">
        <v>2787</v>
      </c>
      <c r="B6468" s="7">
        <v>26250</v>
      </c>
    </row>
    <row r="6469" spans="1:2" x14ac:dyDescent="0.3">
      <c r="A6469" s="22" t="s">
        <v>2749</v>
      </c>
      <c r="B6469" s="7">
        <v>26250</v>
      </c>
    </row>
    <row r="6470" spans="1:2" x14ac:dyDescent="0.3">
      <c r="A6470" s="23">
        <v>45991.467233796298</v>
      </c>
      <c r="B6470" s="7">
        <v>26250</v>
      </c>
    </row>
    <row r="6471" spans="1:2" x14ac:dyDescent="0.3">
      <c r="A6471" s="21" t="s">
        <v>2761</v>
      </c>
      <c r="B6471" s="7">
        <v>5000</v>
      </c>
    </row>
    <row r="6472" spans="1:2" x14ac:dyDescent="0.3">
      <c r="A6472" s="22" t="s">
        <v>2799</v>
      </c>
      <c r="B6472" s="7">
        <v>5000</v>
      </c>
    </row>
    <row r="6473" spans="1:2" x14ac:dyDescent="0.3">
      <c r="A6473" s="23">
        <v>45991.472314814811</v>
      </c>
      <c r="B6473" s="7">
        <v>5000</v>
      </c>
    </row>
    <row r="6474" spans="1:2" x14ac:dyDescent="0.3">
      <c r="A6474" s="20" t="s">
        <v>2732</v>
      </c>
      <c r="B6474" s="7">
        <v>75250</v>
      </c>
    </row>
    <row r="6475" spans="1:2" x14ac:dyDescent="0.3">
      <c r="A6475" s="21" t="s">
        <v>2783</v>
      </c>
      <c r="B6475" s="7">
        <v>75250</v>
      </c>
    </row>
    <row r="6476" spans="1:2" x14ac:dyDescent="0.3">
      <c r="A6476" s="22" t="s">
        <v>2758</v>
      </c>
      <c r="B6476" s="7">
        <v>75250</v>
      </c>
    </row>
    <row r="6477" spans="1:2" x14ac:dyDescent="0.3">
      <c r="A6477" s="23">
        <v>45991.511805555558</v>
      </c>
      <c r="B6477" s="7">
        <v>75250</v>
      </c>
    </row>
    <row r="6478" spans="1:2" x14ac:dyDescent="0.3">
      <c r="A6478" s="20" t="s">
        <v>2733</v>
      </c>
      <c r="B6478" s="7">
        <v>62999.999999999993</v>
      </c>
    </row>
    <row r="6479" spans="1:2" x14ac:dyDescent="0.3">
      <c r="A6479" s="21" t="s">
        <v>2759</v>
      </c>
      <c r="B6479" s="7">
        <v>62999.999999999993</v>
      </c>
    </row>
    <row r="6480" spans="1:2" x14ac:dyDescent="0.3">
      <c r="A6480" s="22" t="s">
        <v>2792</v>
      </c>
      <c r="B6480" s="7">
        <v>62999.999999999993</v>
      </c>
    </row>
    <row r="6481" spans="1:2" x14ac:dyDescent="0.3">
      <c r="A6481" s="23">
        <v>45991.555462962962</v>
      </c>
      <c r="B6481" s="7">
        <v>62999.999999999993</v>
      </c>
    </row>
    <row r="6482" spans="1:2" x14ac:dyDescent="0.3">
      <c r="A6482" s="20" t="s">
        <v>2735</v>
      </c>
      <c r="B6482" s="7">
        <v>230000</v>
      </c>
    </row>
    <row r="6483" spans="1:2" x14ac:dyDescent="0.3">
      <c r="A6483" s="21" t="s">
        <v>2782</v>
      </c>
      <c r="B6483" s="7">
        <v>69000</v>
      </c>
    </row>
    <row r="6484" spans="1:2" x14ac:dyDescent="0.3">
      <c r="A6484" s="22" t="s">
        <v>2768</v>
      </c>
      <c r="B6484" s="7">
        <v>69000</v>
      </c>
    </row>
    <row r="6485" spans="1:2" x14ac:dyDescent="0.3">
      <c r="A6485" s="23">
        <v>45991.642696759256</v>
      </c>
      <c r="B6485" s="7">
        <v>69000</v>
      </c>
    </row>
    <row r="6486" spans="1:2" x14ac:dyDescent="0.3">
      <c r="A6486" s="21" t="s">
        <v>2766</v>
      </c>
      <c r="B6486" s="7">
        <v>161000</v>
      </c>
    </row>
    <row r="6487" spans="1:2" x14ac:dyDescent="0.3">
      <c r="A6487" s="22" t="s">
        <v>2759</v>
      </c>
      <c r="B6487" s="7">
        <v>161000</v>
      </c>
    </row>
    <row r="6488" spans="1:2" x14ac:dyDescent="0.3">
      <c r="A6488" s="23">
        <v>45991.649525462963</v>
      </c>
      <c r="B6488" s="7">
        <v>161000</v>
      </c>
    </row>
    <row r="6489" spans="1:2" x14ac:dyDescent="0.3">
      <c r="A6489" s="20" t="s">
        <v>2737</v>
      </c>
      <c r="B6489" s="7">
        <v>78000</v>
      </c>
    </row>
    <row r="6490" spans="1:2" x14ac:dyDescent="0.3">
      <c r="A6490" s="21" t="s">
        <v>2799</v>
      </c>
      <c r="B6490" s="7">
        <v>4500</v>
      </c>
    </row>
    <row r="6491" spans="1:2" x14ac:dyDescent="0.3">
      <c r="A6491" s="22" t="s">
        <v>2772</v>
      </c>
      <c r="B6491" s="7">
        <v>4500</v>
      </c>
    </row>
    <row r="6492" spans="1:2" x14ac:dyDescent="0.3">
      <c r="A6492" s="23">
        <v>45991.714201388888</v>
      </c>
      <c r="B6492" s="7">
        <v>4500</v>
      </c>
    </row>
    <row r="6493" spans="1:2" x14ac:dyDescent="0.3">
      <c r="A6493" s="21" t="s">
        <v>2749</v>
      </c>
      <c r="B6493" s="7">
        <v>73500</v>
      </c>
    </row>
    <row r="6494" spans="1:2" x14ac:dyDescent="0.3">
      <c r="A6494" s="22" t="s">
        <v>2787</v>
      </c>
      <c r="B6494" s="7">
        <v>73500</v>
      </c>
    </row>
    <row r="6495" spans="1:2" x14ac:dyDescent="0.3">
      <c r="A6495" s="23">
        <v>45991.7425</v>
      </c>
      <c r="B6495" s="7">
        <v>73500</v>
      </c>
    </row>
    <row r="6496" spans="1:2" x14ac:dyDescent="0.3">
      <c r="A6496" s="20" t="s">
        <v>2738</v>
      </c>
      <c r="B6496" s="7">
        <v>36000</v>
      </c>
    </row>
    <row r="6497" spans="1:2" x14ac:dyDescent="0.3">
      <c r="A6497" s="21" t="s">
        <v>2769</v>
      </c>
      <c r="B6497" s="7">
        <v>36000</v>
      </c>
    </row>
    <row r="6498" spans="1:2" x14ac:dyDescent="0.3">
      <c r="A6498" s="22" t="s">
        <v>2777</v>
      </c>
      <c r="B6498" s="7">
        <v>36000</v>
      </c>
    </row>
    <row r="6499" spans="1:2" x14ac:dyDescent="0.3">
      <c r="A6499" s="23">
        <v>45991.781608796293</v>
      </c>
      <c r="B6499" s="7">
        <v>36000</v>
      </c>
    </row>
    <row r="6500" spans="1:2" x14ac:dyDescent="0.3">
      <c r="A6500" s="20" t="s">
        <v>2739</v>
      </c>
      <c r="B6500" s="7">
        <v>52000</v>
      </c>
    </row>
    <row r="6501" spans="1:2" x14ac:dyDescent="0.3">
      <c r="A6501" s="21" t="s">
        <v>2796</v>
      </c>
      <c r="B6501" s="7">
        <v>52000</v>
      </c>
    </row>
    <row r="6502" spans="1:2" x14ac:dyDescent="0.3">
      <c r="A6502" s="22" t="s">
        <v>2788</v>
      </c>
      <c r="B6502" s="7">
        <v>52000</v>
      </c>
    </row>
    <row r="6503" spans="1:2" x14ac:dyDescent="0.3">
      <c r="A6503" s="23">
        <v>45991.832881944443</v>
      </c>
      <c r="B6503" s="7">
        <v>52000</v>
      </c>
    </row>
    <row r="6504" spans="1:2" x14ac:dyDescent="0.3">
      <c r="A6504" s="20" t="s">
        <v>2740</v>
      </c>
      <c r="B6504" s="7">
        <v>60400</v>
      </c>
    </row>
    <row r="6505" spans="1:2" x14ac:dyDescent="0.3">
      <c r="A6505" s="21" t="s">
        <v>2750</v>
      </c>
      <c r="B6505" s="7">
        <v>60400</v>
      </c>
    </row>
    <row r="6506" spans="1:2" x14ac:dyDescent="0.3">
      <c r="A6506" s="22" t="s">
        <v>2776</v>
      </c>
      <c r="B6506" s="7">
        <v>60400</v>
      </c>
    </row>
    <row r="6507" spans="1:2" x14ac:dyDescent="0.3">
      <c r="A6507" s="23">
        <v>45991.844328703701</v>
      </c>
      <c r="B6507" s="7">
        <v>60400</v>
      </c>
    </row>
    <row r="6508" spans="1:2" x14ac:dyDescent="0.3">
      <c r="A6508" s="18" t="s">
        <v>2405</v>
      </c>
      <c r="B6508" s="7">
        <v>6174642.5</v>
      </c>
    </row>
    <row r="6509" spans="1:2" x14ac:dyDescent="0.3">
      <c r="A6509" s="19" t="s">
        <v>2689</v>
      </c>
      <c r="B6509" s="7">
        <v>59800</v>
      </c>
    </row>
    <row r="6510" spans="1:2" x14ac:dyDescent="0.3">
      <c r="A6510" s="20" t="s">
        <v>2733</v>
      </c>
      <c r="B6510" s="7">
        <v>59800</v>
      </c>
    </row>
    <row r="6511" spans="1:2" x14ac:dyDescent="0.3">
      <c r="A6511" s="21" t="s">
        <v>2800</v>
      </c>
      <c r="B6511" s="7">
        <v>59800</v>
      </c>
    </row>
    <row r="6512" spans="1:2" x14ac:dyDescent="0.3">
      <c r="A6512" s="22" t="s">
        <v>2775</v>
      </c>
      <c r="B6512" s="7">
        <v>59800</v>
      </c>
    </row>
    <row r="6513" spans="1:2" x14ac:dyDescent="0.3">
      <c r="A6513" s="23">
        <v>45992.579513888886</v>
      </c>
      <c r="B6513" s="7">
        <v>59800</v>
      </c>
    </row>
    <row r="6514" spans="1:2" x14ac:dyDescent="0.3">
      <c r="A6514" s="19" t="s">
        <v>2690</v>
      </c>
      <c r="B6514" s="7">
        <v>81500</v>
      </c>
    </row>
    <row r="6515" spans="1:2" x14ac:dyDescent="0.3">
      <c r="A6515" s="20" t="s">
        <v>2727</v>
      </c>
      <c r="B6515" s="7">
        <v>11000</v>
      </c>
    </row>
    <row r="6516" spans="1:2" x14ac:dyDescent="0.3">
      <c r="A6516" s="21" t="s">
        <v>2748</v>
      </c>
      <c r="B6516" s="7">
        <v>11000</v>
      </c>
    </row>
    <row r="6517" spans="1:2" x14ac:dyDescent="0.3">
      <c r="A6517" s="22" t="s">
        <v>2778</v>
      </c>
      <c r="B6517" s="7">
        <v>11000</v>
      </c>
    </row>
    <row r="6518" spans="1:2" x14ac:dyDescent="0.3">
      <c r="A6518" s="23">
        <v>45993.298310185186</v>
      </c>
      <c r="B6518" s="7">
        <v>11000</v>
      </c>
    </row>
    <row r="6519" spans="1:2" x14ac:dyDescent="0.3">
      <c r="A6519" s="20" t="s">
        <v>2735</v>
      </c>
      <c r="B6519" s="7">
        <v>36000</v>
      </c>
    </row>
    <row r="6520" spans="1:2" x14ac:dyDescent="0.3">
      <c r="A6520" s="21" t="s">
        <v>2777</v>
      </c>
      <c r="B6520" s="7">
        <v>36000</v>
      </c>
    </row>
    <row r="6521" spans="1:2" x14ac:dyDescent="0.3">
      <c r="A6521" s="22" t="s">
        <v>2784</v>
      </c>
      <c r="B6521" s="7">
        <v>36000</v>
      </c>
    </row>
    <row r="6522" spans="1:2" x14ac:dyDescent="0.3">
      <c r="A6522" s="23">
        <v>45993.64671296296</v>
      </c>
      <c r="B6522" s="7">
        <v>36000</v>
      </c>
    </row>
    <row r="6523" spans="1:2" x14ac:dyDescent="0.3">
      <c r="A6523" s="20" t="s">
        <v>2737</v>
      </c>
      <c r="B6523" s="7">
        <v>34500</v>
      </c>
    </row>
    <row r="6524" spans="1:2" x14ac:dyDescent="0.3">
      <c r="A6524" s="21" t="s">
        <v>2773</v>
      </c>
      <c r="B6524" s="7">
        <v>34500</v>
      </c>
    </row>
    <row r="6525" spans="1:2" x14ac:dyDescent="0.3">
      <c r="A6525" s="22" t="s">
        <v>2780</v>
      </c>
      <c r="B6525" s="7">
        <v>34500</v>
      </c>
    </row>
    <row r="6526" spans="1:2" x14ac:dyDescent="0.3">
      <c r="A6526" s="23">
        <v>45993.72693287037</v>
      </c>
      <c r="B6526" s="7">
        <v>34500</v>
      </c>
    </row>
    <row r="6527" spans="1:2" x14ac:dyDescent="0.3">
      <c r="A6527" s="19" t="s">
        <v>2691</v>
      </c>
      <c r="B6527" s="7">
        <v>36800</v>
      </c>
    </row>
    <row r="6528" spans="1:2" x14ac:dyDescent="0.3">
      <c r="A6528" s="20" t="s">
        <v>2736</v>
      </c>
      <c r="B6528" s="7">
        <v>36800</v>
      </c>
    </row>
    <row r="6529" spans="1:2" x14ac:dyDescent="0.3">
      <c r="A6529" s="21" t="s">
        <v>2760</v>
      </c>
      <c r="B6529" s="7">
        <v>36800</v>
      </c>
    </row>
    <row r="6530" spans="1:2" x14ac:dyDescent="0.3">
      <c r="A6530" s="22" t="s">
        <v>2755</v>
      </c>
      <c r="B6530" s="7">
        <v>36800</v>
      </c>
    </row>
    <row r="6531" spans="1:2" x14ac:dyDescent="0.3">
      <c r="A6531" s="23">
        <v>45994.676504629628</v>
      </c>
      <c r="B6531" s="7">
        <v>36800</v>
      </c>
    </row>
    <row r="6532" spans="1:2" x14ac:dyDescent="0.3">
      <c r="A6532" s="19" t="s">
        <v>2692</v>
      </c>
      <c r="B6532" s="7">
        <v>193250</v>
      </c>
    </row>
    <row r="6533" spans="1:2" x14ac:dyDescent="0.3">
      <c r="A6533" s="20" t="s">
        <v>2729</v>
      </c>
      <c r="B6533" s="7">
        <v>52000</v>
      </c>
    </row>
    <row r="6534" spans="1:2" x14ac:dyDescent="0.3">
      <c r="A6534" s="21" t="s">
        <v>2752</v>
      </c>
      <c r="B6534" s="7">
        <v>52000</v>
      </c>
    </row>
    <row r="6535" spans="1:2" x14ac:dyDescent="0.3">
      <c r="A6535" s="22" t="s">
        <v>2761</v>
      </c>
      <c r="B6535" s="7">
        <v>52000</v>
      </c>
    </row>
    <row r="6536" spans="1:2" x14ac:dyDescent="0.3">
      <c r="A6536" s="23">
        <v>45995.408564814818</v>
      </c>
      <c r="B6536" s="7">
        <v>52000</v>
      </c>
    </row>
    <row r="6537" spans="1:2" x14ac:dyDescent="0.3">
      <c r="A6537" s="20" t="s">
        <v>2731</v>
      </c>
      <c r="B6537" s="7">
        <v>25299.999999999996</v>
      </c>
    </row>
    <row r="6538" spans="1:2" x14ac:dyDescent="0.3">
      <c r="A6538" s="21" t="s">
        <v>2781</v>
      </c>
      <c r="B6538" s="7">
        <v>25299.999999999996</v>
      </c>
    </row>
    <row r="6539" spans="1:2" x14ac:dyDescent="0.3">
      <c r="A6539" s="22" t="s">
        <v>2747</v>
      </c>
      <c r="B6539" s="7">
        <v>25299.999999999996</v>
      </c>
    </row>
    <row r="6540" spans="1:2" x14ac:dyDescent="0.3">
      <c r="A6540" s="23">
        <v>45995.485138888886</v>
      </c>
      <c r="B6540" s="7">
        <v>25299.999999999996</v>
      </c>
    </row>
    <row r="6541" spans="1:2" x14ac:dyDescent="0.3">
      <c r="A6541" s="20" t="s">
        <v>2733</v>
      </c>
      <c r="B6541" s="7">
        <v>66250</v>
      </c>
    </row>
    <row r="6542" spans="1:2" x14ac:dyDescent="0.3">
      <c r="A6542" s="21" t="s">
        <v>2777</v>
      </c>
      <c r="B6542" s="7">
        <v>26000</v>
      </c>
    </row>
    <row r="6543" spans="1:2" x14ac:dyDescent="0.3">
      <c r="A6543" s="22" t="s">
        <v>2780</v>
      </c>
      <c r="B6543" s="7">
        <v>26000</v>
      </c>
    </row>
    <row r="6544" spans="1:2" x14ac:dyDescent="0.3">
      <c r="A6544" s="23">
        <v>45995.563738425924</v>
      </c>
      <c r="B6544" s="7">
        <v>26000</v>
      </c>
    </row>
    <row r="6545" spans="1:2" x14ac:dyDescent="0.3">
      <c r="A6545" s="21" t="s">
        <v>2796</v>
      </c>
      <c r="B6545" s="7">
        <v>40250</v>
      </c>
    </row>
    <row r="6546" spans="1:2" x14ac:dyDescent="0.3">
      <c r="A6546" s="22" t="s">
        <v>2786</v>
      </c>
      <c r="B6546" s="7">
        <v>40250</v>
      </c>
    </row>
    <row r="6547" spans="1:2" x14ac:dyDescent="0.3">
      <c r="A6547" s="23">
        <v>45995.583113425928</v>
      </c>
      <c r="B6547" s="7">
        <v>40250</v>
      </c>
    </row>
    <row r="6548" spans="1:2" x14ac:dyDescent="0.3">
      <c r="A6548" s="20" t="s">
        <v>2736</v>
      </c>
      <c r="B6548" s="7">
        <v>8100</v>
      </c>
    </row>
    <row r="6549" spans="1:2" x14ac:dyDescent="0.3">
      <c r="A6549" s="21" t="s">
        <v>2779</v>
      </c>
      <c r="B6549" s="7">
        <v>8100</v>
      </c>
    </row>
    <row r="6550" spans="1:2" x14ac:dyDescent="0.3">
      <c r="A6550" s="22" t="s">
        <v>2783</v>
      </c>
      <c r="B6550" s="7">
        <v>8100</v>
      </c>
    </row>
    <row r="6551" spans="1:2" x14ac:dyDescent="0.3">
      <c r="A6551" s="23">
        <v>45995.679363425923</v>
      </c>
      <c r="B6551" s="7">
        <v>8100</v>
      </c>
    </row>
    <row r="6552" spans="1:2" x14ac:dyDescent="0.3">
      <c r="A6552" s="20" t="s">
        <v>2741</v>
      </c>
      <c r="B6552" s="7">
        <v>41600</v>
      </c>
    </row>
    <row r="6553" spans="1:2" x14ac:dyDescent="0.3">
      <c r="A6553" s="21" t="s">
        <v>2791</v>
      </c>
      <c r="B6553" s="7">
        <v>41600</v>
      </c>
    </row>
    <row r="6554" spans="1:2" x14ac:dyDescent="0.3">
      <c r="A6554" s="22" t="s">
        <v>2799</v>
      </c>
      <c r="B6554" s="7">
        <v>41600</v>
      </c>
    </row>
    <row r="6555" spans="1:2" x14ac:dyDescent="0.3">
      <c r="A6555" s="23">
        <v>45995.879953703705</v>
      </c>
      <c r="B6555" s="7">
        <v>41600</v>
      </c>
    </row>
    <row r="6556" spans="1:2" x14ac:dyDescent="0.3">
      <c r="A6556" s="19" t="s">
        <v>2693</v>
      </c>
      <c r="B6556" s="7">
        <v>57500</v>
      </c>
    </row>
    <row r="6557" spans="1:2" x14ac:dyDescent="0.3">
      <c r="A6557" s="20" t="s">
        <v>2730</v>
      </c>
      <c r="B6557" s="7">
        <v>46500</v>
      </c>
    </row>
    <row r="6558" spans="1:2" x14ac:dyDescent="0.3">
      <c r="A6558" s="21" t="s">
        <v>2766</v>
      </c>
      <c r="B6558" s="7">
        <v>46500</v>
      </c>
    </row>
    <row r="6559" spans="1:2" x14ac:dyDescent="0.3">
      <c r="A6559" s="22" t="s">
        <v>2780</v>
      </c>
      <c r="B6559" s="7">
        <v>46500</v>
      </c>
    </row>
    <row r="6560" spans="1:2" x14ac:dyDescent="0.3">
      <c r="A6560" s="23">
        <v>45996.441516203704</v>
      </c>
      <c r="B6560" s="7">
        <v>46500</v>
      </c>
    </row>
    <row r="6561" spans="1:2" x14ac:dyDescent="0.3">
      <c r="A6561" s="20" t="s">
        <v>2736</v>
      </c>
      <c r="B6561" s="7">
        <v>11000</v>
      </c>
    </row>
    <row r="6562" spans="1:2" x14ac:dyDescent="0.3">
      <c r="A6562" s="21" t="s">
        <v>2748</v>
      </c>
      <c r="B6562" s="7">
        <v>11000</v>
      </c>
    </row>
    <row r="6563" spans="1:2" x14ac:dyDescent="0.3">
      <c r="A6563" s="22" t="s">
        <v>2755</v>
      </c>
      <c r="B6563" s="7">
        <v>11000</v>
      </c>
    </row>
    <row r="6564" spans="1:2" x14ac:dyDescent="0.3">
      <c r="A6564" s="23">
        <v>45996.673032407409</v>
      </c>
      <c r="B6564" s="7">
        <v>11000</v>
      </c>
    </row>
    <row r="6565" spans="1:2" x14ac:dyDescent="0.3">
      <c r="A6565" s="19" t="s">
        <v>2694</v>
      </c>
      <c r="B6565" s="7">
        <v>56450</v>
      </c>
    </row>
    <row r="6566" spans="1:2" x14ac:dyDescent="0.3">
      <c r="A6566" s="20" t="s">
        <v>2727</v>
      </c>
      <c r="B6566" s="7">
        <v>36450</v>
      </c>
    </row>
    <row r="6567" spans="1:2" x14ac:dyDescent="0.3">
      <c r="A6567" s="21" t="s">
        <v>2756</v>
      </c>
      <c r="B6567" s="7">
        <v>36450</v>
      </c>
    </row>
    <row r="6568" spans="1:2" x14ac:dyDescent="0.3">
      <c r="A6568" s="22" t="s">
        <v>2785</v>
      </c>
      <c r="B6568" s="7">
        <v>36450</v>
      </c>
    </row>
    <row r="6569" spans="1:2" x14ac:dyDescent="0.3">
      <c r="A6569" s="23">
        <v>45998.319502314815</v>
      </c>
      <c r="B6569" s="7">
        <v>36450</v>
      </c>
    </row>
    <row r="6570" spans="1:2" x14ac:dyDescent="0.3">
      <c r="A6570" s="20" t="s">
        <v>2728</v>
      </c>
      <c r="B6570" s="7">
        <v>12000</v>
      </c>
    </row>
    <row r="6571" spans="1:2" x14ac:dyDescent="0.3">
      <c r="A6571" s="21" t="s">
        <v>2800</v>
      </c>
      <c r="B6571" s="7">
        <v>12000</v>
      </c>
    </row>
    <row r="6572" spans="1:2" x14ac:dyDescent="0.3">
      <c r="A6572" s="22" t="s">
        <v>2750</v>
      </c>
      <c r="B6572" s="7">
        <v>12000</v>
      </c>
    </row>
    <row r="6573" spans="1:2" x14ac:dyDescent="0.3">
      <c r="A6573" s="23">
        <v>45998.371006944442</v>
      </c>
      <c r="B6573" s="7">
        <v>12000</v>
      </c>
    </row>
    <row r="6574" spans="1:2" x14ac:dyDescent="0.3">
      <c r="A6574" s="20" t="s">
        <v>2729</v>
      </c>
      <c r="B6574" s="7">
        <v>8000</v>
      </c>
    </row>
    <row r="6575" spans="1:2" x14ac:dyDescent="0.3">
      <c r="A6575" s="21" t="s">
        <v>2756</v>
      </c>
      <c r="B6575" s="7">
        <v>8000</v>
      </c>
    </row>
    <row r="6576" spans="1:2" x14ac:dyDescent="0.3">
      <c r="A6576" s="22" t="s">
        <v>2756</v>
      </c>
      <c r="B6576" s="7">
        <v>8000</v>
      </c>
    </row>
    <row r="6577" spans="1:2" x14ac:dyDescent="0.3">
      <c r="A6577" s="23">
        <v>45998.403240740743</v>
      </c>
      <c r="B6577" s="7">
        <v>8000</v>
      </c>
    </row>
    <row r="6578" spans="1:2" x14ac:dyDescent="0.3">
      <c r="A6578" s="19" t="s">
        <v>2695</v>
      </c>
      <c r="B6578" s="7">
        <v>131800</v>
      </c>
    </row>
    <row r="6579" spans="1:2" x14ac:dyDescent="0.3">
      <c r="A6579" s="20" t="s">
        <v>2730</v>
      </c>
      <c r="B6579" s="7">
        <v>72000</v>
      </c>
    </row>
    <row r="6580" spans="1:2" x14ac:dyDescent="0.3">
      <c r="A6580" s="21" t="s">
        <v>2801</v>
      </c>
      <c r="B6580" s="7">
        <v>72000</v>
      </c>
    </row>
    <row r="6581" spans="1:2" x14ac:dyDescent="0.3">
      <c r="A6581" s="22" t="s">
        <v>2801</v>
      </c>
      <c r="B6581" s="7">
        <v>72000</v>
      </c>
    </row>
    <row r="6582" spans="1:2" x14ac:dyDescent="0.3">
      <c r="A6582" s="23">
        <v>46000.455497685187</v>
      </c>
      <c r="B6582" s="7">
        <v>72000</v>
      </c>
    </row>
    <row r="6583" spans="1:2" x14ac:dyDescent="0.3">
      <c r="A6583" s="20" t="s">
        <v>2733</v>
      </c>
      <c r="B6583" s="7">
        <v>44200</v>
      </c>
    </row>
    <row r="6584" spans="1:2" x14ac:dyDescent="0.3">
      <c r="A6584" s="21" t="s">
        <v>2758</v>
      </c>
      <c r="B6584" s="7">
        <v>44200</v>
      </c>
    </row>
    <row r="6585" spans="1:2" x14ac:dyDescent="0.3">
      <c r="A6585" s="22" t="s">
        <v>2771</v>
      </c>
      <c r="B6585" s="7">
        <v>44200</v>
      </c>
    </row>
    <row r="6586" spans="1:2" x14ac:dyDescent="0.3">
      <c r="A6586" s="23">
        <v>46000.542199074072</v>
      </c>
      <c r="B6586" s="7">
        <v>44200</v>
      </c>
    </row>
    <row r="6587" spans="1:2" x14ac:dyDescent="0.3">
      <c r="A6587" s="20" t="s">
        <v>2734</v>
      </c>
      <c r="B6587" s="7">
        <v>15600</v>
      </c>
    </row>
    <row r="6588" spans="1:2" x14ac:dyDescent="0.3">
      <c r="A6588" s="21" t="s">
        <v>2773</v>
      </c>
      <c r="B6588" s="7">
        <v>15600</v>
      </c>
    </row>
    <row r="6589" spans="1:2" x14ac:dyDescent="0.3">
      <c r="A6589" s="22" t="s">
        <v>2796</v>
      </c>
      <c r="B6589" s="7">
        <v>15600</v>
      </c>
    </row>
    <row r="6590" spans="1:2" x14ac:dyDescent="0.3">
      <c r="A6590" s="23">
        <v>46000.602071759262</v>
      </c>
      <c r="B6590" s="7">
        <v>15600</v>
      </c>
    </row>
    <row r="6591" spans="1:2" x14ac:dyDescent="0.3">
      <c r="A6591" s="19" t="s">
        <v>2696</v>
      </c>
      <c r="B6591" s="7">
        <v>86900</v>
      </c>
    </row>
    <row r="6592" spans="1:2" x14ac:dyDescent="0.3">
      <c r="A6592" s="20" t="s">
        <v>2722</v>
      </c>
      <c r="B6592" s="7">
        <v>14250</v>
      </c>
    </row>
    <row r="6593" spans="1:2" x14ac:dyDescent="0.3">
      <c r="A6593" s="21" t="s">
        <v>2797</v>
      </c>
      <c r="B6593" s="7">
        <v>14250</v>
      </c>
    </row>
    <row r="6594" spans="1:2" x14ac:dyDescent="0.3">
      <c r="A6594" s="22" t="s">
        <v>2775</v>
      </c>
      <c r="B6594" s="7">
        <v>14250</v>
      </c>
    </row>
    <row r="6595" spans="1:2" x14ac:dyDescent="0.3">
      <c r="A6595" s="23">
        <v>46001.084374999999</v>
      </c>
      <c r="B6595" s="7">
        <v>14250</v>
      </c>
    </row>
    <row r="6596" spans="1:2" x14ac:dyDescent="0.3">
      <c r="A6596" s="20" t="s">
        <v>2729</v>
      </c>
      <c r="B6596" s="7">
        <v>21000</v>
      </c>
    </row>
    <row r="6597" spans="1:2" x14ac:dyDescent="0.3">
      <c r="A6597" s="21" t="s">
        <v>2746</v>
      </c>
      <c r="B6597" s="7">
        <v>21000</v>
      </c>
    </row>
    <row r="6598" spans="1:2" x14ac:dyDescent="0.3">
      <c r="A6598" s="22" t="s">
        <v>2795</v>
      </c>
      <c r="B6598" s="7">
        <v>21000</v>
      </c>
    </row>
    <row r="6599" spans="1:2" x14ac:dyDescent="0.3">
      <c r="A6599" s="23">
        <v>46001.384456018517</v>
      </c>
      <c r="B6599" s="7">
        <v>21000</v>
      </c>
    </row>
    <row r="6600" spans="1:2" x14ac:dyDescent="0.3">
      <c r="A6600" s="20" t="s">
        <v>2731</v>
      </c>
      <c r="B6600" s="7">
        <v>23000</v>
      </c>
    </row>
    <row r="6601" spans="1:2" x14ac:dyDescent="0.3">
      <c r="A6601" s="21" t="s">
        <v>2772</v>
      </c>
      <c r="B6601" s="7">
        <v>23000</v>
      </c>
    </row>
    <row r="6602" spans="1:2" x14ac:dyDescent="0.3">
      <c r="A6602" s="22" t="s">
        <v>2757</v>
      </c>
      <c r="B6602" s="7">
        <v>23000</v>
      </c>
    </row>
    <row r="6603" spans="1:2" x14ac:dyDescent="0.3">
      <c r="A6603" s="23">
        <v>46001.477152777778</v>
      </c>
      <c r="B6603" s="7">
        <v>23000</v>
      </c>
    </row>
    <row r="6604" spans="1:2" x14ac:dyDescent="0.3">
      <c r="A6604" s="20" t="s">
        <v>2737</v>
      </c>
      <c r="B6604" s="7">
        <v>11550</v>
      </c>
    </row>
    <row r="6605" spans="1:2" x14ac:dyDescent="0.3">
      <c r="A6605" s="21" t="s">
        <v>2771</v>
      </c>
      <c r="B6605" s="7">
        <v>3000</v>
      </c>
    </row>
    <row r="6606" spans="1:2" x14ac:dyDescent="0.3">
      <c r="A6606" s="22" t="s">
        <v>2798</v>
      </c>
      <c r="B6606" s="7">
        <v>3000</v>
      </c>
    </row>
    <row r="6607" spans="1:2" x14ac:dyDescent="0.3">
      <c r="A6607" s="23">
        <v>46001.740729166668</v>
      </c>
      <c r="B6607" s="7">
        <v>3000</v>
      </c>
    </row>
    <row r="6608" spans="1:2" x14ac:dyDescent="0.3">
      <c r="A6608" s="21" t="s">
        <v>2780</v>
      </c>
      <c r="B6608" s="7">
        <v>8550</v>
      </c>
    </row>
    <row r="6609" spans="1:2" x14ac:dyDescent="0.3">
      <c r="A6609" s="22" t="s">
        <v>2759</v>
      </c>
      <c r="B6609" s="7">
        <v>8550</v>
      </c>
    </row>
    <row r="6610" spans="1:2" x14ac:dyDescent="0.3">
      <c r="A6610" s="23">
        <v>46001.74119212963</v>
      </c>
      <c r="B6610" s="7">
        <v>8550</v>
      </c>
    </row>
    <row r="6611" spans="1:2" x14ac:dyDescent="0.3">
      <c r="A6611" s="20" t="s">
        <v>2738</v>
      </c>
      <c r="B6611" s="7">
        <v>17100</v>
      </c>
    </row>
    <row r="6612" spans="1:2" x14ac:dyDescent="0.3">
      <c r="A6612" s="21" t="s">
        <v>2769</v>
      </c>
      <c r="B6612" s="7">
        <v>17100</v>
      </c>
    </row>
    <row r="6613" spans="1:2" x14ac:dyDescent="0.3">
      <c r="A6613" s="22" t="s">
        <v>2770</v>
      </c>
      <c r="B6613" s="7">
        <v>17100</v>
      </c>
    </row>
    <row r="6614" spans="1:2" x14ac:dyDescent="0.3">
      <c r="A6614" s="23">
        <v>46001.781527777777</v>
      </c>
      <c r="B6614" s="7">
        <v>17100</v>
      </c>
    </row>
    <row r="6615" spans="1:2" x14ac:dyDescent="0.3">
      <c r="A6615" s="19" t="s">
        <v>2697</v>
      </c>
      <c r="B6615" s="7">
        <v>86750</v>
      </c>
    </row>
    <row r="6616" spans="1:2" x14ac:dyDescent="0.3">
      <c r="A6616" s="20" t="s">
        <v>2730</v>
      </c>
      <c r="B6616" s="7">
        <v>23750</v>
      </c>
    </row>
    <row r="6617" spans="1:2" x14ac:dyDescent="0.3">
      <c r="A6617" s="21" t="s">
        <v>2778</v>
      </c>
      <c r="B6617" s="7">
        <v>23750</v>
      </c>
    </row>
    <row r="6618" spans="1:2" x14ac:dyDescent="0.3">
      <c r="A6618" s="22" t="s">
        <v>2787</v>
      </c>
      <c r="B6618" s="7">
        <v>23750</v>
      </c>
    </row>
    <row r="6619" spans="1:2" x14ac:dyDescent="0.3">
      <c r="A6619" s="23">
        <v>46002.440416666665</v>
      </c>
      <c r="B6619" s="7">
        <v>23750</v>
      </c>
    </row>
    <row r="6620" spans="1:2" x14ac:dyDescent="0.3">
      <c r="A6620" s="20" t="s">
        <v>2736</v>
      </c>
      <c r="B6620" s="7">
        <v>63000</v>
      </c>
    </row>
    <row r="6621" spans="1:2" x14ac:dyDescent="0.3">
      <c r="A6621" s="21" t="s">
        <v>2802</v>
      </c>
      <c r="B6621" s="7">
        <v>63000</v>
      </c>
    </row>
    <row r="6622" spans="1:2" x14ac:dyDescent="0.3">
      <c r="A6622" s="22" t="s">
        <v>2755</v>
      </c>
      <c r="B6622" s="7">
        <v>63000</v>
      </c>
    </row>
    <row r="6623" spans="1:2" x14ac:dyDescent="0.3">
      <c r="A6623" s="23">
        <v>46002.703587962962</v>
      </c>
      <c r="B6623" s="7">
        <v>63000</v>
      </c>
    </row>
    <row r="6624" spans="1:2" x14ac:dyDescent="0.3">
      <c r="A6624" s="19" t="s">
        <v>2698</v>
      </c>
      <c r="B6624" s="7">
        <v>268945</v>
      </c>
    </row>
    <row r="6625" spans="1:2" x14ac:dyDescent="0.3">
      <c r="A6625" s="20" t="s">
        <v>2721</v>
      </c>
      <c r="B6625" s="7">
        <v>42750</v>
      </c>
    </row>
    <row r="6626" spans="1:2" x14ac:dyDescent="0.3">
      <c r="A6626" s="21" t="s">
        <v>2786</v>
      </c>
      <c r="B6626" s="7">
        <v>42750</v>
      </c>
    </row>
    <row r="6627" spans="1:2" x14ac:dyDescent="0.3">
      <c r="A6627" s="22" t="s">
        <v>2794</v>
      </c>
      <c r="B6627" s="7">
        <v>42750</v>
      </c>
    </row>
    <row r="6628" spans="1:2" x14ac:dyDescent="0.3">
      <c r="A6628" s="23">
        <v>46003.070173611108</v>
      </c>
      <c r="B6628" s="7">
        <v>42750</v>
      </c>
    </row>
    <row r="6629" spans="1:2" x14ac:dyDescent="0.3">
      <c r="A6629" s="20" t="s">
        <v>2726</v>
      </c>
      <c r="B6629" s="7">
        <v>26125</v>
      </c>
    </row>
    <row r="6630" spans="1:2" x14ac:dyDescent="0.3">
      <c r="A6630" s="21" t="s">
        <v>2770</v>
      </c>
      <c r="B6630" s="7">
        <v>26125</v>
      </c>
    </row>
    <row r="6631" spans="1:2" x14ac:dyDescent="0.3">
      <c r="A6631" s="22" t="s">
        <v>2767</v>
      </c>
      <c r="B6631" s="7">
        <v>26125</v>
      </c>
    </row>
    <row r="6632" spans="1:2" x14ac:dyDescent="0.3">
      <c r="A6632" s="23">
        <v>46003.267164351855</v>
      </c>
      <c r="B6632" s="7">
        <v>26125</v>
      </c>
    </row>
    <row r="6633" spans="1:2" x14ac:dyDescent="0.3">
      <c r="A6633" s="20" t="s">
        <v>2730</v>
      </c>
      <c r="B6633" s="7">
        <v>22800</v>
      </c>
    </row>
    <row r="6634" spans="1:2" x14ac:dyDescent="0.3">
      <c r="A6634" s="21" t="s">
        <v>2804</v>
      </c>
      <c r="B6634" s="7">
        <v>22800</v>
      </c>
    </row>
    <row r="6635" spans="1:2" x14ac:dyDescent="0.3">
      <c r="A6635" s="22" t="s">
        <v>2803</v>
      </c>
      <c r="B6635" s="7">
        <v>22800</v>
      </c>
    </row>
    <row r="6636" spans="1:2" x14ac:dyDescent="0.3">
      <c r="A6636" s="23">
        <v>46003.433125000003</v>
      </c>
      <c r="B6636" s="7">
        <v>22800</v>
      </c>
    </row>
    <row r="6637" spans="1:2" x14ac:dyDescent="0.3">
      <c r="A6637" s="20" t="s">
        <v>2731</v>
      </c>
      <c r="B6637" s="7">
        <v>68400</v>
      </c>
    </row>
    <row r="6638" spans="1:2" x14ac:dyDescent="0.3">
      <c r="A6638" s="21" t="s">
        <v>2797</v>
      </c>
      <c r="B6638" s="7">
        <v>15200</v>
      </c>
    </row>
    <row r="6639" spans="1:2" x14ac:dyDescent="0.3">
      <c r="A6639" s="22" t="s">
        <v>2783</v>
      </c>
      <c r="B6639" s="7">
        <v>15200</v>
      </c>
    </row>
    <row r="6640" spans="1:2" x14ac:dyDescent="0.3">
      <c r="A6640" s="23">
        <v>46003.459224537037</v>
      </c>
      <c r="B6640" s="7">
        <v>15200</v>
      </c>
    </row>
    <row r="6641" spans="1:2" x14ac:dyDescent="0.3">
      <c r="A6641" s="21" t="s">
        <v>2788</v>
      </c>
      <c r="B6641" s="7">
        <v>53200</v>
      </c>
    </row>
    <row r="6642" spans="1:2" x14ac:dyDescent="0.3">
      <c r="A6642" s="22" t="s">
        <v>2781</v>
      </c>
      <c r="B6642" s="7">
        <v>53200</v>
      </c>
    </row>
    <row r="6643" spans="1:2" x14ac:dyDescent="0.3">
      <c r="A6643" s="23">
        <v>46003.473356481481</v>
      </c>
      <c r="B6643" s="7">
        <v>53200</v>
      </c>
    </row>
    <row r="6644" spans="1:2" x14ac:dyDescent="0.3">
      <c r="A6644" s="20" t="s">
        <v>2732</v>
      </c>
      <c r="B6644" s="7">
        <v>51680</v>
      </c>
    </row>
    <row r="6645" spans="1:2" x14ac:dyDescent="0.3">
      <c r="A6645" s="21" t="s">
        <v>2781</v>
      </c>
      <c r="B6645" s="7">
        <v>22800</v>
      </c>
    </row>
    <row r="6646" spans="1:2" x14ac:dyDescent="0.3">
      <c r="A6646" s="22" t="s">
        <v>2759</v>
      </c>
      <c r="B6646" s="7">
        <v>22800</v>
      </c>
    </row>
    <row r="6647" spans="1:2" x14ac:dyDescent="0.3">
      <c r="A6647" s="23">
        <v>46003.526608796295</v>
      </c>
      <c r="B6647" s="7">
        <v>22800</v>
      </c>
    </row>
    <row r="6648" spans="1:2" x14ac:dyDescent="0.3">
      <c r="A6648" s="21" t="s">
        <v>2786</v>
      </c>
      <c r="B6648" s="7">
        <v>20900</v>
      </c>
    </row>
    <row r="6649" spans="1:2" x14ac:dyDescent="0.3">
      <c r="A6649" s="22" t="s">
        <v>2785</v>
      </c>
      <c r="B6649" s="7">
        <v>20900</v>
      </c>
    </row>
    <row r="6650" spans="1:2" x14ac:dyDescent="0.3">
      <c r="A6650" s="23">
        <v>46003.52853009259</v>
      </c>
      <c r="B6650" s="7">
        <v>20900</v>
      </c>
    </row>
    <row r="6651" spans="1:2" x14ac:dyDescent="0.3">
      <c r="A6651" s="21" t="s">
        <v>2792</v>
      </c>
      <c r="B6651" s="7">
        <v>7980</v>
      </c>
    </row>
    <row r="6652" spans="1:2" x14ac:dyDescent="0.3">
      <c r="A6652" s="22" t="s">
        <v>2750</v>
      </c>
      <c r="B6652" s="7">
        <v>7980</v>
      </c>
    </row>
    <row r="6653" spans="1:2" x14ac:dyDescent="0.3">
      <c r="A6653" s="23">
        <v>46003.53628472222</v>
      </c>
      <c r="B6653" s="7">
        <v>7980</v>
      </c>
    </row>
    <row r="6654" spans="1:2" x14ac:dyDescent="0.3">
      <c r="A6654" s="20" t="s">
        <v>2735</v>
      </c>
      <c r="B6654" s="7">
        <v>19950</v>
      </c>
    </row>
    <row r="6655" spans="1:2" x14ac:dyDescent="0.3">
      <c r="A6655" s="21" t="s">
        <v>2767</v>
      </c>
      <c r="B6655" s="7">
        <v>19950</v>
      </c>
    </row>
    <row r="6656" spans="1:2" x14ac:dyDescent="0.3">
      <c r="A6656" s="22" t="s">
        <v>2755</v>
      </c>
      <c r="B6656" s="7">
        <v>19950</v>
      </c>
    </row>
    <row r="6657" spans="1:2" x14ac:dyDescent="0.3">
      <c r="A6657" s="23">
        <v>46003.654976851853</v>
      </c>
      <c r="B6657" s="7">
        <v>19950</v>
      </c>
    </row>
    <row r="6658" spans="1:2" x14ac:dyDescent="0.3">
      <c r="A6658" s="20" t="s">
        <v>2736</v>
      </c>
      <c r="B6658" s="7">
        <v>19950</v>
      </c>
    </row>
    <row r="6659" spans="1:2" x14ac:dyDescent="0.3">
      <c r="A6659" s="21" t="s">
        <v>2792</v>
      </c>
      <c r="B6659" s="7">
        <v>19950</v>
      </c>
    </row>
    <row r="6660" spans="1:2" x14ac:dyDescent="0.3">
      <c r="A6660" s="22" t="s">
        <v>2791</v>
      </c>
      <c r="B6660" s="7">
        <v>19950</v>
      </c>
    </row>
    <row r="6661" spans="1:2" x14ac:dyDescent="0.3">
      <c r="A6661" s="23">
        <v>46003.7028587963</v>
      </c>
      <c r="B6661" s="7">
        <v>19950</v>
      </c>
    </row>
    <row r="6662" spans="1:2" x14ac:dyDescent="0.3">
      <c r="A6662" s="20" t="s">
        <v>2741</v>
      </c>
      <c r="B6662" s="7">
        <v>17290</v>
      </c>
    </row>
    <row r="6663" spans="1:2" x14ac:dyDescent="0.3">
      <c r="A6663" s="21" t="s">
        <v>2754</v>
      </c>
      <c r="B6663" s="7">
        <v>17290</v>
      </c>
    </row>
    <row r="6664" spans="1:2" x14ac:dyDescent="0.3">
      <c r="A6664" s="22" t="s">
        <v>2754</v>
      </c>
      <c r="B6664" s="7">
        <v>17290</v>
      </c>
    </row>
    <row r="6665" spans="1:2" x14ac:dyDescent="0.3">
      <c r="A6665" s="23">
        <v>46003.894768518519</v>
      </c>
      <c r="B6665" s="7">
        <v>17290</v>
      </c>
    </row>
    <row r="6666" spans="1:2" x14ac:dyDescent="0.3">
      <c r="A6666" s="19" t="s">
        <v>2699</v>
      </c>
      <c r="B6666" s="7">
        <v>20000</v>
      </c>
    </row>
    <row r="6667" spans="1:2" x14ac:dyDescent="0.3">
      <c r="A6667" s="20" t="s">
        <v>2734</v>
      </c>
      <c r="B6667" s="7">
        <v>20000</v>
      </c>
    </row>
    <row r="6668" spans="1:2" x14ac:dyDescent="0.3">
      <c r="A6668" s="21" t="s">
        <v>2778</v>
      </c>
      <c r="B6668" s="7">
        <v>20000</v>
      </c>
    </row>
    <row r="6669" spans="1:2" x14ac:dyDescent="0.3">
      <c r="A6669" s="22" t="s">
        <v>2796</v>
      </c>
      <c r="B6669" s="7">
        <v>20000</v>
      </c>
    </row>
    <row r="6670" spans="1:2" x14ac:dyDescent="0.3">
      <c r="A6670" s="23">
        <v>46004.607627314814</v>
      </c>
      <c r="B6670" s="7">
        <v>20000</v>
      </c>
    </row>
    <row r="6671" spans="1:2" x14ac:dyDescent="0.3">
      <c r="A6671" s="19" t="s">
        <v>2700</v>
      </c>
      <c r="B6671" s="7">
        <v>53500</v>
      </c>
    </row>
    <row r="6672" spans="1:2" x14ac:dyDescent="0.3">
      <c r="A6672" s="20" t="s">
        <v>2730</v>
      </c>
      <c r="B6672" s="7">
        <v>3000</v>
      </c>
    </row>
    <row r="6673" spans="1:2" x14ac:dyDescent="0.3">
      <c r="A6673" s="21" t="s">
        <v>2797</v>
      </c>
      <c r="B6673" s="7">
        <v>3000</v>
      </c>
    </row>
    <row r="6674" spans="1:2" x14ac:dyDescent="0.3">
      <c r="A6674" s="22" t="s">
        <v>2766</v>
      </c>
      <c r="B6674" s="7">
        <v>3000</v>
      </c>
    </row>
    <row r="6675" spans="1:2" x14ac:dyDescent="0.3">
      <c r="A6675" s="23">
        <v>46005.417766203704</v>
      </c>
      <c r="B6675" s="7">
        <v>3000</v>
      </c>
    </row>
    <row r="6676" spans="1:2" x14ac:dyDescent="0.3">
      <c r="A6676" s="20" t="s">
        <v>2735</v>
      </c>
      <c r="B6676" s="7">
        <v>23000</v>
      </c>
    </row>
    <row r="6677" spans="1:2" x14ac:dyDescent="0.3">
      <c r="A6677" s="21" t="s">
        <v>2778</v>
      </c>
      <c r="B6677" s="7">
        <v>23000</v>
      </c>
    </row>
    <row r="6678" spans="1:2" x14ac:dyDescent="0.3">
      <c r="A6678" s="22" t="s">
        <v>2763</v>
      </c>
      <c r="B6678" s="7">
        <v>23000</v>
      </c>
    </row>
    <row r="6679" spans="1:2" x14ac:dyDescent="0.3">
      <c r="A6679" s="23">
        <v>46005.648981481485</v>
      </c>
      <c r="B6679" s="7">
        <v>23000</v>
      </c>
    </row>
    <row r="6680" spans="1:2" x14ac:dyDescent="0.3">
      <c r="A6680" s="20" t="s">
        <v>2738</v>
      </c>
      <c r="B6680" s="7">
        <v>27500</v>
      </c>
    </row>
    <row r="6681" spans="1:2" x14ac:dyDescent="0.3">
      <c r="A6681" s="21" t="s">
        <v>2777</v>
      </c>
      <c r="B6681" s="7">
        <v>27500</v>
      </c>
    </row>
    <row r="6682" spans="1:2" x14ac:dyDescent="0.3">
      <c r="A6682" s="22" t="s">
        <v>2756</v>
      </c>
      <c r="B6682" s="7">
        <v>27500</v>
      </c>
    </row>
    <row r="6683" spans="1:2" x14ac:dyDescent="0.3">
      <c r="A6683" s="23">
        <v>46005.771990740737</v>
      </c>
      <c r="B6683" s="7">
        <v>27500</v>
      </c>
    </row>
    <row r="6684" spans="1:2" x14ac:dyDescent="0.3">
      <c r="A6684" s="19" t="s">
        <v>2701</v>
      </c>
      <c r="B6684" s="7">
        <v>163750</v>
      </c>
    </row>
    <row r="6685" spans="1:2" x14ac:dyDescent="0.3">
      <c r="A6685" s="20" t="s">
        <v>2722</v>
      </c>
      <c r="B6685" s="7">
        <v>94500</v>
      </c>
    </row>
    <row r="6686" spans="1:2" x14ac:dyDescent="0.3">
      <c r="A6686" s="21" t="s">
        <v>2785</v>
      </c>
      <c r="B6686" s="7">
        <v>94500</v>
      </c>
    </row>
    <row r="6687" spans="1:2" x14ac:dyDescent="0.3">
      <c r="A6687" s="22" t="s">
        <v>2799</v>
      </c>
      <c r="B6687" s="7">
        <v>94500</v>
      </c>
    </row>
    <row r="6688" spans="1:2" x14ac:dyDescent="0.3">
      <c r="A6688" s="23">
        <v>46006.086898148147</v>
      </c>
      <c r="B6688" s="7">
        <v>94500</v>
      </c>
    </row>
    <row r="6689" spans="1:2" x14ac:dyDescent="0.3">
      <c r="A6689" s="20" t="s">
        <v>2723</v>
      </c>
      <c r="B6689" s="7">
        <v>20250</v>
      </c>
    </row>
    <row r="6690" spans="1:2" x14ac:dyDescent="0.3">
      <c r="A6690" s="21" t="s">
        <v>2771</v>
      </c>
      <c r="B6690" s="7">
        <v>20250</v>
      </c>
    </row>
    <row r="6691" spans="1:2" x14ac:dyDescent="0.3">
      <c r="A6691" s="22" t="s">
        <v>2772</v>
      </c>
      <c r="B6691" s="7">
        <v>20250</v>
      </c>
    </row>
    <row r="6692" spans="1:2" x14ac:dyDescent="0.3">
      <c r="A6692" s="23">
        <v>46006.157256944447</v>
      </c>
      <c r="B6692" s="7">
        <v>20250</v>
      </c>
    </row>
    <row r="6693" spans="1:2" x14ac:dyDescent="0.3">
      <c r="A6693" s="20" t="s">
        <v>2730</v>
      </c>
      <c r="B6693" s="7">
        <v>13000</v>
      </c>
    </row>
    <row r="6694" spans="1:2" x14ac:dyDescent="0.3">
      <c r="A6694" s="21" t="s">
        <v>2774</v>
      </c>
      <c r="B6694" s="7">
        <v>13000</v>
      </c>
    </row>
    <row r="6695" spans="1:2" x14ac:dyDescent="0.3">
      <c r="A6695" s="22" t="s">
        <v>2788</v>
      </c>
      <c r="B6695" s="7">
        <v>13000</v>
      </c>
    </row>
    <row r="6696" spans="1:2" x14ac:dyDescent="0.3">
      <c r="A6696" s="23">
        <v>46006.457187499997</v>
      </c>
      <c r="B6696" s="7">
        <v>13000</v>
      </c>
    </row>
    <row r="6697" spans="1:2" x14ac:dyDescent="0.3">
      <c r="A6697" s="20" t="s">
        <v>2732</v>
      </c>
      <c r="B6697" s="7">
        <v>36000</v>
      </c>
    </row>
    <row r="6698" spans="1:2" x14ac:dyDescent="0.3">
      <c r="A6698" s="21" t="s">
        <v>2780</v>
      </c>
      <c r="B6698" s="7">
        <v>36000</v>
      </c>
    </row>
    <row r="6699" spans="1:2" x14ac:dyDescent="0.3">
      <c r="A6699" s="22" t="s">
        <v>2763</v>
      </c>
      <c r="B6699" s="7">
        <v>36000</v>
      </c>
    </row>
    <row r="6700" spans="1:2" x14ac:dyDescent="0.3">
      <c r="A6700" s="23">
        <v>46006.533009259256</v>
      </c>
      <c r="B6700" s="7">
        <v>36000</v>
      </c>
    </row>
    <row r="6701" spans="1:2" x14ac:dyDescent="0.3">
      <c r="A6701" s="19" t="s">
        <v>2702</v>
      </c>
      <c r="B6701" s="7">
        <v>62600</v>
      </c>
    </row>
    <row r="6702" spans="1:2" x14ac:dyDescent="0.3">
      <c r="A6702" s="20" t="s">
        <v>2733</v>
      </c>
      <c r="B6702" s="7">
        <v>13800</v>
      </c>
    </row>
    <row r="6703" spans="1:2" x14ac:dyDescent="0.3">
      <c r="A6703" s="21" t="s">
        <v>2786</v>
      </c>
      <c r="B6703" s="7">
        <v>13800</v>
      </c>
    </row>
    <row r="6704" spans="1:2" x14ac:dyDescent="0.3">
      <c r="A6704" s="22" t="s">
        <v>2799</v>
      </c>
      <c r="B6704" s="7">
        <v>13800</v>
      </c>
    </row>
    <row r="6705" spans="1:2" x14ac:dyDescent="0.3">
      <c r="A6705" s="23">
        <v>46007.570231481484</v>
      </c>
      <c r="B6705" s="7">
        <v>13800</v>
      </c>
    </row>
    <row r="6706" spans="1:2" x14ac:dyDescent="0.3">
      <c r="A6706" s="20" t="s">
        <v>2734</v>
      </c>
      <c r="B6706" s="7">
        <v>9000</v>
      </c>
    </row>
    <row r="6707" spans="1:2" x14ac:dyDescent="0.3">
      <c r="A6707" s="21" t="s">
        <v>2805</v>
      </c>
      <c r="B6707" s="7">
        <v>9000</v>
      </c>
    </row>
    <row r="6708" spans="1:2" x14ac:dyDescent="0.3">
      <c r="A6708" s="22" t="s">
        <v>2771</v>
      </c>
      <c r="B6708" s="7">
        <v>9000</v>
      </c>
    </row>
    <row r="6709" spans="1:2" x14ac:dyDescent="0.3">
      <c r="A6709" s="23">
        <v>46007.623449074075</v>
      </c>
      <c r="B6709" s="7">
        <v>9000</v>
      </c>
    </row>
    <row r="6710" spans="1:2" x14ac:dyDescent="0.3">
      <c r="A6710" s="20" t="s">
        <v>2735</v>
      </c>
      <c r="B6710" s="7">
        <v>13200.000000000002</v>
      </c>
    </row>
    <row r="6711" spans="1:2" x14ac:dyDescent="0.3">
      <c r="A6711" s="21" t="s">
        <v>2788</v>
      </c>
      <c r="B6711" s="7">
        <v>13200.000000000002</v>
      </c>
    </row>
    <row r="6712" spans="1:2" x14ac:dyDescent="0.3">
      <c r="A6712" s="22" t="s">
        <v>2756</v>
      </c>
      <c r="B6712" s="7">
        <v>13200.000000000002</v>
      </c>
    </row>
    <row r="6713" spans="1:2" x14ac:dyDescent="0.3">
      <c r="A6713" s="23">
        <v>46007.640046296299</v>
      </c>
      <c r="B6713" s="7">
        <v>13200.000000000002</v>
      </c>
    </row>
    <row r="6714" spans="1:2" x14ac:dyDescent="0.3">
      <c r="A6714" s="20" t="s">
        <v>2736</v>
      </c>
      <c r="B6714" s="7">
        <v>26600</v>
      </c>
    </row>
    <row r="6715" spans="1:2" x14ac:dyDescent="0.3">
      <c r="A6715" s="21" t="s">
        <v>2774</v>
      </c>
      <c r="B6715" s="7">
        <v>26600</v>
      </c>
    </row>
    <row r="6716" spans="1:2" x14ac:dyDescent="0.3">
      <c r="A6716" s="22" t="s">
        <v>2768</v>
      </c>
      <c r="B6716" s="7">
        <v>26600</v>
      </c>
    </row>
    <row r="6717" spans="1:2" x14ac:dyDescent="0.3">
      <c r="A6717" s="23">
        <v>46007.707280092596</v>
      </c>
      <c r="B6717" s="7">
        <v>26600</v>
      </c>
    </row>
    <row r="6718" spans="1:2" x14ac:dyDescent="0.3">
      <c r="A6718" s="19" t="s">
        <v>2703</v>
      </c>
      <c r="B6718" s="7">
        <v>48800</v>
      </c>
    </row>
    <row r="6719" spans="1:2" x14ac:dyDescent="0.3">
      <c r="A6719" s="20" t="s">
        <v>2729</v>
      </c>
      <c r="B6719" s="7">
        <v>36400</v>
      </c>
    </row>
    <row r="6720" spans="1:2" x14ac:dyDescent="0.3">
      <c r="A6720" s="21" t="s">
        <v>2749</v>
      </c>
      <c r="B6720" s="7">
        <v>36400</v>
      </c>
    </row>
    <row r="6721" spans="1:2" x14ac:dyDescent="0.3">
      <c r="A6721" s="22" t="s">
        <v>2762</v>
      </c>
      <c r="B6721" s="7">
        <v>36400</v>
      </c>
    </row>
    <row r="6722" spans="1:2" x14ac:dyDescent="0.3">
      <c r="A6722" s="23">
        <v>46008.409675925926</v>
      </c>
      <c r="B6722" s="7">
        <v>36400</v>
      </c>
    </row>
    <row r="6723" spans="1:2" x14ac:dyDescent="0.3">
      <c r="A6723" s="20" t="s">
        <v>2730</v>
      </c>
      <c r="B6723" s="7">
        <v>12400</v>
      </c>
    </row>
    <row r="6724" spans="1:2" x14ac:dyDescent="0.3">
      <c r="A6724" s="21" t="s">
        <v>2765</v>
      </c>
      <c r="B6724" s="7">
        <v>12400</v>
      </c>
    </row>
    <row r="6725" spans="1:2" x14ac:dyDescent="0.3">
      <c r="A6725" s="22" t="s">
        <v>2757</v>
      </c>
      <c r="B6725" s="7">
        <v>12400</v>
      </c>
    </row>
    <row r="6726" spans="1:2" x14ac:dyDescent="0.3">
      <c r="A6726" s="23">
        <v>46008.452152777776</v>
      </c>
      <c r="B6726" s="7">
        <v>12400</v>
      </c>
    </row>
    <row r="6727" spans="1:2" x14ac:dyDescent="0.3">
      <c r="A6727" s="19" t="s">
        <v>2704</v>
      </c>
      <c r="B6727" s="7">
        <v>41600</v>
      </c>
    </row>
    <row r="6728" spans="1:2" x14ac:dyDescent="0.3">
      <c r="A6728" s="20" t="s">
        <v>2736</v>
      </c>
      <c r="B6728" s="7">
        <v>41600</v>
      </c>
    </row>
    <row r="6729" spans="1:2" x14ac:dyDescent="0.3">
      <c r="A6729" s="21" t="s">
        <v>2768</v>
      </c>
      <c r="B6729" s="7">
        <v>41600</v>
      </c>
    </row>
    <row r="6730" spans="1:2" x14ac:dyDescent="0.3">
      <c r="A6730" s="22" t="s">
        <v>2748</v>
      </c>
      <c r="B6730" s="7">
        <v>41600</v>
      </c>
    </row>
    <row r="6731" spans="1:2" x14ac:dyDescent="0.3">
      <c r="A6731" s="23">
        <v>46009.686909722222</v>
      </c>
      <c r="B6731" s="7">
        <v>41600</v>
      </c>
    </row>
    <row r="6732" spans="1:2" x14ac:dyDescent="0.3">
      <c r="A6732" s="19" t="s">
        <v>2705</v>
      </c>
      <c r="B6732" s="7">
        <v>24000</v>
      </c>
    </row>
    <row r="6733" spans="1:2" x14ac:dyDescent="0.3">
      <c r="A6733" s="20" t="s">
        <v>2733</v>
      </c>
      <c r="B6733" s="7">
        <v>24000</v>
      </c>
    </row>
    <row r="6734" spans="1:2" x14ac:dyDescent="0.3">
      <c r="A6734" s="21" t="s">
        <v>2802</v>
      </c>
      <c r="B6734" s="7">
        <v>24000</v>
      </c>
    </row>
    <row r="6735" spans="1:2" x14ac:dyDescent="0.3">
      <c r="A6735" s="22" t="s">
        <v>2773</v>
      </c>
      <c r="B6735" s="7">
        <v>24000</v>
      </c>
    </row>
    <row r="6736" spans="1:2" x14ac:dyDescent="0.3">
      <c r="A6736" s="23">
        <v>46010.578773148147</v>
      </c>
      <c r="B6736" s="7">
        <v>24000</v>
      </c>
    </row>
    <row r="6737" spans="1:2" x14ac:dyDescent="0.3">
      <c r="A6737" s="19" t="s">
        <v>2706</v>
      </c>
      <c r="B6737" s="7">
        <v>87850</v>
      </c>
    </row>
    <row r="6738" spans="1:2" x14ac:dyDescent="0.3">
      <c r="A6738" s="20" t="s">
        <v>2726</v>
      </c>
      <c r="B6738" s="7">
        <v>28350</v>
      </c>
    </row>
    <row r="6739" spans="1:2" x14ac:dyDescent="0.3">
      <c r="A6739" s="21" t="s">
        <v>2792</v>
      </c>
      <c r="B6739" s="7">
        <v>28350</v>
      </c>
    </row>
    <row r="6740" spans="1:2" x14ac:dyDescent="0.3">
      <c r="A6740" s="22" t="s">
        <v>2752</v>
      </c>
      <c r="B6740" s="7">
        <v>28350</v>
      </c>
    </row>
    <row r="6741" spans="1:2" x14ac:dyDescent="0.3">
      <c r="A6741" s="23">
        <v>46011.286666666667</v>
      </c>
      <c r="B6741" s="7">
        <v>28350</v>
      </c>
    </row>
    <row r="6742" spans="1:2" x14ac:dyDescent="0.3">
      <c r="A6742" s="20" t="s">
        <v>2732</v>
      </c>
      <c r="B6742" s="7">
        <v>59500</v>
      </c>
    </row>
    <row r="6743" spans="1:2" x14ac:dyDescent="0.3">
      <c r="A6743" s="21" t="s">
        <v>2770</v>
      </c>
      <c r="B6743" s="7">
        <v>59500</v>
      </c>
    </row>
    <row r="6744" spans="1:2" x14ac:dyDescent="0.3">
      <c r="A6744" s="22" t="s">
        <v>2760</v>
      </c>
      <c r="B6744" s="7">
        <v>59500</v>
      </c>
    </row>
    <row r="6745" spans="1:2" x14ac:dyDescent="0.3">
      <c r="A6745" s="23">
        <v>46011.516828703701</v>
      </c>
      <c r="B6745" s="7">
        <v>59500</v>
      </c>
    </row>
    <row r="6746" spans="1:2" x14ac:dyDescent="0.3">
      <c r="A6746" s="19" t="s">
        <v>2707</v>
      </c>
      <c r="B6746" s="7">
        <v>17000</v>
      </c>
    </row>
    <row r="6747" spans="1:2" x14ac:dyDescent="0.3">
      <c r="A6747" s="20" t="s">
        <v>2730</v>
      </c>
      <c r="B6747" s="7">
        <v>17000</v>
      </c>
    </row>
    <row r="6748" spans="1:2" x14ac:dyDescent="0.3">
      <c r="A6748" s="21" t="s">
        <v>2798</v>
      </c>
      <c r="B6748" s="7">
        <v>17000</v>
      </c>
    </row>
    <row r="6749" spans="1:2" x14ac:dyDescent="0.3">
      <c r="A6749" s="22" t="s">
        <v>2789</v>
      </c>
      <c r="B6749" s="7">
        <v>17000</v>
      </c>
    </row>
    <row r="6750" spans="1:2" x14ac:dyDescent="0.3">
      <c r="A6750" s="23">
        <v>46012.444004629629</v>
      </c>
      <c r="B6750" s="7">
        <v>17000</v>
      </c>
    </row>
    <row r="6751" spans="1:2" x14ac:dyDescent="0.3">
      <c r="A6751" s="19" t="s">
        <v>2708</v>
      </c>
      <c r="B6751" s="7">
        <v>96650</v>
      </c>
    </row>
    <row r="6752" spans="1:2" x14ac:dyDescent="0.3">
      <c r="A6752" s="20" t="s">
        <v>2731</v>
      </c>
      <c r="B6752" s="7">
        <v>47250</v>
      </c>
    </row>
    <row r="6753" spans="1:2" x14ac:dyDescent="0.3">
      <c r="A6753" s="21" t="s">
        <v>2805</v>
      </c>
      <c r="B6753" s="7">
        <v>47250</v>
      </c>
    </row>
    <row r="6754" spans="1:2" x14ac:dyDescent="0.3">
      <c r="A6754" s="22" t="s">
        <v>2780</v>
      </c>
      <c r="B6754" s="7">
        <v>47250</v>
      </c>
    </row>
    <row r="6755" spans="1:2" x14ac:dyDescent="0.3">
      <c r="A6755" s="23">
        <v>46013.498460648145</v>
      </c>
      <c r="B6755" s="7">
        <v>47250</v>
      </c>
    </row>
    <row r="6756" spans="1:2" x14ac:dyDescent="0.3">
      <c r="A6756" s="20" t="s">
        <v>2738</v>
      </c>
      <c r="B6756" s="7">
        <v>41400</v>
      </c>
    </row>
    <row r="6757" spans="1:2" x14ac:dyDescent="0.3">
      <c r="A6757" s="21" t="s">
        <v>2762</v>
      </c>
      <c r="B6757" s="7">
        <v>41400</v>
      </c>
    </row>
    <row r="6758" spans="1:2" x14ac:dyDescent="0.3">
      <c r="A6758" s="22" t="s">
        <v>2779</v>
      </c>
      <c r="B6758" s="7">
        <v>41400</v>
      </c>
    </row>
    <row r="6759" spans="1:2" x14ac:dyDescent="0.3">
      <c r="A6759" s="23">
        <v>46013.789097222223</v>
      </c>
      <c r="B6759" s="7">
        <v>41400</v>
      </c>
    </row>
    <row r="6760" spans="1:2" x14ac:dyDescent="0.3">
      <c r="A6760" s="20" t="s">
        <v>2739</v>
      </c>
      <c r="B6760" s="7">
        <v>8000</v>
      </c>
    </row>
    <row r="6761" spans="1:2" x14ac:dyDescent="0.3">
      <c r="A6761" s="21" t="s">
        <v>2755</v>
      </c>
      <c r="B6761" s="7">
        <v>8000</v>
      </c>
    </row>
    <row r="6762" spans="1:2" x14ac:dyDescent="0.3">
      <c r="A6762" s="22" t="s">
        <v>2750</v>
      </c>
      <c r="B6762" s="7">
        <v>8000</v>
      </c>
    </row>
    <row r="6763" spans="1:2" x14ac:dyDescent="0.3">
      <c r="A6763" s="23">
        <v>46013.798784722225</v>
      </c>
      <c r="B6763" s="7">
        <v>8000</v>
      </c>
    </row>
    <row r="6764" spans="1:2" x14ac:dyDescent="0.3">
      <c r="A6764" s="19" t="s">
        <v>2709</v>
      </c>
      <c r="B6764" s="7">
        <v>226350</v>
      </c>
    </row>
    <row r="6765" spans="1:2" x14ac:dyDescent="0.3">
      <c r="A6765" s="20" t="s">
        <v>2730</v>
      </c>
      <c r="B6765" s="7">
        <v>74000</v>
      </c>
    </row>
    <row r="6766" spans="1:2" x14ac:dyDescent="0.3">
      <c r="A6766" s="21" t="s">
        <v>2759</v>
      </c>
      <c r="B6766" s="7">
        <v>74000</v>
      </c>
    </row>
    <row r="6767" spans="1:2" x14ac:dyDescent="0.3">
      <c r="A6767" s="22" t="s">
        <v>2768</v>
      </c>
      <c r="B6767" s="7">
        <v>74000</v>
      </c>
    </row>
    <row r="6768" spans="1:2" x14ac:dyDescent="0.3">
      <c r="A6768" s="23">
        <v>46014.430196759262</v>
      </c>
      <c r="B6768" s="7">
        <v>74000</v>
      </c>
    </row>
    <row r="6769" spans="1:2" x14ac:dyDescent="0.3">
      <c r="A6769" s="20" t="s">
        <v>2731</v>
      </c>
      <c r="B6769" s="7">
        <v>18000</v>
      </c>
    </row>
    <row r="6770" spans="1:2" x14ac:dyDescent="0.3">
      <c r="A6770" s="21" t="s">
        <v>2783</v>
      </c>
      <c r="B6770" s="7">
        <v>18000</v>
      </c>
    </row>
    <row r="6771" spans="1:2" x14ac:dyDescent="0.3">
      <c r="A6771" s="22" t="s">
        <v>2793</v>
      </c>
      <c r="B6771" s="7">
        <v>18000</v>
      </c>
    </row>
    <row r="6772" spans="1:2" x14ac:dyDescent="0.3">
      <c r="A6772" s="23">
        <v>46014.470185185186</v>
      </c>
      <c r="B6772" s="7">
        <v>18000</v>
      </c>
    </row>
    <row r="6773" spans="1:2" x14ac:dyDescent="0.3">
      <c r="A6773" s="20" t="s">
        <v>2734</v>
      </c>
      <c r="B6773" s="7">
        <v>90000</v>
      </c>
    </row>
    <row r="6774" spans="1:2" x14ac:dyDescent="0.3">
      <c r="A6774" s="21" t="s">
        <v>2759</v>
      </c>
      <c r="B6774" s="7">
        <v>90000</v>
      </c>
    </row>
    <row r="6775" spans="1:2" x14ac:dyDescent="0.3">
      <c r="A6775" s="22" t="s">
        <v>2777</v>
      </c>
      <c r="B6775" s="7">
        <v>90000</v>
      </c>
    </row>
    <row r="6776" spans="1:2" x14ac:dyDescent="0.3">
      <c r="A6776" s="23">
        <v>46014.596886574072</v>
      </c>
      <c r="B6776" s="7">
        <v>90000</v>
      </c>
    </row>
    <row r="6777" spans="1:2" x14ac:dyDescent="0.3">
      <c r="A6777" s="20" t="s">
        <v>2735</v>
      </c>
      <c r="B6777" s="7">
        <v>26300</v>
      </c>
    </row>
    <row r="6778" spans="1:2" x14ac:dyDescent="0.3">
      <c r="A6778" s="21" t="s">
        <v>2804</v>
      </c>
      <c r="B6778" s="7">
        <v>26300</v>
      </c>
    </row>
    <row r="6779" spans="1:2" x14ac:dyDescent="0.3">
      <c r="A6779" s="22" t="s">
        <v>2768</v>
      </c>
      <c r="B6779" s="7">
        <v>26300</v>
      </c>
    </row>
    <row r="6780" spans="1:2" x14ac:dyDescent="0.3">
      <c r="A6780" s="23">
        <v>46014.64130787037</v>
      </c>
      <c r="B6780" s="7">
        <v>26300</v>
      </c>
    </row>
    <row r="6781" spans="1:2" x14ac:dyDescent="0.3">
      <c r="A6781" s="20" t="s">
        <v>2738</v>
      </c>
      <c r="B6781" s="7">
        <v>18050</v>
      </c>
    </row>
    <row r="6782" spans="1:2" x14ac:dyDescent="0.3">
      <c r="A6782" s="21" t="s">
        <v>2752</v>
      </c>
      <c r="B6782" s="7">
        <v>18050</v>
      </c>
    </row>
    <row r="6783" spans="1:2" x14ac:dyDescent="0.3">
      <c r="A6783" s="22" t="s">
        <v>2773</v>
      </c>
      <c r="B6783" s="7">
        <v>18050</v>
      </c>
    </row>
    <row r="6784" spans="1:2" x14ac:dyDescent="0.3">
      <c r="A6784" s="23">
        <v>46014.783634259256</v>
      </c>
      <c r="B6784" s="7">
        <v>18050</v>
      </c>
    </row>
    <row r="6785" spans="1:2" x14ac:dyDescent="0.3">
      <c r="A6785" s="19" t="s">
        <v>2710</v>
      </c>
      <c r="B6785" s="7">
        <v>35100</v>
      </c>
    </row>
    <row r="6786" spans="1:2" x14ac:dyDescent="0.3">
      <c r="A6786" s="20" t="s">
        <v>2730</v>
      </c>
      <c r="B6786" s="7">
        <v>35100</v>
      </c>
    </row>
    <row r="6787" spans="1:2" x14ac:dyDescent="0.3">
      <c r="A6787" s="21" t="s">
        <v>2766</v>
      </c>
      <c r="B6787" s="7">
        <v>35100</v>
      </c>
    </row>
    <row r="6788" spans="1:2" x14ac:dyDescent="0.3">
      <c r="A6788" s="22" t="s">
        <v>2802</v>
      </c>
      <c r="B6788" s="7">
        <v>35100</v>
      </c>
    </row>
    <row r="6789" spans="1:2" x14ac:dyDescent="0.3">
      <c r="A6789" s="23">
        <v>46015.44158564815</v>
      </c>
      <c r="B6789" s="7">
        <v>35100</v>
      </c>
    </row>
    <row r="6790" spans="1:2" x14ac:dyDescent="0.3">
      <c r="A6790" s="19" t="s">
        <v>2711</v>
      </c>
      <c r="B6790" s="7">
        <v>1254997.5</v>
      </c>
    </row>
    <row r="6791" spans="1:2" x14ac:dyDescent="0.3">
      <c r="A6791" s="20" t="s">
        <v>2720</v>
      </c>
      <c r="B6791" s="7">
        <v>8360</v>
      </c>
    </row>
    <row r="6792" spans="1:2" x14ac:dyDescent="0.3">
      <c r="A6792" s="21" t="s">
        <v>2750</v>
      </c>
      <c r="B6792" s="7">
        <v>8360</v>
      </c>
    </row>
    <row r="6793" spans="1:2" x14ac:dyDescent="0.3">
      <c r="A6793" s="22" t="s">
        <v>2791</v>
      </c>
      <c r="B6793" s="7">
        <v>8360</v>
      </c>
    </row>
    <row r="6794" spans="1:2" x14ac:dyDescent="0.3">
      <c r="A6794" s="23">
        <v>46016.010497685187</v>
      </c>
      <c r="B6794" s="7">
        <v>8360</v>
      </c>
    </row>
    <row r="6795" spans="1:2" x14ac:dyDescent="0.3">
      <c r="A6795" s="20" t="s">
        <v>2721</v>
      </c>
      <c r="B6795" s="7">
        <v>61465</v>
      </c>
    </row>
    <row r="6796" spans="1:2" x14ac:dyDescent="0.3">
      <c r="A6796" s="21" t="s">
        <v>2748</v>
      </c>
      <c r="B6796" s="7">
        <v>33725</v>
      </c>
    </row>
    <row r="6797" spans="1:2" x14ac:dyDescent="0.3">
      <c r="A6797" s="22" t="s">
        <v>2796</v>
      </c>
      <c r="B6797" s="7">
        <v>33725</v>
      </c>
    </row>
    <row r="6798" spans="1:2" x14ac:dyDescent="0.3">
      <c r="A6798" s="23">
        <v>46016.04859953704</v>
      </c>
      <c r="B6798" s="7">
        <v>33725</v>
      </c>
    </row>
    <row r="6799" spans="1:2" x14ac:dyDescent="0.3">
      <c r="A6799" s="21" t="s">
        <v>2777</v>
      </c>
      <c r="B6799" s="7">
        <v>17290</v>
      </c>
    </row>
    <row r="6800" spans="1:2" x14ac:dyDescent="0.3">
      <c r="A6800" s="22" t="s">
        <v>2756</v>
      </c>
      <c r="B6800" s="7">
        <v>17290</v>
      </c>
    </row>
    <row r="6801" spans="1:2" x14ac:dyDescent="0.3">
      <c r="A6801" s="23">
        <v>46016.063657407409</v>
      </c>
      <c r="B6801" s="7">
        <v>17290</v>
      </c>
    </row>
    <row r="6802" spans="1:2" x14ac:dyDescent="0.3">
      <c r="A6802" s="21" t="s">
        <v>2774</v>
      </c>
      <c r="B6802" s="7">
        <v>10450</v>
      </c>
    </row>
    <row r="6803" spans="1:2" x14ac:dyDescent="0.3">
      <c r="A6803" s="22" t="s">
        <v>2778</v>
      </c>
      <c r="B6803" s="7">
        <v>10450</v>
      </c>
    </row>
    <row r="6804" spans="1:2" x14ac:dyDescent="0.3">
      <c r="A6804" s="23">
        <v>46016.082337962966</v>
      </c>
      <c r="B6804" s="7">
        <v>10450</v>
      </c>
    </row>
    <row r="6805" spans="1:2" x14ac:dyDescent="0.3">
      <c r="A6805" s="20" t="s">
        <v>2722</v>
      </c>
      <c r="B6805" s="7">
        <v>87257.5</v>
      </c>
    </row>
    <row r="6806" spans="1:2" x14ac:dyDescent="0.3">
      <c r="A6806" s="21" t="s">
        <v>2773</v>
      </c>
      <c r="B6806" s="7">
        <v>68400</v>
      </c>
    </row>
    <row r="6807" spans="1:2" x14ac:dyDescent="0.3">
      <c r="A6807" s="22" t="s">
        <v>2788</v>
      </c>
      <c r="B6807" s="7">
        <v>68400</v>
      </c>
    </row>
    <row r="6808" spans="1:2" x14ac:dyDescent="0.3">
      <c r="A6808" s="23">
        <v>46016.101631944446</v>
      </c>
      <c r="B6808" s="7">
        <v>68400</v>
      </c>
    </row>
    <row r="6809" spans="1:2" x14ac:dyDescent="0.3">
      <c r="A6809" s="21" t="s">
        <v>2772</v>
      </c>
      <c r="B6809" s="7">
        <v>4417.5</v>
      </c>
    </row>
    <row r="6810" spans="1:2" x14ac:dyDescent="0.3">
      <c r="A6810" s="22" t="s">
        <v>2773</v>
      </c>
      <c r="B6810" s="7">
        <v>4417.5</v>
      </c>
    </row>
    <row r="6811" spans="1:2" x14ac:dyDescent="0.3">
      <c r="A6811" s="23">
        <v>46016.102384259262</v>
      </c>
      <c r="B6811" s="7">
        <v>4417.5</v>
      </c>
    </row>
    <row r="6812" spans="1:2" x14ac:dyDescent="0.3">
      <c r="A6812" s="21" t="s">
        <v>2796</v>
      </c>
      <c r="B6812" s="7">
        <v>14440</v>
      </c>
    </row>
    <row r="6813" spans="1:2" x14ac:dyDescent="0.3">
      <c r="A6813" s="22" t="s">
        <v>2778</v>
      </c>
      <c r="B6813" s="7">
        <v>14440</v>
      </c>
    </row>
    <row r="6814" spans="1:2" x14ac:dyDescent="0.3">
      <c r="A6814" s="23">
        <v>46016.124699074076</v>
      </c>
      <c r="B6814" s="7">
        <v>14440</v>
      </c>
    </row>
    <row r="6815" spans="1:2" x14ac:dyDescent="0.3">
      <c r="A6815" s="20" t="s">
        <v>2726</v>
      </c>
      <c r="B6815" s="7">
        <v>16957.5</v>
      </c>
    </row>
    <row r="6816" spans="1:2" x14ac:dyDescent="0.3">
      <c r="A6816" s="21" t="s">
        <v>2765</v>
      </c>
      <c r="B6816" s="7">
        <v>16957.5</v>
      </c>
    </row>
    <row r="6817" spans="1:2" x14ac:dyDescent="0.3">
      <c r="A6817" s="22" t="s">
        <v>2763</v>
      </c>
      <c r="B6817" s="7">
        <v>16957.5</v>
      </c>
    </row>
    <row r="6818" spans="1:2" x14ac:dyDescent="0.3">
      <c r="A6818" s="23">
        <v>46016.285787037035</v>
      </c>
      <c r="B6818" s="7">
        <v>16957.5</v>
      </c>
    </row>
    <row r="6819" spans="1:2" x14ac:dyDescent="0.3">
      <c r="A6819" s="20" t="s">
        <v>2727</v>
      </c>
      <c r="B6819" s="7">
        <v>16150</v>
      </c>
    </row>
    <row r="6820" spans="1:2" x14ac:dyDescent="0.3">
      <c r="A6820" s="21" t="s">
        <v>2802</v>
      </c>
      <c r="B6820" s="7">
        <v>16150</v>
      </c>
    </row>
    <row r="6821" spans="1:2" x14ac:dyDescent="0.3">
      <c r="A6821" s="22" t="s">
        <v>2746</v>
      </c>
      <c r="B6821" s="7">
        <v>16150</v>
      </c>
    </row>
    <row r="6822" spans="1:2" x14ac:dyDescent="0.3">
      <c r="A6822" s="23">
        <v>46016.328622685185</v>
      </c>
      <c r="B6822" s="7">
        <v>16150</v>
      </c>
    </row>
    <row r="6823" spans="1:2" x14ac:dyDescent="0.3">
      <c r="A6823" s="20" t="s">
        <v>2728</v>
      </c>
      <c r="B6823" s="7">
        <v>90107.5</v>
      </c>
    </row>
    <row r="6824" spans="1:2" x14ac:dyDescent="0.3">
      <c r="A6824" s="21" t="s">
        <v>2758</v>
      </c>
      <c r="B6824" s="7">
        <v>53200</v>
      </c>
    </row>
    <row r="6825" spans="1:2" x14ac:dyDescent="0.3">
      <c r="A6825" s="22" t="s">
        <v>2755</v>
      </c>
      <c r="B6825" s="7">
        <v>53200</v>
      </c>
    </row>
    <row r="6826" spans="1:2" x14ac:dyDescent="0.3">
      <c r="A6826" s="23">
        <v>46016.333449074074</v>
      </c>
      <c r="B6826" s="7">
        <v>53200</v>
      </c>
    </row>
    <row r="6827" spans="1:2" x14ac:dyDescent="0.3">
      <c r="A6827" s="21" t="s">
        <v>2767</v>
      </c>
      <c r="B6827" s="7">
        <v>36907.5</v>
      </c>
    </row>
    <row r="6828" spans="1:2" x14ac:dyDescent="0.3">
      <c r="A6828" s="22" t="s">
        <v>2775</v>
      </c>
      <c r="B6828" s="7">
        <v>36907.5</v>
      </c>
    </row>
    <row r="6829" spans="1:2" x14ac:dyDescent="0.3">
      <c r="A6829" s="23">
        <v>46016.363541666666</v>
      </c>
      <c r="B6829" s="7">
        <v>36907.5</v>
      </c>
    </row>
    <row r="6830" spans="1:2" x14ac:dyDescent="0.3">
      <c r="A6830" s="20" t="s">
        <v>2729</v>
      </c>
      <c r="B6830" s="7">
        <v>108062.5</v>
      </c>
    </row>
    <row r="6831" spans="1:2" x14ac:dyDescent="0.3">
      <c r="A6831" s="21" t="s">
        <v>2789</v>
      </c>
      <c r="B6831" s="7">
        <v>34200</v>
      </c>
    </row>
    <row r="6832" spans="1:2" x14ac:dyDescent="0.3">
      <c r="A6832" s="22" t="s">
        <v>2772</v>
      </c>
      <c r="B6832" s="7">
        <v>34200</v>
      </c>
    </row>
    <row r="6833" spans="1:2" x14ac:dyDescent="0.3">
      <c r="A6833" s="23">
        <v>46016.390590277777</v>
      </c>
      <c r="B6833" s="7">
        <v>34200</v>
      </c>
    </row>
    <row r="6834" spans="1:2" x14ac:dyDescent="0.3">
      <c r="A6834" s="21" t="s">
        <v>2772</v>
      </c>
      <c r="B6834" s="7">
        <v>7600</v>
      </c>
    </row>
    <row r="6835" spans="1:2" x14ac:dyDescent="0.3">
      <c r="A6835" s="22" t="s">
        <v>2800</v>
      </c>
      <c r="B6835" s="7">
        <v>7600</v>
      </c>
    </row>
    <row r="6836" spans="1:2" x14ac:dyDescent="0.3">
      <c r="A6836" s="23">
        <v>46016.394375000003</v>
      </c>
      <c r="B6836" s="7">
        <v>7600</v>
      </c>
    </row>
    <row r="6837" spans="1:2" x14ac:dyDescent="0.3">
      <c r="A6837" s="21" t="s">
        <v>2778</v>
      </c>
      <c r="B6837" s="7">
        <v>44887.5</v>
      </c>
    </row>
    <row r="6838" spans="1:2" x14ac:dyDescent="0.3">
      <c r="A6838" s="22" t="s">
        <v>2801</v>
      </c>
      <c r="B6838" s="7">
        <v>44887.5</v>
      </c>
    </row>
    <row r="6839" spans="1:2" x14ac:dyDescent="0.3">
      <c r="A6839" s="23">
        <v>46016.399247685185</v>
      </c>
      <c r="B6839" s="7">
        <v>44887.5</v>
      </c>
    </row>
    <row r="6840" spans="1:2" x14ac:dyDescent="0.3">
      <c r="A6840" s="21" t="s">
        <v>2798</v>
      </c>
      <c r="B6840" s="7">
        <v>21375</v>
      </c>
    </row>
    <row r="6841" spans="1:2" x14ac:dyDescent="0.3">
      <c r="A6841" s="22" t="s">
        <v>2749</v>
      </c>
      <c r="B6841" s="7">
        <v>21375</v>
      </c>
    </row>
    <row r="6842" spans="1:2" x14ac:dyDescent="0.3">
      <c r="A6842" s="23">
        <v>46016.402650462966</v>
      </c>
      <c r="B6842" s="7">
        <v>21375</v>
      </c>
    </row>
    <row r="6843" spans="1:2" x14ac:dyDescent="0.3">
      <c r="A6843" s="20" t="s">
        <v>2730</v>
      </c>
      <c r="B6843" s="7">
        <v>36575</v>
      </c>
    </row>
    <row r="6844" spans="1:2" x14ac:dyDescent="0.3">
      <c r="A6844" s="21" t="s">
        <v>2792</v>
      </c>
      <c r="B6844" s="7">
        <v>36575</v>
      </c>
    </row>
    <row r="6845" spans="1:2" x14ac:dyDescent="0.3">
      <c r="A6845" s="22" t="s">
        <v>2776</v>
      </c>
      <c r="B6845" s="7">
        <v>36575</v>
      </c>
    </row>
    <row r="6846" spans="1:2" x14ac:dyDescent="0.3">
      <c r="A6846" s="23">
        <v>46016.453356481485</v>
      </c>
      <c r="B6846" s="7">
        <v>36575</v>
      </c>
    </row>
    <row r="6847" spans="1:2" x14ac:dyDescent="0.3">
      <c r="A6847" s="20" t="s">
        <v>2731</v>
      </c>
      <c r="B6847" s="7">
        <v>136610</v>
      </c>
    </row>
    <row r="6848" spans="1:2" x14ac:dyDescent="0.3">
      <c r="A6848" s="21" t="s">
        <v>2787</v>
      </c>
      <c r="B6848" s="7">
        <v>15960</v>
      </c>
    </row>
    <row r="6849" spans="1:2" x14ac:dyDescent="0.3">
      <c r="A6849" s="22" t="s">
        <v>2769</v>
      </c>
      <c r="B6849" s="7">
        <v>15960</v>
      </c>
    </row>
    <row r="6850" spans="1:2" x14ac:dyDescent="0.3">
      <c r="A6850" s="23">
        <v>46016.467187499999</v>
      </c>
      <c r="B6850" s="7">
        <v>15960</v>
      </c>
    </row>
    <row r="6851" spans="1:2" x14ac:dyDescent="0.3">
      <c r="A6851" s="21" t="s">
        <v>2784</v>
      </c>
      <c r="B6851" s="7">
        <v>68162.5</v>
      </c>
    </row>
    <row r="6852" spans="1:2" x14ac:dyDescent="0.3">
      <c r="A6852" s="22" t="s">
        <v>2748</v>
      </c>
      <c r="B6852" s="7">
        <v>68162.5</v>
      </c>
    </row>
    <row r="6853" spans="1:2" x14ac:dyDescent="0.3">
      <c r="A6853" s="23">
        <v>46016.469548611109</v>
      </c>
      <c r="B6853" s="7">
        <v>68162.5</v>
      </c>
    </row>
    <row r="6854" spans="1:2" x14ac:dyDescent="0.3">
      <c r="A6854" s="21" t="s">
        <v>2778</v>
      </c>
      <c r="B6854" s="7">
        <v>7600</v>
      </c>
    </row>
    <row r="6855" spans="1:2" x14ac:dyDescent="0.3">
      <c r="A6855" s="22" t="s">
        <v>2746</v>
      </c>
      <c r="B6855" s="7">
        <v>7600</v>
      </c>
    </row>
    <row r="6856" spans="1:2" x14ac:dyDescent="0.3">
      <c r="A6856" s="23">
        <v>46016.482094907406</v>
      </c>
      <c r="B6856" s="7">
        <v>7600</v>
      </c>
    </row>
    <row r="6857" spans="1:2" x14ac:dyDescent="0.3">
      <c r="A6857" s="21" t="s">
        <v>2752</v>
      </c>
      <c r="B6857" s="7">
        <v>44887.5</v>
      </c>
    </row>
    <row r="6858" spans="1:2" x14ac:dyDescent="0.3">
      <c r="A6858" s="22" t="s">
        <v>2767</v>
      </c>
      <c r="B6858" s="7">
        <v>44887.5</v>
      </c>
    </row>
    <row r="6859" spans="1:2" x14ac:dyDescent="0.3">
      <c r="A6859" s="23">
        <v>46016.492164351854</v>
      </c>
      <c r="B6859" s="7">
        <v>44887.5</v>
      </c>
    </row>
    <row r="6860" spans="1:2" x14ac:dyDescent="0.3">
      <c r="A6860" s="20" t="s">
        <v>2732</v>
      </c>
      <c r="B6860" s="7">
        <v>31160</v>
      </c>
    </row>
    <row r="6861" spans="1:2" x14ac:dyDescent="0.3">
      <c r="A6861" s="21" t="s">
        <v>2757</v>
      </c>
      <c r="B6861" s="7">
        <v>20900</v>
      </c>
    </row>
    <row r="6862" spans="1:2" x14ac:dyDescent="0.3">
      <c r="A6862" s="22" t="s">
        <v>2788</v>
      </c>
      <c r="B6862" s="7">
        <v>20900</v>
      </c>
    </row>
    <row r="6863" spans="1:2" x14ac:dyDescent="0.3">
      <c r="A6863" s="23">
        <v>46016.50440972222</v>
      </c>
      <c r="B6863" s="7">
        <v>20900</v>
      </c>
    </row>
    <row r="6864" spans="1:2" x14ac:dyDescent="0.3">
      <c r="A6864" s="21" t="s">
        <v>2773</v>
      </c>
      <c r="B6864" s="7">
        <v>10260</v>
      </c>
    </row>
    <row r="6865" spans="1:2" x14ac:dyDescent="0.3">
      <c r="A6865" s="22" t="s">
        <v>2794</v>
      </c>
      <c r="B6865" s="7">
        <v>10260</v>
      </c>
    </row>
    <row r="6866" spans="1:2" x14ac:dyDescent="0.3">
      <c r="A6866" s="23">
        <v>46016.518090277779</v>
      </c>
      <c r="B6866" s="7">
        <v>10260</v>
      </c>
    </row>
    <row r="6867" spans="1:2" x14ac:dyDescent="0.3">
      <c r="A6867" s="20" t="s">
        <v>2733</v>
      </c>
      <c r="B6867" s="7">
        <v>114522.5</v>
      </c>
    </row>
    <row r="6868" spans="1:2" x14ac:dyDescent="0.3">
      <c r="A6868" s="21" t="s">
        <v>2797</v>
      </c>
      <c r="B6868" s="7">
        <v>65550</v>
      </c>
    </row>
    <row r="6869" spans="1:2" x14ac:dyDescent="0.3">
      <c r="A6869" s="22" t="s">
        <v>2786</v>
      </c>
      <c r="B6869" s="7">
        <v>65550</v>
      </c>
    </row>
    <row r="6870" spans="1:2" x14ac:dyDescent="0.3">
      <c r="A6870" s="23">
        <v>46016.54283564815</v>
      </c>
      <c r="B6870" s="7">
        <v>65550</v>
      </c>
    </row>
    <row r="6871" spans="1:2" x14ac:dyDescent="0.3">
      <c r="A6871" s="21" t="s">
        <v>2751</v>
      </c>
      <c r="B6871" s="7">
        <v>4417.5</v>
      </c>
    </row>
    <row r="6872" spans="1:2" x14ac:dyDescent="0.3">
      <c r="A6872" s="22" t="s">
        <v>2782</v>
      </c>
      <c r="B6872" s="7">
        <v>4417.5</v>
      </c>
    </row>
    <row r="6873" spans="1:2" x14ac:dyDescent="0.3">
      <c r="A6873" s="23">
        <v>46016.54959490741</v>
      </c>
      <c r="B6873" s="7">
        <v>4417.5</v>
      </c>
    </row>
    <row r="6874" spans="1:2" x14ac:dyDescent="0.3">
      <c r="A6874" s="21" t="s">
        <v>2783</v>
      </c>
      <c r="B6874" s="7">
        <v>31350</v>
      </c>
    </row>
    <row r="6875" spans="1:2" x14ac:dyDescent="0.3">
      <c r="A6875" s="22" t="s">
        <v>2763</v>
      </c>
      <c r="B6875" s="7">
        <v>31350</v>
      </c>
    </row>
    <row r="6876" spans="1:2" x14ac:dyDescent="0.3">
      <c r="A6876" s="23">
        <v>46016.553842592592</v>
      </c>
      <c r="B6876" s="7">
        <v>31350</v>
      </c>
    </row>
    <row r="6877" spans="1:2" x14ac:dyDescent="0.3">
      <c r="A6877" s="21" t="s">
        <v>2766</v>
      </c>
      <c r="B6877" s="7">
        <v>7314.9999999999991</v>
      </c>
    </row>
    <row r="6878" spans="1:2" x14ac:dyDescent="0.3">
      <c r="A6878" s="22" t="s">
        <v>2781</v>
      </c>
      <c r="B6878" s="7">
        <v>7314.9999999999991</v>
      </c>
    </row>
    <row r="6879" spans="1:2" x14ac:dyDescent="0.3">
      <c r="A6879" s="23">
        <v>46016.566412037035</v>
      </c>
      <c r="B6879" s="7">
        <v>7314.9999999999991</v>
      </c>
    </row>
    <row r="6880" spans="1:2" x14ac:dyDescent="0.3">
      <c r="A6880" s="21" t="s">
        <v>2800</v>
      </c>
      <c r="B6880" s="7">
        <v>5890</v>
      </c>
    </row>
    <row r="6881" spans="1:2" x14ac:dyDescent="0.3">
      <c r="A6881" s="22" t="s">
        <v>2773</v>
      </c>
      <c r="B6881" s="7">
        <v>5890</v>
      </c>
    </row>
    <row r="6882" spans="1:2" x14ac:dyDescent="0.3">
      <c r="A6882" s="23">
        <v>46016.579467592594</v>
      </c>
      <c r="B6882" s="7">
        <v>5890</v>
      </c>
    </row>
    <row r="6883" spans="1:2" x14ac:dyDescent="0.3">
      <c r="A6883" s="20" t="s">
        <v>2734</v>
      </c>
      <c r="B6883" s="7">
        <v>20900</v>
      </c>
    </row>
    <row r="6884" spans="1:2" x14ac:dyDescent="0.3">
      <c r="A6884" s="21" t="s">
        <v>2798</v>
      </c>
      <c r="B6884" s="7">
        <v>20900</v>
      </c>
    </row>
    <row r="6885" spans="1:2" x14ac:dyDescent="0.3">
      <c r="A6885" s="22" t="s">
        <v>2802</v>
      </c>
      <c r="B6885" s="7">
        <v>20900</v>
      </c>
    </row>
    <row r="6886" spans="1:2" x14ac:dyDescent="0.3">
      <c r="A6886" s="23">
        <v>46016.611030092594</v>
      </c>
      <c r="B6886" s="7">
        <v>20900</v>
      </c>
    </row>
    <row r="6887" spans="1:2" x14ac:dyDescent="0.3">
      <c r="A6887" s="20" t="s">
        <v>2735</v>
      </c>
      <c r="B6887" s="7">
        <v>72057.5</v>
      </c>
    </row>
    <row r="6888" spans="1:2" x14ac:dyDescent="0.3">
      <c r="A6888" s="21" t="s">
        <v>2777</v>
      </c>
      <c r="B6888" s="7">
        <v>11970</v>
      </c>
    </row>
    <row r="6889" spans="1:2" x14ac:dyDescent="0.3">
      <c r="A6889" s="22" t="s">
        <v>2750</v>
      </c>
      <c r="B6889" s="7">
        <v>11970</v>
      </c>
    </row>
    <row r="6890" spans="1:2" x14ac:dyDescent="0.3">
      <c r="A6890" s="23">
        <v>46016.646701388891</v>
      </c>
      <c r="B6890" s="7">
        <v>11970</v>
      </c>
    </row>
    <row r="6891" spans="1:2" x14ac:dyDescent="0.3">
      <c r="A6891" s="21" t="s">
        <v>2778</v>
      </c>
      <c r="B6891" s="7">
        <v>28500</v>
      </c>
    </row>
    <row r="6892" spans="1:2" x14ac:dyDescent="0.3">
      <c r="A6892" s="22" t="s">
        <v>2805</v>
      </c>
      <c r="B6892" s="7">
        <v>28500</v>
      </c>
    </row>
    <row r="6893" spans="1:2" x14ac:dyDescent="0.3">
      <c r="A6893" s="23">
        <v>46016.649270833332</v>
      </c>
      <c r="B6893" s="7">
        <v>28500</v>
      </c>
    </row>
    <row r="6894" spans="1:2" x14ac:dyDescent="0.3">
      <c r="A6894" s="21" t="s">
        <v>2798</v>
      </c>
      <c r="B6894" s="7">
        <v>31587.5</v>
      </c>
    </row>
    <row r="6895" spans="1:2" x14ac:dyDescent="0.3">
      <c r="A6895" s="22" t="s">
        <v>2769</v>
      </c>
      <c r="B6895" s="7">
        <v>31587.5</v>
      </c>
    </row>
    <row r="6896" spans="1:2" x14ac:dyDescent="0.3">
      <c r="A6896" s="23">
        <v>46016.652604166666</v>
      </c>
      <c r="B6896" s="7">
        <v>31587.5</v>
      </c>
    </row>
    <row r="6897" spans="1:2" x14ac:dyDescent="0.3">
      <c r="A6897" s="20" t="s">
        <v>2736</v>
      </c>
      <c r="B6897" s="7">
        <v>76475</v>
      </c>
    </row>
    <row r="6898" spans="1:2" x14ac:dyDescent="0.3">
      <c r="A6898" s="21" t="s">
        <v>2776</v>
      </c>
      <c r="B6898" s="7">
        <v>76475</v>
      </c>
    </row>
    <row r="6899" spans="1:2" x14ac:dyDescent="0.3">
      <c r="A6899" s="22" t="s">
        <v>2797</v>
      </c>
      <c r="B6899" s="7">
        <v>76475</v>
      </c>
    </row>
    <row r="6900" spans="1:2" x14ac:dyDescent="0.3">
      <c r="A6900" s="23">
        <v>46016.70140046296</v>
      </c>
      <c r="B6900" s="7">
        <v>76475</v>
      </c>
    </row>
    <row r="6901" spans="1:2" x14ac:dyDescent="0.3">
      <c r="A6901" s="20" t="s">
        <v>2737</v>
      </c>
      <c r="B6901" s="7">
        <v>38000</v>
      </c>
    </row>
    <row r="6902" spans="1:2" x14ac:dyDescent="0.3">
      <c r="A6902" s="21" t="s">
        <v>2771</v>
      </c>
      <c r="B6902" s="7">
        <v>38000</v>
      </c>
    </row>
    <row r="6903" spans="1:2" x14ac:dyDescent="0.3">
      <c r="A6903" s="22" t="s">
        <v>2769</v>
      </c>
      <c r="B6903" s="7">
        <v>38000</v>
      </c>
    </row>
    <row r="6904" spans="1:2" x14ac:dyDescent="0.3">
      <c r="A6904" s="23">
        <v>46016.740798611114</v>
      </c>
      <c r="B6904" s="7">
        <v>38000</v>
      </c>
    </row>
    <row r="6905" spans="1:2" x14ac:dyDescent="0.3">
      <c r="A6905" s="20" t="s">
        <v>2738</v>
      </c>
      <c r="B6905" s="7">
        <v>118275</v>
      </c>
    </row>
    <row r="6906" spans="1:2" x14ac:dyDescent="0.3">
      <c r="A6906" s="21" t="s">
        <v>2792</v>
      </c>
      <c r="B6906" s="7">
        <v>45600</v>
      </c>
    </row>
    <row r="6907" spans="1:2" x14ac:dyDescent="0.3">
      <c r="A6907" s="22" t="s">
        <v>2786</v>
      </c>
      <c r="B6907" s="7">
        <v>45600</v>
      </c>
    </row>
    <row r="6908" spans="1:2" x14ac:dyDescent="0.3">
      <c r="A6908" s="23">
        <v>46016.786585648151</v>
      </c>
      <c r="B6908" s="7">
        <v>45600</v>
      </c>
    </row>
    <row r="6909" spans="1:2" x14ac:dyDescent="0.3">
      <c r="A6909" s="21" t="s">
        <v>2805</v>
      </c>
      <c r="B6909" s="7">
        <v>72675</v>
      </c>
    </row>
    <row r="6910" spans="1:2" x14ac:dyDescent="0.3">
      <c r="A6910" s="22" t="s">
        <v>2747</v>
      </c>
      <c r="B6910" s="7">
        <v>72675</v>
      </c>
    </row>
    <row r="6911" spans="1:2" x14ac:dyDescent="0.3">
      <c r="A6911" s="23">
        <v>46016.79</v>
      </c>
      <c r="B6911" s="7">
        <v>72675</v>
      </c>
    </row>
    <row r="6912" spans="1:2" x14ac:dyDescent="0.3">
      <c r="A6912" s="20" t="s">
        <v>2739</v>
      </c>
      <c r="B6912" s="7">
        <v>87400</v>
      </c>
    </row>
    <row r="6913" spans="1:2" x14ac:dyDescent="0.3">
      <c r="A6913" s="21" t="s">
        <v>2755</v>
      </c>
      <c r="B6913" s="7">
        <v>87400</v>
      </c>
    </row>
    <row r="6914" spans="1:2" x14ac:dyDescent="0.3">
      <c r="A6914" s="22" t="s">
        <v>2794</v>
      </c>
      <c r="B6914" s="7">
        <v>87400</v>
      </c>
    </row>
    <row r="6915" spans="1:2" x14ac:dyDescent="0.3">
      <c r="A6915" s="23">
        <v>46016.798645833333</v>
      </c>
      <c r="B6915" s="7">
        <v>87400</v>
      </c>
    </row>
    <row r="6916" spans="1:2" x14ac:dyDescent="0.3">
      <c r="A6916" s="20" t="s">
        <v>2740</v>
      </c>
      <c r="B6916" s="7">
        <v>6840</v>
      </c>
    </row>
    <row r="6917" spans="1:2" x14ac:dyDescent="0.3">
      <c r="A6917" s="21" t="s">
        <v>2792</v>
      </c>
      <c r="B6917" s="7">
        <v>6840</v>
      </c>
    </row>
    <row r="6918" spans="1:2" x14ac:dyDescent="0.3">
      <c r="A6918" s="22" t="s">
        <v>2753</v>
      </c>
      <c r="B6918" s="7">
        <v>6840</v>
      </c>
    </row>
    <row r="6919" spans="1:2" x14ac:dyDescent="0.3">
      <c r="A6919" s="23">
        <v>46016.869826388887</v>
      </c>
      <c r="B6919" s="7">
        <v>6840</v>
      </c>
    </row>
    <row r="6920" spans="1:2" x14ac:dyDescent="0.3">
      <c r="A6920" s="20" t="s">
        <v>2741</v>
      </c>
      <c r="B6920" s="7">
        <v>32775</v>
      </c>
    </row>
    <row r="6921" spans="1:2" x14ac:dyDescent="0.3">
      <c r="A6921" s="21" t="s">
        <v>2782</v>
      </c>
      <c r="B6921" s="7">
        <v>3800</v>
      </c>
    </row>
    <row r="6922" spans="1:2" x14ac:dyDescent="0.3">
      <c r="A6922" s="22" t="s">
        <v>2776</v>
      </c>
      <c r="B6922" s="7">
        <v>3800</v>
      </c>
    </row>
    <row r="6923" spans="1:2" x14ac:dyDescent="0.3">
      <c r="A6923" s="23">
        <v>46016.892939814818</v>
      </c>
      <c r="B6923" s="7">
        <v>3800</v>
      </c>
    </row>
    <row r="6924" spans="1:2" x14ac:dyDescent="0.3">
      <c r="A6924" s="21" t="s">
        <v>2753</v>
      </c>
      <c r="B6924" s="7">
        <v>15675</v>
      </c>
    </row>
    <row r="6925" spans="1:2" x14ac:dyDescent="0.3">
      <c r="A6925" s="22" t="s">
        <v>2803</v>
      </c>
      <c r="B6925" s="7">
        <v>15675</v>
      </c>
    </row>
    <row r="6926" spans="1:2" x14ac:dyDescent="0.3">
      <c r="A6926" s="23">
        <v>46016.898402777777</v>
      </c>
      <c r="B6926" s="7">
        <v>15675</v>
      </c>
    </row>
    <row r="6927" spans="1:2" x14ac:dyDescent="0.3">
      <c r="A6927" s="21" t="s">
        <v>2765</v>
      </c>
      <c r="B6927" s="7">
        <v>13300</v>
      </c>
    </row>
    <row r="6928" spans="1:2" x14ac:dyDescent="0.3">
      <c r="A6928" s="22" t="s">
        <v>2794</v>
      </c>
      <c r="B6928" s="7">
        <v>13300</v>
      </c>
    </row>
    <row r="6929" spans="1:2" x14ac:dyDescent="0.3">
      <c r="A6929" s="23">
        <v>46016.910451388889</v>
      </c>
      <c r="B6929" s="7">
        <v>13300</v>
      </c>
    </row>
    <row r="6930" spans="1:2" x14ac:dyDescent="0.3">
      <c r="A6930" s="20" t="s">
        <v>2742</v>
      </c>
      <c r="B6930" s="7">
        <v>30210</v>
      </c>
    </row>
    <row r="6931" spans="1:2" x14ac:dyDescent="0.3">
      <c r="A6931" s="21" t="s">
        <v>2759</v>
      </c>
      <c r="B6931" s="7">
        <v>14820</v>
      </c>
    </row>
    <row r="6932" spans="1:2" x14ac:dyDescent="0.3">
      <c r="A6932" s="22" t="s">
        <v>2754</v>
      </c>
      <c r="B6932" s="7">
        <v>14820</v>
      </c>
    </row>
    <row r="6933" spans="1:2" x14ac:dyDescent="0.3">
      <c r="A6933" s="23">
        <v>46016.930185185185</v>
      </c>
      <c r="B6933" s="7">
        <v>14820</v>
      </c>
    </row>
    <row r="6934" spans="1:2" x14ac:dyDescent="0.3">
      <c r="A6934" s="21" t="s">
        <v>2776</v>
      </c>
      <c r="B6934" s="7">
        <v>15390</v>
      </c>
    </row>
    <row r="6935" spans="1:2" x14ac:dyDescent="0.3">
      <c r="A6935" s="22" t="s">
        <v>2750</v>
      </c>
      <c r="B6935" s="7">
        <v>15390</v>
      </c>
    </row>
    <row r="6936" spans="1:2" x14ac:dyDescent="0.3">
      <c r="A6936" s="23">
        <v>46016.951562499999</v>
      </c>
      <c r="B6936" s="7">
        <v>15390</v>
      </c>
    </row>
    <row r="6937" spans="1:2" x14ac:dyDescent="0.3">
      <c r="A6937" s="20" t="s">
        <v>2743</v>
      </c>
      <c r="B6937" s="7">
        <v>64837.5</v>
      </c>
    </row>
    <row r="6938" spans="1:2" x14ac:dyDescent="0.3">
      <c r="A6938" s="21" t="s">
        <v>2755</v>
      </c>
      <c r="B6938" s="7">
        <v>64837.5</v>
      </c>
    </row>
    <row r="6939" spans="1:2" x14ac:dyDescent="0.3">
      <c r="A6939" s="22" t="s">
        <v>2803</v>
      </c>
      <c r="B6939" s="7">
        <v>64837.5</v>
      </c>
    </row>
    <row r="6940" spans="1:2" x14ac:dyDescent="0.3">
      <c r="A6940" s="23">
        <v>46016.965763888889</v>
      </c>
      <c r="B6940" s="7">
        <v>64837.5</v>
      </c>
    </row>
    <row r="6941" spans="1:2" x14ac:dyDescent="0.3">
      <c r="A6941" s="19" t="s">
        <v>2712</v>
      </c>
      <c r="B6941" s="7">
        <v>434350</v>
      </c>
    </row>
    <row r="6942" spans="1:2" x14ac:dyDescent="0.3">
      <c r="A6942" s="20" t="s">
        <v>2722</v>
      </c>
      <c r="B6942" s="7">
        <v>69000</v>
      </c>
    </row>
    <row r="6943" spans="1:2" x14ac:dyDescent="0.3">
      <c r="A6943" s="21" t="s">
        <v>2768</v>
      </c>
      <c r="B6943" s="7">
        <v>69000</v>
      </c>
    </row>
    <row r="6944" spans="1:2" x14ac:dyDescent="0.3">
      <c r="A6944" s="22" t="s">
        <v>2783</v>
      </c>
      <c r="B6944" s="7">
        <v>69000</v>
      </c>
    </row>
    <row r="6945" spans="1:2" x14ac:dyDescent="0.3">
      <c r="A6945" s="23">
        <v>46017.103668981479</v>
      </c>
      <c r="B6945" s="7">
        <v>69000</v>
      </c>
    </row>
    <row r="6946" spans="1:2" x14ac:dyDescent="0.3">
      <c r="A6946" s="20" t="s">
        <v>2723</v>
      </c>
      <c r="B6946" s="7">
        <v>22000</v>
      </c>
    </row>
    <row r="6947" spans="1:2" x14ac:dyDescent="0.3">
      <c r="A6947" s="21" t="s">
        <v>2793</v>
      </c>
      <c r="B6947" s="7">
        <v>22000</v>
      </c>
    </row>
    <row r="6948" spans="1:2" x14ac:dyDescent="0.3">
      <c r="A6948" s="22" t="s">
        <v>2747</v>
      </c>
      <c r="B6948" s="7">
        <v>22000</v>
      </c>
    </row>
    <row r="6949" spans="1:2" x14ac:dyDescent="0.3">
      <c r="A6949" s="23">
        <v>46017.128194444442</v>
      </c>
      <c r="B6949" s="7">
        <v>22000</v>
      </c>
    </row>
    <row r="6950" spans="1:2" x14ac:dyDescent="0.3">
      <c r="A6950" s="20" t="s">
        <v>2724</v>
      </c>
      <c r="B6950" s="7">
        <v>44150</v>
      </c>
    </row>
    <row r="6951" spans="1:2" x14ac:dyDescent="0.3">
      <c r="A6951" s="21" t="s">
        <v>2788</v>
      </c>
      <c r="B6951" s="7">
        <v>44150</v>
      </c>
    </row>
    <row r="6952" spans="1:2" x14ac:dyDescent="0.3">
      <c r="A6952" s="22" t="s">
        <v>2763</v>
      </c>
      <c r="B6952" s="7">
        <v>44150</v>
      </c>
    </row>
    <row r="6953" spans="1:2" x14ac:dyDescent="0.3">
      <c r="A6953" s="23">
        <v>46017.181620370371</v>
      </c>
      <c r="B6953" s="7">
        <v>44150</v>
      </c>
    </row>
    <row r="6954" spans="1:2" x14ac:dyDescent="0.3">
      <c r="A6954" s="20" t="s">
        <v>2727</v>
      </c>
      <c r="B6954" s="7">
        <v>39150</v>
      </c>
    </row>
    <row r="6955" spans="1:2" x14ac:dyDescent="0.3">
      <c r="A6955" s="21" t="s">
        <v>2753</v>
      </c>
      <c r="B6955" s="7">
        <v>39150</v>
      </c>
    </row>
    <row r="6956" spans="1:2" x14ac:dyDescent="0.3">
      <c r="A6956" s="22" t="s">
        <v>2776</v>
      </c>
      <c r="B6956" s="7">
        <v>39150</v>
      </c>
    </row>
    <row r="6957" spans="1:2" x14ac:dyDescent="0.3">
      <c r="A6957" s="23">
        <v>46017.315162037034</v>
      </c>
      <c r="B6957" s="7">
        <v>39150</v>
      </c>
    </row>
    <row r="6958" spans="1:2" x14ac:dyDescent="0.3">
      <c r="A6958" s="20" t="s">
        <v>2728</v>
      </c>
      <c r="B6958" s="7">
        <v>10000</v>
      </c>
    </row>
    <row r="6959" spans="1:2" x14ac:dyDescent="0.3">
      <c r="A6959" s="21" t="s">
        <v>2802</v>
      </c>
      <c r="B6959" s="7">
        <v>10000</v>
      </c>
    </row>
    <row r="6960" spans="1:2" x14ac:dyDescent="0.3">
      <c r="A6960" s="22" t="s">
        <v>2780</v>
      </c>
      <c r="B6960" s="7">
        <v>10000</v>
      </c>
    </row>
    <row r="6961" spans="1:2" x14ac:dyDescent="0.3">
      <c r="A6961" s="23">
        <v>46017.370682870373</v>
      </c>
      <c r="B6961" s="7">
        <v>10000</v>
      </c>
    </row>
    <row r="6962" spans="1:2" x14ac:dyDescent="0.3">
      <c r="A6962" s="20" t="s">
        <v>2731</v>
      </c>
      <c r="B6962" s="7">
        <v>83250</v>
      </c>
    </row>
    <row r="6963" spans="1:2" x14ac:dyDescent="0.3">
      <c r="A6963" s="21" t="s">
        <v>2751</v>
      </c>
      <c r="B6963" s="7">
        <v>22000</v>
      </c>
    </row>
    <row r="6964" spans="1:2" x14ac:dyDescent="0.3">
      <c r="A6964" s="22" t="s">
        <v>2757</v>
      </c>
      <c r="B6964" s="7">
        <v>22000</v>
      </c>
    </row>
    <row r="6965" spans="1:2" x14ac:dyDescent="0.3">
      <c r="A6965" s="23">
        <v>46017.466041666667</v>
      </c>
      <c r="B6965" s="7">
        <v>22000</v>
      </c>
    </row>
    <row r="6966" spans="1:2" x14ac:dyDescent="0.3">
      <c r="A6966" s="21" t="s">
        <v>2796</v>
      </c>
      <c r="B6966" s="7">
        <v>61250</v>
      </c>
    </row>
    <row r="6967" spans="1:2" x14ac:dyDescent="0.3">
      <c r="A6967" s="22" t="s">
        <v>2755</v>
      </c>
      <c r="B6967" s="7">
        <v>61250</v>
      </c>
    </row>
    <row r="6968" spans="1:2" x14ac:dyDescent="0.3">
      <c r="A6968" s="23">
        <v>46017.499421296299</v>
      </c>
      <c r="B6968" s="7">
        <v>61250</v>
      </c>
    </row>
    <row r="6969" spans="1:2" x14ac:dyDescent="0.3">
      <c r="A6969" s="20" t="s">
        <v>2732</v>
      </c>
      <c r="B6969" s="7">
        <v>18000</v>
      </c>
    </row>
    <row r="6970" spans="1:2" x14ac:dyDescent="0.3">
      <c r="A6970" s="21" t="s">
        <v>2791</v>
      </c>
      <c r="B6970" s="7">
        <v>18000</v>
      </c>
    </row>
    <row r="6971" spans="1:2" x14ac:dyDescent="0.3">
      <c r="A6971" s="22" t="s">
        <v>2751</v>
      </c>
      <c r="B6971" s="7">
        <v>18000</v>
      </c>
    </row>
    <row r="6972" spans="1:2" x14ac:dyDescent="0.3">
      <c r="A6972" s="23">
        <v>46017.504988425928</v>
      </c>
      <c r="B6972" s="7">
        <v>18000</v>
      </c>
    </row>
    <row r="6973" spans="1:2" x14ac:dyDescent="0.3">
      <c r="A6973" s="20" t="s">
        <v>2735</v>
      </c>
      <c r="B6973" s="7">
        <v>79800</v>
      </c>
    </row>
    <row r="6974" spans="1:2" x14ac:dyDescent="0.3">
      <c r="A6974" s="21" t="s">
        <v>2778</v>
      </c>
      <c r="B6974" s="7">
        <v>69000</v>
      </c>
    </row>
    <row r="6975" spans="1:2" x14ac:dyDescent="0.3">
      <c r="A6975" s="22" t="s">
        <v>2767</v>
      </c>
      <c r="B6975" s="7">
        <v>69000</v>
      </c>
    </row>
    <row r="6976" spans="1:2" x14ac:dyDescent="0.3">
      <c r="A6976" s="23">
        <v>46017.649108796293</v>
      </c>
      <c r="B6976" s="7">
        <v>69000</v>
      </c>
    </row>
    <row r="6977" spans="1:2" x14ac:dyDescent="0.3">
      <c r="A6977" s="21" t="s">
        <v>2764</v>
      </c>
      <c r="B6977" s="7">
        <v>10800</v>
      </c>
    </row>
    <row r="6978" spans="1:2" x14ac:dyDescent="0.3">
      <c r="A6978" s="22" t="s">
        <v>2759</v>
      </c>
      <c r="B6978" s="7">
        <v>10800</v>
      </c>
    </row>
    <row r="6979" spans="1:2" x14ac:dyDescent="0.3">
      <c r="A6979" s="23">
        <v>46017.655775462961</v>
      </c>
      <c r="B6979" s="7">
        <v>10800</v>
      </c>
    </row>
    <row r="6980" spans="1:2" x14ac:dyDescent="0.3">
      <c r="A6980" s="20" t="s">
        <v>2736</v>
      </c>
      <c r="B6980" s="7">
        <v>49500</v>
      </c>
    </row>
    <row r="6981" spans="1:2" x14ac:dyDescent="0.3">
      <c r="A6981" s="21" t="s">
        <v>2747</v>
      </c>
      <c r="B6981" s="7">
        <v>27500</v>
      </c>
    </row>
    <row r="6982" spans="1:2" x14ac:dyDescent="0.3">
      <c r="A6982" s="22" t="s">
        <v>2795</v>
      </c>
      <c r="B6982" s="7">
        <v>27500</v>
      </c>
    </row>
    <row r="6983" spans="1:2" x14ac:dyDescent="0.3">
      <c r="A6983" s="23">
        <v>46017.692094907405</v>
      </c>
      <c r="B6983" s="7">
        <v>27500</v>
      </c>
    </row>
    <row r="6984" spans="1:2" x14ac:dyDescent="0.3">
      <c r="A6984" s="21" t="s">
        <v>2762</v>
      </c>
      <c r="B6984" s="7">
        <v>22000</v>
      </c>
    </row>
    <row r="6985" spans="1:2" x14ac:dyDescent="0.3">
      <c r="A6985" s="22" t="s">
        <v>2750</v>
      </c>
      <c r="B6985" s="7">
        <v>22000</v>
      </c>
    </row>
    <row r="6986" spans="1:2" x14ac:dyDescent="0.3">
      <c r="A6986" s="23">
        <v>46017.705729166664</v>
      </c>
      <c r="B6986" s="7">
        <v>22000</v>
      </c>
    </row>
    <row r="6987" spans="1:2" x14ac:dyDescent="0.3">
      <c r="A6987" s="20" t="s">
        <v>2737</v>
      </c>
      <c r="B6987" s="7">
        <v>16500</v>
      </c>
    </row>
    <row r="6988" spans="1:2" x14ac:dyDescent="0.3">
      <c r="A6988" s="21" t="s">
        <v>2774</v>
      </c>
      <c r="B6988" s="7">
        <v>16500</v>
      </c>
    </row>
    <row r="6989" spans="1:2" x14ac:dyDescent="0.3">
      <c r="A6989" s="22" t="s">
        <v>2804</v>
      </c>
      <c r="B6989" s="7">
        <v>16500</v>
      </c>
    </row>
    <row r="6990" spans="1:2" x14ac:dyDescent="0.3">
      <c r="A6990" s="23">
        <v>46017.748877314814</v>
      </c>
      <c r="B6990" s="7">
        <v>16500</v>
      </c>
    </row>
    <row r="6991" spans="1:2" x14ac:dyDescent="0.3">
      <c r="A6991" s="20" t="s">
        <v>2742</v>
      </c>
      <c r="B6991" s="7">
        <v>3000</v>
      </c>
    </row>
    <row r="6992" spans="1:2" x14ac:dyDescent="0.3">
      <c r="A6992" s="21" t="s">
        <v>2800</v>
      </c>
      <c r="B6992" s="7">
        <v>3000</v>
      </c>
    </row>
    <row r="6993" spans="1:2" x14ac:dyDescent="0.3">
      <c r="A6993" s="22" t="s">
        <v>2746</v>
      </c>
      <c r="B6993" s="7">
        <v>3000</v>
      </c>
    </row>
    <row r="6994" spans="1:2" x14ac:dyDescent="0.3">
      <c r="A6994" s="23">
        <v>46017.954317129632</v>
      </c>
      <c r="B6994" s="7">
        <v>3000</v>
      </c>
    </row>
    <row r="6995" spans="1:2" x14ac:dyDescent="0.3">
      <c r="A6995" s="19" t="s">
        <v>2713</v>
      </c>
      <c r="B6995" s="7">
        <v>530600</v>
      </c>
    </row>
    <row r="6996" spans="1:2" x14ac:dyDescent="0.3">
      <c r="A6996" s="20" t="s">
        <v>2720</v>
      </c>
      <c r="B6996" s="7">
        <v>67500</v>
      </c>
    </row>
    <row r="6997" spans="1:2" x14ac:dyDescent="0.3">
      <c r="A6997" s="21" t="s">
        <v>2760</v>
      </c>
      <c r="B6997" s="7">
        <v>67500</v>
      </c>
    </row>
    <row r="6998" spans="1:2" x14ac:dyDescent="0.3">
      <c r="A6998" s="22" t="s">
        <v>2758</v>
      </c>
      <c r="B6998" s="7">
        <v>67500</v>
      </c>
    </row>
    <row r="6999" spans="1:2" x14ac:dyDescent="0.3">
      <c r="A6999" s="23">
        <v>46018.009722222225</v>
      </c>
      <c r="B6999" s="7">
        <v>67500</v>
      </c>
    </row>
    <row r="7000" spans="1:2" x14ac:dyDescent="0.3">
      <c r="A7000" s="20" t="s">
        <v>2722</v>
      </c>
      <c r="B7000" s="7">
        <v>46000</v>
      </c>
    </row>
    <row r="7001" spans="1:2" x14ac:dyDescent="0.3">
      <c r="A7001" s="21" t="s">
        <v>2769</v>
      </c>
      <c r="B7001" s="7">
        <v>46000</v>
      </c>
    </row>
    <row r="7002" spans="1:2" x14ac:dyDescent="0.3">
      <c r="A7002" s="22" t="s">
        <v>2750</v>
      </c>
      <c r="B7002" s="7">
        <v>46000</v>
      </c>
    </row>
    <row r="7003" spans="1:2" x14ac:dyDescent="0.3">
      <c r="A7003" s="23">
        <v>46018.114756944444</v>
      </c>
      <c r="B7003" s="7">
        <v>46000</v>
      </c>
    </row>
    <row r="7004" spans="1:2" x14ac:dyDescent="0.3">
      <c r="A7004" s="20" t="s">
        <v>2728</v>
      </c>
      <c r="B7004" s="7">
        <v>10000</v>
      </c>
    </row>
    <row r="7005" spans="1:2" x14ac:dyDescent="0.3">
      <c r="A7005" s="21" t="s">
        <v>2769</v>
      </c>
      <c r="B7005" s="7">
        <v>10000</v>
      </c>
    </row>
    <row r="7006" spans="1:2" x14ac:dyDescent="0.3">
      <c r="A7006" s="22" t="s">
        <v>2768</v>
      </c>
      <c r="B7006" s="7">
        <v>10000</v>
      </c>
    </row>
    <row r="7007" spans="1:2" x14ac:dyDescent="0.3">
      <c r="A7007" s="23">
        <v>46018.364918981482</v>
      </c>
      <c r="B7007" s="7">
        <v>10000</v>
      </c>
    </row>
    <row r="7008" spans="1:2" x14ac:dyDescent="0.3">
      <c r="A7008" s="20" t="s">
        <v>2729</v>
      </c>
      <c r="B7008" s="7">
        <v>9000</v>
      </c>
    </row>
    <row r="7009" spans="1:2" x14ac:dyDescent="0.3">
      <c r="A7009" s="21" t="s">
        <v>2802</v>
      </c>
      <c r="B7009" s="7">
        <v>9000</v>
      </c>
    </row>
    <row r="7010" spans="1:2" x14ac:dyDescent="0.3">
      <c r="A7010" s="22" t="s">
        <v>2800</v>
      </c>
      <c r="B7010" s="7">
        <v>9000</v>
      </c>
    </row>
    <row r="7011" spans="1:2" x14ac:dyDescent="0.3">
      <c r="A7011" s="23">
        <v>46018.412430555552</v>
      </c>
      <c r="B7011" s="7">
        <v>9000</v>
      </c>
    </row>
    <row r="7012" spans="1:2" x14ac:dyDescent="0.3">
      <c r="A7012" s="20" t="s">
        <v>2730</v>
      </c>
      <c r="B7012" s="7">
        <v>8000</v>
      </c>
    </row>
    <row r="7013" spans="1:2" x14ac:dyDescent="0.3">
      <c r="A7013" s="21" t="s">
        <v>2757</v>
      </c>
      <c r="B7013" s="7">
        <v>8000</v>
      </c>
    </row>
    <row r="7014" spans="1:2" x14ac:dyDescent="0.3">
      <c r="A7014" s="22" t="s">
        <v>2792</v>
      </c>
      <c r="B7014" s="7">
        <v>8000</v>
      </c>
    </row>
    <row r="7015" spans="1:2" x14ac:dyDescent="0.3">
      <c r="A7015" s="23">
        <v>46018.421435185184</v>
      </c>
      <c r="B7015" s="7">
        <v>8000</v>
      </c>
    </row>
    <row r="7016" spans="1:2" x14ac:dyDescent="0.3">
      <c r="A7016" s="20" t="s">
        <v>2731</v>
      </c>
      <c r="B7016" s="7">
        <v>69000</v>
      </c>
    </row>
    <row r="7017" spans="1:2" x14ac:dyDescent="0.3">
      <c r="A7017" s="21" t="s">
        <v>2792</v>
      </c>
      <c r="B7017" s="7">
        <v>69000</v>
      </c>
    </row>
    <row r="7018" spans="1:2" x14ac:dyDescent="0.3">
      <c r="A7018" s="22" t="s">
        <v>2772</v>
      </c>
      <c r="B7018" s="7">
        <v>69000</v>
      </c>
    </row>
    <row r="7019" spans="1:2" x14ac:dyDescent="0.3">
      <c r="A7019" s="23">
        <v>46018.494756944441</v>
      </c>
      <c r="B7019" s="7">
        <v>69000</v>
      </c>
    </row>
    <row r="7020" spans="1:2" x14ac:dyDescent="0.3">
      <c r="A7020" s="20" t="s">
        <v>2732</v>
      </c>
      <c r="B7020" s="7">
        <v>197500</v>
      </c>
    </row>
    <row r="7021" spans="1:2" x14ac:dyDescent="0.3">
      <c r="A7021" s="21" t="s">
        <v>2797</v>
      </c>
      <c r="B7021" s="7">
        <v>55000</v>
      </c>
    </row>
    <row r="7022" spans="1:2" x14ac:dyDescent="0.3">
      <c r="A7022" s="22" t="s">
        <v>2755</v>
      </c>
      <c r="B7022" s="7">
        <v>55000</v>
      </c>
    </row>
    <row r="7023" spans="1:2" x14ac:dyDescent="0.3">
      <c r="A7023" s="23">
        <v>46018.500810185185</v>
      </c>
      <c r="B7023" s="7">
        <v>55000</v>
      </c>
    </row>
    <row r="7024" spans="1:2" x14ac:dyDescent="0.3">
      <c r="A7024" s="21" t="s">
        <v>2748</v>
      </c>
      <c r="B7024" s="7">
        <v>108000</v>
      </c>
    </row>
    <row r="7025" spans="1:2" x14ac:dyDescent="0.3">
      <c r="A7025" s="22" t="s">
        <v>2786</v>
      </c>
      <c r="B7025" s="7">
        <v>108000</v>
      </c>
    </row>
    <row r="7026" spans="1:2" x14ac:dyDescent="0.3">
      <c r="A7026" s="23">
        <v>46018.506724537037</v>
      </c>
      <c r="B7026" s="7">
        <v>108000</v>
      </c>
    </row>
    <row r="7027" spans="1:2" x14ac:dyDescent="0.3">
      <c r="A7027" s="21" t="s">
        <v>2769</v>
      </c>
      <c r="B7027" s="7">
        <v>34500</v>
      </c>
    </row>
    <row r="7028" spans="1:2" x14ac:dyDescent="0.3">
      <c r="A7028" s="22" t="s">
        <v>2748</v>
      </c>
      <c r="B7028" s="7">
        <v>34500</v>
      </c>
    </row>
    <row r="7029" spans="1:2" x14ac:dyDescent="0.3">
      <c r="A7029" s="23">
        <v>46018.531354166669</v>
      </c>
      <c r="B7029" s="7">
        <v>34500</v>
      </c>
    </row>
    <row r="7030" spans="1:2" x14ac:dyDescent="0.3">
      <c r="A7030" s="20" t="s">
        <v>2734</v>
      </c>
      <c r="B7030" s="7">
        <v>55200</v>
      </c>
    </row>
    <row r="7031" spans="1:2" x14ac:dyDescent="0.3">
      <c r="A7031" s="21" t="s">
        <v>2798</v>
      </c>
      <c r="B7031" s="7">
        <v>55200</v>
      </c>
    </row>
    <row r="7032" spans="1:2" x14ac:dyDescent="0.3">
      <c r="A7032" s="22" t="s">
        <v>2775</v>
      </c>
      <c r="B7032" s="7">
        <v>55200</v>
      </c>
    </row>
    <row r="7033" spans="1:2" x14ac:dyDescent="0.3">
      <c r="A7033" s="23">
        <v>46018.610763888886</v>
      </c>
      <c r="B7033" s="7">
        <v>55200</v>
      </c>
    </row>
    <row r="7034" spans="1:2" x14ac:dyDescent="0.3">
      <c r="A7034" s="20" t="s">
        <v>2735</v>
      </c>
      <c r="B7034" s="7">
        <v>12600</v>
      </c>
    </row>
    <row r="7035" spans="1:2" x14ac:dyDescent="0.3">
      <c r="A7035" s="21" t="s">
        <v>2746</v>
      </c>
      <c r="B7035" s="7">
        <v>12600</v>
      </c>
    </row>
    <row r="7036" spans="1:2" x14ac:dyDescent="0.3">
      <c r="A7036" s="22" t="s">
        <v>2755</v>
      </c>
      <c r="B7036" s="7">
        <v>12600</v>
      </c>
    </row>
    <row r="7037" spans="1:2" x14ac:dyDescent="0.3">
      <c r="A7037" s="23">
        <v>46018.634143518517</v>
      </c>
      <c r="B7037" s="7">
        <v>12600</v>
      </c>
    </row>
    <row r="7038" spans="1:2" x14ac:dyDescent="0.3">
      <c r="A7038" s="20" t="s">
        <v>2736</v>
      </c>
      <c r="B7038" s="7">
        <v>18900</v>
      </c>
    </row>
    <row r="7039" spans="1:2" x14ac:dyDescent="0.3">
      <c r="A7039" s="21" t="s">
        <v>2751</v>
      </c>
      <c r="B7039" s="7">
        <v>18900</v>
      </c>
    </row>
    <row r="7040" spans="1:2" x14ac:dyDescent="0.3">
      <c r="A7040" s="22" t="s">
        <v>2763</v>
      </c>
      <c r="B7040" s="7">
        <v>18900</v>
      </c>
    </row>
    <row r="7041" spans="1:2" x14ac:dyDescent="0.3">
      <c r="A7041" s="23">
        <v>46018.674675925926</v>
      </c>
      <c r="B7041" s="7">
        <v>18900</v>
      </c>
    </row>
    <row r="7042" spans="1:2" x14ac:dyDescent="0.3">
      <c r="A7042" s="20" t="s">
        <v>2738</v>
      </c>
      <c r="B7042" s="7">
        <v>22500</v>
      </c>
    </row>
    <row r="7043" spans="1:2" x14ac:dyDescent="0.3">
      <c r="A7043" s="21" t="s">
        <v>2785</v>
      </c>
      <c r="B7043" s="7">
        <v>4500</v>
      </c>
    </row>
    <row r="7044" spans="1:2" x14ac:dyDescent="0.3">
      <c r="A7044" s="22" t="s">
        <v>2754</v>
      </c>
      <c r="B7044" s="7">
        <v>4500</v>
      </c>
    </row>
    <row r="7045" spans="1:2" x14ac:dyDescent="0.3">
      <c r="A7045" s="23">
        <v>46018.753796296296</v>
      </c>
      <c r="B7045" s="7">
        <v>4500</v>
      </c>
    </row>
    <row r="7046" spans="1:2" x14ac:dyDescent="0.3">
      <c r="A7046" s="21" t="s">
        <v>2774</v>
      </c>
      <c r="B7046" s="7">
        <v>18000</v>
      </c>
    </row>
    <row r="7047" spans="1:2" x14ac:dyDescent="0.3">
      <c r="A7047" s="22" t="s">
        <v>2780</v>
      </c>
      <c r="B7047" s="7">
        <v>18000</v>
      </c>
    </row>
    <row r="7048" spans="1:2" x14ac:dyDescent="0.3">
      <c r="A7048" s="23">
        <v>46018.790821759256</v>
      </c>
      <c r="B7048" s="7">
        <v>18000</v>
      </c>
    </row>
    <row r="7049" spans="1:2" x14ac:dyDescent="0.3">
      <c r="A7049" s="20" t="s">
        <v>2741</v>
      </c>
      <c r="B7049" s="7">
        <v>14400</v>
      </c>
    </row>
    <row r="7050" spans="1:2" x14ac:dyDescent="0.3">
      <c r="A7050" s="21" t="s">
        <v>2787</v>
      </c>
      <c r="B7050" s="7">
        <v>14400</v>
      </c>
    </row>
    <row r="7051" spans="1:2" x14ac:dyDescent="0.3">
      <c r="A7051" s="22" t="s">
        <v>2767</v>
      </c>
      <c r="B7051" s="7">
        <v>14400</v>
      </c>
    </row>
    <row r="7052" spans="1:2" x14ac:dyDescent="0.3">
      <c r="A7052" s="23">
        <v>46018.883831018517</v>
      </c>
      <c r="B7052" s="7">
        <v>14400</v>
      </c>
    </row>
    <row r="7053" spans="1:2" x14ac:dyDescent="0.3">
      <c r="A7053" s="19" t="s">
        <v>2714</v>
      </c>
      <c r="B7053" s="7">
        <v>589550</v>
      </c>
    </row>
    <row r="7054" spans="1:2" x14ac:dyDescent="0.3">
      <c r="A7054" s="20" t="s">
        <v>2720</v>
      </c>
      <c r="B7054" s="7">
        <v>57750</v>
      </c>
    </row>
    <row r="7055" spans="1:2" x14ac:dyDescent="0.3">
      <c r="A7055" s="21" t="s">
        <v>2760</v>
      </c>
      <c r="B7055" s="7">
        <v>57750</v>
      </c>
    </row>
    <row r="7056" spans="1:2" x14ac:dyDescent="0.3">
      <c r="A7056" s="22" t="s">
        <v>2748</v>
      </c>
      <c r="B7056" s="7">
        <v>57750</v>
      </c>
    </row>
    <row r="7057" spans="1:2" x14ac:dyDescent="0.3">
      <c r="A7057" s="23">
        <v>46019.009826388887</v>
      </c>
      <c r="B7057" s="7">
        <v>57750</v>
      </c>
    </row>
    <row r="7058" spans="1:2" x14ac:dyDescent="0.3">
      <c r="A7058" s="20" t="s">
        <v>2721</v>
      </c>
      <c r="B7058" s="7">
        <v>48000</v>
      </c>
    </row>
    <row r="7059" spans="1:2" x14ac:dyDescent="0.3">
      <c r="A7059" s="21" t="s">
        <v>2750</v>
      </c>
      <c r="B7059" s="7">
        <v>12000</v>
      </c>
    </row>
    <row r="7060" spans="1:2" x14ac:dyDescent="0.3">
      <c r="A7060" s="22" t="s">
        <v>2800</v>
      </c>
      <c r="B7060" s="7">
        <v>12000</v>
      </c>
    </row>
    <row r="7061" spans="1:2" x14ac:dyDescent="0.3">
      <c r="A7061" s="23">
        <v>46019.052708333336</v>
      </c>
      <c r="B7061" s="7">
        <v>12000</v>
      </c>
    </row>
    <row r="7062" spans="1:2" x14ac:dyDescent="0.3">
      <c r="A7062" s="21" t="s">
        <v>2753</v>
      </c>
      <c r="B7062" s="7">
        <v>36000</v>
      </c>
    </row>
    <row r="7063" spans="1:2" x14ac:dyDescent="0.3">
      <c r="A7063" s="22" t="s">
        <v>2784</v>
      </c>
      <c r="B7063" s="7">
        <v>36000</v>
      </c>
    </row>
    <row r="7064" spans="1:2" x14ac:dyDescent="0.3">
      <c r="A7064" s="23">
        <v>46019.064768518518</v>
      </c>
      <c r="B7064" s="7">
        <v>36000</v>
      </c>
    </row>
    <row r="7065" spans="1:2" x14ac:dyDescent="0.3">
      <c r="A7065" s="20" t="s">
        <v>2724</v>
      </c>
      <c r="B7065" s="7">
        <v>55000</v>
      </c>
    </row>
    <row r="7066" spans="1:2" x14ac:dyDescent="0.3">
      <c r="A7066" s="21" t="s">
        <v>2765</v>
      </c>
      <c r="B7066" s="7">
        <v>55000</v>
      </c>
    </row>
    <row r="7067" spans="1:2" x14ac:dyDescent="0.3">
      <c r="A7067" s="22" t="s">
        <v>2786</v>
      </c>
      <c r="B7067" s="7">
        <v>55000</v>
      </c>
    </row>
    <row r="7068" spans="1:2" x14ac:dyDescent="0.3">
      <c r="A7068" s="23">
        <v>46019.202557870369</v>
      </c>
      <c r="B7068" s="7">
        <v>55000</v>
      </c>
    </row>
    <row r="7069" spans="1:2" x14ac:dyDescent="0.3">
      <c r="A7069" s="20" t="s">
        <v>2729</v>
      </c>
      <c r="B7069" s="7">
        <v>42500</v>
      </c>
    </row>
    <row r="7070" spans="1:2" x14ac:dyDescent="0.3">
      <c r="A7070" s="21" t="s">
        <v>2794</v>
      </c>
      <c r="B7070" s="7">
        <v>26000</v>
      </c>
    </row>
    <row r="7071" spans="1:2" x14ac:dyDescent="0.3">
      <c r="A7071" s="22" t="s">
        <v>2754</v>
      </c>
      <c r="B7071" s="7">
        <v>26000</v>
      </c>
    </row>
    <row r="7072" spans="1:2" x14ac:dyDescent="0.3">
      <c r="A7072" s="23">
        <v>46019.37740740741</v>
      </c>
      <c r="B7072" s="7">
        <v>26000</v>
      </c>
    </row>
    <row r="7073" spans="1:2" x14ac:dyDescent="0.3">
      <c r="A7073" s="21" t="s">
        <v>2757</v>
      </c>
      <c r="B7073" s="7">
        <v>16500</v>
      </c>
    </row>
    <row r="7074" spans="1:2" x14ac:dyDescent="0.3">
      <c r="A7074" s="22" t="s">
        <v>2786</v>
      </c>
      <c r="B7074" s="7">
        <v>16500</v>
      </c>
    </row>
    <row r="7075" spans="1:2" x14ac:dyDescent="0.3">
      <c r="A7075" s="23">
        <v>46019.379641203705</v>
      </c>
      <c r="B7075" s="7">
        <v>16500</v>
      </c>
    </row>
    <row r="7076" spans="1:2" x14ac:dyDescent="0.3">
      <c r="A7076" s="20" t="s">
        <v>2730</v>
      </c>
      <c r="B7076" s="7">
        <v>42000</v>
      </c>
    </row>
    <row r="7077" spans="1:2" x14ac:dyDescent="0.3">
      <c r="A7077" s="21" t="s">
        <v>2787</v>
      </c>
      <c r="B7077" s="7">
        <v>6000</v>
      </c>
    </row>
    <row r="7078" spans="1:2" x14ac:dyDescent="0.3">
      <c r="A7078" s="22" t="s">
        <v>2765</v>
      </c>
      <c r="B7078" s="7">
        <v>6000</v>
      </c>
    </row>
    <row r="7079" spans="1:2" x14ac:dyDescent="0.3">
      <c r="A7079" s="23">
        <v>46019.42559027778</v>
      </c>
      <c r="B7079" s="7">
        <v>6000</v>
      </c>
    </row>
    <row r="7080" spans="1:2" x14ac:dyDescent="0.3">
      <c r="A7080" s="21" t="s">
        <v>2792</v>
      </c>
      <c r="B7080" s="7">
        <v>36000</v>
      </c>
    </row>
    <row r="7081" spans="1:2" x14ac:dyDescent="0.3">
      <c r="A7081" s="22" t="s">
        <v>2753</v>
      </c>
      <c r="B7081" s="7">
        <v>36000</v>
      </c>
    </row>
    <row r="7082" spans="1:2" x14ac:dyDescent="0.3">
      <c r="A7082" s="23">
        <v>46019.453159722223</v>
      </c>
      <c r="B7082" s="7">
        <v>36000</v>
      </c>
    </row>
    <row r="7083" spans="1:2" x14ac:dyDescent="0.3">
      <c r="A7083" s="20" t="s">
        <v>2732</v>
      </c>
      <c r="B7083" s="7">
        <v>46000</v>
      </c>
    </row>
    <row r="7084" spans="1:2" x14ac:dyDescent="0.3">
      <c r="A7084" s="21" t="s">
        <v>2764</v>
      </c>
      <c r="B7084" s="7">
        <v>46000</v>
      </c>
    </row>
    <row r="7085" spans="1:2" x14ac:dyDescent="0.3">
      <c r="A7085" s="22" t="s">
        <v>2765</v>
      </c>
      <c r="B7085" s="7">
        <v>46000</v>
      </c>
    </row>
    <row r="7086" spans="1:2" x14ac:dyDescent="0.3">
      <c r="A7086" s="23">
        <v>46019.531145833331</v>
      </c>
      <c r="B7086" s="7">
        <v>46000</v>
      </c>
    </row>
    <row r="7087" spans="1:2" x14ac:dyDescent="0.3">
      <c r="A7087" s="20" t="s">
        <v>2733</v>
      </c>
      <c r="B7087" s="7">
        <v>49500.000000000007</v>
      </c>
    </row>
    <row r="7088" spans="1:2" x14ac:dyDescent="0.3">
      <c r="A7088" s="21" t="s">
        <v>2768</v>
      </c>
      <c r="B7088" s="7">
        <v>49500.000000000007</v>
      </c>
    </row>
    <row r="7089" spans="1:2" x14ac:dyDescent="0.3">
      <c r="A7089" s="22" t="s">
        <v>2770</v>
      </c>
      <c r="B7089" s="7">
        <v>49500.000000000007</v>
      </c>
    </row>
    <row r="7090" spans="1:2" x14ac:dyDescent="0.3">
      <c r="A7090" s="23">
        <v>46019.562083333331</v>
      </c>
      <c r="B7090" s="7">
        <v>49500.000000000007</v>
      </c>
    </row>
    <row r="7091" spans="1:2" x14ac:dyDescent="0.3">
      <c r="A7091" s="20" t="s">
        <v>2734</v>
      </c>
      <c r="B7091" s="7">
        <v>3100</v>
      </c>
    </row>
    <row r="7092" spans="1:2" x14ac:dyDescent="0.3">
      <c r="A7092" s="21" t="s">
        <v>2761</v>
      </c>
      <c r="B7092" s="7">
        <v>3100</v>
      </c>
    </row>
    <row r="7093" spans="1:2" x14ac:dyDescent="0.3">
      <c r="A7093" s="22" t="s">
        <v>2773</v>
      </c>
      <c r="B7093" s="7">
        <v>3100</v>
      </c>
    </row>
    <row r="7094" spans="1:2" x14ac:dyDescent="0.3">
      <c r="A7094" s="23">
        <v>46019.59752314815</v>
      </c>
      <c r="B7094" s="7">
        <v>3100</v>
      </c>
    </row>
    <row r="7095" spans="1:2" x14ac:dyDescent="0.3">
      <c r="A7095" s="20" t="s">
        <v>2735</v>
      </c>
      <c r="B7095" s="7">
        <v>59800</v>
      </c>
    </row>
    <row r="7096" spans="1:2" x14ac:dyDescent="0.3">
      <c r="A7096" s="21" t="s">
        <v>2755</v>
      </c>
      <c r="B7096" s="7">
        <v>59800</v>
      </c>
    </row>
    <row r="7097" spans="1:2" x14ac:dyDescent="0.3">
      <c r="A7097" s="22" t="s">
        <v>2770</v>
      </c>
      <c r="B7097" s="7">
        <v>59800</v>
      </c>
    </row>
    <row r="7098" spans="1:2" x14ac:dyDescent="0.3">
      <c r="A7098" s="23">
        <v>46019.632222222222</v>
      </c>
      <c r="B7098" s="7">
        <v>59800</v>
      </c>
    </row>
    <row r="7099" spans="1:2" x14ac:dyDescent="0.3">
      <c r="A7099" s="20" t="s">
        <v>2736</v>
      </c>
      <c r="B7099" s="7">
        <v>90000</v>
      </c>
    </row>
    <row r="7100" spans="1:2" x14ac:dyDescent="0.3">
      <c r="A7100" s="21" t="s">
        <v>2763</v>
      </c>
      <c r="B7100" s="7">
        <v>90000</v>
      </c>
    </row>
    <row r="7101" spans="1:2" x14ac:dyDescent="0.3">
      <c r="A7101" s="22" t="s">
        <v>2796</v>
      </c>
      <c r="B7101" s="7">
        <v>90000</v>
      </c>
    </row>
    <row r="7102" spans="1:2" x14ac:dyDescent="0.3">
      <c r="A7102" s="23">
        <v>46019.689571759256</v>
      </c>
      <c r="B7102" s="7">
        <v>90000</v>
      </c>
    </row>
    <row r="7103" spans="1:2" x14ac:dyDescent="0.3">
      <c r="A7103" s="20" t="s">
        <v>2737</v>
      </c>
      <c r="B7103" s="7">
        <v>30400</v>
      </c>
    </row>
    <row r="7104" spans="1:2" x14ac:dyDescent="0.3">
      <c r="A7104" s="21" t="s">
        <v>2784</v>
      </c>
      <c r="B7104" s="7">
        <v>22000</v>
      </c>
    </row>
    <row r="7105" spans="1:2" x14ac:dyDescent="0.3">
      <c r="A7105" s="22" t="s">
        <v>2800</v>
      </c>
      <c r="B7105" s="7">
        <v>22000</v>
      </c>
    </row>
    <row r="7106" spans="1:2" x14ac:dyDescent="0.3">
      <c r="A7106" s="23">
        <v>46019.720069444447</v>
      </c>
      <c r="B7106" s="7">
        <v>22000</v>
      </c>
    </row>
    <row r="7107" spans="1:2" x14ac:dyDescent="0.3">
      <c r="A7107" s="21" t="s">
        <v>2768</v>
      </c>
      <c r="B7107" s="7">
        <v>8400</v>
      </c>
    </row>
    <row r="7108" spans="1:2" x14ac:dyDescent="0.3">
      <c r="A7108" s="22" t="s">
        <v>2798</v>
      </c>
      <c r="B7108" s="7">
        <v>8400</v>
      </c>
    </row>
    <row r="7109" spans="1:2" x14ac:dyDescent="0.3">
      <c r="A7109" s="23">
        <v>46019.72892361111</v>
      </c>
      <c r="B7109" s="7">
        <v>8400</v>
      </c>
    </row>
    <row r="7110" spans="1:2" x14ac:dyDescent="0.3">
      <c r="A7110" s="20" t="s">
        <v>2741</v>
      </c>
      <c r="B7110" s="7">
        <v>65500</v>
      </c>
    </row>
    <row r="7111" spans="1:2" x14ac:dyDescent="0.3">
      <c r="A7111" s="21" t="s">
        <v>2766</v>
      </c>
      <c r="B7111" s="7">
        <v>22000</v>
      </c>
    </row>
    <row r="7112" spans="1:2" x14ac:dyDescent="0.3">
      <c r="A7112" s="22" t="s">
        <v>2760</v>
      </c>
      <c r="B7112" s="7">
        <v>22000</v>
      </c>
    </row>
    <row r="7113" spans="1:2" x14ac:dyDescent="0.3">
      <c r="A7113" s="23">
        <v>46019.899467592593</v>
      </c>
      <c r="B7113" s="7">
        <v>22000</v>
      </c>
    </row>
    <row r="7114" spans="1:2" x14ac:dyDescent="0.3">
      <c r="A7114" s="21" t="s">
        <v>2771</v>
      </c>
      <c r="B7114" s="7">
        <v>17850</v>
      </c>
    </row>
    <row r="7115" spans="1:2" x14ac:dyDescent="0.3">
      <c r="A7115" s="22" t="s">
        <v>2781</v>
      </c>
      <c r="B7115" s="7">
        <v>17850</v>
      </c>
    </row>
    <row r="7116" spans="1:2" x14ac:dyDescent="0.3">
      <c r="A7116" s="23">
        <v>46019.907384259262</v>
      </c>
      <c r="B7116" s="7">
        <v>17850</v>
      </c>
    </row>
    <row r="7117" spans="1:2" x14ac:dyDescent="0.3">
      <c r="A7117" s="21" t="s">
        <v>2774</v>
      </c>
      <c r="B7117" s="7">
        <v>25650</v>
      </c>
    </row>
    <row r="7118" spans="1:2" x14ac:dyDescent="0.3">
      <c r="A7118" s="22" t="s">
        <v>2792</v>
      </c>
      <c r="B7118" s="7">
        <v>25650</v>
      </c>
    </row>
    <row r="7119" spans="1:2" x14ac:dyDescent="0.3">
      <c r="A7119" s="23">
        <v>46019.915879629632</v>
      </c>
      <c r="B7119" s="7">
        <v>25650</v>
      </c>
    </row>
    <row r="7120" spans="1:2" x14ac:dyDescent="0.3">
      <c r="A7120" s="19" t="s">
        <v>2715</v>
      </c>
      <c r="B7120" s="7">
        <v>468600</v>
      </c>
    </row>
    <row r="7121" spans="1:2" x14ac:dyDescent="0.3">
      <c r="A7121" s="20" t="s">
        <v>2723</v>
      </c>
      <c r="B7121" s="7">
        <v>40000</v>
      </c>
    </row>
    <row r="7122" spans="1:2" x14ac:dyDescent="0.3">
      <c r="A7122" s="21" t="s">
        <v>2799</v>
      </c>
      <c r="B7122" s="7">
        <v>40000</v>
      </c>
    </row>
    <row r="7123" spans="1:2" x14ac:dyDescent="0.3">
      <c r="A7123" s="22" t="s">
        <v>2768</v>
      </c>
      <c r="B7123" s="7">
        <v>40000</v>
      </c>
    </row>
    <row r="7124" spans="1:2" x14ac:dyDescent="0.3">
      <c r="A7124" s="23">
        <v>46020.130891203706</v>
      </c>
      <c r="B7124" s="7">
        <v>40000</v>
      </c>
    </row>
    <row r="7125" spans="1:2" x14ac:dyDescent="0.3">
      <c r="A7125" s="20" t="s">
        <v>2725</v>
      </c>
      <c r="B7125" s="7">
        <v>16800</v>
      </c>
    </row>
    <row r="7126" spans="1:2" x14ac:dyDescent="0.3">
      <c r="A7126" s="21" t="s">
        <v>2791</v>
      </c>
      <c r="B7126" s="7">
        <v>16800</v>
      </c>
    </row>
    <row r="7127" spans="1:2" x14ac:dyDescent="0.3">
      <c r="A7127" s="22" t="s">
        <v>2775</v>
      </c>
      <c r="B7127" s="7">
        <v>16800</v>
      </c>
    </row>
    <row r="7128" spans="1:2" x14ac:dyDescent="0.3">
      <c r="A7128" s="23">
        <v>46020.213541666664</v>
      </c>
      <c r="B7128" s="7">
        <v>16800</v>
      </c>
    </row>
    <row r="7129" spans="1:2" x14ac:dyDescent="0.3">
      <c r="A7129" s="20" t="s">
        <v>2728</v>
      </c>
      <c r="B7129" s="7">
        <v>66000</v>
      </c>
    </row>
    <row r="7130" spans="1:2" x14ac:dyDescent="0.3">
      <c r="A7130" s="21" t="s">
        <v>2781</v>
      </c>
      <c r="B7130" s="7">
        <v>66000</v>
      </c>
    </row>
    <row r="7131" spans="1:2" x14ac:dyDescent="0.3">
      <c r="A7131" s="22" t="s">
        <v>2753</v>
      </c>
      <c r="B7131" s="7">
        <v>66000</v>
      </c>
    </row>
    <row r="7132" spans="1:2" x14ac:dyDescent="0.3">
      <c r="A7132" s="23">
        <v>46020.36010416667</v>
      </c>
      <c r="B7132" s="7">
        <v>66000</v>
      </c>
    </row>
    <row r="7133" spans="1:2" x14ac:dyDescent="0.3">
      <c r="A7133" s="20" t="s">
        <v>2733</v>
      </c>
      <c r="B7133" s="7">
        <v>112800</v>
      </c>
    </row>
    <row r="7134" spans="1:2" x14ac:dyDescent="0.3">
      <c r="A7134" s="21" t="s">
        <v>2799</v>
      </c>
      <c r="B7134" s="7">
        <v>24500</v>
      </c>
    </row>
    <row r="7135" spans="1:2" x14ac:dyDescent="0.3">
      <c r="A7135" s="22" t="s">
        <v>2804</v>
      </c>
      <c r="B7135" s="7">
        <v>24500</v>
      </c>
    </row>
    <row r="7136" spans="1:2" x14ac:dyDescent="0.3">
      <c r="A7136" s="23">
        <v>46020.547488425924</v>
      </c>
      <c r="B7136" s="7">
        <v>24500</v>
      </c>
    </row>
    <row r="7137" spans="1:2" x14ac:dyDescent="0.3">
      <c r="A7137" s="21" t="s">
        <v>2761</v>
      </c>
      <c r="B7137" s="7">
        <v>30800.000000000004</v>
      </c>
    </row>
    <row r="7138" spans="1:2" x14ac:dyDescent="0.3">
      <c r="A7138" s="22" t="s">
        <v>2799</v>
      </c>
      <c r="B7138" s="7">
        <v>24200.000000000004</v>
      </c>
    </row>
    <row r="7139" spans="1:2" x14ac:dyDescent="0.3">
      <c r="A7139" s="23">
        <v>46020.555648148147</v>
      </c>
      <c r="B7139" s="7">
        <v>24200.000000000004</v>
      </c>
    </row>
    <row r="7140" spans="1:2" x14ac:dyDescent="0.3">
      <c r="A7140" s="22" t="s">
        <v>2760</v>
      </c>
      <c r="B7140" s="7">
        <v>6600</v>
      </c>
    </row>
    <row r="7141" spans="1:2" x14ac:dyDescent="0.3">
      <c r="A7141" s="23">
        <v>46020.555717592593</v>
      </c>
      <c r="B7141" s="7">
        <v>6600</v>
      </c>
    </row>
    <row r="7142" spans="1:2" x14ac:dyDescent="0.3">
      <c r="A7142" s="21" t="s">
        <v>2762</v>
      </c>
      <c r="B7142" s="7">
        <v>57500</v>
      </c>
    </row>
    <row r="7143" spans="1:2" x14ac:dyDescent="0.3">
      <c r="A7143" s="22" t="s">
        <v>2798</v>
      </c>
      <c r="B7143" s="7">
        <v>57500</v>
      </c>
    </row>
    <row r="7144" spans="1:2" x14ac:dyDescent="0.3">
      <c r="A7144" s="23">
        <v>46020.581006944441</v>
      </c>
      <c r="B7144" s="7">
        <v>57500</v>
      </c>
    </row>
    <row r="7145" spans="1:2" x14ac:dyDescent="0.3">
      <c r="A7145" s="20" t="s">
        <v>2734</v>
      </c>
      <c r="B7145" s="7">
        <v>44000</v>
      </c>
    </row>
    <row r="7146" spans="1:2" x14ac:dyDescent="0.3">
      <c r="A7146" s="21" t="s">
        <v>2772</v>
      </c>
      <c r="B7146" s="7">
        <v>44000</v>
      </c>
    </row>
    <row r="7147" spans="1:2" x14ac:dyDescent="0.3">
      <c r="A7147" s="22" t="s">
        <v>2768</v>
      </c>
      <c r="B7147" s="7">
        <v>44000</v>
      </c>
    </row>
    <row r="7148" spans="1:2" x14ac:dyDescent="0.3">
      <c r="A7148" s="23">
        <v>46020.602418981478</v>
      </c>
      <c r="B7148" s="7">
        <v>44000</v>
      </c>
    </row>
    <row r="7149" spans="1:2" x14ac:dyDescent="0.3">
      <c r="A7149" s="20" t="s">
        <v>2735</v>
      </c>
      <c r="B7149" s="7">
        <v>120100</v>
      </c>
    </row>
    <row r="7150" spans="1:2" x14ac:dyDescent="0.3">
      <c r="A7150" s="21" t="s">
        <v>2772</v>
      </c>
      <c r="B7150" s="7">
        <v>67500</v>
      </c>
    </row>
    <row r="7151" spans="1:2" x14ac:dyDescent="0.3">
      <c r="A7151" s="22" t="s">
        <v>2800</v>
      </c>
      <c r="B7151" s="7">
        <v>67500</v>
      </c>
    </row>
    <row r="7152" spans="1:2" x14ac:dyDescent="0.3">
      <c r="A7152" s="23">
        <v>46020.644375000003</v>
      </c>
      <c r="B7152" s="7">
        <v>67500</v>
      </c>
    </row>
    <row r="7153" spans="1:2" x14ac:dyDescent="0.3">
      <c r="A7153" s="21" t="s">
        <v>2747</v>
      </c>
      <c r="B7153" s="7">
        <v>40000</v>
      </c>
    </row>
    <row r="7154" spans="1:2" x14ac:dyDescent="0.3">
      <c r="A7154" s="22" t="s">
        <v>2748</v>
      </c>
      <c r="B7154" s="7">
        <v>40000</v>
      </c>
    </row>
    <row r="7155" spans="1:2" x14ac:dyDescent="0.3">
      <c r="A7155" s="23">
        <v>46020.650104166663</v>
      </c>
      <c r="B7155" s="7">
        <v>40000</v>
      </c>
    </row>
    <row r="7156" spans="1:2" x14ac:dyDescent="0.3">
      <c r="A7156" s="21" t="s">
        <v>2805</v>
      </c>
      <c r="B7156" s="7">
        <v>12600</v>
      </c>
    </row>
    <row r="7157" spans="1:2" x14ac:dyDescent="0.3">
      <c r="A7157" s="22" t="s">
        <v>2795</v>
      </c>
      <c r="B7157" s="7">
        <v>12600</v>
      </c>
    </row>
    <row r="7158" spans="1:2" x14ac:dyDescent="0.3">
      <c r="A7158" s="23">
        <v>46020.665011574078</v>
      </c>
      <c r="B7158" s="7">
        <v>12600</v>
      </c>
    </row>
    <row r="7159" spans="1:2" x14ac:dyDescent="0.3">
      <c r="A7159" s="20" t="s">
        <v>2736</v>
      </c>
      <c r="B7159" s="7">
        <v>41600</v>
      </c>
    </row>
    <row r="7160" spans="1:2" x14ac:dyDescent="0.3">
      <c r="A7160" s="21" t="s">
        <v>2772</v>
      </c>
      <c r="B7160" s="7">
        <v>41600</v>
      </c>
    </row>
    <row r="7161" spans="1:2" x14ac:dyDescent="0.3">
      <c r="A7161" s="22" t="s">
        <v>2766</v>
      </c>
      <c r="B7161" s="7">
        <v>41600</v>
      </c>
    </row>
    <row r="7162" spans="1:2" x14ac:dyDescent="0.3">
      <c r="A7162" s="23">
        <v>46020.68582175926</v>
      </c>
      <c r="B7162" s="7">
        <v>41600</v>
      </c>
    </row>
    <row r="7163" spans="1:2" x14ac:dyDescent="0.3">
      <c r="A7163" s="20" t="s">
        <v>2737</v>
      </c>
      <c r="B7163" s="7">
        <v>19800</v>
      </c>
    </row>
    <row r="7164" spans="1:2" x14ac:dyDescent="0.3">
      <c r="A7164" s="21" t="s">
        <v>2785</v>
      </c>
      <c r="B7164" s="7">
        <v>19800</v>
      </c>
    </row>
    <row r="7165" spans="1:2" x14ac:dyDescent="0.3">
      <c r="A7165" s="22" t="s">
        <v>2774</v>
      </c>
      <c r="B7165" s="7">
        <v>19800</v>
      </c>
    </row>
    <row r="7166" spans="1:2" x14ac:dyDescent="0.3">
      <c r="A7166" s="23">
        <v>46020.712476851855</v>
      </c>
      <c r="B7166" s="7">
        <v>19800</v>
      </c>
    </row>
    <row r="7167" spans="1:2" x14ac:dyDescent="0.3">
      <c r="A7167" s="20" t="s">
        <v>2738</v>
      </c>
      <c r="B7167" s="7">
        <v>7500</v>
      </c>
    </row>
    <row r="7168" spans="1:2" x14ac:dyDescent="0.3">
      <c r="A7168" s="21" t="s">
        <v>2784</v>
      </c>
      <c r="B7168" s="7">
        <v>7500</v>
      </c>
    </row>
    <row r="7169" spans="1:2" x14ac:dyDescent="0.3">
      <c r="A7169" s="22" t="s">
        <v>2750</v>
      </c>
      <c r="B7169" s="7">
        <v>7500</v>
      </c>
    </row>
    <row r="7170" spans="1:2" x14ac:dyDescent="0.3">
      <c r="A7170" s="23">
        <v>46020.761284722219</v>
      </c>
      <c r="B7170" s="7">
        <v>7500</v>
      </c>
    </row>
    <row r="7171" spans="1:2" x14ac:dyDescent="0.3">
      <c r="A7171" s="19" t="s">
        <v>2716</v>
      </c>
      <c r="B7171" s="7">
        <v>545900</v>
      </c>
    </row>
    <row r="7172" spans="1:2" x14ac:dyDescent="0.3">
      <c r="A7172" s="20" t="s">
        <v>2720</v>
      </c>
      <c r="B7172" s="7">
        <v>58000</v>
      </c>
    </row>
    <row r="7173" spans="1:2" x14ac:dyDescent="0.3">
      <c r="A7173" s="21" t="s">
        <v>2746</v>
      </c>
      <c r="B7173" s="7">
        <v>58000</v>
      </c>
    </row>
    <row r="7174" spans="1:2" x14ac:dyDescent="0.3">
      <c r="A7174" s="22" t="s">
        <v>2787</v>
      </c>
      <c r="B7174" s="7">
        <v>58000</v>
      </c>
    </row>
    <row r="7175" spans="1:2" x14ac:dyDescent="0.3">
      <c r="A7175" s="23">
        <v>46021.009166666663</v>
      </c>
      <c r="B7175" s="7">
        <v>58000</v>
      </c>
    </row>
    <row r="7176" spans="1:2" x14ac:dyDescent="0.3">
      <c r="A7176" s="20" t="s">
        <v>2723</v>
      </c>
      <c r="B7176" s="7">
        <v>49500.000000000007</v>
      </c>
    </row>
    <row r="7177" spans="1:2" x14ac:dyDescent="0.3">
      <c r="A7177" s="21" t="s">
        <v>2797</v>
      </c>
      <c r="B7177" s="7">
        <v>49500.000000000007</v>
      </c>
    </row>
    <row r="7178" spans="1:2" x14ac:dyDescent="0.3">
      <c r="A7178" s="22" t="s">
        <v>2774</v>
      </c>
      <c r="B7178" s="7">
        <v>49500.000000000007</v>
      </c>
    </row>
    <row r="7179" spans="1:2" x14ac:dyDescent="0.3">
      <c r="A7179" s="23">
        <v>46021.12636574074</v>
      </c>
      <c r="B7179" s="7">
        <v>49500.000000000007</v>
      </c>
    </row>
    <row r="7180" spans="1:2" x14ac:dyDescent="0.3">
      <c r="A7180" s="20" t="s">
        <v>2727</v>
      </c>
      <c r="B7180" s="7">
        <v>22500</v>
      </c>
    </row>
    <row r="7181" spans="1:2" x14ac:dyDescent="0.3">
      <c r="A7181" s="21" t="s">
        <v>2750</v>
      </c>
      <c r="B7181" s="7">
        <v>22500</v>
      </c>
    </row>
    <row r="7182" spans="1:2" x14ac:dyDescent="0.3">
      <c r="A7182" s="22" t="s">
        <v>2796</v>
      </c>
      <c r="B7182" s="7">
        <v>22500</v>
      </c>
    </row>
    <row r="7183" spans="1:2" x14ac:dyDescent="0.3">
      <c r="A7183" s="23">
        <v>46021.302766203706</v>
      </c>
      <c r="B7183" s="7">
        <v>22500</v>
      </c>
    </row>
    <row r="7184" spans="1:2" x14ac:dyDescent="0.3">
      <c r="A7184" s="20" t="s">
        <v>2730</v>
      </c>
      <c r="B7184" s="7">
        <v>74300</v>
      </c>
    </row>
    <row r="7185" spans="1:2" x14ac:dyDescent="0.3">
      <c r="A7185" s="21" t="s">
        <v>2748</v>
      </c>
      <c r="B7185" s="7">
        <v>40500</v>
      </c>
    </row>
    <row r="7186" spans="1:2" x14ac:dyDescent="0.3">
      <c r="A7186" s="22" t="s">
        <v>2792</v>
      </c>
      <c r="B7186" s="7">
        <v>40500</v>
      </c>
    </row>
    <row r="7187" spans="1:2" x14ac:dyDescent="0.3">
      <c r="A7187" s="23">
        <v>46021.423518518517</v>
      </c>
      <c r="B7187" s="7">
        <v>40500</v>
      </c>
    </row>
    <row r="7188" spans="1:2" x14ac:dyDescent="0.3">
      <c r="A7188" s="21" t="s">
        <v>2789</v>
      </c>
      <c r="B7188" s="7">
        <v>33800</v>
      </c>
    </row>
    <row r="7189" spans="1:2" x14ac:dyDescent="0.3">
      <c r="A7189" s="22" t="s">
        <v>2750</v>
      </c>
      <c r="B7189" s="7">
        <v>33800</v>
      </c>
    </row>
    <row r="7190" spans="1:2" x14ac:dyDescent="0.3">
      <c r="A7190" s="23">
        <v>46021.432118055556</v>
      </c>
      <c r="B7190" s="7">
        <v>33800</v>
      </c>
    </row>
    <row r="7191" spans="1:2" x14ac:dyDescent="0.3">
      <c r="A7191" s="20" t="s">
        <v>2731</v>
      </c>
      <c r="B7191" s="7">
        <v>16000</v>
      </c>
    </row>
    <row r="7192" spans="1:2" x14ac:dyDescent="0.3">
      <c r="A7192" s="21" t="s">
        <v>2798</v>
      </c>
      <c r="B7192" s="7">
        <v>16000</v>
      </c>
    </row>
    <row r="7193" spans="1:2" x14ac:dyDescent="0.3">
      <c r="A7193" s="22" t="s">
        <v>2804</v>
      </c>
      <c r="B7193" s="7">
        <v>16000</v>
      </c>
    </row>
    <row r="7194" spans="1:2" x14ac:dyDescent="0.3">
      <c r="A7194" s="23">
        <v>46021.485682870371</v>
      </c>
      <c r="B7194" s="7">
        <v>16000</v>
      </c>
    </row>
    <row r="7195" spans="1:2" x14ac:dyDescent="0.3">
      <c r="A7195" s="20" t="s">
        <v>2732</v>
      </c>
      <c r="B7195" s="7">
        <v>47200</v>
      </c>
    </row>
    <row r="7196" spans="1:2" x14ac:dyDescent="0.3">
      <c r="A7196" s="21" t="s">
        <v>2748</v>
      </c>
      <c r="B7196" s="7">
        <v>21000</v>
      </c>
    </row>
    <row r="7197" spans="1:2" x14ac:dyDescent="0.3">
      <c r="A7197" s="22" t="s">
        <v>2768</v>
      </c>
      <c r="B7197" s="7">
        <v>21000</v>
      </c>
    </row>
    <row r="7198" spans="1:2" x14ac:dyDescent="0.3">
      <c r="A7198" s="23">
        <v>46021.506585648145</v>
      </c>
      <c r="B7198" s="7">
        <v>21000</v>
      </c>
    </row>
    <row r="7199" spans="1:2" x14ac:dyDescent="0.3">
      <c r="A7199" s="21" t="s">
        <v>2765</v>
      </c>
      <c r="B7199" s="7">
        <v>22200</v>
      </c>
    </row>
    <row r="7200" spans="1:2" x14ac:dyDescent="0.3">
      <c r="A7200" s="22" t="s">
        <v>2770</v>
      </c>
      <c r="B7200" s="7">
        <v>22200</v>
      </c>
    </row>
    <row r="7201" spans="1:2" x14ac:dyDescent="0.3">
      <c r="A7201" s="23">
        <v>46021.535694444443</v>
      </c>
      <c r="B7201" s="7">
        <v>22200</v>
      </c>
    </row>
    <row r="7202" spans="1:2" x14ac:dyDescent="0.3">
      <c r="A7202" s="21" t="s">
        <v>2802</v>
      </c>
      <c r="B7202" s="7">
        <v>4000</v>
      </c>
    </row>
    <row r="7203" spans="1:2" x14ac:dyDescent="0.3">
      <c r="A7203" s="22" t="s">
        <v>2795</v>
      </c>
      <c r="B7203" s="7">
        <v>4000</v>
      </c>
    </row>
    <row r="7204" spans="1:2" x14ac:dyDescent="0.3">
      <c r="A7204" s="23">
        <v>46021.537233796298</v>
      </c>
      <c r="B7204" s="7">
        <v>4000</v>
      </c>
    </row>
    <row r="7205" spans="1:2" x14ac:dyDescent="0.3">
      <c r="A7205" s="20" t="s">
        <v>2733</v>
      </c>
      <c r="B7205" s="7">
        <v>177600</v>
      </c>
    </row>
    <row r="7206" spans="1:2" x14ac:dyDescent="0.3">
      <c r="A7206" s="21" t="s">
        <v>2775</v>
      </c>
      <c r="B7206" s="7">
        <v>15399.999999999998</v>
      </c>
    </row>
    <row r="7207" spans="1:2" x14ac:dyDescent="0.3">
      <c r="A7207" s="22" t="s">
        <v>2798</v>
      </c>
      <c r="B7207" s="7">
        <v>15399.999999999998</v>
      </c>
    </row>
    <row r="7208" spans="1:2" x14ac:dyDescent="0.3">
      <c r="A7208" s="23">
        <v>46021.562951388885</v>
      </c>
      <c r="B7208" s="7">
        <v>15399.999999999998</v>
      </c>
    </row>
    <row r="7209" spans="1:2" x14ac:dyDescent="0.3">
      <c r="A7209" s="21" t="s">
        <v>2778</v>
      </c>
      <c r="B7209" s="7">
        <v>81000</v>
      </c>
    </row>
    <row r="7210" spans="1:2" x14ac:dyDescent="0.3">
      <c r="A7210" s="22" t="s">
        <v>2799</v>
      </c>
      <c r="B7210" s="7">
        <v>81000</v>
      </c>
    </row>
    <row r="7211" spans="1:2" x14ac:dyDescent="0.3">
      <c r="A7211" s="23">
        <v>46021.565370370372</v>
      </c>
      <c r="B7211" s="7">
        <v>81000</v>
      </c>
    </row>
    <row r="7212" spans="1:2" x14ac:dyDescent="0.3">
      <c r="A7212" s="21" t="s">
        <v>2764</v>
      </c>
      <c r="B7212" s="7">
        <v>46700</v>
      </c>
    </row>
    <row r="7213" spans="1:2" x14ac:dyDescent="0.3">
      <c r="A7213" s="22" t="s">
        <v>2781</v>
      </c>
      <c r="B7213" s="7">
        <v>46700</v>
      </c>
    </row>
    <row r="7214" spans="1:2" x14ac:dyDescent="0.3">
      <c r="A7214" s="23">
        <v>46021.572662037041</v>
      </c>
      <c r="B7214" s="7">
        <v>46700</v>
      </c>
    </row>
    <row r="7215" spans="1:2" x14ac:dyDescent="0.3">
      <c r="A7215" s="21" t="s">
        <v>2749</v>
      </c>
      <c r="B7215" s="7">
        <v>34500</v>
      </c>
    </row>
    <row r="7216" spans="1:2" x14ac:dyDescent="0.3">
      <c r="A7216" s="22" t="s">
        <v>2800</v>
      </c>
      <c r="B7216" s="7">
        <v>34500</v>
      </c>
    </row>
    <row r="7217" spans="1:2" x14ac:dyDescent="0.3">
      <c r="A7217" s="23">
        <v>46021.576319444444</v>
      </c>
      <c r="B7217" s="7">
        <v>34500</v>
      </c>
    </row>
    <row r="7218" spans="1:2" x14ac:dyDescent="0.3">
      <c r="A7218" s="20" t="s">
        <v>2735</v>
      </c>
      <c r="B7218" s="7">
        <v>15450</v>
      </c>
    </row>
    <row r="7219" spans="1:2" x14ac:dyDescent="0.3">
      <c r="A7219" s="21" t="s">
        <v>2776</v>
      </c>
      <c r="B7219" s="7">
        <v>10450</v>
      </c>
    </row>
    <row r="7220" spans="1:2" x14ac:dyDescent="0.3">
      <c r="A7220" s="22" t="s">
        <v>2768</v>
      </c>
      <c r="B7220" s="7">
        <v>10450</v>
      </c>
    </row>
    <row r="7221" spans="1:2" x14ac:dyDescent="0.3">
      <c r="A7221" s="23">
        <v>46021.660057870373</v>
      </c>
      <c r="B7221" s="7">
        <v>10450</v>
      </c>
    </row>
    <row r="7222" spans="1:2" x14ac:dyDescent="0.3">
      <c r="A7222" s="21" t="s">
        <v>2796</v>
      </c>
      <c r="B7222" s="7">
        <v>5000</v>
      </c>
    </row>
    <row r="7223" spans="1:2" x14ac:dyDescent="0.3">
      <c r="A7223" s="22" t="s">
        <v>2762</v>
      </c>
      <c r="B7223" s="7">
        <v>5000</v>
      </c>
    </row>
    <row r="7224" spans="1:2" x14ac:dyDescent="0.3">
      <c r="A7224" s="23">
        <v>46021.666620370372</v>
      </c>
      <c r="B7224" s="7">
        <v>5000</v>
      </c>
    </row>
    <row r="7225" spans="1:2" x14ac:dyDescent="0.3">
      <c r="A7225" s="20" t="s">
        <v>2736</v>
      </c>
      <c r="B7225" s="7">
        <v>14250</v>
      </c>
    </row>
    <row r="7226" spans="1:2" x14ac:dyDescent="0.3">
      <c r="A7226" s="21" t="s">
        <v>2799</v>
      </c>
      <c r="B7226" s="7">
        <v>14250</v>
      </c>
    </row>
    <row r="7227" spans="1:2" x14ac:dyDescent="0.3">
      <c r="A7227" s="22" t="s">
        <v>2749</v>
      </c>
      <c r="B7227" s="7">
        <v>14250</v>
      </c>
    </row>
    <row r="7228" spans="1:2" x14ac:dyDescent="0.3">
      <c r="A7228" s="23">
        <v>46021.672789351855</v>
      </c>
      <c r="B7228" s="7">
        <v>14250</v>
      </c>
    </row>
    <row r="7229" spans="1:2" x14ac:dyDescent="0.3">
      <c r="A7229" s="20" t="s">
        <v>2737</v>
      </c>
      <c r="B7229" s="7">
        <v>71100</v>
      </c>
    </row>
    <row r="7230" spans="1:2" x14ac:dyDescent="0.3">
      <c r="A7230" s="21" t="s">
        <v>2777</v>
      </c>
      <c r="B7230" s="7">
        <v>71100</v>
      </c>
    </row>
    <row r="7231" spans="1:2" x14ac:dyDescent="0.3">
      <c r="A7231" s="22" t="s">
        <v>2792</v>
      </c>
      <c r="B7231" s="7">
        <v>71100</v>
      </c>
    </row>
    <row r="7232" spans="1:2" x14ac:dyDescent="0.3">
      <c r="A7232" s="23">
        <v>46021.730462962965</v>
      </c>
      <c r="B7232" s="7">
        <v>71100</v>
      </c>
    </row>
    <row r="7233" spans="1:2" x14ac:dyDescent="0.3">
      <c r="A7233" s="19" t="s">
        <v>2717</v>
      </c>
      <c r="B7233" s="7">
        <v>413750</v>
      </c>
    </row>
    <row r="7234" spans="1:2" x14ac:dyDescent="0.3">
      <c r="A7234" s="20" t="s">
        <v>2721</v>
      </c>
      <c r="B7234" s="7">
        <v>37650</v>
      </c>
    </row>
    <row r="7235" spans="1:2" x14ac:dyDescent="0.3">
      <c r="A7235" s="21" t="s">
        <v>2790</v>
      </c>
      <c r="B7235" s="7">
        <v>33000</v>
      </c>
    </row>
    <row r="7236" spans="1:2" x14ac:dyDescent="0.3">
      <c r="A7236" s="22" t="s">
        <v>2786</v>
      </c>
      <c r="B7236" s="7">
        <v>33000</v>
      </c>
    </row>
    <row r="7237" spans="1:2" x14ac:dyDescent="0.3">
      <c r="A7237" s="23">
        <v>46022.043530092589</v>
      </c>
      <c r="B7237" s="7">
        <v>33000</v>
      </c>
    </row>
    <row r="7238" spans="1:2" x14ac:dyDescent="0.3">
      <c r="A7238" s="21" t="s">
        <v>2789</v>
      </c>
      <c r="B7238" s="7">
        <v>4650</v>
      </c>
    </row>
    <row r="7239" spans="1:2" x14ac:dyDescent="0.3">
      <c r="A7239" s="22" t="s">
        <v>2761</v>
      </c>
      <c r="B7239" s="7">
        <v>4650</v>
      </c>
    </row>
    <row r="7240" spans="1:2" x14ac:dyDescent="0.3">
      <c r="A7240" s="23">
        <v>46022.057175925926</v>
      </c>
      <c r="B7240" s="7">
        <v>4650</v>
      </c>
    </row>
    <row r="7241" spans="1:2" x14ac:dyDescent="0.3">
      <c r="A7241" s="20" t="s">
        <v>2723</v>
      </c>
      <c r="B7241" s="7">
        <v>49500.000000000007</v>
      </c>
    </row>
    <row r="7242" spans="1:2" x14ac:dyDescent="0.3">
      <c r="A7242" s="21" t="s">
        <v>2801</v>
      </c>
      <c r="B7242" s="7">
        <v>49500.000000000007</v>
      </c>
    </row>
    <row r="7243" spans="1:2" x14ac:dyDescent="0.3">
      <c r="A7243" s="22" t="s">
        <v>2757</v>
      </c>
      <c r="B7243" s="7">
        <v>49500.000000000007</v>
      </c>
    </row>
    <row r="7244" spans="1:2" x14ac:dyDescent="0.3">
      <c r="A7244" s="23">
        <v>46022.163263888891</v>
      </c>
      <c r="B7244" s="7">
        <v>49500.000000000007</v>
      </c>
    </row>
    <row r="7245" spans="1:2" x14ac:dyDescent="0.3">
      <c r="A7245" s="20" t="s">
        <v>2724</v>
      </c>
      <c r="B7245" s="7">
        <v>45000</v>
      </c>
    </row>
    <row r="7246" spans="1:2" x14ac:dyDescent="0.3">
      <c r="A7246" s="21" t="s">
        <v>2774</v>
      </c>
      <c r="B7246" s="7">
        <v>45000</v>
      </c>
    </row>
    <row r="7247" spans="1:2" x14ac:dyDescent="0.3">
      <c r="A7247" s="22" t="s">
        <v>2750</v>
      </c>
      <c r="B7247" s="7">
        <v>45000</v>
      </c>
    </row>
    <row r="7248" spans="1:2" x14ac:dyDescent="0.3">
      <c r="A7248" s="23">
        <v>46022.207118055558</v>
      </c>
      <c r="B7248" s="7">
        <v>45000</v>
      </c>
    </row>
    <row r="7249" spans="1:2" x14ac:dyDescent="0.3">
      <c r="A7249" s="20" t="s">
        <v>2727</v>
      </c>
      <c r="B7249" s="7">
        <v>12000</v>
      </c>
    </row>
    <row r="7250" spans="1:2" x14ac:dyDescent="0.3">
      <c r="A7250" s="21" t="s">
        <v>2805</v>
      </c>
      <c r="B7250" s="7">
        <v>12000</v>
      </c>
    </row>
    <row r="7251" spans="1:2" x14ac:dyDescent="0.3">
      <c r="A7251" s="22" t="s">
        <v>2789</v>
      </c>
      <c r="B7251" s="7">
        <v>12000</v>
      </c>
    </row>
    <row r="7252" spans="1:2" x14ac:dyDescent="0.3">
      <c r="A7252" s="23">
        <v>46022.331504629627</v>
      </c>
      <c r="B7252" s="7">
        <v>12000</v>
      </c>
    </row>
    <row r="7253" spans="1:2" x14ac:dyDescent="0.3">
      <c r="A7253" s="20" t="s">
        <v>2730</v>
      </c>
      <c r="B7253" s="7">
        <v>112750</v>
      </c>
    </row>
    <row r="7254" spans="1:2" x14ac:dyDescent="0.3">
      <c r="A7254" s="21" t="s">
        <v>2793</v>
      </c>
      <c r="B7254" s="7">
        <v>6000</v>
      </c>
    </row>
    <row r="7255" spans="1:2" x14ac:dyDescent="0.3">
      <c r="A7255" s="22" t="s">
        <v>2778</v>
      </c>
      <c r="B7255" s="7">
        <v>6000</v>
      </c>
    </row>
    <row r="7256" spans="1:2" x14ac:dyDescent="0.3">
      <c r="A7256" s="23">
        <v>46022.41983796296</v>
      </c>
      <c r="B7256" s="7">
        <v>6000</v>
      </c>
    </row>
    <row r="7257" spans="1:2" x14ac:dyDescent="0.3">
      <c r="A7257" s="21" t="s">
        <v>2747</v>
      </c>
      <c r="B7257" s="7">
        <v>40500</v>
      </c>
    </row>
    <row r="7258" spans="1:2" x14ac:dyDescent="0.3">
      <c r="A7258" s="22" t="s">
        <v>2797</v>
      </c>
      <c r="B7258" s="7">
        <v>40500</v>
      </c>
    </row>
    <row r="7259" spans="1:2" x14ac:dyDescent="0.3">
      <c r="A7259" s="23">
        <v>46022.441678240742</v>
      </c>
      <c r="B7259" s="7">
        <v>40500</v>
      </c>
    </row>
    <row r="7260" spans="1:2" x14ac:dyDescent="0.3">
      <c r="A7260" s="21" t="s">
        <v>2771</v>
      </c>
      <c r="B7260" s="7">
        <v>29500</v>
      </c>
    </row>
    <row r="7261" spans="1:2" x14ac:dyDescent="0.3">
      <c r="A7261" s="22" t="s">
        <v>2781</v>
      </c>
      <c r="B7261" s="7">
        <v>29500</v>
      </c>
    </row>
    <row r="7262" spans="1:2" x14ac:dyDescent="0.3">
      <c r="A7262" s="23">
        <v>46022.449050925927</v>
      </c>
      <c r="B7262" s="7">
        <v>29500</v>
      </c>
    </row>
    <row r="7263" spans="1:2" x14ac:dyDescent="0.3">
      <c r="A7263" s="21" t="s">
        <v>2805</v>
      </c>
      <c r="B7263" s="7">
        <v>36750</v>
      </c>
    </row>
    <row r="7264" spans="1:2" x14ac:dyDescent="0.3">
      <c r="A7264" s="22" t="s">
        <v>2781</v>
      </c>
      <c r="B7264" s="7">
        <v>36750</v>
      </c>
    </row>
    <row r="7265" spans="1:2" x14ac:dyDescent="0.3">
      <c r="A7265" s="23">
        <v>46022.456689814811</v>
      </c>
      <c r="B7265" s="7">
        <v>36750</v>
      </c>
    </row>
    <row r="7266" spans="1:2" x14ac:dyDescent="0.3">
      <c r="A7266" s="20" t="s">
        <v>2731</v>
      </c>
      <c r="B7266" s="7">
        <v>41400</v>
      </c>
    </row>
    <row r="7267" spans="1:2" x14ac:dyDescent="0.3">
      <c r="A7267" s="21" t="s">
        <v>2751</v>
      </c>
      <c r="B7267" s="7">
        <v>41400</v>
      </c>
    </row>
    <row r="7268" spans="1:2" x14ac:dyDescent="0.3">
      <c r="A7268" s="22" t="s">
        <v>2756</v>
      </c>
      <c r="B7268" s="7">
        <v>41400</v>
      </c>
    </row>
    <row r="7269" spans="1:2" x14ac:dyDescent="0.3">
      <c r="A7269" s="23">
        <v>46022.466435185182</v>
      </c>
      <c r="B7269" s="7">
        <v>41400</v>
      </c>
    </row>
    <row r="7270" spans="1:2" x14ac:dyDescent="0.3">
      <c r="A7270" s="20" t="s">
        <v>2733</v>
      </c>
      <c r="B7270" s="7">
        <v>28000</v>
      </c>
    </row>
    <row r="7271" spans="1:2" x14ac:dyDescent="0.3">
      <c r="A7271" s="21" t="s">
        <v>2771</v>
      </c>
      <c r="B7271" s="7">
        <v>28000</v>
      </c>
    </row>
    <row r="7272" spans="1:2" x14ac:dyDescent="0.3">
      <c r="A7272" s="22" t="s">
        <v>2757</v>
      </c>
      <c r="B7272" s="7">
        <v>28000</v>
      </c>
    </row>
    <row r="7273" spans="1:2" x14ac:dyDescent="0.3">
      <c r="A7273" s="23">
        <v>46022.573680555557</v>
      </c>
      <c r="B7273" s="7">
        <v>28000</v>
      </c>
    </row>
    <row r="7274" spans="1:2" x14ac:dyDescent="0.3">
      <c r="A7274" s="20" t="s">
        <v>2734</v>
      </c>
      <c r="B7274" s="7">
        <v>28600.000000000004</v>
      </c>
    </row>
    <row r="7275" spans="1:2" x14ac:dyDescent="0.3">
      <c r="A7275" s="21" t="s">
        <v>2754</v>
      </c>
      <c r="B7275" s="7">
        <v>28600.000000000004</v>
      </c>
    </row>
    <row r="7276" spans="1:2" x14ac:dyDescent="0.3">
      <c r="A7276" s="22" t="s">
        <v>2768</v>
      </c>
      <c r="B7276" s="7">
        <v>28600.000000000004</v>
      </c>
    </row>
    <row r="7277" spans="1:2" x14ac:dyDescent="0.3">
      <c r="A7277" s="23">
        <v>46022.603113425925</v>
      </c>
      <c r="B7277" s="7">
        <v>28600.000000000004</v>
      </c>
    </row>
    <row r="7278" spans="1:2" x14ac:dyDescent="0.3">
      <c r="A7278" s="20" t="s">
        <v>2736</v>
      </c>
      <c r="B7278" s="7">
        <v>7750</v>
      </c>
    </row>
    <row r="7279" spans="1:2" x14ac:dyDescent="0.3">
      <c r="A7279" s="21" t="s">
        <v>2750</v>
      </c>
      <c r="B7279" s="7">
        <v>7750</v>
      </c>
    </row>
    <row r="7280" spans="1:2" x14ac:dyDescent="0.3">
      <c r="A7280" s="22" t="s">
        <v>2802</v>
      </c>
      <c r="B7280" s="7">
        <v>7750</v>
      </c>
    </row>
    <row r="7281" spans="1:2" x14ac:dyDescent="0.3">
      <c r="A7281" s="23">
        <v>46022.67769675926</v>
      </c>
      <c r="B7281" s="7">
        <v>7750</v>
      </c>
    </row>
    <row r="7282" spans="1:2" x14ac:dyDescent="0.3">
      <c r="A7282" s="20" t="s">
        <v>2737</v>
      </c>
      <c r="B7282" s="7">
        <v>9200</v>
      </c>
    </row>
    <row r="7283" spans="1:2" x14ac:dyDescent="0.3">
      <c r="A7283" s="21" t="s">
        <v>2765</v>
      </c>
      <c r="B7283" s="7">
        <v>9200</v>
      </c>
    </row>
    <row r="7284" spans="1:2" x14ac:dyDescent="0.3">
      <c r="A7284" s="22" t="s">
        <v>2750</v>
      </c>
      <c r="B7284" s="7">
        <v>9200</v>
      </c>
    </row>
    <row r="7285" spans="1:2" x14ac:dyDescent="0.3">
      <c r="A7285" s="23">
        <v>46022.743923611109</v>
      </c>
      <c r="B7285" s="7">
        <v>9200</v>
      </c>
    </row>
    <row r="7286" spans="1:2" x14ac:dyDescent="0.3">
      <c r="A7286" s="20" t="s">
        <v>2741</v>
      </c>
      <c r="B7286" s="7">
        <v>28700</v>
      </c>
    </row>
    <row r="7287" spans="1:2" x14ac:dyDescent="0.3">
      <c r="A7287" s="21" t="s">
        <v>2775</v>
      </c>
      <c r="B7287" s="7">
        <v>22500</v>
      </c>
    </row>
    <row r="7288" spans="1:2" x14ac:dyDescent="0.3">
      <c r="A7288" s="22" t="s">
        <v>2798</v>
      </c>
      <c r="B7288" s="7">
        <v>22500</v>
      </c>
    </row>
    <row r="7289" spans="1:2" x14ac:dyDescent="0.3">
      <c r="A7289" s="23">
        <v>46022.896284722221</v>
      </c>
      <c r="B7289" s="7">
        <v>22500</v>
      </c>
    </row>
    <row r="7290" spans="1:2" x14ac:dyDescent="0.3">
      <c r="A7290" s="21" t="s">
        <v>2776</v>
      </c>
      <c r="B7290" s="7">
        <v>6200</v>
      </c>
    </row>
    <row r="7291" spans="1:2" x14ac:dyDescent="0.3">
      <c r="A7291" s="22" t="s">
        <v>2762</v>
      </c>
      <c r="B7291" s="7">
        <v>6200</v>
      </c>
    </row>
    <row r="7292" spans="1:2" x14ac:dyDescent="0.3">
      <c r="A7292" s="23">
        <v>46022.910370370373</v>
      </c>
      <c r="B7292" s="7">
        <v>6200</v>
      </c>
    </row>
    <row r="7293" spans="1:2" x14ac:dyDescent="0.3">
      <c r="A7293" s="20" t="s">
        <v>2742</v>
      </c>
      <c r="B7293" s="7">
        <v>13200.000000000002</v>
      </c>
    </row>
    <row r="7294" spans="1:2" x14ac:dyDescent="0.3">
      <c r="A7294" s="21" t="s">
        <v>2782</v>
      </c>
      <c r="B7294" s="7">
        <v>13200.000000000002</v>
      </c>
    </row>
    <row r="7295" spans="1:2" x14ac:dyDescent="0.3">
      <c r="A7295" s="22" t="s">
        <v>2782</v>
      </c>
      <c r="B7295" s="7">
        <v>13200.000000000002</v>
      </c>
    </row>
    <row r="7296" spans="1:2" x14ac:dyDescent="0.3">
      <c r="A7296" s="23">
        <v>46022.934317129628</v>
      </c>
      <c r="B7296" s="7">
        <v>13200.000000000002</v>
      </c>
    </row>
    <row r="7297" spans="1:2" x14ac:dyDescent="0.3">
      <c r="A7297" s="12" t="s">
        <v>12</v>
      </c>
      <c r="B7297" s="7">
        <v>56433562.5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3124-4987-4C0F-87F3-11B97F554D94}">
  <dimension ref="A1:S4"/>
  <sheetViews>
    <sheetView workbookViewId="0">
      <selection activeCell="A3" sqref="A3:S4"/>
    </sheetView>
  </sheetViews>
  <sheetFormatPr defaultRowHeight="14.4" x14ac:dyDescent="0.3"/>
  <cols>
    <col min="1" max="1" width="10.21875" bestFit="1" customWidth="1"/>
    <col min="2" max="2" width="15.6640625" bestFit="1" customWidth="1"/>
    <col min="3" max="3" width="16.88671875" bestFit="1" customWidth="1"/>
    <col min="4" max="4" width="9.109375" bestFit="1" customWidth="1"/>
    <col min="5" max="5" width="15.44140625" bestFit="1" customWidth="1"/>
    <col min="6" max="6" width="11.33203125" bestFit="1" customWidth="1"/>
    <col min="7" max="7" width="14.33203125" bestFit="1" customWidth="1"/>
    <col min="8" max="8" width="13.77734375" bestFit="1" customWidth="1"/>
    <col min="9" max="9" width="10.33203125" bestFit="1" customWidth="1"/>
    <col min="10" max="10" width="18" bestFit="1" customWidth="1"/>
    <col min="11" max="11" width="12.109375" bestFit="1" customWidth="1"/>
    <col min="12" max="12" width="13.88671875" bestFit="1" customWidth="1"/>
    <col min="13" max="13" width="13" bestFit="1" customWidth="1"/>
    <col min="14" max="14" width="18.109375" bestFit="1" customWidth="1"/>
    <col min="15" max="15" width="13.6640625" bestFit="1" customWidth="1"/>
    <col min="16" max="16" width="15.109375" bestFit="1" customWidth="1"/>
    <col min="17" max="17" width="17.21875" bestFit="1" customWidth="1"/>
    <col min="18" max="18" width="14.44140625" bestFit="1" customWidth="1"/>
    <col min="19" max="19" width="9" bestFit="1" customWidth="1"/>
  </cols>
  <sheetData>
    <row r="1" spans="1:19" x14ac:dyDescent="0.3">
      <c r="A1" s="26" t="s">
        <v>2821</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2809</v>
      </c>
    </row>
    <row r="4" spans="1:19" x14ac:dyDescent="0.3">
      <c r="A4" t="s">
        <v>1206</v>
      </c>
      <c r="B4" s="25">
        <v>45823.212685185186</v>
      </c>
      <c r="C4" t="s">
        <v>410</v>
      </c>
      <c r="D4" t="s">
        <v>95</v>
      </c>
      <c r="E4" t="s">
        <v>58</v>
      </c>
      <c r="F4">
        <v>17500</v>
      </c>
      <c r="G4">
        <v>1.2</v>
      </c>
      <c r="H4">
        <v>0</v>
      </c>
      <c r="I4">
        <v>21000</v>
      </c>
      <c r="J4">
        <v>0</v>
      </c>
      <c r="K4">
        <v>21000</v>
      </c>
      <c r="L4">
        <v>85000</v>
      </c>
      <c r="M4">
        <v>106000</v>
      </c>
      <c r="N4" t="s">
        <v>59</v>
      </c>
      <c r="O4" t="s">
        <v>116</v>
      </c>
      <c r="P4" t="s">
        <v>2369</v>
      </c>
      <c r="Q4">
        <v>5</v>
      </c>
      <c r="R4" t="s">
        <v>35</v>
      </c>
      <c r="S4" t="s">
        <v>2810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6891-F815-417C-A30A-A50630A4AD63}">
  <dimension ref="B2:AB96"/>
  <sheetViews>
    <sheetView topLeftCell="N1" zoomScale="70" zoomScaleNormal="70" workbookViewId="0">
      <selection activeCell="AB31" sqref="V7:AB31"/>
    </sheetView>
  </sheetViews>
  <sheetFormatPr defaultColWidth="3.6640625" defaultRowHeight="14.4" x14ac:dyDescent="0.3"/>
  <cols>
    <col min="2" max="2" width="18.6640625" bestFit="1" customWidth="1"/>
    <col min="3" max="3" width="16.77734375" bestFit="1" customWidth="1"/>
    <col min="4" max="4" width="17.77734375" bestFit="1" customWidth="1"/>
    <col min="5" max="5" width="13.88671875" bestFit="1" customWidth="1"/>
    <col min="6" max="6" width="17.77734375" bestFit="1" customWidth="1"/>
    <col min="7" max="7" width="13.88671875" bestFit="1" customWidth="1"/>
    <col min="8" max="8" width="16.6640625" bestFit="1" customWidth="1"/>
    <col min="9" max="9" width="15.33203125" bestFit="1" customWidth="1"/>
    <col min="10" max="10" width="25.77734375" bestFit="1" customWidth="1"/>
    <col min="11" max="11" width="15.33203125" bestFit="1" customWidth="1"/>
    <col min="12" max="12" width="16.6640625" bestFit="1" customWidth="1"/>
    <col min="13" max="14" width="15.33203125" bestFit="1" customWidth="1"/>
    <col min="15" max="15" width="20.44140625" bestFit="1" customWidth="1"/>
    <col min="16" max="16" width="17.77734375" bestFit="1" customWidth="1"/>
    <col min="17" max="19" width="6.5546875" bestFit="1" customWidth="1"/>
    <col min="20" max="20" width="11" customWidth="1"/>
    <col min="21" max="21" width="13.109375" bestFit="1" customWidth="1"/>
    <col min="22" max="22" width="12.21875" bestFit="1" customWidth="1"/>
    <col min="23" max="23" width="5" bestFit="1" customWidth="1"/>
    <col min="24" max="24" width="4.109375" bestFit="1" customWidth="1"/>
    <col min="25" max="25" width="5" bestFit="1" customWidth="1"/>
    <col min="26" max="26" width="4.21875" bestFit="1" customWidth="1"/>
    <col min="27" max="27" width="3.44140625" bestFit="1" customWidth="1"/>
    <col min="28" max="28" width="3.77734375" bestFit="1" customWidth="1"/>
    <col min="29" max="37" width="6.5546875" bestFit="1" customWidth="1"/>
    <col min="38" max="63" width="6.77734375" bestFit="1" customWidth="1"/>
    <col min="64" max="89" width="7.33203125" bestFit="1" customWidth="1"/>
    <col min="90" max="114" width="6.88671875" bestFit="1" customWidth="1"/>
    <col min="115" max="141" width="7.5546875" bestFit="1" customWidth="1"/>
    <col min="142" max="164" width="6.6640625" bestFit="1" customWidth="1"/>
    <col min="165" max="190" width="6" bestFit="1" customWidth="1"/>
    <col min="191" max="213" width="7.21875" bestFit="1" customWidth="1"/>
    <col min="214" max="240" width="6.88671875" bestFit="1" customWidth="1"/>
    <col min="241" max="268" width="6.77734375" bestFit="1" customWidth="1"/>
    <col min="269" max="293" width="7.33203125" bestFit="1" customWidth="1"/>
    <col min="294" max="322" width="6.88671875" bestFit="1" customWidth="1"/>
    <col min="323" max="323" width="11.44140625" bestFit="1" customWidth="1"/>
    <col min="324" max="332" width="10" bestFit="1" customWidth="1"/>
    <col min="333" max="333" width="9.5546875" bestFit="1" customWidth="1"/>
    <col min="334" max="334" width="14.6640625" bestFit="1" customWidth="1"/>
    <col min="335" max="1885" width="20" bestFit="1" customWidth="1"/>
    <col min="1886" max="1887" width="11.109375" bestFit="1" customWidth="1"/>
  </cols>
  <sheetData>
    <row r="2" spans="2:28" x14ac:dyDescent="0.3">
      <c r="B2" t="s">
        <v>2718</v>
      </c>
      <c r="D2" t="s">
        <v>2380</v>
      </c>
      <c r="F2" t="s">
        <v>2383</v>
      </c>
      <c r="H2" t="s">
        <v>2718</v>
      </c>
      <c r="J2" t="s">
        <v>2382</v>
      </c>
      <c r="L2" t="s">
        <v>2381</v>
      </c>
    </row>
    <row r="3" spans="2:28" x14ac:dyDescent="0.3">
      <c r="B3" s="7">
        <v>103051000</v>
      </c>
      <c r="D3" s="7">
        <v>56433562.5</v>
      </c>
      <c r="F3" s="7">
        <v>159484562.5</v>
      </c>
      <c r="H3" s="7">
        <v>103051000</v>
      </c>
      <c r="J3" s="36">
        <v>2.9805000000000001</v>
      </c>
      <c r="L3" s="36">
        <v>2000</v>
      </c>
    </row>
    <row r="5" spans="2:28" x14ac:dyDescent="0.3">
      <c r="B5" s="29">
        <f>GETPIVOTDATA("Shipping Fee",$B$2)</f>
        <v>103051000</v>
      </c>
      <c r="D5" s="30">
        <f>GETPIVOTDATA("Total Sales",$D$2)</f>
        <v>56433562.5</v>
      </c>
      <c r="F5" s="30">
        <f>GETPIVOTDATA("Grand Total",$F$2)</f>
        <v>159484562.5</v>
      </c>
      <c r="H5" s="30">
        <f>GETPIVOTDATA("Shipping Fee",$H$2)</f>
        <v>103051000</v>
      </c>
      <c r="J5" s="15">
        <f>GETPIVOTDATA("Customer Rating",$J$2)</f>
        <v>2.9805000000000001</v>
      </c>
      <c r="L5">
        <f>GETPIVOTDATA("Order ID",$L$2)</f>
        <v>2000</v>
      </c>
    </row>
    <row r="6" spans="2:28" x14ac:dyDescent="0.3">
      <c r="U6" s="31" t="s">
        <v>2818</v>
      </c>
      <c r="V6" s="31" t="s">
        <v>2819</v>
      </c>
      <c r="W6" s="28"/>
      <c r="X6" s="28"/>
      <c r="Y6" s="28"/>
      <c r="Z6" s="28"/>
      <c r="AA6" s="28"/>
      <c r="AB6" s="28"/>
    </row>
    <row r="7" spans="2:28" x14ac:dyDescent="0.3">
      <c r="U7" s="31" t="s">
        <v>2823</v>
      </c>
      <c r="V7" s="28" t="s">
        <v>2810</v>
      </c>
      <c r="W7" s="28" t="s">
        <v>2811</v>
      </c>
      <c r="X7" s="28" t="s">
        <v>2812</v>
      </c>
      <c r="Y7" s="28" t="s">
        <v>2813</v>
      </c>
      <c r="Z7" s="28" t="s">
        <v>2814</v>
      </c>
      <c r="AA7" s="28" t="s">
        <v>2815</v>
      </c>
      <c r="AB7" s="28" t="s">
        <v>2816</v>
      </c>
    </row>
    <row r="8" spans="2:28" x14ac:dyDescent="0.3">
      <c r="D8" s="11" t="s">
        <v>2375</v>
      </c>
      <c r="E8" t="s">
        <v>2381</v>
      </c>
      <c r="U8" s="28" t="s">
        <v>2720</v>
      </c>
      <c r="V8" s="37">
        <v>5</v>
      </c>
      <c r="W8" s="37">
        <v>4</v>
      </c>
      <c r="X8" s="37">
        <v>3</v>
      </c>
      <c r="Y8" s="37">
        <v>5</v>
      </c>
      <c r="Z8" s="37">
        <v>2</v>
      </c>
      <c r="AA8" s="37">
        <v>8</v>
      </c>
      <c r="AB8" s="37">
        <v>5</v>
      </c>
    </row>
    <row r="9" spans="2:28" x14ac:dyDescent="0.3">
      <c r="D9" s="12" t="s">
        <v>2371</v>
      </c>
      <c r="E9">
        <v>409</v>
      </c>
      <c r="G9" t="s">
        <v>2719</v>
      </c>
      <c r="U9" s="28" t="s">
        <v>2721</v>
      </c>
      <c r="V9" s="37">
        <v>3</v>
      </c>
      <c r="W9" s="37">
        <v>2</v>
      </c>
      <c r="X9" s="37">
        <v>11</v>
      </c>
      <c r="Y9" s="37">
        <v>8</v>
      </c>
      <c r="Z9" s="37">
        <v>7</v>
      </c>
      <c r="AA9" s="37">
        <v>3</v>
      </c>
      <c r="AB9" s="37">
        <v>6</v>
      </c>
    </row>
    <row r="10" spans="2:28" x14ac:dyDescent="0.3">
      <c r="D10" s="12" t="s">
        <v>2366</v>
      </c>
      <c r="E10">
        <v>402</v>
      </c>
      <c r="G10" s="7">
        <v>587387.5</v>
      </c>
      <c r="U10" s="28" t="s">
        <v>2722</v>
      </c>
      <c r="V10" s="37">
        <v>6</v>
      </c>
      <c r="W10" s="37">
        <v>6</v>
      </c>
      <c r="X10" s="37">
        <v>1</v>
      </c>
      <c r="Y10" s="37">
        <v>3</v>
      </c>
      <c r="Z10" s="37">
        <v>4</v>
      </c>
      <c r="AA10" s="37">
        <v>11</v>
      </c>
      <c r="AB10" s="37">
        <v>2</v>
      </c>
    </row>
    <row r="11" spans="2:28" x14ac:dyDescent="0.3">
      <c r="D11" s="12" t="s">
        <v>2369</v>
      </c>
      <c r="E11">
        <v>399</v>
      </c>
      <c r="U11" s="28" t="s">
        <v>2723</v>
      </c>
      <c r="V11" s="37">
        <v>4</v>
      </c>
      <c r="W11" s="37">
        <v>9</v>
      </c>
      <c r="X11" s="37">
        <v>2</v>
      </c>
      <c r="Y11" s="37">
        <v>3</v>
      </c>
      <c r="Z11" s="37">
        <v>5</v>
      </c>
      <c r="AA11" s="37">
        <v>3</v>
      </c>
      <c r="AB11" s="37">
        <v>5</v>
      </c>
    </row>
    <row r="12" spans="2:28" x14ac:dyDescent="0.3">
      <c r="D12" s="12" t="s">
        <v>2367</v>
      </c>
      <c r="E12">
        <v>396</v>
      </c>
      <c r="U12" s="28" t="s">
        <v>2724</v>
      </c>
      <c r="V12" s="37">
        <v>3</v>
      </c>
      <c r="W12" s="37">
        <v>2</v>
      </c>
      <c r="X12" s="37">
        <v>3</v>
      </c>
      <c r="Y12" s="37">
        <v>3</v>
      </c>
      <c r="Z12" s="37">
        <v>2</v>
      </c>
      <c r="AA12" s="37">
        <v>6</v>
      </c>
      <c r="AB12" s="37">
        <v>4</v>
      </c>
    </row>
    <row r="13" spans="2:28" x14ac:dyDescent="0.3">
      <c r="D13" s="12" t="s">
        <v>2368</v>
      </c>
      <c r="E13">
        <v>394</v>
      </c>
      <c r="U13" s="28" t="s">
        <v>2725</v>
      </c>
      <c r="V13" s="37">
        <v>1</v>
      </c>
      <c r="W13" s="37">
        <v>1</v>
      </c>
      <c r="X13" s="37">
        <v>2</v>
      </c>
      <c r="Y13" s="37">
        <v>3</v>
      </c>
      <c r="Z13" s="37">
        <v>4</v>
      </c>
      <c r="AA13" s="37">
        <v>6</v>
      </c>
      <c r="AB13" s="37">
        <v>4</v>
      </c>
    </row>
    <row r="14" spans="2:28" x14ac:dyDescent="0.3">
      <c r="D14" s="12" t="s">
        <v>12</v>
      </c>
      <c r="E14">
        <v>2000</v>
      </c>
      <c r="G14" s="11" t="s">
        <v>2375</v>
      </c>
      <c r="H14" t="s">
        <v>2381</v>
      </c>
      <c r="U14" s="28" t="s">
        <v>2726</v>
      </c>
      <c r="V14" s="37">
        <v>5</v>
      </c>
      <c r="W14" s="37">
        <v>11</v>
      </c>
      <c r="X14" s="37">
        <v>9</v>
      </c>
      <c r="Y14" s="37">
        <v>7</v>
      </c>
      <c r="Z14" s="37">
        <v>5</v>
      </c>
      <c r="AA14" s="37">
        <v>7</v>
      </c>
      <c r="AB14" s="37">
        <v>9</v>
      </c>
    </row>
    <row r="15" spans="2:28" x14ac:dyDescent="0.3">
      <c r="G15" s="12" t="s">
        <v>34</v>
      </c>
      <c r="H15" s="36">
        <v>499</v>
      </c>
      <c r="U15" s="28" t="s">
        <v>2727</v>
      </c>
      <c r="V15" s="37">
        <v>9</v>
      </c>
      <c r="W15" s="37">
        <v>13</v>
      </c>
      <c r="X15" s="37">
        <v>8</v>
      </c>
      <c r="Y15" s="37">
        <v>4</v>
      </c>
      <c r="Z15" s="37">
        <v>9</v>
      </c>
      <c r="AA15" s="37">
        <v>8</v>
      </c>
      <c r="AB15" s="37">
        <v>8</v>
      </c>
    </row>
    <row r="16" spans="2:28" x14ac:dyDescent="0.3">
      <c r="G16" s="12" t="s">
        <v>59</v>
      </c>
      <c r="H16" s="36">
        <v>467</v>
      </c>
      <c r="U16" s="28" t="s">
        <v>2728</v>
      </c>
      <c r="V16" s="37">
        <v>8</v>
      </c>
      <c r="W16" s="37">
        <v>8</v>
      </c>
      <c r="X16" s="37">
        <v>10</v>
      </c>
      <c r="Y16" s="37">
        <v>8</v>
      </c>
      <c r="Z16" s="37">
        <v>11</v>
      </c>
      <c r="AA16" s="37">
        <v>19</v>
      </c>
      <c r="AB16" s="37">
        <v>11</v>
      </c>
    </row>
    <row r="17" spans="7:28" x14ac:dyDescent="0.3">
      <c r="G17" s="12" t="s">
        <v>22</v>
      </c>
      <c r="H17" s="36">
        <v>519</v>
      </c>
      <c r="U17" s="28" t="s">
        <v>2729</v>
      </c>
      <c r="V17" s="37">
        <v>19</v>
      </c>
      <c r="W17" s="37">
        <v>12</v>
      </c>
      <c r="X17" s="37">
        <v>17</v>
      </c>
      <c r="Y17" s="37">
        <v>13</v>
      </c>
      <c r="Z17" s="37">
        <v>19</v>
      </c>
      <c r="AA17" s="37">
        <v>24</v>
      </c>
      <c r="AB17" s="37">
        <v>19</v>
      </c>
    </row>
    <row r="18" spans="7:28" x14ac:dyDescent="0.3">
      <c r="G18" s="12" t="s">
        <v>29</v>
      </c>
      <c r="H18" s="36">
        <v>515</v>
      </c>
      <c r="J18" s="11" t="s">
        <v>2375</v>
      </c>
      <c r="K18" t="s">
        <v>2380</v>
      </c>
      <c r="U18" s="28" t="s">
        <v>2730</v>
      </c>
      <c r="V18" s="37">
        <v>19</v>
      </c>
      <c r="W18" s="37">
        <v>23</v>
      </c>
      <c r="X18" s="37">
        <v>28</v>
      </c>
      <c r="Y18" s="37">
        <v>27</v>
      </c>
      <c r="Z18" s="37">
        <v>22</v>
      </c>
      <c r="AA18" s="37">
        <v>18</v>
      </c>
      <c r="AB18" s="37">
        <v>20</v>
      </c>
    </row>
    <row r="19" spans="7:28" x14ac:dyDescent="0.3">
      <c r="G19" s="12" t="s">
        <v>12</v>
      </c>
      <c r="H19" s="36">
        <v>2000</v>
      </c>
      <c r="J19" s="12" t="s">
        <v>99</v>
      </c>
      <c r="K19" s="7">
        <v>2835992.5</v>
      </c>
      <c r="U19" s="28" t="s">
        <v>2731</v>
      </c>
      <c r="V19" s="37">
        <v>25</v>
      </c>
      <c r="W19" s="37">
        <v>21</v>
      </c>
      <c r="X19" s="37">
        <v>30</v>
      </c>
      <c r="Y19" s="37">
        <v>17</v>
      </c>
      <c r="Z19" s="37">
        <v>17</v>
      </c>
      <c r="AA19" s="37">
        <v>23</v>
      </c>
      <c r="AB19" s="37">
        <v>20</v>
      </c>
    </row>
    <row r="20" spans="7:28" x14ac:dyDescent="0.3">
      <c r="J20" s="12" t="s">
        <v>253</v>
      </c>
      <c r="K20" s="7">
        <v>2557985</v>
      </c>
      <c r="U20" s="28" t="s">
        <v>2732</v>
      </c>
      <c r="V20" s="37">
        <v>25</v>
      </c>
      <c r="W20" s="37">
        <v>15</v>
      </c>
      <c r="X20" s="37">
        <v>23</v>
      </c>
      <c r="Y20" s="37">
        <v>16</v>
      </c>
      <c r="Z20" s="37">
        <v>19</v>
      </c>
      <c r="AA20" s="37">
        <v>35</v>
      </c>
      <c r="AB20" s="37">
        <v>29</v>
      </c>
    </row>
    <row r="21" spans="7:28" x14ac:dyDescent="0.3">
      <c r="J21" s="12" t="s">
        <v>95</v>
      </c>
      <c r="K21" s="7">
        <v>2206555</v>
      </c>
      <c r="U21" s="28" t="s">
        <v>2733</v>
      </c>
      <c r="V21" s="37">
        <v>24</v>
      </c>
      <c r="W21" s="37">
        <v>25</v>
      </c>
      <c r="X21" s="37">
        <v>26</v>
      </c>
      <c r="Y21" s="37">
        <v>15</v>
      </c>
      <c r="Z21" s="37">
        <v>30</v>
      </c>
      <c r="AA21" s="37">
        <v>23</v>
      </c>
      <c r="AB21" s="37">
        <v>12</v>
      </c>
    </row>
    <row r="22" spans="7:28" x14ac:dyDescent="0.3">
      <c r="J22" s="12" t="s">
        <v>85</v>
      </c>
      <c r="K22" s="7">
        <v>2180035</v>
      </c>
      <c r="U22" s="28" t="s">
        <v>2734</v>
      </c>
      <c r="V22" s="37">
        <v>22</v>
      </c>
      <c r="W22" s="37">
        <v>21</v>
      </c>
      <c r="X22" s="37">
        <v>18</v>
      </c>
      <c r="Y22" s="37">
        <v>18</v>
      </c>
      <c r="Z22" s="37">
        <v>17</v>
      </c>
      <c r="AA22" s="37">
        <v>20</v>
      </c>
      <c r="AB22" s="37">
        <v>23</v>
      </c>
    </row>
    <row r="23" spans="7:28" x14ac:dyDescent="0.3">
      <c r="J23" s="12" t="s">
        <v>75</v>
      </c>
      <c r="K23" s="7">
        <v>2086342.5</v>
      </c>
      <c r="U23" s="28" t="s">
        <v>2735</v>
      </c>
      <c r="V23" s="37">
        <v>17</v>
      </c>
      <c r="W23" s="37">
        <v>18</v>
      </c>
      <c r="X23" s="37">
        <v>38</v>
      </c>
      <c r="Y23" s="37">
        <v>13</v>
      </c>
      <c r="Z23" s="37">
        <v>18</v>
      </c>
      <c r="AA23" s="37">
        <v>26</v>
      </c>
      <c r="AB23" s="37">
        <v>18</v>
      </c>
    </row>
    <row r="24" spans="7:28" x14ac:dyDescent="0.3">
      <c r="J24" s="12" t="s">
        <v>45</v>
      </c>
      <c r="K24" s="7">
        <v>2058855</v>
      </c>
      <c r="U24" s="28" t="s">
        <v>2736</v>
      </c>
      <c r="V24" s="37">
        <v>10</v>
      </c>
      <c r="W24" s="37">
        <v>17</v>
      </c>
      <c r="X24" s="37">
        <v>23</v>
      </c>
      <c r="Y24" s="37">
        <v>20</v>
      </c>
      <c r="Z24" s="37">
        <v>16</v>
      </c>
      <c r="AA24" s="37">
        <v>19</v>
      </c>
      <c r="AB24" s="37">
        <v>10</v>
      </c>
    </row>
    <row r="25" spans="7:28" x14ac:dyDescent="0.3">
      <c r="J25" s="12" t="s">
        <v>106</v>
      </c>
      <c r="K25" s="7">
        <v>1944560</v>
      </c>
      <c r="U25" s="28" t="s">
        <v>2737</v>
      </c>
      <c r="V25" s="37">
        <v>20</v>
      </c>
      <c r="W25" s="37">
        <v>16</v>
      </c>
      <c r="X25" s="37">
        <v>26</v>
      </c>
      <c r="Y25" s="37">
        <v>17</v>
      </c>
      <c r="Z25" s="37">
        <v>27</v>
      </c>
      <c r="AA25" s="37">
        <v>16</v>
      </c>
      <c r="AB25" s="37">
        <v>17</v>
      </c>
    </row>
    <row r="26" spans="7:28" x14ac:dyDescent="0.3">
      <c r="J26" s="12" t="s">
        <v>32</v>
      </c>
      <c r="K26" s="7">
        <v>1851255</v>
      </c>
      <c r="U26" s="28" t="s">
        <v>2738</v>
      </c>
      <c r="V26" s="37">
        <v>16</v>
      </c>
      <c r="W26" s="37">
        <v>13</v>
      </c>
      <c r="X26" s="37">
        <v>14</v>
      </c>
      <c r="Y26" s="37">
        <v>9</v>
      </c>
      <c r="Z26" s="37">
        <v>12</v>
      </c>
      <c r="AA26" s="37">
        <v>11</v>
      </c>
      <c r="AB26" s="37">
        <v>18</v>
      </c>
    </row>
    <row r="27" spans="7:28" x14ac:dyDescent="0.3">
      <c r="J27" s="12" t="s">
        <v>20</v>
      </c>
      <c r="K27" s="7">
        <v>1843730</v>
      </c>
      <c r="U27" s="28" t="s">
        <v>2739</v>
      </c>
      <c r="V27" s="37">
        <v>10</v>
      </c>
      <c r="W27" s="37">
        <v>13</v>
      </c>
      <c r="X27" s="37">
        <v>9</v>
      </c>
      <c r="Y27" s="37">
        <v>9</v>
      </c>
      <c r="Z27" s="37">
        <v>12</v>
      </c>
      <c r="AA27" s="37">
        <v>17</v>
      </c>
      <c r="AB27" s="37">
        <v>13</v>
      </c>
    </row>
    <row r="28" spans="7:28" x14ac:dyDescent="0.3">
      <c r="J28" s="12" t="s">
        <v>109</v>
      </c>
      <c r="K28" s="7">
        <v>1815765</v>
      </c>
      <c r="U28" s="28" t="s">
        <v>2740</v>
      </c>
      <c r="V28" s="37">
        <v>8</v>
      </c>
      <c r="W28" s="37">
        <v>4</v>
      </c>
      <c r="X28" s="37">
        <v>7</v>
      </c>
      <c r="Y28" s="37">
        <v>6</v>
      </c>
      <c r="Z28" s="37">
        <v>8</v>
      </c>
      <c r="AA28" s="37">
        <v>14</v>
      </c>
      <c r="AB28" s="37">
        <v>4</v>
      </c>
    </row>
    <row r="29" spans="7:28" x14ac:dyDescent="0.3">
      <c r="J29" s="12" t="s">
        <v>174</v>
      </c>
      <c r="K29" s="7">
        <v>1809527.5</v>
      </c>
      <c r="U29" s="28" t="s">
        <v>2741</v>
      </c>
      <c r="V29" s="37">
        <v>18</v>
      </c>
      <c r="W29" s="37">
        <v>6</v>
      </c>
      <c r="X29" s="37">
        <v>6</v>
      </c>
      <c r="Y29" s="37">
        <v>8</v>
      </c>
      <c r="Z29" s="37">
        <v>16</v>
      </c>
      <c r="AA29" s="37">
        <v>6</v>
      </c>
      <c r="AB29" s="37">
        <v>3</v>
      </c>
    </row>
    <row r="30" spans="7:28" x14ac:dyDescent="0.3">
      <c r="J30" s="12" t="s">
        <v>115</v>
      </c>
      <c r="K30" s="7">
        <v>1762142.5</v>
      </c>
      <c r="U30" s="28" t="s">
        <v>2742</v>
      </c>
      <c r="V30" s="37">
        <v>5</v>
      </c>
      <c r="W30" s="37">
        <v>4</v>
      </c>
      <c r="X30" s="37">
        <v>2</v>
      </c>
      <c r="Y30" s="37">
        <v>7</v>
      </c>
      <c r="Z30" s="37">
        <v>6</v>
      </c>
      <c r="AA30" s="37">
        <v>3</v>
      </c>
      <c r="AB30" s="37">
        <v>3</v>
      </c>
    </row>
    <row r="31" spans="7:28" x14ac:dyDescent="0.3">
      <c r="J31" s="12" t="s">
        <v>112</v>
      </c>
      <c r="K31" s="7">
        <v>1741747.5</v>
      </c>
      <c r="U31" s="28" t="s">
        <v>2743</v>
      </c>
      <c r="V31" s="37">
        <v>3</v>
      </c>
      <c r="W31" s="37">
        <v>4</v>
      </c>
      <c r="X31" s="37">
        <v>3</v>
      </c>
      <c r="Y31" s="37">
        <v>1</v>
      </c>
      <c r="Z31" s="37">
        <v>4</v>
      </c>
      <c r="AA31" s="37">
        <v>3</v>
      </c>
      <c r="AB31" s="37">
        <v>4</v>
      </c>
    </row>
    <row r="32" spans="7:28" x14ac:dyDescent="0.3">
      <c r="J32" s="12" t="s">
        <v>186</v>
      </c>
      <c r="K32" s="7">
        <v>1734125</v>
      </c>
    </row>
    <row r="33" spans="5:11" x14ac:dyDescent="0.3">
      <c r="J33" s="12" t="s">
        <v>57</v>
      </c>
      <c r="K33" s="7">
        <v>1727035</v>
      </c>
    </row>
    <row r="34" spans="5:11" x14ac:dyDescent="0.3">
      <c r="J34" s="12" t="s">
        <v>168</v>
      </c>
      <c r="K34" s="7">
        <v>1686855</v>
      </c>
    </row>
    <row r="35" spans="5:11" x14ac:dyDescent="0.3">
      <c r="J35" s="12" t="s">
        <v>49</v>
      </c>
      <c r="K35" s="7">
        <v>1618552.5</v>
      </c>
    </row>
    <row r="36" spans="5:11" x14ac:dyDescent="0.3">
      <c r="J36" s="12" t="s">
        <v>62</v>
      </c>
      <c r="K36" s="7">
        <v>1569360</v>
      </c>
    </row>
    <row r="37" spans="5:11" x14ac:dyDescent="0.3">
      <c r="E37" s="11" t="s">
        <v>2375</v>
      </c>
      <c r="F37" t="s">
        <v>2381</v>
      </c>
      <c r="J37" s="12" t="s">
        <v>69</v>
      </c>
      <c r="K37" s="7">
        <v>1555272.5</v>
      </c>
    </row>
    <row r="38" spans="5:11" x14ac:dyDescent="0.3">
      <c r="E38" s="12" t="s">
        <v>35</v>
      </c>
      <c r="F38" s="36">
        <v>399</v>
      </c>
      <c r="J38" s="12" t="s">
        <v>287</v>
      </c>
      <c r="K38" s="7">
        <v>1409237.5</v>
      </c>
    </row>
    <row r="39" spans="5:11" x14ac:dyDescent="0.3">
      <c r="E39" s="12" t="s">
        <v>24</v>
      </c>
      <c r="F39" s="36">
        <v>1601</v>
      </c>
      <c r="J39" s="12" t="s">
        <v>88</v>
      </c>
      <c r="K39" s="7">
        <v>1384285</v>
      </c>
    </row>
    <row r="40" spans="5:11" x14ac:dyDescent="0.3">
      <c r="E40" s="12" t="s">
        <v>12</v>
      </c>
      <c r="F40" s="36">
        <v>2000</v>
      </c>
      <c r="J40" s="12" t="s">
        <v>426</v>
      </c>
      <c r="K40" s="7">
        <v>1319277.5</v>
      </c>
    </row>
    <row r="41" spans="5:11" x14ac:dyDescent="0.3">
      <c r="J41" s="12" t="s">
        <v>161</v>
      </c>
      <c r="K41" s="7">
        <v>1239475</v>
      </c>
    </row>
    <row r="42" spans="5:11" x14ac:dyDescent="0.3">
      <c r="J42" s="12" t="s">
        <v>27</v>
      </c>
      <c r="K42" s="7">
        <v>1226547.5</v>
      </c>
    </row>
    <row r="43" spans="5:11" x14ac:dyDescent="0.3">
      <c r="J43" s="12" t="s">
        <v>141</v>
      </c>
      <c r="K43" s="7">
        <v>1208140</v>
      </c>
    </row>
    <row r="44" spans="5:11" x14ac:dyDescent="0.3">
      <c r="E44" s="11" t="s">
        <v>2375</v>
      </c>
      <c r="F44" t="s">
        <v>2380</v>
      </c>
      <c r="J44" s="12" t="s">
        <v>124</v>
      </c>
      <c r="K44" s="7">
        <v>1164105</v>
      </c>
    </row>
    <row r="45" spans="5:11" x14ac:dyDescent="0.3">
      <c r="E45" s="12" t="s">
        <v>35</v>
      </c>
      <c r="F45" s="7">
        <v>10914375</v>
      </c>
      <c r="J45" s="12" t="s">
        <v>65</v>
      </c>
      <c r="K45" s="7">
        <v>1096665</v>
      </c>
    </row>
    <row r="46" spans="5:11" x14ac:dyDescent="0.3">
      <c r="E46" s="12" t="s">
        <v>24</v>
      </c>
      <c r="F46" s="7">
        <v>45519187.5</v>
      </c>
      <c r="J46" s="12" t="s">
        <v>41</v>
      </c>
      <c r="K46" s="7">
        <v>1089792.5</v>
      </c>
    </row>
    <row r="47" spans="5:11" x14ac:dyDescent="0.3">
      <c r="E47" s="12" t="s">
        <v>12</v>
      </c>
      <c r="F47" s="7">
        <v>56433562.5</v>
      </c>
      <c r="J47" s="12" t="s">
        <v>53</v>
      </c>
      <c r="K47" s="7">
        <v>1084172.5</v>
      </c>
    </row>
    <row r="48" spans="5:11" x14ac:dyDescent="0.3">
      <c r="J48" s="12" t="s">
        <v>180</v>
      </c>
      <c r="K48" s="7">
        <v>1005830</v>
      </c>
    </row>
    <row r="49" spans="10:11" x14ac:dyDescent="0.3">
      <c r="J49" s="12" t="s">
        <v>165</v>
      </c>
      <c r="K49" s="7">
        <v>991252.5</v>
      </c>
    </row>
    <row r="50" spans="10:11" x14ac:dyDescent="0.3">
      <c r="J50" s="12" t="s">
        <v>154</v>
      </c>
      <c r="K50" s="7">
        <v>874677.5</v>
      </c>
    </row>
    <row r="51" spans="10:11" x14ac:dyDescent="0.3">
      <c r="J51" s="12" t="s">
        <v>366</v>
      </c>
      <c r="K51" s="7">
        <v>867750</v>
      </c>
    </row>
    <row r="52" spans="10:11" x14ac:dyDescent="0.3">
      <c r="J52" s="12" t="s">
        <v>134</v>
      </c>
      <c r="K52" s="7">
        <v>848657.5</v>
      </c>
    </row>
    <row r="53" spans="10:11" x14ac:dyDescent="0.3">
      <c r="J53" s="12" t="s">
        <v>119</v>
      </c>
      <c r="K53" s="7">
        <v>845700</v>
      </c>
    </row>
    <row r="54" spans="10:11" x14ac:dyDescent="0.3">
      <c r="J54" s="12" t="s">
        <v>230</v>
      </c>
      <c r="K54" s="7">
        <v>809442.5</v>
      </c>
    </row>
    <row r="55" spans="10:11" x14ac:dyDescent="0.3">
      <c r="J55" s="12" t="s">
        <v>151</v>
      </c>
      <c r="K55" s="7">
        <v>741325</v>
      </c>
    </row>
    <row r="56" spans="10:11" x14ac:dyDescent="0.3">
      <c r="J56" s="12" t="s">
        <v>236</v>
      </c>
      <c r="K56" s="7">
        <v>641537.5</v>
      </c>
    </row>
    <row r="57" spans="10:11" x14ac:dyDescent="0.3">
      <c r="J57" s="12" t="s">
        <v>12</v>
      </c>
      <c r="K57" s="7">
        <v>56433562.5</v>
      </c>
    </row>
    <row r="68" spans="2:4" x14ac:dyDescent="0.3">
      <c r="B68" s="11" t="s">
        <v>2375</v>
      </c>
      <c r="C68" t="s">
        <v>2380</v>
      </c>
      <c r="D68" t="s">
        <v>2383</v>
      </c>
    </row>
    <row r="69" spans="2:4" x14ac:dyDescent="0.3">
      <c r="B69" s="12" t="s">
        <v>2394</v>
      </c>
      <c r="C69" s="7">
        <v>5008055</v>
      </c>
      <c r="D69" s="7">
        <v>14140055</v>
      </c>
    </row>
    <row r="70" spans="2:4" x14ac:dyDescent="0.3">
      <c r="B70" s="12" t="s">
        <v>2395</v>
      </c>
      <c r="C70" s="7">
        <v>4411592.5</v>
      </c>
      <c r="D70" s="7">
        <v>12711592.5</v>
      </c>
    </row>
    <row r="71" spans="2:4" x14ac:dyDescent="0.3">
      <c r="B71" s="12" t="s">
        <v>2396</v>
      </c>
      <c r="C71" s="7">
        <v>4825592.5</v>
      </c>
      <c r="D71" s="7">
        <v>12798592.5</v>
      </c>
    </row>
    <row r="72" spans="2:4" x14ac:dyDescent="0.3">
      <c r="B72" s="12" t="s">
        <v>2397</v>
      </c>
      <c r="C72" s="7">
        <v>4320902.5</v>
      </c>
      <c r="D72" s="7">
        <v>12671902.5</v>
      </c>
    </row>
    <row r="73" spans="2:4" x14ac:dyDescent="0.3">
      <c r="B73" s="12" t="s">
        <v>2398</v>
      </c>
      <c r="C73" s="7">
        <v>3903452.5</v>
      </c>
      <c r="D73" s="7">
        <v>12203452.5</v>
      </c>
    </row>
    <row r="74" spans="2:4" x14ac:dyDescent="0.3">
      <c r="B74" s="12" t="s">
        <v>2399</v>
      </c>
      <c r="C74" s="7">
        <v>4721585</v>
      </c>
      <c r="D74" s="7">
        <v>13498585</v>
      </c>
    </row>
    <row r="75" spans="2:4" x14ac:dyDescent="0.3">
      <c r="B75" s="12" t="s">
        <v>2400</v>
      </c>
      <c r="C75" s="7">
        <v>4132577.5</v>
      </c>
      <c r="D75" s="7">
        <v>12056577.5</v>
      </c>
    </row>
    <row r="76" spans="2:4" x14ac:dyDescent="0.3">
      <c r="B76" s="12" t="s">
        <v>2401</v>
      </c>
      <c r="C76" s="7">
        <v>4755047.5</v>
      </c>
      <c r="D76" s="7">
        <v>12502047.5</v>
      </c>
    </row>
    <row r="77" spans="2:4" x14ac:dyDescent="0.3">
      <c r="B77" s="12" t="s">
        <v>2402</v>
      </c>
      <c r="C77" s="7">
        <v>3912375</v>
      </c>
      <c r="D77" s="7">
        <v>11719375</v>
      </c>
    </row>
    <row r="78" spans="2:4" x14ac:dyDescent="0.3">
      <c r="B78" s="12" t="s">
        <v>2403</v>
      </c>
      <c r="C78" s="7">
        <v>4906020</v>
      </c>
      <c r="D78" s="7">
        <v>13920020</v>
      </c>
    </row>
    <row r="79" spans="2:4" x14ac:dyDescent="0.3">
      <c r="B79" s="12" t="s">
        <v>2404</v>
      </c>
      <c r="C79" s="7">
        <v>5361720</v>
      </c>
      <c r="D79" s="7">
        <v>13812720</v>
      </c>
    </row>
    <row r="80" spans="2:4" x14ac:dyDescent="0.3">
      <c r="B80" s="12" t="s">
        <v>2405</v>
      </c>
      <c r="C80" s="7">
        <v>6174642.5</v>
      </c>
      <c r="D80" s="7">
        <v>17449642.5</v>
      </c>
    </row>
    <row r="81" spans="2:16" x14ac:dyDescent="0.3">
      <c r="B81" s="12" t="s">
        <v>12</v>
      </c>
      <c r="C81" s="7">
        <v>56433562.5</v>
      </c>
      <c r="D81" s="7">
        <v>159484562.5</v>
      </c>
    </row>
    <row r="85" spans="2:16" x14ac:dyDescent="0.3">
      <c r="G85" s="11" t="s">
        <v>2375</v>
      </c>
      <c r="H85" t="s">
        <v>2383</v>
      </c>
    </row>
    <row r="86" spans="2:16" x14ac:dyDescent="0.3">
      <c r="G86" s="12" t="s">
        <v>287</v>
      </c>
      <c r="H86" s="7">
        <v>5122237.5</v>
      </c>
    </row>
    <row r="87" spans="2:16" x14ac:dyDescent="0.3">
      <c r="G87" s="12" t="s">
        <v>45</v>
      </c>
      <c r="H87" s="7">
        <v>5154855</v>
      </c>
    </row>
    <row r="88" spans="2:16" x14ac:dyDescent="0.3">
      <c r="G88" s="12" t="s">
        <v>69</v>
      </c>
      <c r="H88" s="7">
        <v>5470272.5</v>
      </c>
      <c r="O88" s="11" t="s">
        <v>2375</v>
      </c>
      <c r="P88" t="s">
        <v>2383</v>
      </c>
    </row>
    <row r="89" spans="2:16" x14ac:dyDescent="0.3">
      <c r="G89" s="12" t="s">
        <v>109</v>
      </c>
      <c r="H89" s="7">
        <v>5991765</v>
      </c>
      <c r="O89" s="12" t="s">
        <v>2369</v>
      </c>
      <c r="P89" s="7">
        <v>31724182.5</v>
      </c>
    </row>
    <row r="90" spans="2:16" x14ac:dyDescent="0.3">
      <c r="G90" s="12" t="s">
        <v>32</v>
      </c>
      <c r="H90" s="7">
        <v>6259255</v>
      </c>
      <c r="O90" s="12" t="s">
        <v>2368</v>
      </c>
      <c r="P90" s="7">
        <v>31504552.5</v>
      </c>
    </row>
    <row r="91" spans="2:16" x14ac:dyDescent="0.3">
      <c r="G91" s="12" t="s">
        <v>115</v>
      </c>
      <c r="H91" s="7">
        <v>6598142.5</v>
      </c>
      <c r="O91" s="12" t="s">
        <v>2366</v>
      </c>
      <c r="P91" s="7">
        <v>32251402.5</v>
      </c>
    </row>
    <row r="92" spans="2:16" x14ac:dyDescent="0.3">
      <c r="G92" s="12" t="s">
        <v>186</v>
      </c>
      <c r="H92" s="7">
        <v>6780125</v>
      </c>
      <c r="O92" s="12" t="s">
        <v>2371</v>
      </c>
      <c r="P92" s="7">
        <v>31749497.5</v>
      </c>
    </row>
    <row r="93" spans="2:16" x14ac:dyDescent="0.3">
      <c r="G93" s="12" t="s">
        <v>75</v>
      </c>
      <c r="H93" s="7">
        <v>7044342.5</v>
      </c>
      <c r="O93" s="12" t="s">
        <v>2367</v>
      </c>
      <c r="P93" s="7">
        <v>32254927.5</v>
      </c>
    </row>
    <row r="94" spans="2:16" x14ac:dyDescent="0.3">
      <c r="G94" s="12" t="s">
        <v>95</v>
      </c>
      <c r="H94" s="7">
        <v>8241555</v>
      </c>
      <c r="O94" s="12" t="s">
        <v>12</v>
      </c>
      <c r="P94" s="7">
        <v>159484562.5</v>
      </c>
    </row>
    <row r="95" spans="2:16" x14ac:dyDescent="0.3">
      <c r="G95" s="12" t="s">
        <v>99</v>
      </c>
      <c r="H95" s="7">
        <v>11759992.5</v>
      </c>
    </row>
    <row r="96" spans="2:16" x14ac:dyDescent="0.3">
      <c r="G96" s="12" t="s">
        <v>12</v>
      </c>
      <c r="H96" s="7">
        <v>68422542.5</v>
      </c>
    </row>
  </sheetData>
  <conditionalFormatting pivot="1" sqref="V8:AB3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421B-C4A2-4AFE-9C5D-63CFB3BBA3A9}">
  <dimension ref="A1"/>
  <sheetViews>
    <sheetView tabSelected="1" zoomScale="40" zoomScaleNormal="40" workbookViewId="0">
      <selection activeCell="AH41" sqref="AH41"/>
    </sheetView>
  </sheetViews>
  <sheetFormatPr defaultRowHeight="14.4" x14ac:dyDescent="0.3"/>
  <cols>
    <col min="1" max="1" width="15.88671875" style="32" bestFit="1" customWidth="1"/>
    <col min="2" max="2" width="8.88671875" style="32"/>
    <col min="3" max="3" width="16.5546875" style="32" bestFit="1" customWidth="1"/>
    <col min="4" max="4" width="16.44140625" style="32" bestFit="1" customWidth="1"/>
    <col min="5" max="5" width="24.77734375" style="32" bestFit="1" customWidth="1"/>
    <col min="6" max="6" width="8.88671875" style="32"/>
    <col min="7" max="7" width="16.44140625" style="32" bestFit="1" customWidth="1"/>
    <col min="8" max="16384" width="8.88671875" style="3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47E2-4E7A-425A-B386-8F53E5F2A29D}">
  <dimension ref="A3:H28"/>
  <sheetViews>
    <sheetView workbookViewId="0">
      <selection activeCell="C16" sqref="C16"/>
    </sheetView>
  </sheetViews>
  <sheetFormatPr defaultRowHeight="14.4" x14ac:dyDescent="0.3"/>
  <cols>
    <col min="1" max="1" width="19.109375" bestFit="1" customWidth="1"/>
    <col min="2" max="2" width="6.44140625" bestFit="1" customWidth="1"/>
    <col min="3" max="3" width="5" bestFit="1" customWidth="1"/>
    <col min="4" max="4" width="4.109375" bestFit="1" customWidth="1"/>
    <col min="5" max="5" width="4.88671875" bestFit="1" customWidth="1"/>
    <col min="6" max="6" width="4.21875" bestFit="1" customWidth="1"/>
    <col min="7" max="7" width="3" bestFit="1" customWidth="1"/>
    <col min="8" max="8" width="3.6640625" bestFit="1" customWidth="1"/>
    <col min="9" max="9" width="10.77734375" bestFit="1" customWidth="1"/>
  </cols>
  <sheetData>
    <row r="3" spans="1:8" x14ac:dyDescent="0.3">
      <c r="A3" s="11" t="s">
        <v>2381</v>
      </c>
      <c r="B3" s="11" t="s">
        <v>2809</v>
      </c>
    </row>
    <row r="4" spans="1:8" x14ac:dyDescent="0.3">
      <c r="A4" s="11" t="s">
        <v>2817</v>
      </c>
      <c r="B4" t="s">
        <v>2810</v>
      </c>
      <c r="C4" t="s">
        <v>2811</v>
      </c>
      <c r="D4" t="s">
        <v>2812</v>
      </c>
      <c r="E4" t="s">
        <v>2813</v>
      </c>
      <c r="F4" t="s">
        <v>2814</v>
      </c>
      <c r="G4" t="s">
        <v>2815</v>
      </c>
      <c r="H4" t="s">
        <v>2816</v>
      </c>
    </row>
    <row r="5" spans="1:8" x14ac:dyDescent="0.3">
      <c r="A5" t="s">
        <v>2720</v>
      </c>
      <c r="B5" s="36">
        <v>5</v>
      </c>
      <c r="C5" s="36">
        <v>4</v>
      </c>
      <c r="D5" s="36">
        <v>3</v>
      </c>
      <c r="E5" s="36">
        <v>5</v>
      </c>
      <c r="F5" s="36">
        <v>2</v>
      </c>
      <c r="G5" s="36">
        <v>8</v>
      </c>
      <c r="H5" s="36">
        <v>5</v>
      </c>
    </row>
    <row r="6" spans="1:8" x14ac:dyDescent="0.3">
      <c r="A6" t="s">
        <v>2721</v>
      </c>
      <c r="B6" s="36">
        <v>3</v>
      </c>
      <c r="C6" s="36">
        <v>2</v>
      </c>
      <c r="D6" s="36">
        <v>11</v>
      </c>
      <c r="E6" s="36">
        <v>8</v>
      </c>
      <c r="F6" s="36">
        <v>7</v>
      </c>
      <c r="G6" s="36">
        <v>3</v>
      </c>
      <c r="H6" s="36">
        <v>6</v>
      </c>
    </row>
    <row r="7" spans="1:8" x14ac:dyDescent="0.3">
      <c r="A7" t="s">
        <v>2722</v>
      </c>
      <c r="B7" s="36">
        <v>6</v>
      </c>
      <c r="C7" s="36">
        <v>6</v>
      </c>
      <c r="D7" s="36">
        <v>1</v>
      </c>
      <c r="E7" s="36">
        <v>3</v>
      </c>
      <c r="F7" s="36">
        <v>4</v>
      </c>
      <c r="G7" s="36">
        <v>11</v>
      </c>
      <c r="H7" s="36">
        <v>2</v>
      </c>
    </row>
    <row r="8" spans="1:8" x14ac:dyDescent="0.3">
      <c r="A8" t="s">
        <v>2723</v>
      </c>
      <c r="B8" s="36">
        <v>4</v>
      </c>
      <c r="C8" s="36">
        <v>9</v>
      </c>
      <c r="D8" s="36">
        <v>2</v>
      </c>
      <c r="E8" s="36">
        <v>3</v>
      </c>
      <c r="F8" s="36">
        <v>5</v>
      </c>
      <c r="G8" s="36">
        <v>3</v>
      </c>
      <c r="H8" s="36">
        <v>5</v>
      </c>
    </row>
    <row r="9" spans="1:8" x14ac:dyDescent="0.3">
      <c r="A9" t="s">
        <v>2724</v>
      </c>
      <c r="B9" s="36">
        <v>3</v>
      </c>
      <c r="C9" s="36">
        <v>2</v>
      </c>
      <c r="D9" s="36">
        <v>3</v>
      </c>
      <c r="E9" s="36">
        <v>3</v>
      </c>
      <c r="F9" s="36">
        <v>2</v>
      </c>
      <c r="G9" s="36">
        <v>6</v>
      </c>
      <c r="H9" s="36">
        <v>4</v>
      </c>
    </row>
    <row r="10" spans="1:8" x14ac:dyDescent="0.3">
      <c r="A10" t="s">
        <v>2725</v>
      </c>
      <c r="B10" s="36">
        <v>1</v>
      </c>
      <c r="C10" s="36">
        <v>1</v>
      </c>
      <c r="D10" s="36">
        <v>2</v>
      </c>
      <c r="E10" s="36">
        <v>3</v>
      </c>
      <c r="F10" s="36">
        <v>4</v>
      </c>
      <c r="G10" s="36">
        <v>6</v>
      </c>
      <c r="H10" s="36">
        <v>4</v>
      </c>
    </row>
    <row r="11" spans="1:8" x14ac:dyDescent="0.3">
      <c r="A11" t="s">
        <v>2726</v>
      </c>
      <c r="B11" s="36">
        <v>5</v>
      </c>
      <c r="C11" s="36">
        <v>11</v>
      </c>
      <c r="D11" s="36">
        <v>9</v>
      </c>
      <c r="E11" s="36">
        <v>7</v>
      </c>
      <c r="F11" s="36">
        <v>5</v>
      </c>
      <c r="G11" s="36">
        <v>7</v>
      </c>
      <c r="H11" s="36">
        <v>9</v>
      </c>
    </row>
    <row r="12" spans="1:8" x14ac:dyDescent="0.3">
      <c r="A12" t="s">
        <v>2727</v>
      </c>
      <c r="B12" s="36">
        <v>9</v>
      </c>
      <c r="C12" s="36">
        <v>13</v>
      </c>
      <c r="D12" s="36">
        <v>8</v>
      </c>
      <c r="E12" s="36">
        <v>4</v>
      </c>
      <c r="F12" s="36">
        <v>9</v>
      </c>
      <c r="G12" s="36">
        <v>8</v>
      </c>
      <c r="H12" s="36">
        <v>8</v>
      </c>
    </row>
    <row r="13" spans="1:8" x14ac:dyDescent="0.3">
      <c r="A13" t="s">
        <v>2728</v>
      </c>
      <c r="B13" s="36">
        <v>8</v>
      </c>
      <c r="C13" s="36">
        <v>8</v>
      </c>
      <c r="D13" s="36">
        <v>10</v>
      </c>
      <c r="E13" s="36">
        <v>8</v>
      </c>
      <c r="F13" s="36">
        <v>11</v>
      </c>
      <c r="G13" s="36">
        <v>19</v>
      </c>
      <c r="H13" s="36">
        <v>11</v>
      </c>
    </row>
    <row r="14" spans="1:8" x14ac:dyDescent="0.3">
      <c r="A14" t="s">
        <v>2729</v>
      </c>
      <c r="B14" s="36">
        <v>19</v>
      </c>
      <c r="C14" s="36">
        <v>12</v>
      </c>
      <c r="D14" s="36">
        <v>17</v>
      </c>
      <c r="E14" s="36">
        <v>13</v>
      </c>
      <c r="F14" s="36">
        <v>19</v>
      </c>
      <c r="G14" s="36">
        <v>24</v>
      </c>
      <c r="H14" s="36">
        <v>19</v>
      </c>
    </row>
    <row r="15" spans="1:8" x14ac:dyDescent="0.3">
      <c r="A15" t="s">
        <v>2730</v>
      </c>
      <c r="B15" s="36">
        <v>19</v>
      </c>
      <c r="C15" s="36">
        <v>23</v>
      </c>
      <c r="D15" s="36">
        <v>28</v>
      </c>
      <c r="E15" s="36">
        <v>27</v>
      </c>
      <c r="F15" s="36">
        <v>22</v>
      </c>
      <c r="G15" s="36">
        <v>18</v>
      </c>
      <c r="H15" s="36">
        <v>20</v>
      </c>
    </row>
    <row r="16" spans="1:8" x14ac:dyDescent="0.3">
      <c r="A16" t="s">
        <v>2731</v>
      </c>
      <c r="B16" s="36">
        <v>25</v>
      </c>
      <c r="C16" s="36">
        <v>21</v>
      </c>
      <c r="D16" s="36">
        <v>30</v>
      </c>
      <c r="E16" s="36">
        <v>17</v>
      </c>
      <c r="F16" s="36">
        <v>17</v>
      </c>
      <c r="G16" s="36">
        <v>23</v>
      </c>
      <c r="H16" s="36">
        <v>20</v>
      </c>
    </row>
    <row r="17" spans="1:8" x14ac:dyDescent="0.3">
      <c r="A17" t="s">
        <v>2732</v>
      </c>
      <c r="B17" s="36">
        <v>25</v>
      </c>
      <c r="C17" s="36">
        <v>15</v>
      </c>
      <c r="D17" s="36">
        <v>23</v>
      </c>
      <c r="E17" s="36">
        <v>16</v>
      </c>
      <c r="F17" s="36">
        <v>19</v>
      </c>
      <c r="G17" s="36">
        <v>35</v>
      </c>
      <c r="H17" s="36">
        <v>29</v>
      </c>
    </row>
    <row r="18" spans="1:8" x14ac:dyDescent="0.3">
      <c r="A18" t="s">
        <v>2733</v>
      </c>
      <c r="B18" s="36">
        <v>24</v>
      </c>
      <c r="C18" s="36">
        <v>25</v>
      </c>
      <c r="D18" s="36">
        <v>26</v>
      </c>
      <c r="E18" s="36">
        <v>15</v>
      </c>
      <c r="F18" s="36">
        <v>30</v>
      </c>
      <c r="G18" s="36">
        <v>23</v>
      </c>
      <c r="H18" s="36">
        <v>12</v>
      </c>
    </row>
    <row r="19" spans="1:8" x14ac:dyDescent="0.3">
      <c r="A19" t="s">
        <v>2734</v>
      </c>
      <c r="B19" s="36">
        <v>22</v>
      </c>
      <c r="C19" s="36">
        <v>21</v>
      </c>
      <c r="D19" s="36">
        <v>18</v>
      </c>
      <c r="E19" s="36">
        <v>18</v>
      </c>
      <c r="F19" s="36">
        <v>17</v>
      </c>
      <c r="G19" s="36">
        <v>20</v>
      </c>
      <c r="H19" s="36">
        <v>23</v>
      </c>
    </row>
    <row r="20" spans="1:8" x14ac:dyDescent="0.3">
      <c r="A20" t="s">
        <v>2735</v>
      </c>
      <c r="B20" s="36">
        <v>17</v>
      </c>
      <c r="C20" s="36">
        <v>18</v>
      </c>
      <c r="D20" s="36">
        <v>38</v>
      </c>
      <c r="E20" s="36">
        <v>13</v>
      </c>
      <c r="F20" s="36">
        <v>18</v>
      </c>
      <c r="G20" s="36">
        <v>26</v>
      </c>
      <c r="H20" s="36">
        <v>18</v>
      </c>
    </row>
    <row r="21" spans="1:8" x14ac:dyDescent="0.3">
      <c r="A21" t="s">
        <v>2736</v>
      </c>
      <c r="B21" s="36">
        <v>10</v>
      </c>
      <c r="C21" s="36">
        <v>17</v>
      </c>
      <c r="D21" s="36">
        <v>23</v>
      </c>
      <c r="E21" s="36">
        <v>20</v>
      </c>
      <c r="F21" s="36">
        <v>16</v>
      </c>
      <c r="G21" s="36">
        <v>19</v>
      </c>
      <c r="H21" s="36">
        <v>10</v>
      </c>
    </row>
    <row r="22" spans="1:8" x14ac:dyDescent="0.3">
      <c r="A22" t="s">
        <v>2737</v>
      </c>
      <c r="B22" s="36">
        <v>20</v>
      </c>
      <c r="C22" s="36">
        <v>16</v>
      </c>
      <c r="D22" s="36">
        <v>26</v>
      </c>
      <c r="E22" s="36">
        <v>17</v>
      </c>
      <c r="F22" s="36">
        <v>27</v>
      </c>
      <c r="G22" s="36">
        <v>16</v>
      </c>
      <c r="H22" s="36">
        <v>17</v>
      </c>
    </row>
    <row r="23" spans="1:8" x14ac:dyDescent="0.3">
      <c r="A23" t="s">
        <v>2738</v>
      </c>
      <c r="B23" s="36">
        <v>16</v>
      </c>
      <c r="C23" s="36">
        <v>13</v>
      </c>
      <c r="D23" s="36">
        <v>14</v>
      </c>
      <c r="E23" s="36">
        <v>9</v>
      </c>
      <c r="F23" s="36">
        <v>12</v>
      </c>
      <c r="G23" s="36">
        <v>11</v>
      </c>
      <c r="H23" s="36">
        <v>18</v>
      </c>
    </row>
    <row r="24" spans="1:8" x14ac:dyDescent="0.3">
      <c r="A24" t="s">
        <v>2739</v>
      </c>
      <c r="B24" s="36">
        <v>10</v>
      </c>
      <c r="C24" s="36">
        <v>13</v>
      </c>
      <c r="D24" s="36">
        <v>9</v>
      </c>
      <c r="E24" s="36">
        <v>9</v>
      </c>
      <c r="F24" s="36">
        <v>12</v>
      </c>
      <c r="G24" s="36">
        <v>17</v>
      </c>
      <c r="H24" s="36">
        <v>13</v>
      </c>
    </row>
    <row r="25" spans="1:8" x14ac:dyDescent="0.3">
      <c r="A25" t="s">
        <v>2740</v>
      </c>
      <c r="B25" s="36">
        <v>8</v>
      </c>
      <c r="C25" s="36">
        <v>4</v>
      </c>
      <c r="D25" s="36">
        <v>7</v>
      </c>
      <c r="E25" s="36">
        <v>6</v>
      </c>
      <c r="F25" s="36">
        <v>8</v>
      </c>
      <c r="G25" s="36">
        <v>14</v>
      </c>
      <c r="H25" s="36">
        <v>4</v>
      </c>
    </row>
    <row r="26" spans="1:8" x14ac:dyDescent="0.3">
      <c r="A26" t="s">
        <v>2741</v>
      </c>
      <c r="B26" s="36">
        <v>18</v>
      </c>
      <c r="C26" s="36">
        <v>6</v>
      </c>
      <c r="D26" s="36">
        <v>6</v>
      </c>
      <c r="E26" s="36">
        <v>8</v>
      </c>
      <c r="F26" s="36">
        <v>16</v>
      </c>
      <c r="G26" s="36">
        <v>6</v>
      </c>
      <c r="H26" s="36">
        <v>3</v>
      </c>
    </row>
    <row r="27" spans="1:8" x14ac:dyDescent="0.3">
      <c r="A27" t="s">
        <v>2742</v>
      </c>
      <c r="B27" s="36">
        <v>5</v>
      </c>
      <c r="C27" s="36">
        <v>4</v>
      </c>
      <c r="D27" s="36">
        <v>2</v>
      </c>
      <c r="E27" s="36">
        <v>7</v>
      </c>
      <c r="F27" s="36">
        <v>6</v>
      </c>
      <c r="G27" s="36">
        <v>3</v>
      </c>
      <c r="H27" s="36">
        <v>3</v>
      </c>
    </row>
    <row r="28" spans="1:8" x14ac:dyDescent="0.3">
      <c r="A28" t="s">
        <v>2743</v>
      </c>
      <c r="B28" s="36">
        <v>3</v>
      </c>
      <c r="C28" s="36">
        <v>4</v>
      </c>
      <c r="D28" s="36">
        <v>3</v>
      </c>
      <c r="E28" s="36">
        <v>1</v>
      </c>
      <c r="F28" s="36">
        <v>4</v>
      </c>
      <c r="G28" s="36">
        <v>3</v>
      </c>
      <c r="H28" s="36">
        <v>4</v>
      </c>
    </row>
  </sheetData>
  <conditionalFormatting pivot="1" sqref="B5:H2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3"/>
  <sheetViews>
    <sheetView workbookViewId="0">
      <selection activeCell="M4" sqref="M4"/>
    </sheetView>
  </sheetViews>
  <sheetFormatPr defaultColWidth="14.44140625" defaultRowHeight="14.4" x14ac:dyDescent="0.3"/>
  <cols>
    <col min="1" max="1" width="9.88671875" customWidth="1"/>
    <col min="2" max="2" width="18.109375" bestFit="1" customWidth="1"/>
    <col min="3" max="3" width="16.5546875" bestFit="1" customWidth="1"/>
    <col min="4" max="4" width="14.6640625" bestFit="1" customWidth="1"/>
    <col min="5" max="5" width="16.5546875" bestFit="1" customWidth="1"/>
    <col min="6" max="6" width="12.5546875" bestFit="1" customWidth="1"/>
    <col min="7" max="7" width="14" customWidth="1"/>
    <col min="8" max="8" width="13.44140625" customWidth="1"/>
    <col min="9" max="9" width="12.5546875" bestFit="1" customWidth="1"/>
    <col min="10" max="10" width="17.5546875" customWidth="1"/>
    <col min="11" max="11" width="12.5546875" bestFit="1" customWidth="1"/>
    <col min="12" max="12" width="13.5546875" customWidth="1"/>
    <col min="13" max="13" width="12.6640625" customWidth="1"/>
    <col min="14" max="14" width="17.6640625" customWidth="1"/>
    <col min="15" max="15" width="13.33203125" customWidth="1"/>
    <col min="16" max="16" width="18.88671875" bestFit="1" customWidth="1"/>
    <col min="17" max="17" width="16.77734375" customWidth="1"/>
    <col min="18" max="18" width="14.109375" customWidth="1"/>
    <col min="19" max="19" width="11" bestFit="1" customWidth="1"/>
  </cols>
  <sheetData>
    <row r="1" spans="1:21" ht="18" x14ac:dyDescent="0.35">
      <c r="A1" s="33" t="s">
        <v>2371</v>
      </c>
      <c r="B1" s="33"/>
      <c r="C1" s="33"/>
      <c r="D1" s="33"/>
      <c r="E1" s="33"/>
      <c r="F1" s="33"/>
      <c r="G1" s="33"/>
      <c r="H1" s="33"/>
      <c r="I1" s="33"/>
      <c r="J1" s="33"/>
      <c r="K1" s="33"/>
      <c r="L1" s="33"/>
      <c r="M1" s="33"/>
      <c r="N1" s="33"/>
      <c r="O1" s="33"/>
      <c r="P1" s="33"/>
      <c r="Q1" s="33"/>
      <c r="R1" s="33"/>
    </row>
    <row r="2" spans="1:21" ht="18" x14ac:dyDescent="0.35">
      <c r="A2" s="33" t="s">
        <v>2370</v>
      </c>
      <c r="B2" s="33"/>
      <c r="C2" s="33"/>
      <c r="D2" s="33"/>
      <c r="E2" s="33"/>
      <c r="F2" s="33"/>
      <c r="G2" s="33"/>
      <c r="H2" s="33"/>
      <c r="I2" s="33"/>
      <c r="J2" s="33"/>
      <c r="K2" s="33"/>
      <c r="L2" s="33"/>
      <c r="M2" s="33"/>
      <c r="N2" s="33"/>
      <c r="O2" s="33"/>
      <c r="P2" s="33"/>
      <c r="Q2" s="33"/>
      <c r="R2" s="33"/>
      <c r="U2" t="s">
        <v>2372</v>
      </c>
    </row>
    <row r="3" spans="1:21"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0" t="s">
        <v>2809</v>
      </c>
      <c r="T3" s="10" t="s">
        <v>2822</v>
      </c>
      <c r="U3">
        <f>COUNTIFS(R4:R2003,"Perempuan")</f>
        <v>1601</v>
      </c>
    </row>
    <row r="4" spans="1:21" x14ac:dyDescent="0.3">
      <c r="A4" s="2" t="s">
        <v>18</v>
      </c>
      <c r="B4" s="3">
        <v>45658.384444444448</v>
      </c>
      <c r="C4" s="2" t="s">
        <v>19</v>
      </c>
      <c r="D4" s="2" t="s">
        <v>20</v>
      </c>
      <c r="E4" s="2" t="s">
        <v>21</v>
      </c>
      <c r="F4" s="4">
        <v>10000</v>
      </c>
      <c r="G4" s="5">
        <v>1.1000000000000001</v>
      </c>
      <c r="H4" s="6">
        <v>5</v>
      </c>
      <c r="I4" s="7">
        <f t="shared" ref="I4:I67" si="0">F4*G4</f>
        <v>11000</v>
      </c>
      <c r="J4" s="7">
        <f t="shared" ref="J4:J67" si="1">I4*(H4/100)</f>
        <v>550</v>
      </c>
      <c r="K4" s="7">
        <f t="shared" ref="K4:K67" si="2">I4-J4</f>
        <v>10450</v>
      </c>
      <c r="L4" s="4">
        <v>15000</v>
      </c>
      <c r="M4" s="7">
        <f t="shared" ref="M4:M67" si="3">K4+L4</f>
        <v>25450</v>
      </c>
      <c r="N4" s="2" t="s">
        <v>22</v>
      </c>
      <c r="O4" t="s">
        <v>23</v>
      </c>
      <c r="P4" s="2" t="s">
        <v>2366</v>
      </c>
      <c r="Q4" s="2">
        <v>3</v>
      </c>
      <c r="R4" s="2" t="s">
        <v>24</v>
      </c>
      <c r="S4" t="str">
        <f>TEXT(B4,"DDD")</f>
        <v>Wed</v>
      </c>
      <c r="T4" t="str">
        <f>VLOOKUP(A4,Status!$A$2:$B$1867,2,FALSE)</f>
        <v>Completed</v>
      </c>
    </row>
    <row r="5" spans="1:21" x14ac:dyDescent="0.3">
      <c r="A5" s="2" t="s">
        <v>25</v>
      </c>
      <c r="B5" s="3">
        <v>45658.423483796287</v>
      </c>
      <c r="C5" s="2" t="s">
        <v>26</v>
      </c>
      <c r="D5" s="2" t="s">
        <v>27</v>
      </c>
      <c r="E5" s="2" t="s">
        <v>28</v>
      </c>
      <c r="F5" s="4">
        <v>15000</v>
      </c>
      <c r="G5" s="5">
        <v>0.7</v>
      </c>
      <c r="H5" s="6">
        <v>5</v>
      </c>
      <c r="I5" s="7">
        <f t="shared" si="0"/>
        <v>10500</v>
      </c>
      <c r="J5" s="7">
        <f t="shared" si="1"/>
        <v>525</v>
      </c>
      <c r="K5" s="7">
        <f t="shared" si="2"/>
        <v>9975</v>
      </c>
      <c r="L5" s="4">
        <v>17000</v>
      </c>
      <c r="M5" s="7">
        <f t="shared" si="3"/>
        <v>26975</v>
      </c>
      <c r="N5" s="2" t="s">
        <v>29</v>
      </c>
      <c r="O5" t="s">
        <v>23</v>
      </c>
      <c r="P5" s="2" t="s">
        <v>2367</v>
      </c>
      <c r="Q5" s="2">
        <v>5</v>
      </c>
      <c r="R5" s="2" t="s">
        <v>24</v>
      </c>
      <c r="S5" t="str">
        <f t="shared" ref="S5:S68" si="4">TEXT(B5,"DDD")</f>
        <v>Wed</v>
      </c>
      <c r="T5" t="str">
        <f>VLOOKUP(A5,Status!$A$2:$B$1867,2,FALSE)</f>
        <v>Completed</v>
      </c>
      <c r="U5" t="s">
        <v>2373</v>
      </c>
    </row>
    <row r="6" spans="1:21" x14ac:dyDescent="0.3">
      <c r="A6" s="2" t="s">
        <v>30</v>
      </c>
      <c r="B6" s="3">
        <v>45658.51054398148</v>
      </c>
      <c r="C6" s="2" t="s">
        <v>31</v>
      </c>
      <c r="D6" s="2" t="s">
        <v>32</v>
      </c>
      <c r="E6" s="2" t="s">
        <v>33</v>
      </c>
      <c r="F6" s="4">
        <v>20000</v>
      </c>
      <c r="G6" s="5">
        <v>0.4</v>
      </c>
      <c r="H6" s="6">
        <v>5</v>
      </c>
      <c r="I6" s="7">
        <f t="shared" si="0"/>
        <v>8000</v>
      </c>
      <c r="J6" s="7">
        <f t="shared" si="1"/>
        <v>400</v>
      </c>
      <c r="K6" s="7">
        <f t="shared" si="2"/>
        <v>7600</v>
      </c>
      <c r="L6" s="4">
        <v>76000</v>
      </c>
      <c r="M6" s="7">
        <f t="shared" si="3"/>
        <v>83600</v>
      </c>
      <c r="N6" s="2" t="s">
        <v>34</v>
      </c>
      <c r="O6" t="s">
        <v>23</v>
      </c>
      <c r="P6" s="2" t="s">
        <v>2368</v>
      </c>
      <c r="Q6" s="2">
        <v>1</v>
      </c>
      <c r="R6" s="2" t="s">
        <v>35</v>
      </c>
      <c r="S6" t="str">
        <f t="shared" si="4"/>
        <v>Wed</v>
      </c>
      <c r="T6" t="str">
        <f>VLOOKUP(A6,Status!$A$2:$B$1867,2,FALSE)</f>
        <v>Completed</v>
      </c>
    </row>
    <row r="7" spans="1:21" x14ac:dyDescent="0.3">
      <c r="A7" s="2" t="s">
        <v>30</v>
      </c>
      <c r="B7" s="3">
        <v>45658.51054398148</v>
      </c>
      <c r="C7" s="2" t="s">
        <v>31</v>
      </c>
      <c r="D7" s="2" t="s">
        <v>32</v>
      </c>
      <c r="E7" s="2" t="s">
        <v>36</v>
      </c>
      <c r="F7" s="4">
        <v>13500</v>
      </c>
      <c r="G7" s="5">
        <v>0.9</v>
      </c>
      <c r="H7" s="6">
        <v>5</v>
      </c>
      <c r="I7" s="7">
        <f t="shared" si="0"/>
        <v>12150</v>
      </c>
      <c r="J7" s="7">
        <f t="shared" si="1"/>
        <v>607.5</v>
      </c>
      <c r="K7" s="7">
        <f t="shared" si="2"/>
        <v>11542.5</v>
      </c>
      <c r="L7" s="4">
        <v>0</v>
      </c>
      <c r="M7" s="7">
        <f t="shared" si="3"/>
        <v>11542.5</v>
      </c>
      <c r="N7" s="2" t="s">
        <v>34</v>
      </c>
      <c r="O7" t="s">
        <v>23</v>
      </c>
      <c r="P7" s="2" t="s">
        <v>2368</v>
      </c>
      <c r="Q7" s="2">
        <v>1</v>
      </c>
      <c r="R7" s="2" t="s">
        <v>35</v>
      </c>
      <c r="S7" t="str">
        <f t="shared" si="4"/>
        <v>Wed</v>
      </c>
      <c r="T7" t="str">
        <f>VLOOKUP(A7,Status!$A$2:$B$1867,2,FALSE)</f>
        <v>Completed</v>
      </c>
      <c r="U7">
        <f>COUNTIFS(R4:R2003,"Perempuan",Q4:Q2003,5)</f>
        <v>301</v>
      </c>
    </row>
    <row r="8" spans="1:21" x14ac:dyDescent="0.3">
      <c r="A8" s="2" t="s">
        <v>37</v>
      </c>
      <c r="B8" s="3">
        <v>45658.533715277779</v>
      </c>
      <c r="C8" s="2" t="s">
        <v>38</v>
      </c>
      <c r="D8" s="2" t="s">
        <v>27</v>
      </c>
      <c r="E8" s="2" t="s">
        <v>36</v>
      </c>
      <c r="F8" s="4">
        <v>13500</v>
      </c>
      <c r="G8" s="5">
        <v>2.9</v>
      </c>
      <c r="H8" s="6">
        <v>5</v>
      </c>
      <c r="I8" s="7">
        <f t="shared" si="0"/>
        <v>39150</v>
      </c>
      <c r="J8" s="7">
        <f t="shared" si="1"/>
        <v>1957.5</v>
      </c>
      <c r="K8" s="7">
        <f t="shared" si="2"/>
        <v>37192.5</v>
      </c>
      <c r="L8" s="4">
        <v>17000</v>
      </c>
      <c r="M8" s="7">
        <f t="shared" si="3"/>
        <v>54192.5</v>
      </c>
      <c r="N8" s="2" t="s">
        <v>29</v>
      </c>
      <c r="O8" t="s">
        <v>23</v>
      </c>
      <c r="P8" s="2" t="s">
        <v>2367</v>
      </c>
      <c r="Q8" s="2">
        <v>2</v>
      </c>
      <c r="R8" s="2" t="s">
        <v>24</v>
      </c>
      <c r="S8" t="str">
        <f t="shared" si="4"/>
        <v>Wed</v>
      </c>
      <c r="T8" t="str">
        <f>VLOOKUP(A8,Status!$A$2:$B$1867,2,FALSE)</f>
        <v>Completed</v>
      </c>
    </row>
    <row r="9" spans="1:21" x14ac:dyDescent="0.3">
      <c r="A9" s="2" t="s">
        <v>39</v>
      </c>
      <c r="B9" s="3">
        <v>45658.686226851853</v>
      </c>
      <c r="C9" s="2" t="s">
        <v>40</v>
      </c>
      <c r="D9" s="2" t="s">
        <v>41</v>
      </c>
      <c r="E9" s="2" t="s">
        <v>42</v>
      </c>
      <c r="F9" s="4">
        <v>40000</v>
      </c>
      <c r="G9" s="5">
        <v>1.2</v>
      </c>
      <c r="H9" s="6">
        <v>5</v>
      </c>
      <c r="I9" s="7">
        <f t="shared" si="0"/>
        <v>48000</v>
      </c>
      <c r="J9" s="7">
        <f t="shared" si="1"/>
        <v>2400</v>
      </c>
      <c r="K9" s="7">
        <f t="shared" si="2"/>
        <v>45600</v>
      </c>
      <c r="L9" s="4">
        <v>93000</v>
      </c>
      <c r="M9" s="7">
        <f t="shared" si="3"/>
        <v>138600</v>
      </c>
      <c r="N9" s="2" t="s">
        <v>34</v>
      </c>
      <c r="O9" t="s">
        <v>23</v>
      </c>
      <c r="P9" s="2" t="s">
        <v>2371</v>
      </c>
      <c r="Q9" s="2">
        <v>2</v>
      </c>
      <c r="R9" s="2" t="s">
        <v>24</v>
      </c>
      <c r="S9" t="str">
        <f t="shared" si="4"/>
        <v>Wed</v>
      </c>
      <c r="T9" t="str">
        <f>VLOOKUP(A9,Status!$A$2:$B$1867,2,FALSE)</f>
        <v>Completed</v>
      </c>
      <c r="U9" t="s">
        <v>2374</v>
      </c>
    </row>
    <row r="10" spans="1:21" x14ac:dyDescent="0.3">
      <c r="A10" s="2" t="s">
        <v>43</v>
      </c>
      <c r="B10" s="3">
        <v>45658.736284722218</v>
      </c>
      <c r="C10" s="2" t="s">
        <v>44</v>
      </c>
      <c r="D10" s="2" t="s">
        <v>45</v>
      </c>
      <c r="E10" s="2" t="s">
        <v>46</v>
      </c>
      <c r="F10" s="4">
        <v>10500</v>
      </c>
      <c r="G10" s="5">
        <v>2.2000000000000002</v>
      </c>
      <c r="H10" s="6">
        <v>5</v>
      </c>
      <c r="I10" s="7">
        <f t="shared" si="0"/>
        <v>23100.000000000004</v>
      </c>
      <c r="J10" s="7">
        <f t="shared" si="1"/>
        <v>1155.0000000000002</v>
      </c>
      <c r="K10" s="7">
        <f t="shared" si="2"/>
        <v>21945.000000000004</v>
      </c>
      <c r="L10" s="4">
        <v>43000</v>
      </c>
      <c r="M10" s="7">
        <f t="shared" si="3"/>
        <v>64945</v>
      </c>
      <c r="N10" s="2" t="s">
        <v>22</v>
      </c>
      <c r="O10" t="s">
        <v>23</v>
      </c>
      <c r="P10" s="2" t="s">
        <v>2367</v>
      </c>
      <c r="Q10" s="2">
        <v>4</v>
      </c>
      <c r="R10" s="2" t="s">
        <v>24</v>
      </c>
      <c r="S10" t="str">
        <f t="shared" si="4"/>
        <v>Wed</v>
      </c>
      <c r="T10" t="str">
        <f>VLOOKUP(A10,Status!$A$2:$B$1867,2,FALSE)</f>
        <v>Completed</v>
      </c>
      <c r="U10">
        <f>AVERAGEIFS(I4:I2003,D4:D2003,"Mataram")</f>
        <v>29819.298245614034</v>
      </c>
    </row>
    <row r="11" spans="1:21" x14ac:dyDescent="0.3">
      <c r="A11" s="2" t="s">
        <v>47</v>
      </c>
      <c r="B11" s="3">
        <v>45658.79583333333</v>
      </c>
      <c r="C11" s="2" t="s">
        <v>48</v>
      </c>
      <c r="D11" s="2" t="s">
        <v>49</v>
      </c>
      <c r="E11" s="2" t="s">
        <v>50</v>
      </c>
      <c r="F11" s="4">
        <v>26000</v>
      </c>
      <c r="G11" s="5">
        <v>1.2</v>
      </c>
      <c r="H11" s="6">
        <v>5</v>
      </c>
      <c r="I11" s="7">
        <f t="shared" si="0"/>
        <v>31200</v>
      </c>
      <c r="J11" s="7">
        <f t="shared" si="1"/>
        <v>1560</v>
      </c>
      <c r="K11" s="7">
        <f t="shared" si="2"/>
        <v>29640</v>
      </c>
      <c r="L11" s="4">
        <v>18000</v>
      </c>
      <c r="M11" s="7">
        <f t="shared" si="3"/>
        <v>47640</v>
      </c>
      <c r="N11" s="2" t="s">
        <v>29</v>
      </c>
      <c r="O11" t="s">
        <v>23</v>
      </c>
      <c r="P11" s="2" t="s">
        <v>2367</v>
      </c>
      <c r="Q11" s="2">
        <v>5</v>
      </c>
      <c r="R11" s="2" t="s">
        <v>24</v>
      </c>
      <c r="S11" t="str">
        <f t="shared" si="4"/>
        <v>Wed</v>
      </c>
      <c r="T11" t="str">
        <f>VLOOKUP(A11,Status!$A$2:$B$1867,2,FALSE)</f>
        <v>Completed</v>
      </c>
    </row>
    <row r="12" spans="1:21" x14ac:dyDescent="0.3">
      <c r="A12" s="2" t="s">
        <v>51</v>
      </c>
      <c r="B12" s="3">
        <v>45658.805023148147</v>
      </c>
      <c r="C12" s="2" t="s">
        <v>52</v>
      </c>
      <c r="D12" s="2" t="s">
        <v>53</v>
      </c>
      <c r="E12" s="2" t="s">
        <v>54</v>
      </c>
      <c r="F12" s="4">
        <v>14000</v>
      </c>
      <c r="G12" s="5">
        <v>1.6</v>
      </c>
      <c r="H12" s="6">
        <v>5</v>
      </c>
      <c r="I12" s="7">
        <f t="shared" si="0"/>
        <v>22400</v>
      </c>
      <c r="J12" s="7">
        <f t="shared" si="1"/>
        <v>1120</v>
      </c>
      <c r="K12" s="7">
        <f t="shared" si="2"/>
        <v>21280</v>
      </c>
      <c r="L12" s="4">
        <v>80000</v>
      </c>
      <c r="M12" s="7">
        <f t="shared" si="3"/>
        <v>101280</v>
      </c>
      <c r="N12" s="2" t="s">
        <v>34</v>
      </c>
      <c r="O12" t="s">
        <v>23</v>
      </c>
      <c r="P12" s="2" t="s">
        <v>2368</v>
      </c>
      <c r="Q12" s="2">
        <v>5</v>
      </c>
      <c r="R12" s="2" t="s">
        <v>24</v>
      </c>
      <c r="S12" t="str">
        <f t="shared" si="4"/>
        <v>Wed</v>
      </c>
      <c r="T12" t="str">
        <f>VLOOKUP(A12,Status!$A$2:$B$1867,2,FALSE)</f>
        <v>Completed</v>
      </c>
      <c r="U12" t="s">
        <v>2376</v>
      </c>
    </row>
    <row r="13" spans="1:21" x14ac:dyDescent="0.3">
      <c r="A13" s="2" t="s">
        <v>55</v>
      </c>
      <c r="B13" s="3">
        <v>45659.472870370373</v>
      </c>
      <c r="C13" s="2" t="s">
        <v>56</v>
      </c>
      <c r="D13" s="2" t="s">
        <v>57</v>
      </c>
      <c r="E13" s="2" t="s">
        <v>58</v>
      </c>
      <c r="F13" s="4">
        <v>17500</v>
      </c>
      <c r="G13" s="5">
        <v>3.7</v>
      </c>
      <c r="H13" s="6">
        <v>0</v>
      </c>
      <c r="I13" s="7">
        <f t="shared" si="0"/>
        <v>64750</v>
      </c>
      <c r="J13" s="7">
        <f t="shared" si="1"/>
        <v>0</v>
      </c>
      <c r="K13" s="7">
        <f t="shared" si="2"/>
        <v>64750</v>
      </c>
      <c r="L13" s="4">
        <v>26000</v>
      </c>
      <c r="M13" s="7">
        <f t="shared" si="3"/>
        <v>90750</v>
      </c>
      <c r="N13" s="2" t="s">
        <v>59</v>
      </c>
      <c r="O13" t="s">
        <v>23</v>
      </c>
      <c r="P13" s="2" t="s">
        <v>2368</v>
      </c>
      <c r="Q13" s="2">
        <v>2</v>
      </c>
      <c r="R13" s="2" t="s">
        <v>24</v>
      </c>
      <c r="S13" t="str">
        <f t="shared" si="4"/>
        <v>Thu</v>
      </c>
      <c r="T13" t="str">
        <f>VLOOKUP(A13,Status!$A$2:$B$1867,2,FALSE)</f>
        <v>Completed</v>
      </c>
      <c r="U13">
        <f>AVERAGEIFS(I4:I2003,D4:D2003,"Mataram",N4:N2003,"COD")</f>
        <v>30670</v>
      </c>
    </row>
    <row r="14" spans="1:21" x14ac:dyDescent="0.3">
      <c r="A14" s="2" t="s">
        <v>60</v>
      </c>
      <c r="B14" s="3">
        <v>45659.51425925926</v>
      </c>
      <c r="C14" s="2" t="s">
        <v>61</v>
      </c>
      <c r="D14" s="2" t="s">
        <v>62</v>
      </c>
      <c r="E14" s="2" t="s">
        <v>21</v>
      </c>
      <c r="F14" s="4">
        <v>10000</v>
      </c>
      <c r="G14" s="5">
        <v>2.1</v>
      </c>
      <c r="H14" s="6">
        <v>0</v>
      </c>
      <c r="I14" s="7">
        <f t="shared" si="0"/>
        <v>21000</v>
      </c>
      <c r="J14" s="7">
        <f t="shared" si="1"/>
        <v>0</v>
      </c>
      <c r="K14" s="7">
        <f t="shared" si="2"/>
        <v>21000</v>
      </c>
      <c r="L14" s="4">
        <v>59000</v>
      </c>
      <c r="M14" s="7">
        <f t="shared" si="3"/>
        <v>80000</v>
      </c>
      <c r="N14" s="2" t="s">
        <v>59</v>
      </c>
      <c r="O14" t="s">
        <v>23</v>
      </c>
      <c r="P14" s="2" t="s">
        <v>2368</v>
      </c>
      <c r="Q14" s="2">
        <v>1</v>
      </c>
      <c r="R14" s="2" t="s">
        <v>35</v>
      </c>
      <c r="S14" t="str">
        <f t="shared" si="4"/>
        <v>Thu</v>
      </c>
      <c r="T14" t="str">
        <f>VLOOKUP(A14,Status!$A$2:$B$1867,2,FALSE)</f>
        <v>Completed</v>
      </c>
    </row>
    <row r="15" spans="1:21" x14ac:dyDescent="0.3">
      <c r="A15" s="2" t="s">
        <v>63</v>
      </c>
      <c r="B15" s="3">
        <v>45659.656145833331</v>
      </c>
      <c r="C15" s="2" t="s">
        <v>64</v>
      </c>
      <c r="D15" s="2" t="s">
        <v>65</v>
      </c>
      <c r="E15" s="2" t="s">
        <v>66</v>
      </c>
      <c r="F15" s="4">
        <v>46000</v>
      </c>
      <c r="G15" s="5">
        <v>1.3</v>
      </c>
      <c r="H15" s="6">
        <v>0</v>
      </c>
      <c r="I15" s="7">
        <f t="shared" si="0"/>
        <v>59800</v>
      </c>
      <c r="J15" s="7">
        <f t="shared" si="1"/>
        <v>0</v>
      </c>
      <c r="K15" s="7">
        <f t="shared" si="2"/>
        <v>59800</v>
      </c>
      <c r="L15" s="4">
        <v>89000</v>
      </c>
      <c r="M15" s="7">
        <f t="shared" si="3"/>
        <v>148800</v>
      </c>
      <c r="N15" s="2" t="s">
        <v>34</v>
      </c>
      <c r="O15" t="s">
        <v>23</v>
      </c>
      <c r="P15" s="2" t="s">
        <v>2371</v>
      </c>
      <c r="Q15" s="2">
        <v>1</v>
      </c>
      <c r="R15" s="2" t="s">
        <v>35</v>
      </c>
      <c r="S15" t="str">
        <f t="shared" si="4"/>
        <v>Thu</v>
      </c>
      <c r="T15" t="str">
        <f>VLOOKUP(A15,Status!$A$2:$B$1867,2,FALSE)</f>
        <v>Completed</v>
      </c>
      <c r="U15" t="s">
        <v>2377</v>
      </c>
    </row>
    <row r="16" spans="1:21" x14ac:dyDescent="0.3">
      <c r="A16" s="2" t="s">
        <v>67</v>
      </c>
      <c r="B16" s="3">
        <v>45660.14980324074</v>
      </c>
      <c r="C16" s="2" t="s">
        <v>68</v>
      </c>
      <c r="D16" s="2" t="s">
        <v>69</v>
      </c>
      <c r="E16" s="2" t="s">
        <v>21</v>
      </c>
      <c r="F16" s="4">
        <v>10000</v>
      </c>
      <c r="G16" s="5">
        <v>2.5</v>
      </c>
      <c r="H16" s="6">
        <v>0</v>
      </c>
      <c r="I16" s="7">
        <f t="shared" si="0"/>
        <v>25000</v>
      </c>
      <c r="J16" s="7">
        <f t="shared" si="1"/>
        <v>0</v>
      </c>
      <c r="K16" s="7">
        <f t="shared" si="2"/>
        <v>25000</v>
      </c>
      <c r="L16" s="4">
        <v>87000</v>
      </c>
      <c r="M16" s="7">
        <f t="shared" si="3"/>
        <v>112000</v>
      </c>
      <c r="N16" s="2" t="s">
        <v>34</v>
      </c>
      <c r="O16" t="s">
        <v>70</v>
      </c>
      <c r="P16" s="2" t="s">
        <v>2367</v>
      </c>
      <c r="Q16" s="2">
        <v>4</v>
      </c>
      <c r="R16" s="2" t="s">
        <v>24</v>
      </c>
      <c r="S16" t="str">
        <f t="shared" si="4"/>
        <v>Fri</v>
      </c>
      <c r="T16" t="str">
        <f>VLOOKUP(A16,Status!$A$2:$B$1867,2,FALSE)</f>
        <v>Returned</v>
      </c>
      <c r="U16">
        <f>SUMIFS(G4:G2003,P4:P2003,P18)</f>
        <v>475.59999999999985</v>
      </c>
    </row>
    <row r="17" spans="1:21" x14ac:dyDescent="0.3">
      <c r="A17" s="2" t="s">
        <v>71</v>
      </c>
      <c r="B17" s="3">
        <v>45660.671168981477</v>
      </c>
      <c r="C17" s="2" t="s">
        <v>72</v>
      </c>
      <c r="D17" s="2" t="s">
        <v>57</v>
      </c>
      <c r="E17" s="2" t="s">
        <v>33</v>
      </c>
      <c r="F17" s="4">
        <v>20000</v>
      </c>
      <c r="G17" s="5">
        <v>1.3</v>
      </c>
      <c r="H17" s="6">
        <v>0</v>
      </c>
      <c r="I17" s="7">
        <f t="shared" si="0"/>
        <v>26000</v>
      </c>
      <c r="J17" s="7">
        <f t="shared" si="1"/>
        <v>0</v>
      </c>
      <c r="K17" s="7">
        <f t="shared" si="2"/>
        <v>26000</v>
      </c>
      <c r="L17" s="4">
        <v>26000</v>
      </c>
      <c r="M17" s="7">
        <f t="shared" si="3"/>
        <v>52000</v>
      </c>
      <c r="N17" s="2" t="s">
        <v>34</v>
      </c>
      <c r="O17" t="s">
        <v>23</v>
      </c>
      <c r="P17" s="2" t="s">
        <v>2371</v>
      </c>
      <c r="Q17" s="2">
        <v>4</v>
      </c>
      <c r="R17" s="2" t="s">
        <v>24</v>
      </c>
      <c r="S17" t="str">
        <f t="shared" si="4"/>
        <v>Fri</v>
      </c>
      <c r="T17" t="str">
        <f>VLOOKUP(A17,Status!$A$2:$B$1867,2,FALSE)</f>
        <v>Completed</v>
      </c>
    </row>
    <row r="18" spans="1:21" x14ac:dyDescent="0.3">
      <c r="A18" s="2" t="s">
        <v>73</v>
      </c>
      <c r="B18" s="3">
        <v>45661.406412037039</v>
      </c>
      <c r="C18" s="2" t="s">
        <v>74</v>
      </c>
      <c r="D18" s="2" t="s">
        <v>75</v>
      </c>
      <c r="E18" s="2" t="s">
        <v>76</v>
      </c>
      <c r="F18" s="4">
        <v>45000</v>
      </c>
      <c r="G18" s="5">
        <v>0.6</v>
      </c>
      <c r="H18" s="6">
        <v>0</v>
      </c>
      <c r="I18" s="7">
        <f t="shared" si="0"/>
        <v>27000</v>
      </c>
      <c r="J18" s="7">
        <f t="shared" si="1"/>
        <v>0</v>
      </c>
      <c r="K18" s="7">
        <f t="shared" si="2"/>
        <v>27000</v>
      </c>
      <c r="L18" s="4">
        <v>74000</v>
      </c>
      <c r="M18" s="7">
        <f t="shared" si="3"/>
        <v>101000</v>
      </c>
      <c r="N18" s="2" t="s">
        <v>29</v>
      </c>
      <c r="O18" t="s">
        <v>23</v>
      </c>
      <c r="P18" s="2" t="s">
        <v>2369</v>
      </c>
      <c r="Q18" s="2">
        <v>2</v>
      </c>
      <c r="R18" s="2" t="s">
        <v>24</v>
      </c>
      <c r="S18" t="str">
        <f t="shared" si="4"/>
        <v>Sat</v>
      </c>
      <c r="T18" t="str">
        <f>VLOOKUP(A18,Status!$A$2:$B$1867,2,FALSE)</f>
        <v>Completed</v>
      </c>
      <c r="U18" t="s">
        <v>2378</v>
      </c>
    </row>
    <row r="19" spans="1:21" x14ac:dyDescent="0.3">
      <c r="A19" s="2" t="s">
        <v>77</v>
      </c>
      <c r="B19" s="3">
        <v>45661.448194444441</v>
      </c>
      <c r="C19" s="2" t="s">
        <v>78</v>
      </c>
      <c r="D19" s="2" t="s">
        <v>53</v>
      </c>
      <c r="E19" s="2" t="s">
        <v>42</v>
      </c>
      <c r="F19" s="4">
        <v>40000</v>
      </c>
      <c r="G19" s="5">
        <v>0.5</v>
      </c>
      <c r="H19" s="6">
        <v>0</v>
      </c>
      <c r="I19" s="7">
        <f t="shared" si="0"/>
        <v>20000</v>
      </c>
      <c r="J19" s="7">
        <f t="shared" si="1"/>
        <v>0</v>
      </c>
      <c r="K19" s="7">
        <f t="shared" si="2"/>
        <v>20000</v>
      </c>
      <c r="L19" s="4">
        <v>80000</v>
      </c>
      <c r="M19" s="7">
        <f t="shared" si="3"/>
        <v>100000</v>
      </c>
      <c r="N19" s="2" t="s">
        <v>22</v>
      </c>
      <c r="O19" t="s">
        <v>23</v>
      </c>
      <c r="P19" s="2" t="s">
        <v>2367</v>
      </c>
      <c r="Q19" s="2">
        <v>2</v>
      </c>
      <c r="R19" s="2" t="s">
        <v>35</v>
      </c>
      <c r="S19" t="str">
        <f t="shared" si="4"/>
        <v>Sat</v>
      </c>
      <c r="T19" t="str">
        <f>VLOOKUP(A19,Status!$A$2:$B$1867,2,FALSE)</f>
        <v>Completed</v>
      </c>
      <c r="U19">
        <f>SUMIFS(G4:G2003,P4:P2003,P20,R4:R2003,"Laki-laki")</f>
        <v>71.899999999999991</v>
      </c>
    </row>
    <row r="20" spans="1:21" x14ac:dyDescent="0.3">
      <c r="A20" s="2" t="s">
        <v>79</v>
      </c>
      <c r="B20" s="3">
        <v>45661.490555555552</v>
      </c>
      <c r="C20" s="2" t="s">
        <v>80</v>
      </c>
      <c r="D20" s="2" t="s">
        <v>75</v>
      </c>
      <c r="E20" s="2" t="s">
        <v>81</v>
      </c>
      <c r="F20" s="4">
        <v>15000</v>
      </c>
      <c r="G20" s="5">
        <v>1.3</v>
      </c>
      <c r="H20" s="6">
        <v>0</v>
      </c>
      <c r="I20" s="7">
        <f t="shared" si="0"/>
        <v>19500</v>
      </c>
      <c r="J20" s="7">
        <f t="shared" si="1"/>
        <v>0</v>
      </c>
      <c r="K20" s="7">
        <f t="shared" si="2"/>
        <v>19500</v>
      </c>
      <c r="L20" s="4">
        <v>74000</v>
      </c>
      <c r="M20" s="7">
        <f t="shared" si="3"/>
        <v>93500</v>
      </c>
      <c r="N20" s="2" t="s">
        <v>34</v>
      </c>
      <c r="O20" t="s">
        <v>23</v>
      </c>
      <c r="P20" s="2" t="s">
        <v>2369</v>
      </c>
      <c r="Q20" s="2">
        <v>4</v>
      </c>
      <c r="R20" s="2" t="s">
        <v>24</v>
      </c>
      <c r="S20" t="str">
        <f t="shared" si="4"/>
        <v>Sat</v>
      </c>
      <c r="T20" t="str">
        <f>VLOOKUP(A20,Status!$A$2:$B$1867,2,FALSE)</f>
        <v>Completed</v>
      </c>
    </row>
    <row r="21" spans="1:21" x14ac:dyDescent="0.3">
      <c r="A21" s="2" t="s">
        <v>82</v>
      </c>
      <c r="B21" s="3">
        <v>45661.7503125</v>
      </c>
      <c r="C21" s="2" t="s">
        <v>72</v>
      </c>
      <c r="D21" s="2" t="s">
        <v>57</v>
      </c>
      <c r="E21" s="2" t="s">
        <v>81</v>
      </c>
      <c r="F21" s="4">
        <v>15000</v>
      </c>
      <c r="G21" s="5">
        <v>0.5</v>
      </c>
      <c r="H21" s="6">
        <v>0</v>
      </c>
      <c r="I21" s="7">
        <f t="shared" si="0"/>
        <v>7500</v>
      </c>
      <c r="J21" s="7">
        <f t="shared" si="1"/>
        <v>0</v>
      </c>
      <c r="K21" s="7">
        <f t="shared" si="2"/>
        <v>7500</v>
      </c>
      <c r="L21" s="4">
        <v>26000</v>
      </c>
      <c r="M21" s="7">
        <f t="shared" si="3"/>
        <v>33500</v>
      </c>
      <c r="N21" s="2" t="s">
        <v>29</v>
      </c>
      <c r="O21" t="s">
        <v>23</v>
      </c>
      <c r="P21" s="2" t="s">
        <v>2368</v>
      </c>
      <c r="Q21" s="2">
        <v>4</v>
      </c>
      <c r="R21" s="2" t="s">
        <v>24</v>
      </c>
      <c r="S21" t="str">
        <f t="shared" si="4"/>
        <v>Sat</v>
      </c>
      <c r="T21" t="str">
        <f>VLOOKUP(A21,Status!$A$2:$B$1867,2,FALSE)</f>
        <v>Completed</v>
      </c>
      <c r="U21" t="s">
        <v>2379</v>
      </c>
    </row>
    <row r="22" spans="1:21" x14ac:dyDescent="0.3">
      <c r="A22" s="2" t="s">
        <v>83</v>
      </c>
      <c r="B22" s="3">
        <v>45661.768472222233</v>
      </c>
      <c r="C22" s="2" t="s">
        <v>84</v>
      </c>
      <c r="D22" s="2" t="s">
        <v>85</v>
      </c>
      <c r="E22" s="2" t="s">
        <v>58</v>
      </c>
      <c r="F22" s="4">
        <v>17500</v>
      </c>
      <c r="G22" s="5">
        <v>2.6</v>
      </c>
      <c r="H22" s="6">
        <v>0</v>
      </c>
      <c r="I22" s="7">
        <f t="shared" si="0"/>
        <v>45500</v>
      </c>
      <c r="J22" s="7">
        <f t="shared" si="1"/>
        <v>0</v>
      </c>
      <c r="K22" s="7">
        <f t="shared" si="2"/>
        <v>45500</v>
      </c>
      <c r="L22" s="4">
        <v>30000</v>
      </c>
      <c r="M22" s="7">
        <f t="shared" si="3"/>
        <v>75500</v>
      </c>
      <c r="N22" s="2" t="s">
        <v>59</v>
      </c>
      <c r="O22" t="s">
        <v>23</v>
      </c>
      <c r="P22" s="2" t="s">
        <v>2369</v>
      </c>
      <c r="Q22" s="2">
        <v>2</v>
      </c>
      <c r="R22" s="2" t="s">
        <v>24</v>
      </c>
      <c r="S22" t="str">
        <f t="shared" si="4"/>
        <v>Sat</v>
      </c>
      <c r="T22" t="str">
        <f>VLOOKUP(A22,Status!$A$2:$B$1867,2,FALSE)</f>
        <v>Completed</v>
      </c>
      <c r="U22">
        <f>SUMIFS(G4:G2003,P4:P2003,P18,R4:R2003,"Perempuan")</f>
        <v>403.69999999999987</v>
      </c>
    </row>
    <row r="23" spans="1:21" x14ac:dyDescent="0.3">
      <c r="A23" s="2" t="s">
        <v>86</v>
      </c>
      <c r="B23" s="3">
        <v>45661.832175925927</v>
      </c>
      <c r="C23" s="2" t="s">
        <v>87</v>
      </c>
      <c r="D23" s="2" t="s">
        <v>88</v>
      </c>
      <c r="E23" s="2" t="s">
        <v>36</v>
      </c>
      <c r="F23" s="4">
        <v>13500</v>
      </c>
      <c r="G23" s="5">
        <v>1.7</v>
      </c>
      <c r="H23" s="6">
        <v>0</v>
      </c>
      <c r="I23" s="7">
        <f t="shared" si="0"/>
        <v>22950</v>
      </c>
      <c r="J23" s="7">
        <f t="shared" si="1"/>
        <v>0</v>
      </c>
      <c r="K23" s="7">
        <f t="shared" si="2"/>
        <v>22950</v>
      </c>
      <c r="L23" s="4">
        <v>49000</v>
      </c>
      <c r="M23" s="7">
        <f t="shared" si="3"/>
        <v>71950</v>
      </c>
      <c r="N23" s="2" t="s">
        <v>22</v>
      </c>
      <c r="O23" t="s">
        <v>23</v>
      </c>
      <c r="P23" s="2" t="s">
        <v>2367</v>
      </c>
      <c r="Q23" s="2">
        <v>1</v>
      </c>
      <c r="R23" s="2" t="s">
        <v>24</v>
      </c>
      <c r="S23" t="str">
        <f t="shared" si="4"/>
        <v>Sat</v>
      </c>
      <c r="T23" t="str">
        <f>VLOOKUP(A23,Status!$A$2:$B$1867,2,FALSE)</f>
        <v>Completed</v>
      </c>
    </row>
    <row r="24" spans="1:21" x14ac:dyDescent="0.3">
      <c r="A24" s="2" t="s">
        <v>89</v>
      </c>
      <c r="B24" s="3">
        <v>45661.924375000002</v>
      </c>
      <c r="C24" s="2" t="s">
        <v>90</v>
      </c>
      <c r="D24" s="2" t="s">
        <v>85</v>
      </c>
      <c r="E24" s="2" t="s">
        <v>42</v>
      </c>
      <c r="F24" s="4">
        <v>40000</v>
      </c>
      <c r="G24" s="5">
        <v>1.8</v>
      </c>
      <c r="H24" s="6">
        <v>0</v>
      </c>
      <c r="I24" s="7">
        <f t="shared" si="0"/>
        <v>72000</v>
      </c>
      <c r="J24" s="7">
        <f t="shared" si="1"/>
        <v>0</v>
      </c>
      <c r="K24" s="7">
        <f t="shared" si="2"/>
        <v>72000</v>
      </c>
      <c r="L24" s="4">
        <v>30000</v>
      </c>
      <c r="M24" s="7">
        <f t="shared" si="3"/>
        <v>102000</v>
      </c>
      <c r="N24" s="2" t="s">
        <v>29</v>
      </c>
      <c r="O24" t="s">
        <v>23</v>
      </c>
      <c r="P24" s="2" t="s">
        <v>2367</v>
      </c>
      <c r="Q24" s="2">
        <v>5</v>
      </c>
      <c r="R24" s="2" t="s">
        <v>24</v>
      </c>
      <c r="S24" t="str">
        <f t="shared" si="4"/>
        <v>Sat</v>
      </c>
      <c r="T24" t="str">
        <f>VLOOKUP(A24,Status!$A$2:$B$1867,2,FALSE)</f>
        <v>Completed</v>
      </c>
    </row>
    <row r="25" spans="1:21" x14ac:dyDescent="0.3">
      <c r="A25" s="2" t="s">
        <v>91</v>
      </c>
      <c r="B25" s="3">
        <v>45662.722719907397</v>
      </c>
      <c r="C25" s="2" t="s">
        <v>92</v>
      </c>
      <c r="D25" s="2" t="s">
        <v>62</v>
      </c>
      <c r="E25" s="2" t="s">
        <v>58</v>
      </c>
      <c r="F25" s="4">
        <v>17500</v>
      </c>
      <c r="G25" s="5">
        <v>2.6</v>
      </c>
      <c r="H25" s="6">
        <v>0</v>
      </c>
      <c r="I25" s="7">
        <f t="shared" si="0"/>
        <v>45500</v>
      </c>
      <c r="J25" s="7">
        <f t="shared" si="1"/>
        <v>0</v>
      </c>
      <c r="K25" s="7">
        <f t="shared" si="2"/>
        <v>45500</v>
      </c>
      <c r="L25" s="4">
        <v>59000</v>
      </c>
      <c r="M25" s="7">
        <f t="shared" si="3"/>
        <v>104500</v>
      </c>
      <c r="N25" s="2" t="s">
        <v>29</v>
      </c>
      <c r="O25" t="s">
        <v>70</v>
      </c>
      <c r="P25" s="2" t="s">
        <v>2371</v>
      </c>
      <c r="Q25" s="2">
        <v>3</v>
      </c>
      <c r="R25" s="2" t="s">
        <v>24</v>
      </c>
      <c r="S25" t="str">
        <f t="shared" si="4"/>
        <v>Sun</v>
      </c>
      <c r="T25" t="str">
        <f>VLOOKUP(A25,Status!$A$2:$B$1867,2,FALSE)</f>
        <v>Returned</v>
      </c>
    </row>
    <row r="26" spans="1:21" x14ac:dyDescent="0.3">
      <c r="A26" s="2" t="s">
        <v>93</v>
      </c>
      <c r="B26" s="3">
        <v>45662.771412037036</v>
      </c>
      <c r="C26" s="2" t="s">
        <v>94</v>
      </c>
      <c r="D26" s="2" t="s">
        <v>95</v>
      </c>
      <c r="E26" s="2" t="s">
        <v>96</v>
      </c>
      <c r="F26" s="4">
        <v>9500</v>
      </c>
      <c r="G26" s="5">
        <v>2.1</v>
      </c>
      <c r="H26" s="6">
        <v>0</v>
      </c>
      <c r="I26" s="7">
        <f t="shared" si="0"/>
        <v>19950</v>
      </c>
      <c r="J26" s="7">
        <f t="shared" si="1"/>
        <v>0</v>
      </c>
      <c r="K26" s="7">
        <f t="shared" si="2"/>
        <v>19950</v>
      </c>
      <c r="L26" s="4">
        <v>85000</v>
      </c>
      <c r="M26" s="7">
        <f t="shared" si="3"/>
        <v>104950</v>
      </c>
      <c r="N26" s="2" t="s">
        <v>22</v>
      </c>
      <c r="O26" t="s">
        <v>23</v>
      </c>
      <c r="P26" s="2" t="s">
        <v>2366</v>
      </c>
      <c r="Q26" s="2">
        <v>5</v>
      </c>
      <c r="R26" s="2" t="s">
        <v>24</v>
      </c>
      <c r="S26" t="str">
        <f t="shared" si="4"/>
        <v>Sun</v>
      </c>
      <c r="T26" t="str">
        <f>VLOOKUP(A26,Status!$A$2:$B$1867,2,FALSE)</f>
        <v>Completed</v>
      </c>
    </row>
    <row r="27" spans="1:21" x14ac:dyDescent="0.3">
      <c r="A27" s="2" t="s">
        <v>97</v>
      </c>
      <c r="B27" s="3">
        <v>45662.895601851851</v>
      </c>
      <c r="C27" s="2" t="s">
        <v>98</v>
      </c>
      <c r="D27" s="2" t="s">
        <v>99</v>
      </c>
      <c r="E27" s="2" t="s">
        <v>100</v>
      </c>
      <c r="F27" s="4">
        <v>10000</v>
      </c>
      <c r="G27" s="5">
        <v>1</v>
      </c>
      <c r="H27" s="6">
        <v>0</v>
      </c>
      <c r="I27" s="7">
        <f t="shared" si="0"/>
        <v>10000</v>
      </c>
      <c r="J27" s="7">
        <f t="shared" si="1"/>
        <v>0</v>
      </c>
      <c r="K27" s="7">
        <f t="shared" si="2"/>
        <v>10000</v>
      </c>
      <c r="L27" s="4">
        <v>97000</v>
      </c>
      <c r="M27" s="7">
        <f t="shared" si="3"/>
        <v>107000</v>
      </c>
      <c r="N27" s="2" t="s">
        <v>59</v>
      </c>
      <c r="O27" t="s">
        <v>23</v>
      </c>
      <c r="P27" s="2" t="s">
        <v>2368</v>
      </c>
      <c r="Q27" s="2">
        <v>1</v>
      </c>
      <c r="R27" s="2" t="s">
        <v>24</v>
      </c>
      <c r="S27" t="str">
        <f t="shared" si="4"/>
        <v>Sun</v>
      </c>
      <c r="T27" t="str">
        <f>VLOOKUP(A27,Status!$A$2:$B$1867,2,FALSE)</f>
        <v>Completed</v>
      </c>
    </row>
    <row r="28" spans="1:21" x14ac:dyDescent="0.3">
      <c r="A28" s="2" t="s">
        <v>101</v>
      </c>
      <c r="B28" s="3">
        <v>45666.855196759258</v>
      </c>
      <c r="C28" s="2" t="s">
        <v>102</v>
      </c>
      <c r="D28" s="2" t="s">
        <v>45</v>
      </c>
      <c r="E28" s="2" t="s">
        <v>103</v>
      </c>
      <c r="F28" s="4">
        <v>55000</v>
      </c>
      <c r="G28" s="5">
        <v>0.5</v>
      </c>
      <c r="H28" s="6">
        <v>0</v>
      </c>
      <c r="I28" s="7">
        <f t="shared" si="0"/>
        <v>27500</v>
      </c>
      <c r="J28" s="7">
        <f t="shared" si="1"/>
        <v>0</v>
      </c>
      <c r="K28" s="7">
        <f t="shared" si="2"/>
        <v>27500</v>
      </c>
      <c r="L28" s="4">
        <v>43000</v>
      </c>
      <c r="M28" s="7">
        <f t="shared" si="3"/>
        <v>70500</v>
      </c>
      <c r="N28" s="2" t="s">
        <v>22</v>
      </c>
      <c r="O28" t="s">
        <v>23</v>
      </c>
      <c r="P28" s="2" t="s">
        <v>2369</v>
      </c>
      <c r="Q28" s="2">
        <v>4</v>
      </c>
      <c r="R28" s="2" t="s">
        <v>24</v>
      </c>
      <c r="S28" t="str">
        <f t="shared" si="4"/>
        <v>Thu</v>
      </c>
      <c r="T28" t="str">
        <f>VLOOKUP(A28,Status!$A$2:$B$1867,2,FALSE)</f>
        <v>Completed</v>
      </c>
    </row>
    <row r="29" spans="1:21" x14ac:dyDescent="0.3">
      <c r="A29" s="2" t="s">
        <v>104</v>
      </c>
      <c r="B29" s="3">
        <v>45666.898819444446</v>
      </c>
      <c r="C29" s="2" t="s">
        <v>105</v>
      </c>
      <c r="D29" s="2" t="s">
        <v>106</v>
      </c>
      <c r="E29" s="2" t="s">
        <v>103</v>
      </c>
      <c r="F29" s="4">
        <v>55000</v>
      </c>
      <c r="G29" s="5">
        <v>1.1000000000000001</v>
      </c>
      <c r="H29" s="6">
        <v>0</v>
      </c>
      <c r="I29" s="7">
        <f t="shared" si="0"/>
        <v>60500.000000000007</v>
      </c>
      <c r="J29" s="7">
        <f t="shared" si="1"/>
        <v>0</v>
      </c>
      <c r="K29" s="7">
        <f t="shared" si="2"/>
        <v>60500.000000000007</v>
      </c>
      <c r="L29" s="4">
        <v>18000</v>
      </c>
      <c r="M29" s="7">
        <f t="shared" si="3"/>
        <v>78500</v>
      </c>
      <c r="N29" s="2" t="s">
        <v>29</v>
      </c>
      <c r="O29" t="s">
        <v>23</v>
      </c>
      <c r="P29" s="2" t="s">
        <v>2371</v>
      </c>
      <c r="Q29" s="2">
        <v>1</v>
      </c>
      <c r="R29" s="2" t="s">
        <v>24</v>
      </c>
      <c r="S29" t="str">
        <f t="shared" si="4"/>
        <v>Thu</v>
      </c>
      <c r="T29" t="str">
        <f>VLOOKUP(A29,Status!$A$2:$B$1867,2,FALSE)</f>
        <v>Completed</v>
      </c>
    </row>
    <row r="30" spans="1:21" x14ac:dyDescent="0.3">
      <c r="A30" s="2" t="s">
        <v>107</v>
      </c>
      <c r="B30" s="3">
        <v>45667.410266203697</v>
      </c>
      <c r="C30" s="2" t="s">
        <v>108</v>
      </c>
      <c r="D30" s="2" t="s">
        <v>109</v>
      </c>
      <c r="E30" s="2" t="s">
        <v>46</v>
      </c>
      <c r="F30" s="4">
        <v>10500</v>
      </c>
      <c r="G30" s="5">
        <v>1.3</v>
      </c>
      <c r="H30" s="6">
        <v>0</v>
      </c>
      <c r="I30" s="7">
        <f t="shared" si="0"/>
        <v>13650</v>
      </c>
      <c r="J30" s="7">
        <f t="shared" si="1"/>
        <v>0</v>
      </c>
      <c r="K30" s="7">
        <f t="shared" si="2"/>
        <v>13650</v>
      </c>
      <c r="L30" s="4">
        <v>72000</v>
      </c>
      <c r="M30" s="7">
        <f t="shared" si="3"/>
        <v>85650</v>
      </c>
      <c r="N30" s="2" t="s">
        <v>59</v>
      </c>
      <c r="O30" t="s">
        <v>23</v>
      </c>
      <c r="P30" s="2" t="s">
        <v>2366</v>
      </c>
      <c r="Q30" s="2">
        <v>4</v>
      </c>
      <c r="R30" s="2" t="s">
        <v>24</v>
      </c>
      <c r="S30" t="str">
        <f t="shared" si="4"/>
        <v>Fri</v>
      </c>
      <c r="T30" t="str">
        <f>VLOOKUP(A30,Status!$A$2:$B$1867,2,FALSE)</f>
        <v>Completed</v>
      </c>
    </row>
    <row r="31" spans="1:21" x14ac:dyDescent="0.3">
      <c r="A31" s="2" t="s">
        <v>110</v>
      </c>
      <c r="B31" s="3">
        <v>45668.259467592587</v>
      </c>
      <c r="C31" s="2" t="s">
        <v>111</v>
      </c>
      <c r="D31" s="2" t="s">
        <v>112</v>
      </c>
      <c r="E31" s="2" t="s">
        <v>46</v>
      </c>
      <c r="F31" s="4">
        <v>10500</v>
      </c>
      <c r="G31" s="5">
        <v>1.3</v>
      </c>
      <c r="H31" s="6">
        <v>0</v>
      </c>
      <c r="I31" s="7">
        <f t="shared" si="0"/>
        <v>13650</v>
      </c>
      <c r="J31" s="7">
        <f t="shared" si="1"/>
        <v>0</v>
      </c>
      <c r="K31" s="7">
        <f t="shared" si="2"/>
        <v>13650</v>
      </c>
      <c r="L31" s="4">
        <v>0</v>
      </c>
      <c r="M31" s="7">
        <f t="shared" si="3"/>
        <v>13650</v>
      </c>
      <c r="N31" s="2" t="s">
        <v>22</v>
      </c>
      <c r="O31" t="s">
        <v>23</v>
      </c>
      <c r="P31" s="2" t="s">
        <v>2371</v>
      </c>
      <c r="Q31" s="2">
        <v>2</v>
      </c>
      <c r="R31" s="2" t="s">
        <v>24</v>
      </c>
      <c r="S31" t="str">
        <f t="shared" si="4"/>
        <v>Sat</v>
      </c>
      <c r="T31" t="str">
        <f>VLOOKUP(A31,Status!$A$2:$B$1867,2,FALSE)</f>
        <v>Completed</v>
      </c>
    </row>
    <row r="32" spans="1:21" x14ac:dyDescent="0.3">
      <c r="A32" s="2" t="s">
        <v>113</v>
      </c>
      <c r="B32" s="3">
        <v>45668.398900462962</v>
      </c>
      <c r="C32" s="2" t="s">
        <v>114</v>
      </c>
      <c r="D32" s="2" t="s">
        <v>115</v>
      </c>
      <c r="E32" s="2" t="s">
        <v>46</v>
      </c>
      <c r="F32" s="4">
        <v>10500</v>
      </c>
      <c r="G32" s="5">
        <v>1.6</v>
      </c>
      <c r="H32" s="6">
        <v>0</v>
      </c>
      <c r="I32" s="7">
        <f t="shared" si="0"/>
        <v>16800</v>
      </c>
      <c r="J32" s="7">
        <f t="shared" si="1"/>
        <v>0</v>
      </c>
      <c r="K32" s="7">
        <f t="shared" si="2"/>
        <v>16800</v>
      </c>
      <c r="L32" s="4">
        <v>78000</v>
      </c>
      <c r="M32" s="7">
        <f t="shared" si="3"/>
        <v>94800</v>
      </c>
      <c r="N32" s="2" t="s">
        <v>29</v>
      </c>
      <c r="O32" t="s">
        <v>116</v>
      </c>
      <c r="P32" s="2" t="s">
        <v>2366</v>
      </c>
      <c r="Q32" s="2">
        <v>3</v>
      </c>
      <c r="R32" s="2" t="s">
        <v>24</v>
      </c>
      <c r="S32" t="str">
        <f t="shared" si="4"/>
        <v>Sat</v>
      </c>
      <c r="T32" t="str">
        <f>VLOOKUP(A32,Status!$A$2:$B$1867,2,FALSE)</f>
        <v>Cancelled</v>
      </c>
    </row>
    <row r="33" spans="1:20" x14ac:dyDescent="0.3">
      <c r="A33" s="2" t="s">
        <v>117</v>
      </c>
      <c r="B33" s="3">
        <v>45668.528425925928</v>
      </c>
      <c r="C33" s="2" t="s">
        <v>118</v>
      </c>
      <c r="D33" s="2" t="s">
        <v>119</v>
      </c>
      <c r="E33" s="2" t="s">
        <v>103</v>
      </c>
      <c r="F33" s="4">
        <v>55000</v>
      </c>
      <c r="G33" s="5">
        <v>0.4</v>
      </c>
      <c r="H33" s="6">
        <v>0</v>
      </c>
      <c r="I33" s="7">
        <f t="shared" si="0"/>
        <v>22000</v>
      </c>
      <c r="J33" s="7">
        <f t="shared" si="1"/>
        <v>0</v>
      </c>
      <c r="K33" s="7">
        <f t="shared" si="2"/>
        <v>22000</v>
      </c>
      <c r="L33" s="4">
        <v>84000</v>
      </c>
      <c r="M33" s="7">
        <f t="shared" si="3"/>
        <v>106000</v>
      </c>
      <c r="N33" s="2" t="s">
        <v>29</v>
      </c>
      <c r="O33" t="s">
        <v>23</v>
      </c>
      <c r="P33" s="2" t="s">
        <v>2371</v>
      </c>
      <c r="Q33" s="2">
        <v>1</v>
      </c>
      <c r="R33" s="2" t="s">
        <v>24</v>
      </c>
      <c r="S33" t="str">
        <f t="shared" si="4"/>
        <v>Sat</v>
      </c>
      <c r="T33" t="str">
        <f>VLOOKUP(A33,Status!$A$2:$B$1867,2,FALSE)</f>
        <v>Completed</v>
      </c>
    </row>
    <row r="34" spans="1:20" x14ac:dyDescent="0.3">
      <c r="A34" s="2" t="s">
        <v>120</v>
      </c>
      <c r="B34" s="3">
        <v>45668.726585648154</v>
      </c>
      <c r="C34" s="2" t="s">
        <v>121</v>
      </c>
      <c r="D34" s="2" t="s">
        <v>95</v>
      </c>
      <c r="E34" s="2" t="s">
        <v>28</v>
      </c>
      <c r="F34" s="4">
        <v>15000</v>
      </c>
      <c r="G34" s="5">
        <v>0.9</v>
      </c>
      <c r="H34" s="6">
        <v>0</v>
      </c>
      <c r="I34" s="7">
        <f t="shared" si="0"/>
        <v>13500</v>
      </c>
      <c r="J34" s="7">
        <f t="shared" si="1"/>
        <v>0</v>
      </c>
      <c r="K34" s="7">
        <f t="shared" si="2"/>
        <v>13500</v>
      </c>
      <c r="L34" s="4">
        <v>85000</v>
      </c>
      <c r="M34" s="7">
        <f t="shared" si="3"/>
        <v>98500</v>
      </c>
      <c r="N34" s="2" t="s">
        <v>34</v>
      </c>
      <c r="O34" t="s">
        <v>23</v>
      </c>
      <c r="P34" s="2" t="s">
        <v>2366</v>
      </c>
      <c r="Q34" s="2">
        <v>4</v>
      </c>
      <c r="R34" s="2" t="s">
        <v>35</v>
      </c>
      <c r="S34" t="str">
        <f t="shared" si="4"/>
        <v>Sat</v>
      </c>
      <c r="T34" t="str">
        <f>VLOOKUP(A34,Status!$A$2:$B$1867,2,FALSE)</f>
        <v>Completed</v>
      </c>
    </row>
    <row r="35" spans="1:20" x14ac:dyDescent="0.3">
      <c r="A35" s="2" t="s">
        <v>122</v>
      </c>
      <c r="B35" s="3">
        <v>45669.385601851849</v>
      </c>
      <c r="C35" s="2" t="s">
        <v>123</v>
      </c>
      <c r="D35" s="2" t="s">
        <v>124</v>
      </c>
      <c r="E35" s="2" t="s">
        <v>81</v>
      </c>
      <c r="F35" s="4">
        <v>15000</v>
      </c>
      <c r="G35" s="5">
        <v>0.9</v>
      </c>
      <c r="H35" s="6">
        <v>0</v>
      </c>
      <c r="I35" s="7">
        <f t="shared" si="0"/>
        <v>13500</v>
      </c>
      <c r="J35" s="7">
        <f t="shared" si="1"/>
        <v>0</v>
      </c>
      <c r="K35" s="7">
        <f t="shared" si="2"/>
        <v>13500</v>
      </c>
      <c r="L35" s="4">
        <v>59000</v>
      </c>
      <c r="M35" s="7">
        <f t="shared" si="3"/>
        <v>72500</v>
      </c>
      <c r="N35" s="2" t="s">
        <v>29</v>
      </c>
      <c r="O35" t="s">
        <v>23</v>
      </c>
      <c r="P35" s="2" t="s">
        <v>2366</v>
      </c>
      <c r="Q35" s="2">
        <v>2</v>
      </c>
      <c r="R35" s="2" t="s">
        <v>24</v>
      </c>
      <c r="S35" t="str">
        <f t="shared" si="4"/>
        <v>Sun</v>
      </c>
      <c r="T35" t="str">
        <f>VLOOKUP(A35,Status!$A$2:$B$1867,2,FALSE)</f>
        <v>Completed</v>
      </c>
    </row>
    <row r="36" spans="1:20" x14ac:dyDescent="0.3">
      <c r="A36" s="2" t="s">
        <v>125</v>
      </c>
      <c r="B36" s="3">
        <v>45669.503946759258</v>
      </c>
      <c r="C36" s="2" t="s">
        <v>126</v>
      </c>
      <c r="D36" s="2" t="s">
        <v>32</v>
      </c>
      <c r="E36" s="2" t="s">
        <v>81</v>
      </c>
      <c r="F36" s="4">
        <v>15000</v>
      </c>
      <c r="G36" s="5">
        <v>1.5</v>
      </c>
      <c r="H36" s="6">
        <v>0</v>
      </c>
      <c r="I36" s="7">
        <f t="shared" si="0"/>
        <v>22500</v>
      </c>
      <c r="J36" s="7">
        <f t="shared" si="1"/>
        <v>0</v>
      </c>
      <c r="K36" s="7">
        <f t="shared" si="2"/>
        <v>22500</v>
      </c>
      <c r="L36" s="4">
        <v>76000</v>
      </c>
      <c r="M36" s="7">
        <f t="shared" si="3"/>
        <v>98500</v>
      </c>
      <c r="N36" s="2" t="s">
        <v>22</v>
      </c>
      <c r="O36" t="s">
        <v>23</v>
      </c>
      <c r="P36" s="2" t="s">
        <v>2368</v>
      </c>
      <c r="Q36" s="2">
        <v>5</v>
      </c>
      <c r="R36" s="2" t="s">
        <v>24</v>
      </c>
      <c r="S36" t="str">
        <f t="shared" si="4"/>
        <v>Sun</v>
      </c>
      <c r="T36" t="str">
        <f>VLOOKUP(A36,Status!$A$2:$B$1867,2,FALSE)</f>
        <v>Completed</v>
      </c>
    </row>
    <row r="37" spans="1:20" x14ac:dyDescent="0.3">
      <c r="A37" s="2" t="s">
        <v>125</v>
      </c>
      <c r="B37" s="3">
        <v>45669.503946759258</v>
      </c>
      <c r="C37" s="2" t="s">
        <v>126</v>
      </c>
      <c r="D37" s="2" t="s">
        <v>32</v>
      </c>
      <c r="E37" s="2" t="s">
        <v>54</v>
      </c>
      <c r="F37" s="4">
        <v>14000</v>
      </c>
      <c r="G37" s="5">
        <v>0.8</v>
      </c>
      <c r="H37" s="6">
        <v>0</v>
      </c>
      <c r="I37" s="7">
        <f t="shared" si="0"/>
        <v>11200</v>
      </c>
      <c r="J37" s="7">
        <f t="shared" si="1"/>
        <v>0</v>
      </c>
      <c r="K37" s="7">
        <f t="shared" si="2"/>
        <v>11200</v>
      </c>
      <c r="L37" s="4">
        <v>0</v>
      </c>
      <c r="M37" s="7">
        <f t="shared" si="3"/>
        <v>11200</v>
      </c>
      <c r="N37" s="2" t="s">
        <v>22</v>
      </c>
      <c r="O37" t="s">
        <v>23</v>
      </c>
      <c r="P37" s="2" t="s">
        <v>2368</v>
      </c>
      <c r="Q37" s="2">
        <v>5</v>
      </c>
      <c r="R37" s="2" t="s">
        <v>24</v>
      </c>
      <c r="S37" t="str">
        <f t="shared" si="4"/>
        <v>Sun</v>
      </c>
      <c r="T37" t="str">
        <f>VLOOKUP(A37,Status!$A$2:$B$1867,2,FALSE)</f>
        <v>Completed</v>
      </c>
    </row>
    <row r="38" spans="1:20" x14ac:dyDescent="0.3">
      <c r="A38" s="2" t="s">
        <v>127</v>
      </c>
      <c r="B38" s="3">
        <v>45669.649259259262</v>
      </c>
      <c r="C38" s="2" t="s">
        <v>128</v>
      </c>
      <c r="D38" s="2" t="s">
        <v>27</v>
      </c>
      <c r="E38" s="2" t="s">
        <v>76</v>
      </c>
      <c r="F38" s="4">
        <v>45000</v>
      </c>
      <c r="G38" s="5">
        <v>0.9</v>
      </c>
      <c r="H38" s="6">
        <v>0</v>
      </c>
      <c r="I38" s="7">
        <f t="shared" si="0"/>
        <v>40500</v>
      </c>
      <c r="J38" s="7">
        <f t="shared" si="1"/>
        <v>0</v>
      </c>
      <c r="K38" s="7">
        <f t="shared" si="2"/>
        <v>40500</v>
      </c>
      <c r="L38" s="4">
        <v>17000</v>
      </c>
      <c r="M38" s="7">
        <f t="shared" si="3"/>
        <v>57500</v>
      </c>
      <c r="N38" s="2" t="s">
        <v>22</v>
      </c>
      <c r="O38" t="s">
        <v>23</v>
      </c>
      <c r="P38" s="2" t="s">
        <v>2367</v>
      </c>
      <c r="Q38" s="2">
        <v>1</v>
      </c>
      <c r="R38" s="2" t="s">
        <v>24</v>
      </c>
      <c r="S38" t="str">
        <f t="shared" si="4"/>
        <v>Sun</v>
      </c>
      <c r="T38" t="str">
        <f>VLOOKUP(A38,Status!$A$2:$B$1867,2,FALSE)</f>
        <v>Completed</v>
      </c>
    </row>
    <row r="39" spans="1:20" x14ac:dyDescent="0.3">
      <c r="A39" s="2" t="s">
        <v>129</v>
      </c>
      <c r="B39" s="3">
        <v>45670.457094907397</v>
      </c>
      <c r="C39" s="2" t="s">
        <v>126</v>
      </c>
      <c r="D39" s="2" t="s">
        <v>32</v>
      </c>
      <c r="E39" s="2" t="s">
        <v>28</v>
      </c>
      <c r="F39" s="4">
        <v>15000</v>
      </c>
      <c r="G39" s="5">
        <v>1.2</v>
      </c>
      <c r="H39" s="6">
        <v>0</v>
      </c>
      <c r="I39" s="7">
        <f t="shared" si="0"/>
        <v>18000</v>
      </c>
      <c r="J39" s="7">
        <f t="shared" si="1"/>
        <v>0</v>
      </c>
      <c r="K39" s="7">
        <f t="shared" si="2"/>
        <v>18000</v>
      </c>
      <c r="L39" s="4">
        <v>76000</v>
      </c>
      <c r="M39" s="7">
        <f t="shared" si="3"/>
        <v>94000</v>
      </c>
      <c r="N39" s="2" t="s">
        <v>34</v>
      </c>
      <c r="O39" t="s">
        <v>70</v>
      </c>
      <c r="P39" s="2" t="s">
        <v>2371</v>
      </c>
      <c r="Q39" s="2">
        <v>4</v>
      </c>
      <c r="R39" s="2" t="s">
        <v>24</v>
      </c>
      <c r="S39" t="str">
        <f t="shared" si="4"/>
        <v>Mon</v>
      </c>
      <c r="T39" t="str">
        <f>VLOOKUP(A39,Status!$A$2:$B$1867,2,FALSE)</f>
        <v>Returned</v>
      </c>
    </row>
    <row r="40" spans="1:20" x14ac:dyDescent="0.3">
      <c r="A40" s="2" t="s">
        <v>129</v>
      </c>
      <c r="B40" s="3">
        <v>45670.457094907397</v>
      </c>
      <c r="C40" s="2" t="s">
        <v>126</v>
      </c>
      <c r="D40" s="2" t="s">
        <v>32</v>
      </c>
      <c r="E40" s="2" t="s">
        <v>42</v>
      </c>
      <c r="F40" s="4">
        <v>40000</v>
      </c>
      <c r="G40" s="5">
        <v>1.1000000000000001</v>
      </c>
      <c r="H40" s="6">
        <v>0</v>
      </c>
      <c r="I40" s="7">
        <f t="shared" si="0"/>
        <v>44000</v>
      </c>
      <c r="J40" s="7">
        <f t="shared" si="1"/>
        <v>0</v>
      </c>
      <c r="K40" s="7">
        <f t="shared" si="2"/>
        <v>44000</v>
      </c>
      <c r="L40" s="4">
        <v>0</v>
      </c>
      <c r="M40" s="7">
        <f t="shared" si="3"/>
        <v>44000</v>
      </c>
      <c r="N40" s="2" t="s">
        <v>34</v>
      </c>
      <c r="O40" t="s">
        <v>70</v>
      </c>
      <c r="P40" s="2" t="s">
        <v>2371</v>
      </c>
      <c r="Q40" s="2">
        <v>4</v>
      </c>
      <c r="R40" s="2" t="s">
        <v>24</v>
      </c>
      <c r="S40" t="str">
        <f t="shared" si="4"/>
        <v>Mon</v>
      </c>
      <c r="T40" t="str">
        <f>VLOOKUP(A40,Status!$A$2:$B$1867,2,FALSE)</f>
        <v>Returned</v>
      </c>
    </row>
    <row r="41" spans="1:20" x14ac:dyDescent="0.3">
      <c r="A41" s="2" t="s">
        <v>130</v>
      </c>
      <c r="B41" s="3">
        <v>45670.508576388893</v>
      </c>
      <c r="C41" s="2" t="s">
        <v>131</v>
      </c>
      <c r="D41" s="2" t="s">
        <v>85</v>
      </c>
      <c r="E41" s="2" t="s">
        <v>36</v>
      </c>
      <c r="F41" s="4">
        <v>13500</v>
      </c>
      <c r="G41" s="5">
        <v>2.1</v>
      </c>
      <c r="H41" s="6">
        <v>0</v>
      </c>
      <c r="I41" s="7">
        <f t="shared" si="0"/>
        <v>28350</v>
      </c>
      <c r="J41" s="7">
        <f t="shared" si="1"/>
        <v>0</v>
      </c>
      <c r="K41" s="7">
        <f t="shared" si="2"/>
        <v>28350</v>
      </c>
      <c r="L41" s="4">
        <v>30000</v>
      </c>
      <c r="M41" s="7">
        <f t="shared" si="3"/>
        <v>58350</v>
      </c>
      <c r="N41" s="2" t="s">
        <v>59</v>
      </c>
      <c r="O41" t="s">
        <v>70</v>
      </c>
      <c r="P41" s="2" t="s">
        <v>2366</v>
      </c>
      <c r="Q41" s="2">
        <v>2</v>
      </c>
      <c r="R41" s="2" t="s">
        <v>24</v>
      </c>
      <c r="S41" t="str">
        <f t="shared" si="4"/>
        <v>Mon</v>
      </c>
      <c r="T41" t="str">
        <f>VLOOKUP(A41,Status!$A$2:$B$1867,2,FALSE)</f>
        <v>Returned</v>
      </c>
    </row>
    <row r="42" spans="1:20" x14ac:dyDescent="0.3">
      <c r="A42" s="2" t="s">
        <v>132</v>
      </c>
      <c r="B42" s="3">
        <v>45670.523865740739</v>
      </c>
      <c r="C42" s="2" t="s">
        <v>133</v>
      </c>
      <c r="D42" s="2" t="s">
        <v>134</v>
      </c>
      <c r="E42" s="2" t="s">
        <v>46</v>
      </c>
      <c r="F42" s="4">
        <v>10500</v>
      </c>
      <c r="G42" s="5">
        <v>1.4</v>
      </c>
      <c r="H42" s="6">
        <v>0</v>
      </c>
      <c r="I42" s="7">
        <f t="shared" si="0"/>
        <v>14699.999999999998</v>
      </c>
      <c r="J42" s="7">
        <f t="shared" si="1"/>
        <v>0</v>
      </c>
      <c r="K42" s="7">
        <f t="shared" si="2"/>
        <v>14699.999999999998</v>
      </c>
      <c r="L42" s="4">
        <v>50000</v>
      </c>
      <c r="M42" s="7">
        <f t="shared" si="3"/>
        <v>64700</v>
      </c>
      <c r="N42" s="2" t="s">
        <v>22</v>
      </c>
      <c r="O42" t="s">
        <v>70</v>
      </c>
      <c r="P42" s="2" t="s">
        <v>2367</v>
      </c>
      <c r="Q42" s="2">
        <v>4</v>
      </c>
      <c r="R42" s="2" t="s">
        <v>24</v>
      </c>
      <c r="S42" t="str">
        <f t="shared" si="4"/>
        <v>Mon</v>
      </c>
      <c r="T42" t="str">
        <f>VLOOKUP(A42,Status!$A$2:$B$1867,2,FALSE)</f>
        <v>Returned</v>
      </c>
    </row>
    <row r="43" spans="1:20" x14ac:dyDescent="0.3">
      <c r="A43" s="2" t="s">
        <v>135</v>
      </c>
      <c r="B43" s="3">
        <v>45670.605196759258</v>
      </c>
      <c r="C43" s="2" t="s">
        <v>136</v>
      </c>
      <c r="D43" s="2" t="s">
        <v>85</v>
      </c>
      <c r="E43" s="2" t="s">
        <v>76</v>
      </c>
      <c r="F43" s="4">
        <v>45000</v>
      </c>
      <c r="G43" s="5">
        <v>0.8</v>
      </c>
      <c r="H43" s="6">
        <v>0</v>
      </c>
      <c r="I43" s="7">
        <f t="shared" si="0"/>
        <v>36000</v>
      </c>
      <c r="J43" s="7">
        <f t="shared" si="1"/>
        <v>0</v>
      </c>
      <c r="K43" s="7">
        <f t="shared" si="2"/>
        <v>36000</v>
      </c>
      <c r="L43" s="4">
        <v>30000</v>
      </c>
      <c r="M43" s="7">
        <f t="shared" si="3"/>
        <v>66000</v>
      </c>
      <c r="N43" s="2" t="s">
        <v>34</v>
      </c>
      <c r="O43" t="s">
        <v>23</v>
      </c>
      <c r="P43" s="2" t="s">
        <v>2367</v>
      </c>
      <c r="Q43" s="2">
        <v>5</v>
      </c>
      <c r="R43" s="2" t="s">
        <v>35</v>
      </c>
      <c r="S43" t="str">
        <f t="shared" si="4"/>
        <v>Mon</v>
      </c>
      <c r="T43" t="str">
        <f>VLOOKUP(A43,Status!$A$2:$B$1867,2,FALSE)</f>
        <v>Completed</v>
      </c>
    </row>
    <row r="44" spans="1:20" x14ac:dyDescent="0.3">
      <c r="A44" s="2" t="s">
        <v>137</v>
      </c>
      <c r="B44" s="3">
        <v>45671.25675925926</v>
      </c>
      <c r="C44" s="2" t="s">
        <v>138</v>
      </c>
      <c r="D44" s="2" t="s">
        <v>69</v>
      </c>
      <c r="E44" s="2" t="s">
        <v>28</v>
      </c>
      <c r="F44" s="4">
        <v>15000</v>
      </c>
      <c r="G44" s="5">
        <v>1.1000000000000001</v>
      </c>
      <c r="H44" s="6">
        <v>0</v>
      </c>
      <c r="I44" s="7">
        <f t="shared" si="0"/>
        <v>16500</v>
      </c>
      <c r="J44" s="7">
        <f t="shared" si="1"/>
        <v>0</v>
      </c>
      <c r="K44" s="7">
        <f t="shared" si="2"/>
        <v>16500</v>
      </c>
      <c r="L44" s="4">
        <v>87000</v>
      </c>
      <c r="M44" s="7">
        <f t="shared" si="3"/>
        <v>103500</v>
      </c>
      <c r="N44" s="2" t="s">
        <v>59</v>
      </c>
      <c r="O44" t="s">
        <v>70</v>
      </c>
      <c r="P44" s="2" t="s">
        <v>2369</v>
      </c>
      <c r="Q44" s="2">
        <v>2</v>
      </c>
      <c r="R44" s="2" t="s">
        <v>24</v>
      </c>
      <c r="S44" t="str">
        <f t="shared" si="4"/>
        <v>Tue</v>
      </c>
      <c r="T44" t="str">
        <f>VLOOKUP(A44,Status!$A$2:$B$1867,2,FALSE)</f>
        <v>Returned</v>
      </c>
    </row>
    <row r="45" spans="1:20" x14ac:dyDescent="0.3">
      <c r="A45" s="2" t="s">
        <v>139</v>
      </c>
      <c r="B45" s="3">
        <v>45671.818078703713</v>
      </c>
      <c r="C45" s="2" t="s">
        <v>140</v>
      </c>
      <c r="D45" s="2" t="s">
        <v>141</v>
      </c>
      <c r="E45" s="2" t="s">
        <v>33</v>
      </c>
      <c r="F45" s="4">
        <v>20000</v>
      </c>
      <c r="G45" s="5">
        <v>1.3</v>
      </c>
      <c r="H45" s="6">
        <v>0</v>
      </c>
      <c r="I45" s="7">
        <f t="shared" si="0"/>
        <v>26000</v>
      </c>
      <c r="J45" s="7">
        <f t="shared" si="1"/>
        <v>0</v>
      </c>
      <c r="K45" s="7">
        <f t="shared" si="2"/>
        <v>26000</v>
      </c>
      <c r="L45" s="4">
        <v>55000</v>
      </c>
      <c r="M45" s="7">
        <f t="shared" si="3"/>
        <v>81000</v>
      </c>
      <c r="N45" s="2" t="s">
        <v>29</v>
      </c>
      <c r="O45" t="s">
        <v>70</v>
      </c>
      <c r="P45" s="2" t="s">
        <v>2368</v>
      </c>
      <c r="Q45" s="2">
        <v>3</v>
      </c>
      <c r="R45" s="2" t="s">
        <v>35</v>
      </c>
      <c r="S45" t="str">
        <f t="shared" si="4"/>
        <v>Tue</v>
      </c>
      <c r="T45" t="str">
        <f>VLOOKUP(A45,Status!$A$2:$B$1867,2,FALSE)</f>
        <v>Returned</v>
      </c>
    </row>
    <row r="46" spans="1:20" x14ac:dyDescent="0.3">
      <c r="A46" s="2" t="s">
        <v>142</v>
      </c>
      <c r="B46" s="3">
        <v>45672.03597222222</v>
      </c>
      <c r="C46" s="2" t="s">
        <v>143</v>
      </c>
      <c r="D46" s="2" t="s">
        <v>95</v>
      </c>
      <c r="E46" s="2" t="s">
        <v>144</v>
      </c>
      <c r="F46" s="4">
        <v>10000</v>
      </c>
      <c r="G46" s="5">
        <v>1</v>
      </c>
      <c r="H46" s="6">
        <v>0</v>
      </c>
      <c r="I46" s="7">
        <f t="shared" si="0"/>
        <v>10000</v>
      </c>
      <c r="J46" s="7">
        <f t="shared" si="1"/>
        <v>0</v>
      </c>
      <c r="K46" s="7">
        <f t="shared" si="2"/>
        <v>10000</v>
      </c>
      <c r="L46" s="4">
        <v>85000</v>
      </c>
      <c r="M46" s="7">
        <f t="shared" si="3"/>
        <v>95000</v>
      </c>
      <c r="N46" s="2" t="s">
        <v>29</v>
      </c>
      <c r="O46" t="s">
        <v>23</v>
      </c>
      <c r="P46" s="2" t="s">
        <v>2368</v>
      </c>
      <c r="Q46" s="2">
        <v>2</v>
      </c>
      <c r="R46" s="2" t="s">
        <v>35</v>
      </c>
      <c r="S46" t="str">
        <f t="shared" si="4"/>
        <v>Wed</v>
      </c>
      <c r="T46" t="str">
        <f>VLOOKUP(A46,Status!$A$2:$B$1867,2,FALSE)</f>
        <v>Completed</v>
      </c>
    </row>
    <row r="47" spans="1:20" x14ac:dyDescent="0.3">
      <c r="A47" s="2" t="s">
        <v>145</v>
      </c>
      <c r="B47" s="3">
        <v>45672.388692129629</v>
      </c>
      <c r="C47" s="2" t="s">
        <v>146</v>
      </c>
      <c r="D47" s="2" t="s">
        <v>85</v>
      </c>
      <c r="E47" s="2" t="s">
        <v>50</v>
      </c>
      <c r="F47" s="4">
        <v>26000</v>
      </c>
      <c r="G47" s="5">
        <v>1</v>
      </c>
      <c r="H47" s="6">
        <v>0</v>
      </c>
      <c r="I47" s="7">
        <f t="shared" si="0"/>
        <v>26000</v>
      </c>
      <c r="J47" s="7">
        <f t="shared" si="1"/>
        <v>0</v>
      </c>
      <c r="K47" s="7">
        <f t="shared" si="2"/>
        <v>26000</v>
      </c>
      <c r="L47" s="4">
        <v>30000</v>
      </c>
      <c r="M47" s="7">
        <f t="shared" si="3"/>
        <v>56000</v>
      </c>
      <c r="N47" s="2" t="s">
        <v>22</v>
      </c>
      <c r="O47" t="s">
        <v>23</v>
      </c>
      <c r="P47" s="2" t="s">
        <v>2369</v>
      </c>
      <c r="Q47" s="2">
        <v>3</v>
      </c>
      <c r="R47" s="2" t="s">
        <v>24</v>
      </c>
      <c r="S47" t="str">
        <f t="shared" si="4"/>
        <v>Wed</v>
      </c>
      <c r="T47" t="str">
        <f>VLOOKUP(A47,Status!$A$2:$B$1867,2,FALSE)</f>
        <v>Completed</v>
      </c>
    </row>
    <row r="48" spans="1:20" x14ac:dyDescent="0.3">
      <c r="A48" s="2" t="s">
        <v>147</v>
      </c>
      <c r="B48" s="3">
        <v>45672.552858796298</v>
      </c>
      <c r="C48" s="2" t="s">
        <v>148</v>
      </c>
      <c r="D48" s="2" t="s">
        <v>20</v>
      </c>
      <c r="E48" s="2" t="s">
        <v>66</v>
      </c>
      <c r="F48" s="4">
        <v>46000</v>
      </c>
      <c r="G48" s="5">
        <v>1</v>
      </c>
      <c r="H48" s="6">
        <v>0</v>
      </c>
      <c r="I48" s="7">
        <f t="shared" si="0"/>
        <v>46000</v>
      </c>
      <c r="J48" s="7">
        <f t="shared" si="1"/>
        <v>0</v>
      </c>
      <c r="K48" s="7">
        <f t="shared" si="2"/>
        <v>46000</v>
      </c>
      <c r="L48" s="4">
        <v>15000</v>
      </c>
      <c r="M48" s="7">
        <f t="shared" si="3"/>
        <v>61000</v>
      </c>
      <c r="N48" s="2" t="s">
        <v>34</v>
      </c>
      <c r="O48" t="s">
        <v>23</v>
      </c>
      <c r="P48" s="2" t="s">
        <v>2368</v>
      </c>
      <c r="Q48" s="2">
        <v>4</v>
      </c>
      <c r="R48" s="2" t="s">
        <v>24</v>
      </c>
      <c r="S48" t="str">
        <f t="shared" si="4"/>
        <v>Wed</v>
      </c>
      <c r="T48" t="str">
        <f>VLOOKUP(A48,Status!$A$2:$B$1867,2,FALSE)</f>
        <v>Completed</v>
      </c>
    </row>
    <row r="49" spans="1:20" x14ac:dyDescent="0.3">
      <c r="A49" s="2" t="s">
        <v>149</v>
      </c>
      <c r="B49" s="3">
        <v>45673.786493055559</v>
      </c>
      <c r="C49" s="2" t="s">
        <v>150</v>
      </c>
      <c r="D49" s="2" t="s">
        <v>151</v>
      </c>
      <c r="E49" s="2" t="s">
        <v>33</v>
      </c>
      <c r="F49" s="4">
        <v>20000</v>
      </c>
      <c r="G49" s="5">
        <v>1.4</v>
      </c>
      <c r="H49" s="6">
        <v>0</v>
      </c>
      <c r="I49" s="7">
        <f t="shared" si="0"/>
        <v>28000</v>
      </c>
      <c r="J49" s="7">
        <f t="shared" si="1"/>
        <v>0</v>
      </c>
      <c r="K49" s="7">
        <f t="shared" si="2"/>
        <v>28000</v>
      </c>
      <c r="L49" s="4">
        <v>68000</v>
      </c>
      <c r="M49" s="7">
        <f t="shared" si="3"/>
        <v>96000</v>
      </c>
      <c r="N49" s="2" t="s">
        <v>59</v>
      </c>
      <c r="O49" t="s">
        <v>23</v>
      </c>
      <c r="P49" s="2" t="s">
        <v>2369</v>
      </c>
      <c r="Q49" s="2">
        <v>1</v>
      </c>
      <c r="R49" s="2" t="s">
        <v>24</v>
      </c>
      <c r="S49" t="str">
        <f t="shared" si="4"/>
        <v>Thu</v>
      </c>
      <c r="T49" t="str">
        <f>VLOOKUP(A49,Status!$A$2:$B$1867,2,FALSE)</f>
        <v>Completed</v>
      </c>
    </row>
    <row r="50" spans="1:20" x14ac:dyDescent="0.3">
      <c r="A50" s="2" t="s">
        <v>152</v>
      </c>
      <c r="B50" s="3">
        <v>45674.866770833331</v>
      </c>
      <c r="C50" s="2" t="s">
        <v>153</v>
      </c>
      <c r="D50" s="2" t="s">
        <v>154</v>
      </c>
      <c r="E50" s="2" t="s">
        <v>50</v>
      </c>
      <c r="F50" s="4">
        <v>26000</v>
      </c>
      <c r="G50" s="5">
        <v>0.7</v>
      </c>
      <c r="H50" s="6">
        <v>0</v>
      </c>
      <c r="I50" s="7">
        <f t="shared" si="0"/>
        <v>18200</v>
      </c>
      <c r="J50" s="7">
        <f t="shared" si="1"/>
        <v>0</v>
      </c>
      <c r="K50" s="7">
        <f t="shared" si="2"/>
        <v>18200</v>
      </c>
      <c r="L50" s="4">
        <v>50000</v>
      </c>
      <c r="M50" s="7">
        <f t="shared" si="3"/>
        <v>68200</v>
      </c>
      <c r="N50" s="2" t="s">
        <v>59</v>
      </c>
      <c r="O50" t="s">
        <v>23</v>
      </c>
      <c r="P50" s="2" t="s">
        <v>2366</v>
      </c>
      <c r="Q50" s="2">
        <v>4</v>
      </c>
      <c r="R50" s="2" t="s">
        <v>24</v>
      </c>
      <c r="S50" t="str">
        <f t="shared" si="4"/>
        <v>Fri</v>
      </c>
      <c r="T50" t="str">
        <f>VLOOKUP(A50,Status!$A$2:$B$1867,2,FALSE)</f>
        <v>Completed</v>
      </c>
    </row>
    <row r="51" spans="1:20" x14ac:dyDescent="0.3">
      <c r="A51" s="2" t="s">
        <v>155</v>
      </c>
      <c r="B51" s="3">
        <v>45675.146597222221</v>
      </c>
      <c r="C51" s="2" t="s">
        <v>156</v>
      </c>
      <c r="D51" s="2" t="s">
        <v>134</v>
      </c>
      <c r="E51" s="2" t="s">
        <v>33</v>
      </c>
      <c r="F51" s="4">
        <v>20000</v>
      </c>
      <c r="G51" s="5">
        <v>1.1000000000000001</v>
      </c>
      <c r="H51" s="6">
        <v>0</v>
      </c>
      <c r="I51" s="7">
        <f t="shared" si="0"/>
        <v>22000</v>
      </c>
      <c r="J51" s="7">
        <f t="shared" si="1"/>
        <v>0</v>
      </c>
      <c r="K51" s="7">
        <f t="shared" si="2"/>
        <v>22000</v>
      </c>
      <c r="L51" s="4">
        <v>50000</v>
      </c>
      <c r="M51" s="7">
        <f t="shared" si="3"/>
        <v>72000</v>
      </c>
      <c r="N51" s="2" t="s">
        <v>22</v>
      </c>
      <c r="O51" t="s">
        <v>23</v>
      </c>
      <c r="P51" s="2" t="s">
        <v>2371</v>
      </c>
      <c r="Q51" s="2">
        <v>5</v>
      </c>
      <c r="R51" s="2" t="s">
        <v>24</v>
      </c>
      <c r="S51" t="str">
        <f t="shared" si="4"/>
        <v>Sat</v>
      </c>
      <c r="T51" t="str">
        <f>VLOOKUP(A51,Status!$A$2:$B$1867,2,FALSE)</f>
        <v>Completed</v>
      </c>
    </row>
    <row r="52" spans="1:20" x14ac:dyDescent="0.3">
      <c r="A52" s="2" t="s">
        <v>157</v>
      </c>
      <c r="B52" s="3">
        <v>45675.407175925917</v>
      </c>
      <c r="C52" s="2" t="s">
        <v>158</v>
      </c>
      <c r="D52" s="2" t="s">
        <v>41</v>
      </c>
      <c r="E52" s="2" t="s">
        <v>81</v>
      </c>
      <c r="F52" s="4">
        <v>15000</v>
      </c>
      <c r="G52" s="5">
        <v>1.2</v>
      </c>
      <c r="H52" s="6">
        <v>0</v>
      </c>
      <c r="I52" s="7">
        <f t="shared" si="0"/>
        <v>18000</v>
      </c>
      <c r="J52" s="7">
        <f t="shared" si="1"/>
        <v>0</v>
      </c>
      <c r="K52" s="7">
        <f t="shared" si="2"/>
        <v>18000</v>
      </c>
      <c r="L52" s="4">
        <v>93000</v>
      </c>
      <c r="M52" s="7">
        <f t="shared" si="3"/>
        <v>111000</v>
      </c>
      <c r="N52" s="2" t="s">
        <v>59</v>
      </c>
      <c r="O52" t="s">
        <v>116</v>
      </c>
      <c r="P52" s="2" t="s">
        <v>2369</v>
      </c>
      <c r="Q52" s="2">
        <v>4</v>
      </c>
      <c r="R52" s="2" t="s">
        <v>24</v>
      </c>
      <c r="S52" t="str">
        <f t="shared" si="4"/>
        <v>Sat</v>
      </c>
      <c r="T52" t="str">
        <f>VLOOKUP(A52,Status!$A$2:$B$1867,2,FALSE)</f>
        <v>Cancelled</v>
      </c>
    </row>
    <row r="53" spans="1:20" x14ac:dyDescent="0.3">
      <c r="A53" s="2" t="s">
        <v>159</v>
      </c>
      <c r="B53" s="3">
        <v>45675.45716435185</v>
      </c>
      <c r="C53" s="2" t="s">
        <v>160</v>
      </c>
      <c r="D53" s="2" t="s">
        <v>161</v>
      </c>
      <c r="E53" s="2" t="s">
        <v>162</v>
      </c>
      <c r="F53" s="4">
        <v>115000</v>
      </c>
      <c r="G53" s="5">
        <v>0.7</v>
      </c>
      <c r="H53" s="6">
        <v>0</v>
      </c>
      <c r="I53" s="7">
        <f t="shared" si="0"/>
        <v>80500</v>
      </c>
      <c r="J53" s="7">
        <f t="shared" si="1"/>
        <v>0</v>
      </c>
      <c r="K53" s="7">
        <f t="shared" si="2"/>
        <v>80500</v>
      </c>
      <c r="L53" s="4">
        <v>46000</v>
      </c>
      <c r="M53" s="7">
        <f t="shared" si="3"/>
        <v>126500</v>
      </c>
      <c r="N53" s="2" t="s">
        <v>59</v>
      </c>
      <c r="O53" t="s">
        <v>23</v>
      </c>
      <c r="P53" s="2" t="s">
        <v>2369</v>
      </c>
      <c r="Q53" s="2">
        <v>4</v>
      </c>
      <c r="R53" s="2" t="s">
        <v>24</v>
      </c>
      <c r="S53" t="str">
        <f t="shared" si="4"/>
        <v>Sat</v>
      </c>
      <c r="T53" t="str">
        <f>VLOOKUP(A53,Status!$A$2:$B$1867,2,FALSE)</f>
        <v>Completed</v>
      </c>
    </row>
    <row r="54" spans="1:20" x14ac:dyDescent="0.3">
      <c r="A54" s="2" t="s">
        <v>163</v>
      </c>
      <c r="B54" s="3">
        <v>45675.493518518517</v>
      </c>
      <c r="C54" s="2" t="s">
        <v>164</v>
      </c>
      <c r="D54" s="2" t="s">
        <v>165</v>
      </c>
      <c r="E54" s="2" t="s">
        <v>36</v>
      </c>
      <c r="F54" s="4">
        <v>13500</v>
      </c>
      <c r="G54" s="5">
        <v>1.2</v>
      </c>
      <c r="H54" s="6">
        <v>0</v>
      </c>
      <c r="I54" s="7">
        <f t="shared" si="0"/>
        <v>16200</v>
      </c>
      <c r="J54" s="7">
        <f t="shared" si="1"/>
        <v>0</v>
      </c>
      <c r="K54" s="7">
        <f t="shared" si="2"/>
        <v>16200</v>
      </c>
      <c r="L54" s="4">
        <v>49000</v>
      </c>
      <c r="M54" s="7">
        <f t="shared" si="3"/>
        <v>65200</v>
      </c>
      <c r="N54" s="2" t="s">
        <v>22</v>
      </c>
      <c r="O54" t="s">
        <v>23</v>
      </c>
      <c r="P54" s="2" t="s">
        <v>2369</v>
      </c>
      <c r="Q54" s="2">
        <v>1</v>
      </c>
      <c r="R54" s="2" t="s">
        <v>24</v>
      </c>
      <c r="S54" t="str">
        <f t="shared" si="4"/>
        <v>Sat</v>
      </c>
      <c r="T54" t="str">
        <f>VLOOKUP(A54,Status!$A$2:$B$1867,2,FALSE)</f>
        <v>Completed</v>
      </c>
    </row>
    <row r="55" spans="1:20" x14ac:dyDescent="0.3">
      <c r="A55" s="2" t="s">
        <v>163</v>
      </c>
      <c r="B55" s="3">
        <v>45675.493518518517</v>
      </c>
      <c r="C55" s="2" t="s">
        <v>164</v>
      </c>
      <c r="D55" s="2" t="s">
        <v>165</v>
      </c>
      <c r="E55" s="2" t="s">
        <v>58</v>
      </c>
      <c r="F55" s="4">
        <v>17500</v>
      </c>
      <c r="G55" s="5">
        <v>1.8</v>
      </c>
      <c r="H55" s="6">
        <v>0</v>
      </c>
      <c r="I55" s="7">
        <f t="shared" si="0"/>
        <v>31500</v>
      </c>
      <c r="J55" s="7">
        <f t="shared" si="1"/>
        <v>0</v>
      </c>
      <c r="K55" s="7">
        <f t="shared" si="2"/>
        <v>31500</v>
      </c>
      <c r="L55" s="4">
        <v>0</v>
      </c>
      <c r="M55" s="7">
        <f t="shared" si="3"/>
        <v>31500</v>
      </c>
      <c r="N55" s="2" t="s">
        <v>22</v>
      </c>
      <c r="O55" t="s">
        <v>23</v>
      </c>
      <c r="P55" s="2" t="s">
        <v>2369</v>
      </c>
      <c r="Q55" s="2">
        <v>1</v>
      </c>
      <c r="R55" s="2" t="s">
        <v>24</v>
      </c>
      <c r="S55" t="str">
        <f t="shared" si="4"/>
        <v>Sat</v>
      </c>
      <c r="T55" t="str">
        <f>VLOOKUP(A55,Status!$A$2:$B$1867,2,FALSE)</f>
        <v>Completed</v>
      </c>
    </row>
    <row r="56" spans="1:20" x14ac:dyDescent="0.3">
      <c r="A56" s="2" t="s">
        <v>166</v>
      </c>
      <c r="B56" s="3">
        <v>45676.12259259259</v>
      </c>
      <c r="C56" s="2" t="s">
        <v>167</v>
      </c>
      <c r="D56" s="2" t="s">
        <v>168</v>
      </c>
      <c r="E56" s="2" t="s">
        <v>42</v>
      </c>
      <c r="F56" s="4">
        <v>40000</v>
      </c>
      <c r="G56" s="5">
        <v>0.6</v>
      </c>
      <c r="H56" s="6">
        <v>0</v>
      </c>
      <c r="I56" s="7">
        <f t="shared" si="0"/>
        <v>24000</v>
      </c>
      <c r="J56" s="7">
        <f t="shared" si="1"/>
        <v>0</v>
      </c>
      <c r="K56" s="7">
        <f t="shared" si="2"/>
        <v>24000</v>
      </c>
      <c r="L56" s="4">
        <v>56000</v>
      </c>
      <c r="M56" s="7">
        <f t="shared" si="3"/>
        <v>80000</v>
      </c>
      <c r="N56" s="2" t="s">
        <v>22</v>
      </c>
      <c r="O56" t="s">
        <v>23</v>
      </c>
      <c r="P56" s="2" t="s">
        <v>2369</v>
      </c>
      <c r="Q56" s="2">
        <v>2</v>
      </c>
      <c r="R56" s="2" t="s">
        <v>24</v>
      </c>
      <c r="S56" t="str">
        <f t="shared" si="4"/>
        <v>Sun</v>
      </c>
      <c r="T56" t="str">
        <f>VLOOKUP(A56,Status!$A$2:$B$1867,2,FALSE)</f>
        <v>Completed</v>
      </c>
    </row>
    <row r="57" spans="1:20" x14ac:dyDescent="0.3">
      <c r="A57" s="2" t="s">
        <v>169</v>
      </c>
      <c r="B57" s="3">
        <v>45676.719340277778</v>
      </c>
      <c r="C57" s="2" t="s">
        <v>170</v>
      </c>
      <c r="D57" s="2" t="s">
        <v>62</v>
      </c>
      <c r="E57" s="2" t="s">
        <v>171</v>
      </c>
      <c r="F57" s="4">
        <v>12000</v>
      </c>
      <c r="G57" s="5">
        <v>1.8</v>
      </c>
      <c r="H57" s="6">
        <v>0</v>
      </c>
      <c r="I57" s="7">
        <f t="shared" si="0"/>
        <v>21600</v>
      </c>
      <c r="J57" s="7">
        <f t="shared" si="1"/>
        <v>0</v>
      </c>
      <c r="K57" s="7">
        <f t="shared" si="2"/>
        <v>21600</v>
      </c>
      <c r="L57" s="4">
        <v>59000</v>
      </c>
      <c r="M57" s="7">
        <f t="shared" si="3"/>
        <v>80600</v>
      </c>
      <c r="N57" s="2" t="s">
        <v>34</v>
      </c>
      <c r="O57" t="s">
        <v>23</v>
      </c>
      <c r="P57" s="2" t="s">
        <v>2369</v>
      </c>
      <c r="Q57" s="2">
        <v>4</v>
      </c>
      <c r="R57" s="2" t="s">
        <v>24</v>
      </c>
      <c r="S57" t="str">
        <f t="shared" si="4"/>
        <v>Sun</v>
      </c>
      <c r="T57" t="str">
        <f>VLOOKUP(A57,Status!$A$2:$B$1867,2,FALSE)</f>
        <v>Completed</v>
      </c>
    </row>
    <row r="58" spans="1:20" x14ac:dyDescent="0.3">
      <c r="A58" s="2" t="s">
        <v>172</v>
      </c>
      <c r="B58" s="3">
        <v>45677.462129629632</v>
      </c>
      <c r="C58" s="2" t="s">
        <v>173</v>
      </c>
      <c r="D58" s="2" t="s">
        <v>174</v>
      </c>
      <c r="E58" s="2" t="s">
        <v>33</v>
      </c>
      <c r="F58" s="4">
        <v>20000</v>
      </c>
      <c r="G58" s="5">
        <v>2.8</v>
      </c>
      <c r="H58" s="6">
        <v>0</v>
      </c>
      <c r="I58" s="7">
        <f t="shared" si="0"/>
        <v>56000</v>
      </c>
      <c r="J58" s="7">
        <f t="shared" si="1"/>
        <v>0</v>
      </c>
      <c r="K58" s="7">
        <f t="shared" si="2"/>
        <v>56000</v>
      </c>
      <c r="L58" s="4">
        <v>48000</v>
      </c>
      <c r="M58" s="7">
        <f t="shared" si="3"/>
        <v>104000</v>
      </c>
      <c r="N58" s="2" t="s">
        <v>29</v>
      </c>
      <c r="O58" t="s">
        <v>23</v>
      </c>
      <c r="P58" s="2" t="s">
        <v>2369</v>
      </c>
      <c r="Q58" s="2">
        <v>2</v>
      </c>
      <c r="R58" s="2" t="s">
        <v>24</v>
      </c>
      <c r="S58" t="str">
        <f t="shared" si="4"/>
        <v>Mon</v>
      </c>
      <c r="T58" t="str">
        <f>VLOOKUP(A58,Status!$A$2:$B$1867,2,FALSE)</f>
        <v>Completed</v>
      </c>
    </row>
    <row r="59" spans="1:20" x14ac:dyDescent="0.3">
      <c r="A59" s="2" t="s">
        <v>175</v>
      </c>
      <c r="B59" s="3">
        <v>45677.605694444443</v>
      </c>
      <c r="C59" s="2" t="s">
        <v>176</v>
      </c>
      <c r="D59" s="2" t="s">
        <v>95</v>
      </c>
      <c r="E59" s="2" t="s">
        <v>81</v>
      </c>
      <c r="F59" s="4">
        <v>15000</v>
      </c>
      <c r="G59" s="5">
        <v>0.5</v>
      </c>
      <c r="H59" s="6">
        <v>0</v>
      </c>
      <c r="I59" s="7">
        <f t="shared" si="0"/>
        <v>7500</v>
      </c>
      <c r="J59" s="7">
        <f t="shared" si="1"/>
        <v>0</v>
      </c>
      <c r="K59" s="7">
        <f t="shared" si="2"/>
        <v>7500</v>
      </c>
      <c r="L59" s="4">
        <v>85000</v>
      </c>
      <c r="M59" s="7">
        <f t="shared" si="3"/>
        <v>92500</v>
      </c>
      <c r="N59" s="2" t="s">
        <v>22</v>
      </c>
      <c r="O59" t="s">
        <v>23</v>
      </c>
      <c r="P59" s="2" t="s">
        <v>2371</v>
      </c>
      <c r="Q59" s="2">
        <v>2</v>
      </c>
      <c r="R59" s="2" t="s">
        <v>24</v>
      </c>
      <c r="S59" t="str">
        <f t="shared" si="4"/>
        <v>Mon</v>
      </c>
      <c r="T59" t="str">
        <f>VLOOKUP(A59,Status!$A$2:$B$1867,2,FALSE)</f>
        <v>Completed</v>
      </c>
    </row>
    <row r="60" spans="1:20" x14ac:dyDescent="0.3">
      <c r="A60" s="2" t="s">
        <v>177</v>
      </c>
      <c r="B60" s="3">
        <v>45678.449328703697</v>
      </c>
      <c r="C60" s="2" t="s">
        <v>87</v>
      </c>
      <c r="D60" s="2" t="s">
        <v>88</v>
      </c>
      <c r="E60" s="2" t="s">
        <v>66</v>
      </c>
      <c r="F60" s="4">
        <v>46000</v>
      </c>
      <c r="G60" s="5">
        <v>1</v>
      </c>
      <c r="H60" s="6">
        <v>0</v>
      </c>
      <c r="I60" s="7">
        <f t="shared" si="0"/>
        <v>46000</v>
      </c>
      <c r="J60" s="7">
        <f t="shared" si="1"/>
        <v>0</v>
      </c>
      <c r="K60" s="7">
        <f t="shared" si="2"/>
        <v>46000</v>
      </c>
      <c r="L60" s="4">
        <v>49000</v>
      </c>
      <c r="M60" s="7">
        <f t="shared" si="3"/>
        <v>95000</v>
      </c>
      <c r="N60" s="2" t="s">
        <v>59</v>
      </c>
      <c r="O60" t="s">
        <v>70</v>
      </c>
      <c r="P60" s="2" t="s">
        <v>2369</v>
      </c>
      <c r="Q60" s="2">
        <v>5</v>
      </c>
      <c r="R60" s="2" t="s">
        <v>24</v>
      </c>
      <c r="S60" t="str">
        <f t="shared" si="4"/>
        <v>Tue</v>
      </c>
      <c r="T60" t="str">
        <f>VLOOKUP(A60,Status!$A$2:$B$1867,2,FALSE)</f>
        <v>Returned</v>
      </c>
    </row>
    <row r="61" spans="1:20" x14ac:dyDescent="0.3">
      <c r="A61" s="2" t="s">
        <v>178</v>
      </c>
      <c r="B61" s="3">
        <v>45679.405381944453</v>
      </c>
      <c r="C61" s="2" t="s">
        <v>179</v>
      </c>
      <c r="D61" s="2" t="s">
        <v>180</v>
      </c>
      <c r="E61" s="2" t="s">
        <v>144</v>
      </c>
      <c r="F61" s="4">
        <v>10000</v>
      </c>
      <c r="G61" s="5">
        <v>0.6</v>
      </c>
      <c r="H61" s="6">
        <v>0</v>
      </c>
      <c r="I61" s="7">
        <f t="shared" si="0"/>
        <v>6000</v>
      </c>
      <c r="J61" s="7">
        <f t="shared" si="1"/>
        <v>0</v>
      </c>
      <c r="K61" s="7">
        <f t="shared" si="2"/>
        <v>6000</v>
      </c>
      <c r="L61" s="4">
        <v>57000</v>
      </c>
      <c r="M61" s="7">
        <f t="shared" si="3"/>
        <v>63000</v>
      </c>
      <c r="N61" s="2" t="s">
        <v>29</v>
      </c>
      <c r="O61" t="s">
        <v>70</v>
      </c>
      <c r="P61" s="2" t="s">
        <v>2366</v>
      </c>
      <c r="Q61" s="2">
        <v>2</v>
      </c>
      <c r="R61" s="2" t="s">
        <v>24</v>
      </c>
      <c r="S61" t="str">
        <f t="shared" si="4"/>
        <v>Wed</v>
      </c>
      <c r="T61" t="str">
        <f>VLOOKUP(A61,Status!$A$2:$B$1867,2,FALSE)</f>
        <v>Returned</v>
      </c>
    </row>
    <row r="62" spans="1:20" x14ac:dyDescent="0.3">
      <c r="A62" s="2" t="s">
        <v>181</v>
      </c>
      <c r="B62" s="3">
        <v>45681.753217592603</v>
      </c>
      <c r="C62" s="2" t="s">
        <v>182</v>
      </c>
      <c r="D62" s="2" t="s">
        <v>99</v>
      </c>
      <c r="E62" s="2" t="s">
        <v>183</v>
      </c>
      <c r="F62" s="4">
        <v>11000</v>
      </c>
      <c r="G62" s="5">
        <v>0.8</v>
      </c>
      <c r="H62" s="6">
        <v>0</v>
      </c>
      <c r="I62" s="7">
        <f t="shared" si="0"/>
        <v>8800</v>
      </c>
      <c r="J62" s="7">
        <f t="shared" si="1"/>
        <v>0</v>
      </c>
      <c r="K62" s="7">
        <f t="shared" si="2"/>
        <v>8800</v>
      </c>
      <c r="L62" s="4">
        <v>97000</v>
      </c>
      <c r="M62" s="7">
        <f t="shared" si="3"/>
        <v>105800</v>
      </c>
      <c r="N62" s="2" t="s">
        <v>59</v>
      </c>
      <c r="O62" t="s">
        <v>23</v>
      </c>
      <c r="P62" s="2" t="s">
        <v>2371</v>
      </c>
      <c r="Q62" s="2">
        <v>2</v>
      </c>
      <c r="R62" s="2" t="s">
        <v>24</v>
      </c>
      <c r="S62" t="str">
        <f t="shared" si="4"/>
        <v>Fri</v>
      </c>
      <c r="T62" t="str">
        <f>VLOOKUP(A62,Status!$A$2:$B$1867,2,FALSE)</f>
        <v>Completed</v>
      </c>
    </row>
    <row r="63" spans="1:20" x14ac:dyDescent="0.3">
      <c r="A63" s="2" t="s">
        <v>184</v>
      </c>
      <c r="B63" s="3">
        <v>45682.044178240743</v>
      </c>
      <c r="C63" s="2" t="s">
        <v>185</v>
      </c>
      <c r="D63" s="2" t="s">
        <v>186</v>
      </c>
      <c r="E63" s="2" t="s">
        <v>162</v>
      </c>
      <c r="F63" s="4">
        <v>115000</v>
      </c>
      <c r="G63" s="5">
        <v>1.1000000000000001</v>
      </c>
      <c r="H63" s="6">
        <v>5</v>
      </c>
      <c r="I63" s="7">
        <f t="shared" si="0"/>
        <v>126500.00000000001</v>
      </c>
      <c r="J63" s="7">
        <f t="shared" si="1"/>
        <v>6325.0000000000009</v>
      </c>
      <c r="K63" s="7">
        <f t="shared" si="2"/>
        <v>120175.00000000001</v>
      </c>
      <c r="L63" s="4">
        <v>87000</v>
      </c>
      <c r="M63" s="7">
        <f t="shared" si="3"/>
        <v>207175</v>
      </c>
      <c r="N63" s="2" t="s">
        <v>22</v>
      </c>
      <c r="O63" t="s">
        <v>70</v>
      </c>
      <c r="P63" s="2" t="s">
        <v>2366</v>
      </c>
      <c r="Q63" s="2">
        <v>1</v>
      </c>
      <c r="R63" s="2" t="s">
        <v>24</v>
      </c>
      <c r="S63" t="str">
        <f t="shared" si="4"/>
        <v>Sat</v>
      </c>
      <c r="T63" t="str">
        <f>VLOOKUP(A63,Status!$A$2:$B$1867,2,FALSE)</f>
        <v>Returned</v>
      </c>
    </row>
    <row r="64" spans="1:20" x14ac:dyDescent="0.3">
      <c r="A64" s="2" t="s">
        <v>187</v>
      </c>
      <c r="B64" s="3">
        <v>45682.208194444444</v>
      </c>
      <c r="C64" s="2" t="s">
        <v>188</v>
      </c>
      <c r="D64" s="2" t="s">
        <v>112</v>
      </c>
      <c r="E64" s="2" t="s">
        <v>81</v>
      </c>
      <c r="F64" s="4">
        <v>15000</v>
      </c>
      <c r="G64" s="5">
        <v>2.2999999999999998</v>
      </c>
      <c r="H64" s="6">
        <v>5</v>
      </c>
      <c r="I64" s="7">
        <f t="shared" si="0"/>
        <v>34500</v>
      </c>
      <c r="J64" s="7">
        <f t="shared" si="1"/>
        <v>1725</v>
      </c>
      <c r="K64" s="7">
        <f t="shared" si="2"/>
        <v>32775</v>
      </c>
      <c r="L64" s="4">
        <v>0</v>
      </c>
      <c r="M64" s="7">
        <f t="shared" si="3"/>
        <v>32775</v>
      </c>
      <c r="N64" s="2" t="s">
        <v>59</v>
      </c>
      <c r="O64" t="s">
        <v>116</v>
      </c>
      <c r="P64" s="2" t="s">
        <v>2371</v>
      </c>
      <c r="Q64" s="2">
        <v>3</v>
      </c>
      <c r="R64" s="2" t="s">
        <v>35</v>
      </c>
      <c r="S64" t="str">
        <f t="shared" si="4"/>
        <v>Sat</v>
      </c>
      <c r="T64" t="str">
        <f>VLOOKUP(A64,Status!$A$2:$B$1867,2,FALSE)</f>
        <v>Cancelled</v>
      </c>
    </row>
    <row r="65" spans="1:20" x14ac:dyDescent="0.3">
      <c r="A65" s="2" t="s">
        <v>189</v>
      </c>
      <c r="B65" s="3">
        <v>45682.249201388891</v>
      </c>
      <c r="C65" s="2" t="s">
        <v>190</v>
      </c>
      <c r="D65" s="2" t="s">
        <v>134</v>
      </c>
      <c r="E65" s="2" t="s">
        <v>191</v>
      </c>
      <c r="F65" s="4">
        <v>15500</v>
      </c>
      <c r="G65" s="5">
        <v>0.4</v>
      </c>
      <c r="H65" s="6">
        <v>5</v>
      </c>
      <c r="I65" s="7">
        <f t="shared" si="0"/>
        <v>6200</v>
      </c>
      <c r="J65" s="7">
        <f t="shared" si="1"/>
        <v>310</v>
      </c>
      <c r="K65" s="7">
        <f t="shared" si="2"/>
        <v>5890</v>
      </c>
      <c r="L65" s="4">
        <v>50000</v>
      </c>
      <c r="M65" s="7">
        <f t="shared" si="3"/>
        <v>55890</v>
      </c>
      <c r="N65" s="2" t="s">
        <v>29</v>
      </c>
      <c r="O65" t="s">
        <v>23</v>
      </c>
      <c r="P65" s="2" t="s">
        <v>2369</v>
      </c>
      <c r="Q65" s="2">
        <v>3</v>
      </c>
      <c r="R65" s="2" t="s">
        <v>24</v>
      </c>
      <c r="S65" t="str">
        <f t="shared" si="4"/>
        <v>Sat</v>
      </c>
      <c r="T65" t="str">
        <f>VLOOKUP(A65,Status!$A$2:$B$1867,2,FALSE)</f>
        <v>Completed</v>
      </c>
    </row>
    <row r="66" spans="1:20" x14ac:dyDescent="0.3">
      <c r="A66" s="2" t="s">
        <v>192</v>
      </c>
      <c r="B66" s="3">
        <v>45682.276400462957</v>
      </c>
      <c r="C66" s="2" t="s">
        <v>193</v>
      </c>
      <c r="D66" s="2" t="s">
        <v>99</v>
      </c>
      <c r="E66" s="2" t="s">
        <v>33</v>
      </c>
      <c r="F66" s="4">
        <v>20000</v>
      </c>
      <c r="G66" s="5">
        <v>1.6</v>
      </c>
      <c r="H66" s="6">
        <v>5</v>
      </c>
      <c r="I66" s="7">
        <f t="shared" si="0"/>
        <v>32000</v>
      </c>
      <c r="J66" s="7">
        <f t="shared" si="1"/>
        <v>1600</v>
      </c>
      <c r="K66" s="7">
        <f t="shared" si="2"/>
        <v>30400</v>
      </c>
      <c r="L66" s="4">
        <v>97000</v>
      </c>
      <c r="M66" s="7">
        <f t="shared" si="3"/>
        <v>127400</v>
      </c>
      <c r="N66" s="2" t="s">
        <v>29</v>
      </c>
      <c r="O66" t="s">
        <v>23</v>
      </c>
      <c r="P66" s="2" t="s">
        <v>2369</v>
      </c>
      <c r="Q66" s="2">
        <v>3</v>
      </c>
      <c r="R66" s="2" t="s">
        <v>24</v>
      </c>
      <c r="S66" t="str">
        <f t="shared" si="4"/>
        <v>Sat</v>
      </c>
      <c r="T66" t="str">
        <f>VLOOKUP(A66,Status!$A$2:$B$1867,2,FALSE)</f>
        <v>Completed</v>
      </c>
    </row>
    <row r="67" spans="1:20" x14ac:dyDescent="0.3">
      <c r="A67" s="2" t="s">
        <v>194</v>
      </c>
      <c r="B67" s="3">
        <v>45682.320590277777</v>
      </c>
      <c r="C67" s="2" t="s">
        <v>195</v>
      </c>
      <c r="D67" s="2" t="s">
        <v>20</v>
      </c>
      <c r="E67" s="2" t="s">
        <v>42</v>
      </c>
      <c r="F67" s="4">
        <v>40000</v>
      </c>
      <c r="G67" s="5">
        <v>1.8</v>
      </c>
      <c r="H67" s="6">
        <v>5</v>
      </c>
      <c r="I67" s="7">
        <f t="shared" si="0"/>
        <v>72000</v>
      </c>
      <c r="J67" s="7">
        <f t="shared" si="1"/>
        <v>3600</v>
      </c>
      <c r="K67" s="7">
        <f t="shared" si="2"/>
        <v>68400</v>
      </c>
      <c r="L67" s="4">
        <v>15000</v>
      </c>
      <c r="M67" s="7">
        <f t="shared" si="3"/>
        <v>83400</v>
      </c>
      <c r="N67" s="2" t="s">
        <v>29</v>
      </c>
      <c r="O67" t="s">
        <v>23</v>
      </c>
      <c r="P67" s="2" t="s">
        <v>2366</v>
      </c>
      <c r="Q67" s="2">
        <v>3</v>
      </c>
      <c r="R67" s="2" t="s">
        <v>24</v>
      </c>
      <c r="S67" t="str">
        <f t="shared" si="4"/>
        <v>Sat</v>
      </c>
      <c r="T67" t="str">
        <f>VLOOKUP(A67,Status!$A$2:$B$1867,2,FALSE)</f>
        <v>Completed</v>
      </c>
    </row>
    <row r="68" spans="1:20" x14ac:dyDescent="0.3">
      <c r="A68" s="2" t="s">
        <v>196</v>
      </c>
      <c r="B68" s="3">
        <v>45682.359386574077</v>
      </c>
      <c r="C68" s="2" t="s">
        <v>197</v>
      </c>
      <c r="D68" s="2" t="s">
        <v>88</v>
      </c>
      <c r="E68" s="2" t="s">
        <v>103</v>
      </c>
      <c r="F68" s="4">
        <v>55000</v>
      </c>
      <c r="G68" s="5">
        <v>0.3</v>
      </c>
      <c r="H68" s="6">
        <v>5</v>
      </c>
      <c r="I68" s="7">
        <f t="shared" ref="I68:I131" si="5">F68*G68</f>
        <v>16500</v>
      </c>
      <c r="J68" s="7">
        <f t="shared" ref="J68:J131" si="6">I68*(H68/100)</f>
        <v>825</v>
      </c>
      <c r="K68" s="7">
        <f t="shared" ref="K68:K131" si="7">I68-J68</f>
        <v>15675</v>
      </c>
      <c r="L68" s="4">
        <v>49000</v>
      </c>
      <c r="M68" s="7">
        <f t="shared" ref="M68:M131" si="8">K68+L68</f>
        <v>64675</v>
      </c>
      <c r="N68" s="2" t="s">
        <v>59</v>
      </c>
      <c r="O68" t="s">
        <v>23</v>
      </c>
      <c r="P68" s="2" t="s">
        <v>2369</v>
      </c>
      <c r="Q68" s="2">
        <v>4</v>
      </c>
      <c r="R68" s="2" t="s">
        <v>24</v>
      </c>
      <c r="S68" t="str">
        <f t="shared" si="4"/>
        <v>Sat</v>
      </c>
      <c r="T68" t="str">
        <f>VLOOKUP(A68,Status!$A$2:$B$1867,2,FALSE)</f>
        <v>Completed</v>
      </c>
    </row>
    <row r="69" spans="1:20" x14ac:dyDescent="0.3">
      <c r="A69" s="2" t="s">
        <v>198</v>
      </c>
      <c r="B69" s="3">
        <v>45682.396851851852</v>
      </c>
      <c r="C69" s="2" t="s">
        <v>199</v>
      </c>
      <c r="D69" s="2" t="s">
        <v>88</v>
      </c>
      <c r="E69" s="2" t="s">
        <v>58</v>
      </c>
      <c r="F69" s="4">
        <v>17500</v>
      </c>
      <c r="G69" s="5">
        <v>1</v>
      </c>
      <c r="H69" s="6">
        <v>5</v>
      </c>
      <c r="I69" s="7">
        <f t="shared" si="5"/>
        <v>17500</v>
      </c>
      <c r="J69" s="7">
        <f t="shared" si="6"/>
        <v>875</v>
      </c>
      <c r="K69" s="7">
        <f t="shared" si="7"/>
        <v>16625</v>
      </c>
      <c r="L69" s="4">
        <v>49000</v>
      </c>
      <c r="M69" s="7">
        <f t="shared" si="8"/>
        <v>65625</v>
      </c>
      <c r="N69" s="2" t="s">
        <v>29</v>
      </c>
      <c r="O69" t="s">
        <v>23</v>
      </c>
      <c r="P69" s="2" t="s">
        <v>2367</v>
      </c>
      <c r="Q69" s="2">
        <v>2</v>
      </c>
      <c r="R69" s="2" t="s">
        <v>24</v>
      </c>
      <c r="S69" t="str">
        <f t="shared" ref="S69:S132" si="9">TEXT(B69,"DDD")</f>
        <v>Sat</v>
      </c>
      <c r="T69" t="str">
        <f>VLOOKUP(A69,Status!$A$2:$B$1867,2,FALSE)</f>
        <v>Completed</v>
      </c>
    </row>
    <row r="70" spans="1:20" x14ac:dyDescent="0.3">
      <c r="A70" s="2" t="s">
        <v>200</v>
      </c>
      <c r="B70" s="3">
        <v>45682.407997685194</v>
      </c>
      <c r="C70" s="2" t="s">
        <v>201</v>
      </c>
      <c r="D70" s="2" t="s">
        <v>134</v>
      </c>
      <c r="E70" s="2" t="s">
        <v>42</v>
      </c>
      <c r="F70" s="4">
        <v>40000</v>
      </c>
      <c r="G70" s="5">
        <v>1.2</v>
      </c>
      <c r="H70" s="6">
        <v>5</v>
      </c>
      <c r="I70" s="7">
        <f t="shared" si="5"/>
        <v>48000</v>
      </c>
      <c r="J70" s="7">
        <f t="shared" si="6"/>
        <v>2400</v>
      </c>
      <c r="K70" s="7">
        <f t="shared" si="7"/>
        <v>45600</v>
      </c>
      <c r="L70" s="4">
        <v>50000</v>
      </c>
      <c r="M70" s="7">
        <f t="shared" si="8"/>
        <v>95600</v>
      </c>
      <c r="N70" s="2" t="s">
        <v>29</v>
      </c>
      <c r="O70" t="s">
        <v>23</v>
      </c>
      <c r="P70" s="2" t="s">
        <v>2367</v>
      </c>
      <c r="Q70" s="2">
        <v>4</v>
      </c>
      <c r="R70" s="2" t="s">
        <v>35</v>
      </c>
      <c r="S70" t="str">
        <f t="shared" si="9"/>
        <v>Sat</v>
      </c>
      <c r="T70" t="str">
        <f>VLOOKUP(A70,Status!$A$2:$B$1867,2,FALSE)</f>
        <v>Completed</v>
      </c>
    </row>
    <row r="71" spans="1:20" x14ac:dyDescent="0.3">
      <c r="A71" s="2" t="s">
        <v>202</v>
      </c>
      <c r="B71" s="3">
        <v>45682.414085648154</v>
      </c>
      <c r="C71" s="2" t="s">
        <v>203</v>
      </c>
      <c r="D71" s="2" t="s">
        <v>45</v>
      </c>
      <c r="E71" s="2" t="s">
        <v>42</v>
      </c>
      <c r="F71" s="4">
        <v>40000</v>
      </c>
      <c r="G71" s="5">
        <v>1.2</v>
      </c>
      <c r="H71" s="6">
        <v>5</v>
      </c>
      <c r="I71" s="7">
        <f t="shared" si="5"/>
        <v>48000</v>
      </c>
      <c r="J71" s="7">
        <f t="shared" si="6"/>
        <v>2400</v>
      </c>
      <c r="K71" s="7">
        <f t="shared" si="7"/>
        <v>45600</v>
      </c>
      <c r="L71" s="4">
        <v>43000</v>
      </c>
      <c r="M71" s="7">
        <f t="shared" si="8"/>
        <v>88600</v>
      </c>
      <c r="N71" s="2" t="s">
        <v>29</v>
      </c>
      <c r="O71" t="s">
        <v>23</v>
      </c>
      <c r="P71" s="2" t="s">
        <v>2369</v>
      </c>
      <c r="Q71" s="2">
        <v>3</v>
      </c>
      <c r="R71" s="2" t="s">
        <v>24</v>
      </c>
      <c r="S71" t="str">
        <f t="shared" si="9"/>
        <v>Sat</v>
      </c>
      <c r="T71" t="str">
        <f>VLOOKUP(A71,Status!$A$2:$B$1867,2,FALSE)</f>
        <v>Completed</v>
      </c>
    </row>
    <row r="72" spans="1:20" x14ac:dyDescent="0.3">
      <c r="A72" s="2" t="s">
        <v>204</v>
      </c>
      <c r="B72" s="3">
        <v>45682.451481481483</v>
      </c>
      <c r="C72" s="2" t="s">
        <v>94</v>
      </c>
      <c r="D72" s="2" t="s">
        <v>95</v>
      </c>
      <c r="E72" s="2" t="s">
        <v>191</v>
      </c>
      <c r="F72" s="4">
        <v>15500</v>
      </c>
      <c r="G72" s="5">
        <v>0.9</v>
      </c>
      <c r="H72" s="6">
        <v>5</v>
      </c>
      <c r="I72" s="7">
        <f t="shared" si="5"/>
        <v>13950</v>
      </c>
      <c r="J72" s="7">
        <f t="shared" si="6"/>
        <v>697.5</v>
      </c>
      <c r="K72" s="7">
        <f t="shared" si="7"/>
        <v>13252.5</v>
      </c>
      <c r="L72" s="4">
        <v>85000</v>
      </c>
      <c r="M72" s="7">
        <f t="shared" si="8"/>
        <v>98252.5</v>
      </c>
      <c r="N72" s="2" t="s">
        <v>22</v>
      </c>
      <c r="O72" t="s">
        <v>23</v>
      </c>
      <c r="P72" s="2" t="s">
        <v>2367</v>
      </c>
      <c r="Q72" s="2">
        <v>3</v>
      </c>
      <c r="R72" s="2" t="s">
        <v>24</v>
      </c>
      <c r="S72" t="str">
        <f t="shared" si="9"/>
        <v>Sat</v>
      </c>
      <c r="T72" t="str">
        <f>VLOOKUP(A72,Status!$A$2:$B$1867,2,FALSE)</f>
        <v>Completed</v>
      </c>
    </row>
    <row r="73" spans="1:20" x14ac:dyDescent="0.3">
      <c r="A73" s="2" t="s">
        <v>205</v>
      </c>
      <c r="B73" s="3">
        <v>45682.484976851847</v>
      </c>
      <c r="C73" s="2" t="s">
        <v>206</v>
      </c>
      <c r="D73" s="2" t="s">
        <v>124</v>
      </c>
      <c r="E73" s="2" t="s">
        <v>171</v>
      </c>
      <c r="F73" s="4">
        <v>12000</v>
      </c>
      <c r="G73" s="5">
        <v>1.1000000000000001</v>
      </c>
      <c r="H73" s="6">
        <v>5</v>
      </c>
      <c r="I73" s="7">
        <f t="shared" si="5"/>
        <v>13200.000000000002</v>
      </c>
      <c r="J73" s="7">
        <f t="shared" si="6"/>
        <v>660.00000000000011</v>
      </c>
      <c r="K73" s="7">
        <f t="shared" si="7"/>
        <v>12540.000000000002</v>
      </c>
      <c r="L73" s="4">
        <v>59000</v>
      </c>
      <c r="M73" s="7">
        <f t="shared" si="8"/>
        <v>71540</v>
      </c>
      <c r="N73" s="2" t="s">
        <v>34</v>
      </c>
      <c r="O73" t="s">
        <v>23</v>
      </c>
      <c r="P73" s="2" t="s">
        <v>2366</v>
      </c>
      <c r="Q73" s="2">
        <v>4</v>
      </c>
      <c r="R73" s="2" t="s">
        <v>24</v>
      </c>
      <c r="S73" t="str">
        <f t="shared" si="9"/>
        <v>Sat</v>
      </c>
      <c r="T73" t="str">
        <f>VLOOKUP(A73,Status!$A$2:$B$1867,2,FALSE)</f>
        <v>Completed</v>
      </c>
    </row>
    <row r="74" spans="1:20" x14ac:dyDescent="0.3">
      <c r="A74" s="2" t="s">
        <v>207</v>
      </c>
      <c r="B74" s="3">
        <v>45682.505324074067</v>
      </c>
      <c r="C74" s="2" t="s">
        <v>208</v>
      </c>
      <c r="D74" s="2" t="s">
        <v>134</v>
      </c>
      <c r="E74" s="2" t="s">
        <v>58</v>
      </c>
      <c r="F74" s="4">
        <v>17500</v>
      </c>
      <c r="G74" s="5">
        <v>2.1</v>
      </c>
      <c r="H74" s="6">
        <v>5</v>
      </c>
      <c r="I74" s="7">
        <f t="shared" si="5"/>
        <v>36750</v>
      </c>
      <c r="J74" s="7">
        <f t="shared" si="6"/>
        <v>1837.5</v>
      </c>
      <c r="K74" s="7">
        <f t="shared" si="7"/>
        <v>34912.5</v>
      </c>
      <c r="L74" s="4">
        <v>50000</v>
      </c>
      <c r="M74" s="7">
        <f t="shared" si="8"/>
        <v>84912.5</v>
      </c>
      <c r="N74" s="2" t="s">
        <v>29</v>
      </c>
      <c r="O74" t="s">
        <v>23</v>
      </c>
      <c r="P74" s="2" t="s">
        <v>2367</v>
      </c>
      <c r="Q74" s="2">
        <v>4</v>
      </c>
      <c r="R74" s="2" t="s">
        <v>24</v>
      </c>
      <c r="S74" t="str">
        <f t="shared" si="9"/>
        <v>Sat</v>
      </c>
      <c r="T74" t="str">
        <f>VLOOKUP(A74,Status!$A$2:$B$1867,2,FALSE)</f>
        <v>Completed</v>
      </c>
    </row>
    <row r="75" spans="1:20" x14ac:dyDescent="0.3">
      <c r="A75" s="2" t="s">
        <v>209</v>
      </c>
      <c r="B75" s="3">
        <v>45682.515740740739</v>
      </c>
      <c r="C75" s="2" t="s">
        <v>210</v>
      </c>
      <c r="D75" s="2" t="s">
        <v>161</v>
      </c>
      <c r="E75" s="2" t="s">
        <v>81</v>
      </c>
      <c r="F75" s="4">
        <v>15000</v>
      </c>
      <c r="G75" s="5">
        <v>1.2</v>
      </c>
      <c r="H75" s="6">
        <v>5</v>
      </c>
      <c r="I75" s="7">
        <f t="shared" si="5"/>
        <v>18000</v>
      </c>
      <c r="J75" s="7">
        <f t="shared" si="6"/>
        <v>900</v>
      </c>
      <c r="K75" s="7">
        <f t="shared" si="7"/>
        <v>17100</v>
      </c>
      <c r="L75" s="4">
        <v>46000</v>
      </c>
      <c r="M75" s="7">
        <f t="shared" si="8"/>
        <v>63100</v>
      </c>
      <c r="N75" s="2" t="s">
        <v>59</v>
      </c>
      <c r="O75" t="s">
        <v>23</v>
      </c>
      <c r="P75" s="2" t="s">
        <v>2366</v>
      </c>
      <c r="Q75" s="2">
        <v>4</v>
      </c>
      <c r="R75" s="2" t="s">
        <v>24</v>
      </c>
      <c r="S75" t="str">
        <f t="shared" si="9"/>
        <v>Sat</v>
      </c>
      <c r="T75" t="str">
        <f>VLOOKUP(A75,Status!$A$2:$B$1867,2,FALSE)</f>
        <v>Completed</v>
      </c>
    </row>
    <row r="76" spans="1:20" x14ac:dyDescent="0.3">
      <c r="A76" s="2" t="s">
        <v>211</v>
      </c>
      <c r="B76" s="3">
        <v>45682.523287037038</v>
      </c>
      <c r="C76" s="2" t="s">
        <v>212</v>
      </c>
      <c r="D76" s="2" t="s">
        <v>49</v>
      </c>
      <c r="E76" s="2" t="s">
        <v>42</v>
      </c>
      <c r="F76" s="4">
        <v>40000</v>
      </c>
      <c r="G76" s="5">
        <v>1.1000000000000001</v>
      </c>
      <c r="H76" s="6">
        <v>5</v>
      </c>
      <c r="I76" s="7">
        <f t="shared" si="5"/>
        <v>44000</v>
      </c>
      <c r="J76" s="7">
        <f t="shared" si="6"/>
        <v>2200</v>
      </c>
      <c r="K76" s="7">
        <f t="shared" si="7"/>
        <v>41800</v>
      </c>
      <c r="L76" s="4">
        <v>18000</v>
      </c>
      <c r="M76" s="7">
        <f t="shared" si="8"/>
        <v>59800</v>
      </c>
      <c r="N76" s="2" t="s">
        <v>34</v>
      </c>
      <c r="O76" t="s">
        <v>23</v>
      </c>
      <c r="P76" s="2" t="s">
        <v>2367</v>
      </c>
      <c r="Q76" s="2">
        <v>2</v>
      </c>
      <c r="R76" s="2" t="s">
        <v>24</v>
      </c>
      <c r="S76" t="str">
        <f t="shared" si="9"/>
        <v>Sat</v>
      </c>
      <c r="T76" t="str">
        <f>VLOOKUP(A76,Status!$A$2:$B$1867,2,FALSE)</f>
        <v>Completed</v>
      </c>
    </row>
    <row r="77" spans="1:20" x14ac:dyDescent="0.3">
      <c r="A77" s="2" t="s">
        <v>213</v>
      </c>
      <c r="B77" s="3">
        <v>45682.523657407408</v>
      </c>
      <c r="C77" s="2" t="s">
        <v>214</v>
      </c>
      <c r="D77" s="2" t="s">
        <v>45</v>
      </c>
      <c r="E77" s="2" t="s">
        <v>96</v>
      </c>
      <c r="F77" s="4">
        <v>9500</v>
      </c>
      <c r="G77" s="5">
        <v>1.5</v>
      </c>
      <c r="H77" s="6">
        <v>5</v>
      </c>
      <c r="I77" s="7">
        <f t="shared" si="5"/>
        <v>14250</v>
      </c>
      <c r="J77" s="7">
        <f t="shared" si="6"/>
        <v>712.5</v>
      </c>
      <c r="K77" s="7">
        <f t="shared" si="7"/>
        <v>13537.5</v>
      </c>
      <c r="L77" s="4">
        <v>43000</v>
      </c>
      <c r="M77" s="7">
        <f t="shared" si="8"/>
        <v>56537.5</v>
      </c>
      <c r="N77" s="2" t="s">
        <v>34</v>
      </c>
      <c r="O77" t="s">
        <v>23</v>
      </c>
      <c r="P77" s="2" t="s">
        <v>2371</v>
      </c>
      <c r="Q77" s="2">
        <v>2</v>
      </c>
      <c r="R77" s="2" t="s">
        <v>24</v>
      </c>
      <c r="S77" t="str">
        <f t="shared" si="9"/>
        <v>Sat</v>
      </c>
      <c r="T77" t="str">
        <f>VLOOKUP(A77,Status!$A$2:$B$1867,2,FALSE)</f>
        <v>Completed</v>
      </c>
    </row>
    <row r="78" spans="1:20" x14ac:dyDescent="0.3">
      <c r="A78" s="2" t="s">
        <v>215</v>
      </c>
      <c r="B78" s="3">
        <v>45682.525057870371</v>
      </c>
      <c r="C78" s="2" t="s">
        <v>74</v>
      </c>
      <c r="D78" s="2" t="s">
        <v>75</v>
      </c>
      <c r="E78" s="2" t="s">
        <v>42</v>
      </c>
      <c r="F78" s="4">
        <v>40000</v>
      </c>
      <c r="G78" s="5">
        <v>1.7</v>
      </c>
      <c r="H78" s="6">
        <v>5</v>
      </c>
      <c r="I78" s="7">
        <f t="shared" si="5"/>
        <v>68000</v>
      </c>
      <c r="J78" s="7">
        <f t="shared" si="6"/>
        <v>3400</v>
      </c>
      <c r="K78" s="7">
        <f t="shared" si="7"/>
        <v>64600</v>
      </c>
      <c r="L78" s="4">
        <v>74000</v>
      </c>
      <c r="M78" s="7">
        <f t="shared" si="8"/>
        <v>138600</v>
      </c>
      <c r="N78" s="2" t="s">
        <v>22</v>
      </c>
      <c r="O78" t="s">
        <v>23</v>
      </c>
      <c r="P78" s="2" t="s">
        <v>2367</v>
      </c>
      <c r="Q78" s="2">
        <v>1</v>
      </c>
      <c r="R78" s="2" t="s">
        <v>24</v>
      </c>
      <c r="S78" t="str">
        <f t="shared" si="9"/>
        <v>Sat</v>
      </c>
      <c r="T78" t="str">
        <f>VLOOKUP(A78,Status!$A$2:$B$1867,2,FALSE)</f>
        <v>Completed</v>
      </c>
    </row>
    <row r="79" spans="1:20" x14ac:dyDescent="0.3">
      <c r="A79" s="2" t="s">
        <v>215</v>
      </c>
      <c r="B79" s="3">
        <v>45682.525057870371</v>
      </c>
      <c r="C79" s="2" t="s">
        <v>74</v>
      </c>
      <c r="D79" s="2" t="s">
        <v>75</v>
      </c>
      <c r="E79" s="2" t="s">
        <v>76</v>
      </c>
      <c r="F79" s="4">
        <v>45000</v>
      </c>
      <c r="G79" s="5">
        <v>1.5</v>
      </c>
      <c r="H79" s="6">
        <v>5</v>
      </c>
      <c r="I79" s="7">
        <f t="shared" si="5"/>
        <v>67500</v>
      </c>
      <c r="J79" s="7">
        <f t="shared" si="6"/>
        <v>3375</v>
      </c>
      <c r="K79" s="7">
        <f t="shared" si="7"/>
        <v>64125</v>
      </c>
      <c r="L79" s="4">
        <v>0</v>
      </c>
      <c r="M79" s="7">
        <f t="shared" si="8"/>
        <v>64125</v>
      </c>
      <c r="N79" s="2" t="s">
        <v>22</v>
      </c>
      <c r="O79" t="s">
        <v>23</v>
      </c>
      <c r="P79" s="2" t="s">
        <v>2367</v>
      </c>
      <c r="Q79" s="2">
        <v>1</v>
      </c>
      <c r="R79" s="2" t="s">
        <v>24</v>
      </c>
      <c r="S79" t="str">
        <f t="shared" si="9"/>
        <v>Sat</v>
      </c>
      <c r="T79" t="str">
        <f>VLOOKUP(A79,Status!$A$2:$B$1867,2,FALSE)</f>
        <v>Completed</v>
      </c>
    </row>
    <row r="80" spans="1:20" x14ac:dyDescent="0.3">
      <c r="A80" s="2" t="s">
        <v>216</v>
      </c>
      <c r="B80" s="3">
        <v>45682.537731481483</v>
      </c>
      <c r="C80" s="2" t="s">
        <v>217</v>
      </c>
      <c r="D80" s="2" t="s">
        <v>180</v>
      </c>
      <c r="E80" s="2" t="s">
        <v>42</v>
      </c>
      <c r="F80" s="4">
        <v>40000</v>
      </c>
      <c r="G80" s="5">
        <v>1.1000000000000001</v>
      </c>
      <c r="H80" s="6">
        <v>5</v>
      </c>
      <c r="I80" s="7">
        <f t="shared" si="5"/>
        <v>44000</v>
      </c>
      <c r="J80" s="7">
        <f t="shared" si="6"/>
        <v>2200</v>
      </c>
      <c r="K80" s="7">
        <f t="shared" si="7"/>
        <v>41800</v>
      </c>
      <c r="L80" s="4">
        <v>57000</v>
      </c>
      <c r="M80" s="7">
        <f t="shared" si="8"/>
        <v>98800</v>
      </c>
      <c r="N80" s="2" t="s">
        <v>22</v>
      </c>
      <c r="O80" t="s">
        <v>23</v>
      </c>
      <c r="P80" s="2" t="s">
        <v>2371</v>
      </c>
      <c r="Q80" s="2">
        <v>4</v>
      </c>
      <c r="R80" s="2" t="s">
        <v>35</v>
      </c>
      <c r="S80" t="str">
        <f t="shared" si="9"/>
        <v>Sat</v>
      </c>
      <c r="T80" t="str">
        <f>VLOOKUP(A80,Status!$A$2:$B$1867,2,FALSE)</f>
        <v>Completed</v>
      </c>
    </row>
    <row r="81" spans="1:20" x14ac:dyDescent="0.3">
      <c r="A81" s="2" t="s">
        <v>218</v>
      </c>
      <c r="B81" s="3">
        <v>45682.597962962973</v>
      </c>
      <c r="C81" s="2" t="s">
        <v>219</v>
      </c>
      <c r="D81" s="2" t="s">
        <v>65</v>
      </c>
      <c r="E81" s="2" t="s">
        <v>81</v>
      </c>
      <c r="F81" s="4">
        <v>15000</v>
      </c>
      <c r="G81" s="5">
        <v>1.1000000000000001</v>
      </c>
      <c r="H81" s="6">
        <v>5</v>
      </c>
      <c r="I81" s="7">
        <f t="shared" si="5"/>
        <v>16500</v>
      </c>
      <c r="J81" s="7">
        <f t="shared" si="6"/>
        <v>825</v>
      </c>
      <c r="K81" s="7">
        <f t="shared" si="7"/>
        <v>15675</v>
      </c>
      <c r="L81" s="4">
        <v>89000</v>
      </c>
      <c r="M81" s="7">
        <f t="shared" si="8"/>
        <v>104675</v>
      </c>
      <c r="N81" s="2" t="s">
        <v>34</v>
      </c>
      <c r="O81" t="s">
        <v>70</v>
      </c>
      <c r="P81" s="2" t="s">
        <v>2367</v>
      </c>
      <c r="Q81" s="2">
        <v>4</v>
      </c>
      <c r="R81" s="2" t="s">
        <v>24</v>
      </c>
      <c r="S81" t="str">
        <f t="shared" si="9"/>
        <v>Sat</v>
      </c>
      <c r="T81" t="str">
        <f>VLOOKUP(A81,Status!$A$2:$B$1867,2,FALSE)</f>
        <v>Returned</v>
      </c>
    </row>
    <row r="82" spans="1:20" x14ac:dyDescent="0.3">
      <c r="A82" s="2" t="s">
        <v>220</v>
      </c>
      <c r="B82" s="3">
        <v>45682.624374999999</v>
      </c>
      <c r="C82" s="2" t="s">
        <v>221</v>
      </c>
      <c r="D82" s="2" t="s">
        <v>186</v>
      </c>
      <c r="E82" s="2" t="s">
        <v>76</v>
      </c>
      <c r="F82" s="4">
        <v>45000</v>
      </c>
      <c r="G82" s="5">
        <v>0.7</v>
      </c>
      <c r="H82" s="6">
        <v>5</v>
      </c>
      <c r="I82" s="7">
        <f t="shared" si="5"/>
        <v>31499.999999999996</v>
      </c>
      <c r="J82" s="7">
        <f t="shared" si="6"/>
        <v>1575</v>
      </c>
      <c r="K82" s="7">
        <f t="shared" si="7"/>
        <v>29924.999999999996</v>
      </c>
      <c r="L82" s="4">
        <v>87000</v>
      </c>
      <c r="M82" s="7">
        <f t="shared" si="8"/>
        <v>116925</v>
      </c>
      <c r="N82" s="2" t="s">
        <v>34</v>
      </c>
      <c r="O82" t="s">
        <v>116</v>
      </c>
      <c r="P82" s="2" t="s">
        <v>2367</v>
      </c>
      <c r="Q82" s="2">
        <v>2</v>
      </c>
      <c r="R82" s="2" t="s">
        <v>24</v>
      </c>
      <c r="S82" t="str">
        <f t="shared" si="9"/>
        <v>Sat</v>
      </c>
      <c r="T82" t="str">
        <f>VLOOKUP(A82,Status!$A$2:$B$1867,2,FALSE)</f>
        <v>Cancelled</v>
      </c>
    </row>
    <row r="83" spans="1:20" x14ac:dyDescent="0.3">
      <c r="A83" s="2" t="s">
        <v>222</v>
      </c>
      <c r="B83" s="3">
        <v>45682.630960648137</v>
      </c>
      <c r="C83" s="2" t="s">
        <v>223</v>
      </c>
      <c r="D83" s="2" t="s">
        <v>62</v>
      </c>
      <c r="E83" s="2" t="s">
        <v>36</v>
      </c>
      <c r="F83" s="4">
        <v>13500</v>
      </c>
      <c r="G83" s="5">
        <v>1.2</v>
      </c>
      <c r="H83" s="6">
        <v>5</v>
      </c>
      <c r="I83" s="7">
        <f t="shared" si="5"/>
        <v>16200</v>
      </c>
      <c r="J83" s="7">
        <f t="shared" si="6"/>
        <v>810</v>
      </c>
      <c r="K83" s="7">
        <f t="shared" si="7"/>
        <v>15390</v>
      </c>
      <c r="L83" s="4">
        <v>59000</v>
      </c>
      <c r="M83" s="7">
        <f t="shared" si="8"/>
        <v>74390</v>
      </c>
      <c r="N83" s="2" t="s">
        <v>29</v>
      </c>
      <c r="O83" t="s">
        <v>23</v>
      </c>
      <c r="P83" s="2" t="s">
        <v>2368</v>
      </c>
      <c r="Q83" s="2">
        <v>1</v>
      </c>
      <c r="R83" s="2" t="s">
        <v>24</v>
      </c>
      <c r="S83" t="str">
        <f t="shared" si="9"/>
        <v>Sat</v>
      </c>
      <c r="T83" t="str">
        <f>VLOOKUP(A83,Status!$A$2:$B$1867,2,FALSE)</f>
        <v>Completed</v>
      </c>
    </row>
    <row r="84" spans="1:20" x14ac:dyDescent="0.3">
      <c r="A84" s="2" t="s">
        <v>224</v>
      </c>
      <c r="B84" s="3">
        <v>45682.737430555557</v>
      </c>
      <c r="C84" s="2" t="s">
        <v>225</v>
      </c>
      <c r="D84" s="2" t="s">
        <v>106</v>
      </c>
      <c r="E84" s="2" t="s">
        <v>76</v>
      </c>
      <c r="F84" s="4">
        <v>45000</v>
      </c>
      <c r="G84" s="5">
        <v>1.5</v>
      </c>
      <c r="H84" s="6">
        <v>5</v>
      </c>
      <c r="I84" s="7">
        <f t="shared" si="5"/>
        <v>67500</v>
      </c>
      <c r="J84" s="7">
        <f t="shared" si="6"/>
        <v>3375</v>
      </c>
      <c r="K84" s="7">
        <f t="shared" si="7"/>
        <v>64125</v>
      </c>
      <c r="L84" s="4">
        <v>18000</v>
      </c>
      <c r="M84" s="7">
        <f t="shared" si="8"/>
        <v>82125</v>
      </c>
      <c r="N84" s="2" t="s">
        <v>29</v>
      </c>
      <c r="O84" t="s">
        <v>23</v>
      </c>
      <c r="P84" s="2" t="s">
        <v>2368</v>
      </c>
      <c r="Q84" s="2">
        <v>1</v>
      </c>
      <c r="R84" s="2" t="s">
        <v>35</v>
      </c>
      <c r="S84" t="str">
        <f t="shared" si="9"/>
        <v>Sat</v>
      </c>
      <c r="T84" t="str">
        <f>VLOOKUP(A84,Status!$A$2:$B$1867,2,FALSE)</f>
        <v>Completed</v>
      </c>
    </row>
    <row r="85" spans="1:20" x14ac:dyDescent="0.3">
      <c r="A85" s="2" t="s">
        <v>226</v>
      </c>
      <c r="B85" s="3">
        <v>45682.850914351853</v>
      </c>
      <c r="C85" s="2" t="s">
        <v>227</v>
      </c>
      <c r="D85" s="2" t="s">
        <v>180</v>
      </c>
      <c r="E85" s="2" t="s">
        <v>42</v>
      </c>
      <c r="F85" s="4">
        <v>40000</v>
      </c>
      <c r="G85" s="5">
        <v>0.9</v>
      </c>
      <c r="H85" s="6">
        <v>5</v>
      </c>
      <c r="I85" s="7">
        <f t="shared" si="5"/>
        <v>36000</v>
      </c>
      <c r="J85" s="7">
        <f t="shared" si="6"/>
        <v>1800</v>
      </c>
      <c r="K85" s="7">
        <f t="shared" si="7"/>
        <v>34200</v>
      </c>
      <c r="L85" s="4">
        <v>57000</v>
      </c>
      <c r="M85" s="7">
        <f t="shared" si="8"/>
        <v>91200</v>
      </c>
      <c r="N85" s="2" t="s">
        <v>34</v>
      </c>
      <c r="O85" t="s">
        <v>23</v>
      </c>
      <c r="P85" s="2" t="s">
        <v>2368</v>
      </c>
      <c r="Q85" s="2">
        <v>4</v>
      </c>
      <c r="R85" s="2" t="s">
        <v>35</v>
      </c>
      <c r="S85" t="str">
        <f t="shared" si="9"/>
        <v>Sat</v>
      </c>
      <c r="T85" t="str">
        <f>VLOOKUP(A85,Status!$A$2:$B$1867,2,FALSE)</f>
        <v>Completed</v>
      </c>
    </row>
    <row r="86" spans="1:20" x14ac:dyDescent="0.3">
      <c r="A86" s="2" t="s">
        <v>228</v>
      </c>
      <c r="B86" s="3">
        <v>45682.979641203703</v>
      </c>
      <c r="C86" s="2" t="s">
        <v>229</v>
      </c>
      <c r="D86" s="2" t="s">
        <v>230</v>
      </c>
      <c r="E86" s="2" t="s">
        <v>191</v>
      </c>
      <c r="F86" s="4">
        <v>15500</v>
      </c>
      <c r="G86" s="5">
        <v>0.7</v>
      </c>
      <c r="H86" s="6">
        <v>5</v>
      </c>
      <c r="I86" s="7">
        <f t="shared" si="5"/>
        <v>10850</v>
      </c>
      <c r="J86" s="7">
        <f t="shared" si="6"/>
        <v>542.5</v>
      </c>
      <c r="K86" s="7">
        <f t="shared" si="7"/>
        <v>10307.5</v>
      </c>
      <c r="L86" s="4">
        <v>28000</v>
      </c>
      <c r="M86" s="7">
        <f t="shared" si="8"/>
        <v>38307.5</v>
      </c>
      <c r="N86" s="2" t="s">
        <v>29</v>
      </c>
      <c r="O86" t="s">
        <v>23</v>
      </c>
      <c r="P86" s="2" t="s">
        <v>2369</v>
      </c>
      <c r="Q86" s="2">
        <v>3</v>
      </c>
      <c r="R86" s="2" t="s">
        <v>24</v>
      </c>
      <c r="S86" t="str">
        <f t="shared" si="9"/>
        <v>Sat</v>
      </c>
      <c r="T86" t="str">
        <f>VLOOKUP(A86,Status!$A$2:$B$1867,2,FALSE)</f>
        <v>Completed</v>
      </c>
    </row>
    <row r="87" spans="1:20" x14ac:dyDescent="0.3">
      <c r="A87" s="2" t="s">
        <v>231</v>
      </c>
      <c r="B87" s="3">
        <v>45683.101817129631</v>
      </c>
      <c r="C87" s="2" t="s">
        <v>232</v>
      </c>
      <c r="D87" s="2" t="s">
        <v>180</v>
      </c>
      <c r="E87" s="2" t="s">
        <v>103</v>
      </c>
      <c r="F87" s="4">
        <v>55000</v>
      </c>
      <c r="G87" s="5">
        <v>0.7</v>
      </c>
      <c r="H87" s="6">
        <v>0</v>
      </c>
      <c r="I87" s="7">
        <f t="shared" si="5"/>
        <v>38500</v>
      </c>
      <c r="J87" s="7">
        <f t="shared" si="6"/>
        <v>0</v>
      </c>
      <c r="K87" s="7">
        <f t="shared" si="7"/>
        <v>38500</v>
      </c>
      <c r="L87" s="4">
        <v>57000</v>
      </c>
      <c r="M87" s="7">
        <f t="shared" si="8"/>
        <v>95500</v>
      </c>
      <c r="N87" s="2" t="s">
        <v>34</v>
      </c>
      <c r="O87" t="s">
        <v>23</v>
      </c>
      <c r="P87" s="2" t="s">
        <v>2366</v>
      </c>
      <c r="Q87" s="2">
        <v>5</v>
      </c>
      <c r="R87" s="2" t="s">
        <v>35</v>
      </c>
      <c r="S87" t="str">
        <f t="shared" si="9"/>
        <v>Sun</v>
      </c>
      <c r="T87" t="str">
        <f>VLOOKUP(A87,Status!$A$2:$B$1867,2,FALSE)</f>
        <v>Completed</v>
      </c>
    </row>
    <row r="88" spans="1:20" x14ac:dyDescent="0.3">
      <c r="A88" s="2" t="s">
        <v>233</v>
      </c>
      <c r="B88" s="3">
        <v>45683.273356481477</v>
      </c>
      <c r="C88" s="2" t="s">
        <v>136</v>
      </c>
      <c r="D88" s="2" t="s">
        <v>85</v>
      </c>
      <c r="E88" s="2" t="s">
        <v>171</v>
      </c>
      <c r="F88" s="4">
        <v>12000</v>
      </c>
      <c r="G88" s="5">
        <v>0.9</v>
      </c>
      <c r="H88" s="6">
        <v>0</v>
      </c>
      <c r="I88" s="7">
        <f t="shared" si="5"/>
        <v>10800</v>
      </c>
      <c r="J88" s="7">
        <f t="shared" si="6"/>
        <v>0</v>
      </c>
      <c r="K88" s="7">
        <f t="shared" si="7"/>
        <v>10800</v>
      </c>
      <c r="L88" s="4">
        <v>30000</v>
      </c>
      <c r="M88" s="7">
        <f t="shared" si="8"/>
        <v>40800</v>
      </c>
      <c r="N88" s="2" t="s">
        <v>22</v>
      </c>
      <c r="O88" t="s">
        <v>116</v>
      </c>
      <c r="P88" s="2" t="s">
        <v>2368</v>
      </c>
      <c r="Q88" s="2">
        <v>5</v>
      </c>
      <c r="R88" s="2" t="s">
        <v>35</v>
      </c>
      <c r="S88" t="str">
        <f t="shared" si="9"/>
        <v>Sun</v>
      </c>
      <c r="T88" t="str">
        <f>VLOOKUP(A88,Status!$A$2:$B$1867,2,FALSE)</f>
        <v>Cancelled</v>
      </c>
    </row>
    <row r="89" spans="1:20" x14ac:dyDescent="0.3">
      <c r="A89" s="2" t="s">
        <v>234</v>
      </c>
      <c r="B89" s="3">
        <v>45683.429548611108</v>
      </c>
      <c r="C89" s="2" t="s">
        <v>235</v>
      </c>
      <c r="D89" s="2" t="s">
        <v>236</v>
      </c>
      <c r="E89" s="2" t="s">
        <v>21</v>
      </c>
      <c r="F89" s="4">
        <v>10000</v>
      </c>
      <c r="G89" s="5">
        <v>2.2999999999999998</v>
      </c>
      <c r="H89" s="6">
        <v>0</v>
      </c>
      <c r="I89" s="7">
        <f t="shared" si="5"/>
        <v>23000</v>
      </c>
      <c r="J89" s="7">
        <f t="shared" si="6"/>
        <v>0</v>
      </c>
      <c r="K89" s="7">
        <f t="shared" si="7"/>
        <v>23000</v>
      </c>
      <c r="L89" s="4">
        <v>80000</v>
      </c>
      <c r="M89" s="7">
        <f t="shared" si="8"/>
        <v>103000</v>
      </c>
      <c r="N89" s="2" t="s">
        <v>59</v>
      </c>
      <c r="O89" t="s">
        <v>23</v>
      </c>
      <c r="P89" s="2" t="s">
        <v>2368</v>
      </c>
      <c r="Q89" s="2">
        <v>5</v>
      </c>
      <c r="R89" s="2" t="s">
        <v>35</v>
      </c>
      <c r="S89" t="str">
        <f t="shared" si="9"/>
        <v>Sun</v>
      </c>
      <c r="T89" t="str">
        <f>VLOOKUP(A89,Status!$A$2:$B$1867,2,FALSE)</f>
        <v>Completed</v>
      </c>
    </row>
    <row r="90" spans="1:20" x14ac:dyDescent="0.3">
      <c r="A90" s="2" t="s">
        <v>237</v>
      </c>
      <c r="B90" s="3">
        <v>45683.513020833343</v>
      </c>
      <c r="C90" s="2" t="s">
        <v>238</v>
      </c>
      <c r="D90" s="2" t="s">
        <v>230</v>
      </c>
      <c r="E90" s="2" t="s">
        <v>36</v>
      </c>
      <c r="F90" s="4">
        <v>13500</v>
      </c>
      <c r="G90" s="5">
        <v>2.1</v>
      </c>
      <c r="H90" s="6">
        <v>0</v>
      </c>
      <c r="I90" s="7">
        <f t="shared" si="5"/>
        <v>28350</v>
      </c>
      <c r="J90" s="7">
        <f t="shared" si="6"/>
        <v>0</v>
      </c>
      <c r="K90" s="7">
        <f t="shared" si="7"/>
        <v>28350</v>
      </c>
      <c r="L90" s="4">
        <v>28000</v>
      </c>
      <c r="M90" s="7">
        <f t="shared" si="8"/>
        <v>56350</v>
      </c>
      <c r="N90" s="2" t="s">
        <v>59</v>
      </c>
      <c r="O90" t="s">
        <v>23</v>
      </c>
      <c r="P90" s="2" t="s">
        <v>2371</v>
      </c>
      <c r="Q90" s="2">
        <v>3</v>
      </c>
      <c r="R90" s="2" t="s">
        <v>24</v>
      </c>
      <c r="S90" t="str">
        <f t="shared" si="9"/>
        <v>Sun</v>
      </c>
      <c r="T90" t="str">
        <f>VLOOKUP(A90,Status!$A$2:$B$1867,2,FALSE)</f>
        <v>Completed</v>
      </c>
    </row>
    <row r="91" spans="1:20" x14ac:dyDescent="0.3">
      <c r="A91" s="2" t="s">
        <v>239</v>
      </c>
      <c r="B91" s="3">
        <v>45683.543819444443</v>
      </c>
      <c r="C91" s="2" t="s">
        <v>232</v>
      </c>
      <c r="D91" s="2" t="s">
        <v>180</v>
      </c>
      <c r="E91" s="2" t="s">
        <v>76</v>
      </c>
      <c r="F91" s="4">
        <v>45000</v>
      </c>
      <c r="G91" s="5">
        <v>1.4</v>
      </c>
      <c r="H91" s="6">
        <v>0</v>
      </c>
      <c r="I91" s="7">
        <f t="shared" si="5"/>
        <v>62999.999999999993</v>
      </c>
      <c r="J91" s="7">
        <f t="shared" si="6"/>
        <v>0</v>
      </c>
      <c r="K91" s="7">
        <f t="shared" si="7"/>
        <v>62999.999999999993</v>
      </c>
      <c r="L91" s="4">
        <v>57000</v>
      </c>
      <c r="M91" s="7">
        <f t="shared" si="8"/>
        <v>120000</v>
      </c>
      <c r="N91" s="2" t="s">
        <v>34</v>
      </c>
      <c r="O91" t="s">
        <v>23</v>
      </c>
      <c r="P91" s="2" t="s">
        <v>2367</v>
      </c>
      <c r="Q91" s="2">
        <v>1</v>
      </c>
      <c r="R91" s="2" t="s">
        <v>35</v>
      </c>
      <c r="S91" t="str">
        <f t="shared" si="9"/>
        <v>Sun</v>
      </c>
      <c r="T91" t="str">
        <f>VLOOKUP(A91,Status!$A$2:$B$1867,2,FALSE)</f>
        <v>Completed</v>
      </c>
    </row>
    <row r="92" spans="1:20" x14ac:dyDescent="0.3">
      <c r="A92" s="2" t="s">
        <v>240</v>
      </c>
      <c r="B92" s="3">
        <v>45683.549618055556</v>
      </c>
      <c r="C92" s="2" t="s">
        <v>241</v>
      </c>
      <c r="D92" s="2" t="s">
        <v>45</v>
      </c>
      <c r="E92" s="2" t="s">
        <v>66</v>
      </c>
      <c r="F92" s="4">
        <v>46000</v>
      </c>
      <c r="G92" s="5">
        <v>0.4</v>
      </c>
      <c r="H92" s="6">
        <v>0</v>
      </c>
      <c r="I92" s="7">
        <f t="shared" si="5"/>
        <v>18400</v>
      </c>
      <c r="J92" s="7">
        <f t="shared" si="6"/>
        <v>0</v>
      </c>
      <c r="K92" s="7">
        <f t="shared" si="7"/>
        <v>18400</v>
      </c>
      <c r="L92" s="4">
        <v>43000</v>
      </c>
      <c r="M92" s="7">
        <f t="shared" si="8"/>
        <v>61400</v>
      </c>
      <c r="N92" s="2" t="s">
        <v>59</v>
      </c>
      <c r="O92" t="s">
        <v>23</v>
      </c>
      <c r="P92" s="2" t="s">
        <v>2367</v>
      </c>
      <c r="Q92" s="2">
        <v>4</v>
      </c>
      <c r="R92" s="2" t="s">
        <v>24</v>
      </c>
      <c r="S92" t="str">
        <f t="shared" si="9"/>
        <v>Sun</v>
      </c>
      <c r="T92" t="str">
        <f>VLOOKUP(A92,Status!$A$2:$B$1867,2,FALSE)</f>
        <v>Completed</v>
      </c>
    </row>
    <row r="93" spans="1:20" x14ac:dyDescent="0.3">
      <c r="A93" s="2" t="s">
        <v>242</v>
      </c>
      <c r="B93" s="3">
        <v>45683.569062499999</v>
      </c>
      <c r="C93" s="2" t="s">
        <v>243</v>
      </c>
      <c r="D93" s="2" t="s">
        <v>124</v>
      </c>
      <c r="E93" s="2" t="s">
        <v>100</v>
      </c>
      <c r="F93" s="4">
        <v>10000</v>
      </c>
      <c r="G93" s="5">
        <v>1.1000000000000001</v>
      </c>
      <c r="H93" s="6">
        <v>0</v>
      </c>
      <c r="I93" s="7">
        <f t="shared" si="5"/>
        <v>11000</v>
      </c>
      <c r="J93" s="7">
        <f t="shared" si="6"/>
        <v>0</v>
      </c>
      <c r="K93" s="7">
        <f t="shared" si="7"/>
        <v>11000</v>
      </c>
      <c r="L93" s="4">
        <v>59000</v>
      </c>
      <c r="M93" s="7">
        <f t="shared" si="8"/>
        <v>70000</v>
      </c>
      <c r="N93" s="2" t="s">
        <v>29</v>
      </c>
      <c r="O93" t="s">
        <v>70</v>
      </c>
      <c r="P93" s="2" t="s">
        <v>2368</v>
      </c>
      <c r="Q93" s="2">
        <v>2</v>
      </c>
      <c r="R93" s="2" t="s">
        <v>24</v>
      </c>
      <c r="S93" t="str">
        <f t="shared" si="9"/>
        <v>Sun</v>
      </c>
      <c r="T93" t="str">
        <f>VLOOKUP(A93,Status!$A$2:$B$1867,2,FALSE)</f>
        <v>Returned</v>
      </c>
    </row>
    <row r="94" spans="1:20" x14ac:dyDescent="0.3">
      <c r="A94" s="2" t="s">
        <v>242</v>
      </c>
      <c r="B94" s="3">
        <v>45683.569062499999</v>
      </c>
      <c r="C94" s="2" t="s">
        <v>243</v>
      </c>
      <c r="D94" s="2" t="s">
        <v>124</v>
      </c>
      <c r="E94" s="2" t="s">
        <v>183</v>
      </c>
      <c r="F94" s="4">
        <v>11000</v>
      </c>
      <c r="G94" s="5">
        <v>1.5</v>
      </c>
      <c r="H94" s="6">
        <v>0</v>
      </c>
      <c r="I94" s="7">
        <f t="shared" si="5"/>
        <v>16500</v>
      </c>
      <c r="J94" s="7">
        <f t="shared" si="6"/>
        <v>0</v>
      </c>
      <c r="K94" s="7">
        <f t="shared" si="7"/>
        <v>16500</v>
      </c>
      <c r="L94" s="4">
        <v>0</v>
      </c>
      <c r="M94" s="7">
        <f t="shared" si="8"/>
        <v>16500</v>
      </c>
      <c r="N94" s="2" t="s">
        <v>29</v>
      </c>
      <c r="O94" t="s">
        <v>70</v>
      </c>
      <c r="P94" s="2" t="s">
        <v>2368</v>
      </c>
      <c r="Q94" s="2">
        <v>2</v>
      </c>
      <c r="R94" s="2" t="s">
        <v>24</v>
      </c>
      <c r="S94" t="str">
        <f t="shared" si="9"/>
        <v>Sun</v>
      </c>
      <c r="T94" t="str">
        <f>VLOOKUP(A94,Status!$A$2:$B$1867,2,FALSE)</f>
        <v>Returned</v>
      </c>
    </row>
    <row r="95" spans="1:20" x14ac:dyDescent="0.3">
      <c r="A95" s="2" t="s">
        <v>244</v>
      </c>
      <c r="B95" s="3">
        <v>45683.580231481479</v>
      </c>
      <c r="C95" s="2" t="s">
        <v>245</v>
      </c>
      <c r="D95" s="2" t="s">
        <v>57</v>
      </c>
      <c r="E95" s="2" t="s">
        <v>191</v>
      </c>
      <c r="F95" s="4">
        <v>15500</v>
      </c>
      <c r="G95" s="5">
        <v>0.4</v>
      </c>
      <c r="H95" s="6">
        <v>0</v>
      </c>
      <c r="I95" s="7">
        <f t="shared" si="5"/>
        <v>6200</v>
      </c>
      <c r="J95" s="7">
        <f t="shared" si="6"/>
        <v>0</v>
      </c>
      <c r="K95" s="7">
        <f t="shared" si="7"/>
        <v>6200</v>
      </c>
      <c r="L95" s="4">
        <v>26000</v>
      </c>
      <c r="M95" s="7">
        <f t="shared" si="8"/>
        <v>32200</v>
      </c>
      <c r="N95" s="2" t="s">
        <v>34</v>
      </c>
      <c r="O95" t="s">
        <v>23</v>
      </c>
      <c r="P95" s="2" t="s">
        <v>2371</v>
      </c>
      <c r="Q95" s="2">
        <v>1</v>
      </c>
      <c r="R95" s="2" t="s">
        <v>24</v>
      </c>
      <c r="S95" t="str">
        <f t="shared" si="9"/>
        <v>Sun</v>
      </c>
      <c r="T95" t="str">
        <f>VLOOKUP(A95,Status!$A$2:$B$1867,2,FALSE)</f>
        <v>Completed</v>
      </c>
    </row>
    <row r="96" spans="1:20" x14ac:dyDescent="0.3">
      <c r="A96" s="2" t="s">
        <v>246</v>
      </c>
      <c r="B96" s="3">
        <v>45683.60083333333</v>
      </c>
      <c r="C96" s="2" t="s">
        <v>247</v>
      </c>
      <c r="D96" s="2" t="s">
        <v>99</v>
      </c>
      <c r="E96" s="2" t="s">
        <v>21</v>
      </c>
      <c r="F96" s="4">
        <v>10000</v>
      </c>
      <c r="G96" s="5">
        <v>1</v>
      </c>
      <c r="H96" s="6">
        <v>0</v>
      </c>
      <c r="I96" s="7">
        <f t="shared" si="5"/>
        <v>10000</v>
      </c>
      <c r="J96" s="7">
        <f t="shared" si="6"/>
        <v>0</v>
      </c>
      <c r="K96" s="7">
        <f t="shared" si="7"/>
        <v>10000</v>
      </c>
      <c r="L96" s="4">
        <v>97000</v>
      </c>
      <c r="M96" s="7">
        <f t="shared" si="8"/>
        <v>107000</v>
      </c>
      <c r="N96" s="2" t="s">
        <v>29</v>
      </c>
      <c r="O96" t="s">
        <v>23</v>
      </c>
      <c r="P96" s="2" t="s">
        <v>2367</v>
      </c>
      <c r="Q96" s="2">
        <v>2</v>
      </c>
      <c r="R96" s="2" t="s">
        <v>24</v>
      </c>
      <c r="S96" t="str">
        <f t="shared" si="9"/>
        <v>Sun</v>
      </c>
      <c r="T96" t="str">
        <f>VLOOKUP(A96,Status!$A$2:$B$1867,2,FALSE)</f>
        <v>Completed</v>
      </c>
    </row>
    <row r="97" spans="1:20" x14ac:dyDescent="0.3">
      <c r="A97" s="2" t="s">
        <v>248</v>
      </c>
      <c r="B97" s="3">
        <v>45683.613923611112</v>
      </c>
      <c r="C97" s="2" t="s">
        <v>249</v>
      </c>
      <c r="D97" s="2" t="s">
        <v>41</v>
      </c>
      <c r="E97" s="2" t="s">
        <v>144</v>
      </c>
      <c r="F97" s="4">
        <v>10000</v>
      </c>
      <c r="G97" s="5">
        <v>1.1000000000000001</v>
      </c>
      <c r="H97" s="6">
        <v>0</v>
      </c>
      <c r="I97" s="7">
        <f t="shared" si="5"/>
        <v>11000</v>
      </c>
      <c r="J97" s="7">
        <f t="shared" si="6"/>
        <v>0</v>
      </c>
      <c r="K97" s="7">
        <f t="shared" si="7"/>
        <v>11000</v>
      </c>
      <c r="L97" s="4">
        <v>93000</v>
      </c>
      <c r="M97" s="7">
        <f t="shared" si="8"/>
        <v>104000</v>
      </c>
      <c r="N97" s="2" t="s">
        <v>29</v>
      </c>
      <c r="O97" t="s">
        <v>23</v>
      </c>
      <c r="P97" s="2" t="s">
        <v>2368</v>
      </c>
      <c r="Q97" s="2">
        <v>3</v>
      </c>
      <c r="R97" s="2" t="s">
        <v>24</v>
      </c>
      <c r="S97" t="str">
        <f t="shared" si="9"/>
        <v>Sun</v>
      </c>
      <c r="T97" t="str">
        <f>VLOOKUP(A97,Status!$A$2:$B$1867,2,FALSE)</f>
        <v>Completed</v>
      </c>
    </row>
    <row r="98" spans="1:20" x14ac:dyDescent="0.3">
      <c r="A98" s="2" t="s">
        <v>250</v>
      </c>
      <c r="B98" s="3">
        <v>45683.821817129632</v>
      </c>
      <c r="C98" s="2" t="s">
        <v>232</v>
      </c>
      <c r="D98" s="2" t="s">
        <v>180</v>
      </c>
      <c r="E98" s="2" t="s">
        <v>33</v>
      </c>
      <c r="F98" s="4">
        <v>20000</v>
      </c>
      <c r="G98" s="5">
        <v>2</v>
      </c>
      <c r="H98" s="6">
        <v>0</v>
      </c>
      <c r="I98" s="7">
        <f t="shared" si="5"/>
        <v>40000</v>
      </c>
      <c r="J98" s="7">
        <f t="shared" si="6"/>
        <v>0</v>
      </c>
      <c r="K98" s="7">
        <f t="shared" si="7"/>
        <v>40000</v>
      </c>
      <c r="L98" s="4">
        <v>57000</v>
      </c>
      <c r="M98" s="7">
        <f t="shared" si="8"/>
        <v>97000</v>
      </c>
      <c r="N98" s="2" t="s">
        <v>22</v>
      </c>
      <c r="O98" t="s">
        <v>23</v>
      </c>
      <c r="P98" s="2" t="s">
        <v>2371</v>
      </c>
      <c r="Q98" s="2">
        <v>1</v>
      </c>
      <c r="R98" s="2" t="s">
        <v>35</v>
      </c>
      <c r="S98" t="str">
        <f t="shared" si="9"/>
        <v>Sun</v>
      </c>
      <c r="T98" t="str">
        <f>VLOOKUP(A98,Status!$A$2:$B$1867,2,FALSE)</f>
        <v>Completed</v>
      </c>
    </row>
    <row r="99" spans="1:20" x14ac:dyDescent="0.3">
      <c r="A99" s="2" t="s">
        <v>251</v>
      </c>
      <c r="B99" s="3">
        <v>45683.897777777784</v>
      </c>
      <c r="C99" s="2" t="s">
        <v>252</v>
      </c>
      <c r="D99" s="2" t="s">
        <v>253</v>
      </c>
      <c r="E99" s="2" t="s">
        <v>76</v>
      </c>
      <c r="F99" s="4">
        <v>45000</v>
      </c>
      <c r="G99" s="5">
        <v>1.4</v>
      </c>
      <c r="H99" s="6">
        <v>0</v>
      </c>
      <c r="I99" s="7">
        <f t="shared" si="5"/>
        <v>62999.999999999993</v>
      </c>
      <c r="J99" s="7">
        <f t="shared" si="6"/>
        <v>0</v>
      </c>
      <c r="K99" s="7">
        <f t="shared" si="7"/>
        <v>62999.999999999993</v>
      </c>
      <c r="L99" s="4">
        <v>18000</v>
      </c>
      <c r="M99" s="7">
        <f t="shared" si="8"/>
        <v>81000</v>
      </c>
      <c r="N99" s="2" t="s">
        <v>34</v>
      </c>
      <c r="O99" t="s">
        <v>23</v>
      </c>
      <c r="P99" s="2" t="s">
        <v>2367</v>
      </c>
      <c r="Q99" s="2">
        <v>3</v>
      </c>
      <c r="R99" s="2" t="s">
        <v>24</v>
      </c>
      <c r="S99" t="str">
        <f t="shared" si="9"/>
        <v>Sun</v>
      </c>
      <c r="T99" t="str">
        <f>VLOOKUP(A99,Status!$A$2:$B$1867,2,FALSE)</f>
        <v>Completed</v>
      </c>
    </row>
    <row r="100" spans="1:20" x14ac:dyDescent="0.3">
      <c r="A100" s="2" t="s">
        <v>254</v>
      </c>
      <c r="B100" s="3">
        <v>45683.902939814812</v>
      </c>
      <c r="C100" s="2" t="s">
        <v>173</v>
      </c>
      <c r="D100" s="2" t="s">
        <v>174</v>
      </c>
      <c r="E100" s="2" t="s">
        <v>100</v>
      </c>
      <c r="F100" s="4">
        <v>10000</v>
      </c>
      <c r="G100" s="5">
        <v>0.8</v>
      </c>
      <c r="H100" s="6">
        <v>0</v>
      </c>
      <c r="I100" s="7">
        <f t="shared" si="5"/>
        <v>8000</v>
      </c>
      <c r="J100" s="7">
        <f t="shared" si="6"/>
        <v>0</v>
      </c>
      <c r="K100" s="7">
        <f t="shared" si="7"/>
        <v>8000</v>
      </c>
      <c r="L100" s="4">
        <v>48000</v>
      </c>
      <c r="M100" s="7">
        <f t="shared" si="8"/>
        <v>56000</v>
      </c>
      <c r="N100" s="2" t="s">
        <v>22</v>
      </c>
      <c r="O100" t="s">
        <v>23</v>
      </c>
      <c r="P100" s="2" t="s">
        <v>2371</v>
      </c>
      <c r="Q100" s="2">
        <v>4</v>
      </c>
      <c r="R100" s="2" t="s">
        <v>24</v>
      </c>
      <c r="S100" t="str">
        <f t="shared" si="9"/>
        <v>Sun</v>
      </c>
      <c r="T100" t="str">
        <f>VLOOKUP(A100,Status!$A$2:$B$1867,2,FALSE)</f>
        <v>Completed</v>
      </c>
    </row>
    <row r="101" spans="1:20" x14ac:dyDescent="0.3">
      <c r="A101" s="2" t="s">
        <v>255</v>
      </c>
      <c r="B101" s="3">
        <v>45683.943148148152</v>
      </c>
      <c r="C101" s="2" t="s">
        <v>256</v>
      </c>
      <c r="D101" s="2" t="s">
        <v>112</v>
      </c>
      <c r="E101" s="2" t="s">
        <v>42</v>
      </c>
      <c r="F101" s="4">
        <v>40000</v>
      </c>
      <c r="G101" s="5">
        <v>0.5</v>
      </c>
      <c r="H101" s="6">
        <v>0</v>
      </c>
      <c r="I101" s="7">
        <f t="shared" si="5"/>
        <v>20000</v>
      </c>
      <c r="J101" s="7">
        <f t="shared" si="6"/>
        <v>0</v>
      </c>
      <c r="K101" s="7">
        <f t="shared" si="7"/>
        <v>20000</v>
      </c>
      <c r="L101" s="4">
        <v>0</v>
      </c>
      <c r="M101" s="7">
        <f t="shared" si="8"/>
        <v>20000</v>
      </c>
      <c r="N101" s="2" t="s">
        <v>34</v>
      </c>
      <c r="O101" t="s">
        <v>23</v>
      </c>
      <c r="P101" s="2" t="s">
        <v>2369</v>
      </c>
      <c r="Q101" s="2">
        <v>1</v>
      </c>
      <c r="R101" s="2" t="s">
        <v>24</v>
      </c>
      <c r="S101" t="str">
        <f t="shared" si="9"/>
        <v>Sun</v>
      </c>
      <c r="T101" t="str">
        <f>VLOOKUP(A101,Status!$A$2:$B$1867,2,FALSE)</f>
        <v>Completed</v>
      </c>
    </row>
    <row r="102" spans="1:20" x14ac:dyDescent="0.3">
      <c r="A102" s="2" t="s">
        <v>257</v>
      </c>
      <c r="B102" s="3">
        <v>45684.002789351849</v>
      </c>
      <c r="C102" s="2" t="s">
        <v>258</v>
      </c>
      <c r="D102" s="2" t="s">
        <v>124</v>
      </c>
      <c r="E102" s="2" t="s">
        <v>58</v>
      </c>
      <c r="F102" s="4">
        <v>17500</v>
      </c>
      <c r="G102" s="5">
        <v>1.5</v>
      </c>
      <c r="H102" s="6">
        <v>0</v>
      </c>
      <c r="I102" s="7">
        <f t="shared" si="5"/>
        <v>26250</v>
      </c>
      <c r="J102" s="7">
        <f t="shared" si="6"/>
        <v>0</v>
      </c>
      <c r="K102" s="7">
        <f t="shared" si="7"/>
        <v>26250</v>
      </c>
      <c r="L102" s="4">
        <v>59000</v>
      </c>
      <c r="M102" s="7">
        <f t="shared" si="8"/>
        <v>85250</v>
      </c>
      <c r="N102" s="2" t="s">
        <v>22</v>
      </c>
      <c r="O102" t="s">
        <v>70</v>
      </c>
      <c r="P102" s="2" t="s">
        <v>2367</v>
      </c>
      <c r="Q102" s="2">
        <v>3</v>
      </c>
      <c r="R102" s="2" t="s">
        <v>24</v>
      </c>
      <c r="S102" t="str">
        <f t="shared" si="9"/>
        <v>Mon</v>
      </c>
      <c r="T102" t="str">
        <f>VLOOKUP(A102,Status!$A$2:$B$1867,2,FALSE)</f>
        <v>Returned</v>
      </c>
    </row>
    <row r="103" spans="1:20" x14ac:dyDescent="0.3">
      <c r="A103" s="2" t="s">
        <v>259</v>
      </c>
      <c r="B103" s="3">
        <v>45684.120532407411</v>
      </c>
      <c r="C103" s="2" t="s">
        <v>260</v>
      </c>
      <c r="D103" s="2" t="s">
        <v>165</v>
      </c>
      <c r="E103" s="2" t="s">
        <v>171</v>
      </c>
      <c r="F103" s="4">
        <v>12000</v>
      </c>
      <c r="G103" s="5">
        <v>0.5</v>
      </c>
      <c r="H103" s="6">
        <v>0</v>
      </c>
      <c r="I103" s="7">
        <f t="shared" si="5"/>
        <v>6000</v>
      </c>
      <c r="J103" s="7">
        <f t="shared" si="6"/>
        <v>0</v>
      </c>
      <c r="K103" s="7">
        <f t="shared" si="7"/>
        <v>6000</v>
      </c>
      <c r="L103" s="4">
        <v>49000</v>
      </c>
      <c r="M103" s="7">
        <f t="shared" si="8"/>
        <v>55000</v>
      </c>
      <c r="N103" s="2" t="s">
        <v>22</v>
      </c>
      <c r="O103" t="s">
        <v>23</v>
      </c>
      <c r="P103" s="2" t="s">
        <v>2366</v>
      </c>
      <c r="Q103" s="2">
        <v>4</v>
      </c>
      <c r="R103" s="2" t="s">
        <v>35</v>
      </c>
      <c r="S103" t="str">
        <f t="shared" si="9"/>
        <v>Mon</v>
      </c>
      <c r="T103" t="str">
        <f>VLOOKUP(A103,Status!$A$2:$B$1867,2,FALSE)</f>
        <v>Completed</v>
      </c>
    </row>
    <row r="104" spans="1:20" x14ac:dyDescent="0.3">
      <c r="A104" s="2" t="s">
        <v>261</v>
      </c>
      <c r="B104" s="3">
        <v>45684.156041666669</v>
      </c>
      <c r="C104" s="2" t="s">
        <v>262</v>
      </c>
      <c r="D104" s="2" t="s">
        <v>45</v>
      </c>
      <c r="E104" s="2" t="s">
        <v>50</v>
      </c>
      <c r="F104" s="4">
        <v>26000</v>
      </c>
      <c r="G104" s="5">
        <v>0.8</v>
      </c>
      <c r="H104" s="6">
        <v>0</v>
      </c>
      <c r="I104" s="7">
        <f t="shared" si="5"/>
        <v>20800</v>
      </c>
      <c r="J104" s="7">
        <f t="shared" si="6"/>
        <v>0</v>
      </c>
      <c r="K104" s="7">
        <f t="shared" si="7"/>
        <v>20800</v>
      </c>
      <c r="L104" s="4">
        <v>43000</v>
      </c>
      <c r="M104" s="7">
        <f t="shared" si="8"/>
        <v>63800</v>
      </c>
      <c r="N104" s="2" t="s">
        <v>29</v>
      </c>
      <c r="O104" t="s">
        <v>23</v>
      </c>
      <c r="P104" s="2" t="s">
        <v>2371</v>
      </c>
      <c r="Q104" s="2">
        <v>2</v>
      </c>
      <c r="R104" s="2" t="s">
        <v>24</v>
      </c>
      <c r="S104" t="str">
        <f t="shared" si="9"/>
        <v>Mon</v>
      </c>
      <c r="T104" t="str">
        <f>VLOOKUP(A104,Status!$A$2:$B$1867,2,FALSE)</f>
        <v>Completed</v>
      </c>
    </row>
    <row r="105" spans="1:20" x14ac:dyDescent="0.3">
      <c r="A105" s="2" t="s">
        <v>263</v>
      </c>
      <c r="B105" s="3">
        <v>45684.362175925933</v>
      </c>
      <c r="C105" s="2" t="s">
        <v>264</v>
      </c>
      <c r="D105" s="2" t="s">
        <v>186</v>
      </c>
      <c r="E105" s="2" t="s">
        <v>21</v>
      </c>
      <c r="F105" s="4">
        <v>10000</v>
      </c>
      <c r="G105" s="5">
        <v>2.4</v>
      </c>
      <c r="H105" s="6">
        <v>0</v>
      </c>
      <c r="I105" s="7">
        <f t="shared" si="5"/>
        <v>24000</v>
      </c>
      <c r="J105" s="7">
        <f t="shared" si="6"/>
        <v>0</v>
      </c>
      <c r="K105" s="7">
        <f t="shared" si="7"/>
        <v>24000</v>
      </c>
      <c r="L105" s="4">
        <v>87000</v>
      </c>
      <c r="M105" s="7">
        <f t="shared" si="8"/>
        <v>111000</v>
      </c>
      <c r="N105" s="2" t="s">
        <v>29</v>
      </c>
      <c r="O105" t="s">
        <v>23</v>
      </c>
      <c r="P105" s="2" t="s">
        <v>2371</v>
      </c>
      <c r="Q105" s="2">
        <v>5</v>
      </c>
      <c r="R105" s="2" t="s">
        <v>24</v>
      </c>
      <c r="S105" t="str">
        <f t="shared" si="9"/>
        <v>Mon</v>
      </c>
      <c r="T105" t="str">
        <f>VLOOKUP(A105,Status!$A$2:$B$1867,2,FALSE)</f>
        <v>Completed</v>
      </c>
    </row>
    <row r="106" spans="1:20" x14ac:dyDescent="0.3">
      <c r="A106" s="2" t="s">
        <v>265</v>
      </c>
      <c r="B106" s="3">
        <v>45684.382743055547</v>
      </c>
      <c r="C106" s="2" t="s">
        <v>266</v>
      </c>
      <c r="D106" s="2" t="s">
        <v>88</v>
      </c>
      <c r="E106" s="2" t="s">
        <v>162</v>
      </c>
      <c r="F106" s="4">
        <v>115000</v>
      </c>
      <c r="G106" s="5">
        <v>1</v>
      </c>
      <c r="H106" s="6">
        <v>0</v>
      </c>
      <c r="I106" s="7">
        <f t="shared" si="5"/>
        <v>115000</v>
      </c>
      <c r="J106" s="7">
        <f t="shared" si="6"/>
        <v>0</v>
      </c>
      <c r="K106" s="7">
        <f t="shared" si="7"/>
        <v>115000</v>
      </c>
      <c r="L106" s="4">
        <v>49000</v>
      </c>
      <c r="M106" s="7">
        <f t="shared" si="8"/>
        <v>164000</v>
      </c>
      <c r="N106" s="2" t="s">
        <v>34</v>
      </c>
      <c r="O106" t="s">
        <v>70</v>
      </c>
      <c r="P106" s="2" t="s">
        <v>2366</v>
      </c>
      <c r="Q106" s="2">
        <v>2</v>
      </c>
      <c r="R106" s="2" t="s">
        <v>24</v>
      </c>
      <c r="S106" t="str">
        <f t="shared" si="9"/>
        <v>Mon</v>
      </c>
      <c r="T106" t="str">
        <f>VLOOKUP(A106,Status!$A$2:$B$1867,2,FALSE)</f>
        <v>Returned</v>
      </c>
    </row>
    <row r="107" spans="1:20" x14ac:dyDescent="0.3">
      <c r="A107" s="2" t="s">
        <v>267</v>
      </c>
      <c r="B107" s="3">
        <v>45684.401307870372</v>
      </c>
      <c r="C107" s="2" t="s">
        <v>268</v>
      </c>
      <c r="D107" s="2" t="s">
        <v>112</v>
      </c>
      <c r="E107" s="2" t="s">
        <v>42</v>
      </c>
      <c r="F107" s="4">
        <v>40000</v>
      </c>
      <c r="G107" s="5">
        <v>0.5</v>
      </c>
      <c r="H107" s="6">
        <v>0</v>
      </c>
      <c r="I107" s="7">
        <f t="shared" si="5"/>
        <v>20000</v>
      </c>
      <c r="J107" s="7">
        <f t="shared" si="6"/>
        <v>0</v>
      </c>
      <c r="K107" s="7">
        <f t="shared" si="7"/>
        <v>20000</v>
      </c>
      <c r="L107" s="4">
        <v>0</v>
      </c>
      <c r="M107" s="7">
        <f t="shared" si="8"/>
        <v>20000</v>
      </c>
      <c r="N107" s="2" t="s">
        <v>29</v>
      </c>
      <c r="O107" t="s">
        <v>23</v>
      </c>
      <c r="P107" s="2" t="s">
        <v>2371</v>
      </c>
      <c r="Q107" s="2">
        <v>4</v>
      </c>
      <c r="R107" s="2" t="s">
        <v>24</v>
      </c>
      <c r="S107" t="str">
        <f t="shared" si="9"/>
        <v>Mon</v>
      </c>
      <c r="T107" t="str">
        <f>VLOOKUP(A107,Status!$A$2:$B$1867,2,FALSE)</f>
        <v>Completed</v>
      </c>
    </row>
    <row r="108" spans="1:20" x14ac:dyDescent="0.3">
      <c r="A108" s="2" t="s">
        <v>269</v>
      </c>
      <c r="B108" s="3">
        <v>45684.419895833344</v>
      </c>
      <c r="C108" s="2" t="s">
        <v>245</v>
      </c>
      <c r="D108" s="2" t="s">
        <v>57</v>
      </c>
      <c r="E108" s="2" t="s">
        <v>191</v>
      </c>
      <c r="F108" s="4">
        <v>15500</v>
      </c>
      <c r="G108" s="5">
        <v>0.1</v>
      </c>
      <c r="H108" s="6">
        <v>0</v>
      </c>
      <c r="I108" s="7">
        <f t="shared" si="5"/>
        <v>1550</v>
      </c>
      <c r="J108" s="7">
        <f t="shared" si="6"/>
        <v>0</v>
      </c>
      <c r="K108" s="7">
        <f t="shared" si="7"/>
        <v>1550</v>
      </c>
      <c r="L108" s="4">
        <v>26000</v>
      </c>
      <c r="M108" s="7">
        <f t="shared" si="8"/>
        <v>27550</v>
      </c>
      <c r="N108" s="2" t="s">
        <v>34</v>
      </c>
      <c r="O108" t="s">
        <v>23</v>
      </c>
      <c r="P108" s="2" t="s">
        <v>2369</v>
      </c>
      <c r="Q108" s="2">
        <v>1</v>
      </c>
      <c r="R108" s="2" t="s">
        <v>24</v>
      </c>
      <c r="S108" t="str">
        <f t="shared" si="9"/>
        <v>Mon</v>
      </c>
      <c r="T108" t="str">
        <f>VLOOKUP(A108,Status!$A$2:$B$1867,2,FALSE)</f>
        <v>Completed</v>
      </c>
    </row>
    <row r="109" spans="1:20" x14ac:dyDescent="0.3">
      <c r="A109" s="2" t="s">
        <v>270</v>
      </c>
      <c r="B109" s="3">
        <v>45684.457407407397</v>
      </c>
      <c r="C109" s="2" t="s">
        <v>87</v>
      </c>
      <c r="D109" s="2" t="s">
        <v>88</v>
      </c>
      <c r="E109" s="2" t="s">
        <v>54</v>
      </c>
      <c r="F109" s="4">
        <v>14000</v>
      </c>
      <c r="G109" s="5">
        <v>1.2</v>
      </c>
      <c r="H109" s="6">
        <v>0</v>
      </c>
      <c r="I109" s="7">
        <f t="shared" si="5"/>
        <v>16800</v>
      </c>
      <c r="J109" s="7">
        <f t="shared" si="6"/>
        <v>0</v>
      </c>
      <c r="K109" s="7">
        <f t="shared" si="7"/>
        <v>16800</v>
      </c>
      <c r="L109" s="4">
        <v>49000</v>
      </c>
      <c r="M109" s="7">
        <f t="shared" si="8"/>
        <v>65800</v>
      </c>
      <c r="N109" s="2" t="s">
        <v>22</v>
      </c>
      <c r="O109" t="s">
        <v>23</v>
      </c>
      <c r="P109" s="2" t="s">
        <v>2366</v>
      </c>
      <c r="Q109" s="2">
        <v>2</v>
      </c>
      <c r="R109" s="2" t="s">
        <v>24</v>
      </c>
      <c r="S109" t="str">
        <f t="shared" si="9"/>
        <v>Mon</v>
      </c>
      <c r="T109" t="str">
        <f>VLOOKUP(A109,Status!$A$2:$B$1867,2,FALSE)</f>
        <v>Completed</v>
      </c>
    </row>
    <row r="110" spans="1:20" x14ac:dyDescent="0.3">
      <c r="A110" s="2" t="s">
        <v>271</v>
      </c>
      <c r="B110" s="3">
        <v>45684.475821759261</v>
      </c>
      <c r="C110" s="2" t="s">
        <v>272</v>
      </c>
      <c r="D110" s="2" t="s">
        <v>141</v>
      </c>
      <c r="E110" s="2" t="s">
        <v>66</v>
      </c>
      <c r="F110" s="4">
        <v>46000</v>
      </c>
      <c r="G110" s="5">
        <v>0.5</v>
      </c>
      <c r="H110" s="6">
        <v>0</v>
      </c>
      <c r="I110" s="7">
        <f t="shared" si="5"/>
        <v>23000</v>
      </c>
      <c r="J110" s="7">
        <f t="shared" si="6"/>
        <v>0</v>
      </c>
      <c r="K110" s="7">
        <f t="shared" si="7"/>
        <v>23000</v>
      </c>
      <c r="L110" s="4">
        <v>55000</v>
      </c>
      <c r="M110" s="7">
        <f t="shared" si="8"/>
        <v>78000</v>
      </c>
      <c r="N110" s="2" t="s">
        <v>29</v>
      </c>
      <c r="O110" t="s">
        <v>23</v>
      </c>
      <c r="P110" s="2" t="s">
        <v>2367</v>
      </c>
      <c r="Q110" s="2">
        <v>4</v>
      </c>
      <c r="R110" s="2" t="s">
        <v>24</v>
      </c>
      <c r="S110" t="str">
        <f t="shared" si="9"/>
        <v>Mon</v>
      </c>
      <c r="T110" t="str">
        <f>VLOOKUP(A110,Status!$A$2:$B$1867,2,FALSE)</f>
        <v>Completed</v>
      </c>
    </row>
    <row r="111" spans="1:20" x14ac:dyDescent="0.3">
      <c r="A111" s="2" t="s">
        <v>273</v>
      </c>
      <c r="B111" s="3">
        <v>45684.525833333333</v>
      </c>
      <c r="C111" s="2" t="s">
        <v>274</v>
      </c>
      <c r="D111" s="2" t="s">
        <v>85</v>
      </c>
      <c r="E111" s="2" t="s">
        <v>171</v>
      </c>
      <c r="F111" s="4">
        <v>12000</v>
      </c>
      <c r="G111" s="5">
        <v>0.8</v>
      </c>
      <c r="H111" s="6">
        <v>0</v>
      </c>
      <c r="I111" s="7">
        <f t="shared" si="5"/>
        <v>9600</v>
      </c>
      <c r="J111" s="7">
        <f t="shared" si="6"/>
        <v>0</v>
      </c>
      <c r="K111" s="7">
        <f t="shared" si="7"/>
        <v>9600</v>
      </c>
      <c r="L111" s="4">
        <v>30000</v>
      </c>
      <c r="M111" s="7">
        <f t="shared" si="8"/>
        <v>39600</v>
      </c>
      <c r="N111" s="2" t="s">
        <v>59</v>
      </c>
      <c r="O111" t="s">
        <v>23</v>
      </c>
      <c r="P111" s="2" t="s">
        <v>2368</v>
      </c>
      <c r="Q111" s="2">
        <v>5</v>
      </c>
      <c r="R111" s="2" t="s">
        <v>24</v>
      </c>
      <c r="S111" t="str">
        <f t="shared" si="9"/>
        <v>Mon</v>
      </c>
      <c r="T111" t="str">
        <f>VLOOKUP(A111,Status!$A$2:$B$1867,2,FALSE)</f>
        <v>Completed</v>
      </c>
    </row>
    <row r="112" spans="1:20" x14ac:dyDescent="0.3">
      <c r="A112" s="2" t="s">
        <v>275</v>
      </c>
      <c r="B112" s="3">
        <v>45684.606493055559</v>
      </c>
      <c r="C112" s="2" t="s">
        <v>276</v>
      </c>
      <c r="D112" s="2" t="s">
        <v>20</v>
      </c>
      <c r="E112" s="2" t="s">
        <v>33</v>
      </c>
      <c r="F112" s="4">
        <v>20000</v>
      </c>
      <c r="G112" s="5">
        <v>2.9</v>
      </c>
      <c r="H112" s="6">
        <v>0</v>
      </c>
      <c r="I112" s="7">
        <f t="shared" si="5"/>
        <v>58000</v>
      </c>
      <c r="J112" s="7">
        <f t="shared" si="6"/>
        <v>0</v>
      </c>
      <c r="K112" s="7">
        <f t="shared" si="7"/>
        <v>58000</v>
      </c>
      <c r="L112" s="4">
        <v>15000</v>
      </c>
      <c r="M112" s="7">
        <f t="shared" si="8"/>
        <v>73000</v>
      </c>
      <c r="N112" s="2" t="s">
        <v>29</v>
      </c>
      <c r="O112" t="s">
        <v>23</v>
      </c>
      <c r="P112" s="2" t="s">
        <v>2367</v>
      </c>
      <c r="Q112" s="2">
        <v>2</v>
      </c>
      <c r="R112" s="2" t="s">
        <v>35</v>
      </c>
      <c r="S112" t="str">
        <f t="shared" si="9"/>
        <v>Mon</v>
      </c>
      <c r="T112" t="str">
        <f>VLOOKUP(A112,Status!$A$2:$B$1867,2,FALSE)</f>
        <v>Completed</v>
      </c>
    </row>
    <row r="113" spans="1:20" x14ac:dyDescent="0.3">
      <c r="A113" s="2" t="s">
        <v>277</v>
      </c>
      <c r="B113" s="3">
        <v>45684.620844907397</v>
      </c>
      <c r="C113" s="2" t="s">
        <v>278</v>
      </c>
      <c r="D113" s="2" t="s">
        <v>253</v>
      </c>
      <c r="E113" s="2" t="s">
        <v>81</v>
      </c>
      <c r="F113" s="4">
        <v>15000</v>
      </c>
      <c r="G113" s="5">
        <v>1.3</v>
      </c>
      <c r="H113" s="6">
        <v>0</v>
      </c>
      <c r="I113" s="7">
        <f t="shared" si="5"/>
        <v>19500</v>
      </c>
      <c r="J113" s="7">
        <f t="shared" si="6"/>
        <v>0</v>
      </c>
      <c r="K113" s="7">
        <f t="shared" si="7"/>
        <v>19500</v>
      </c>
      <c r="L113" s="4">
        <v>18000</v>
      </c>
      <c r="M113" s="7">
        <f t="shared" si="8"/>
        <v>37500</v>
      </c>
      <c r="N113" s="2" t="s">
        <v>34</v>
      </c>
      <c r="O113" t="s">
        <v>23</v>
      </c>
      <c r="P113" s="2" t="s">
        <v>2367</v>
      </c>
      <c r="Q113" s="2">
        <v>1</v>
      </c>
      <c r="R113" s="2" t="s">
        <v>24</v>
      </c>
      <c r="S113" t="str">
        <f t="shared" si="9"/>
        <v>Mon</v>
      </c>
      <c r="T113" t="str">
        <f>VLOOKUP(A113,Status!$A$2:$B$1867,2,FALSE)</f>
        <v>Completed</v>
      </c>
    </row>
    <row r="114" spans="1:20" x14ac:dyDescent="0.3">
      <c r="A114" s="2" t="s">
        <v>279</v>
      </c>
      <c r="B114" s="3">
        <v>45684.634583333333</v>
      </c>
      <c r="C114" s="2" t="s">
        <v>280</v>
      </c>
      <c r="D114" s="2" t="s">
        <v>20</v>
      </c>
      <c r="E114" s="2" t="s">
        <v>81</v>
      </c>
      <c r="F114" s="4">
        <v>15000</v>
      </c>
      <c r="G114" s="5">
        <v>1.6</v>
      </c>
      <c r="H114" s="6">
        <v>0</v>
      </c>
      <c r="I114" s="7">
        <f t="shared" si="5"/>
        <v>24000</v>
      </c>
      <c r="J114" s="7">
        <f t="shared" si="6"/>
        <v>0</v>
      </c>
      <c r="K114" s="7">
        <f t="shared" si="7"/>
        <v>24000</v>
      </c>
      <c r="L114" s="4">
        <v>15000</v>
      </c>
      <c r="M114" s="7">
        <f t="shared" si="8"/>
        <v>39000</v>
      </c>
      <c r="N114" s="2" t="s">
        <v>59</v>
      </c>
      <c r="O114" t="s">
        <v>23</v>
      </c>
      <c r="P114" s="2" t="s">
        <v>2366</v>
      </c>
      <c r="Q114" s="2">
        <v>3</v>
      </c>
      <c r="R114" s="2" t="s">
        <v>24</v>
      </c>
      <c r="S114" t="str">
        <f t="shared" si="9"/>
        <v>Mon</v>
      </c>
      <c r="T114" t="str">
        <f>VLOOKUP(A114,Status!$A$2:$B$1867,2,FALSE)</f>
        <v>Completed</v>
      </c>
    </row>
    <row r="115" spans="1:20" x14ac:dyDescent="0.3">
      <c r="A115" s="2" t="s">
        <v>281</v>
      </c>
      <c r="B115" s="3">
        <v>45684.690555555557</v>
      </c>
      <c r="C115" s="2" t="s">
        <v>282</v>
      </c>
      <c r="D115" s="2" t="s">
        <v>45</v>
      </c>
      <c r="E115" s="2" t="s">
        <v>66</v>
      </c>
      <c r="F115" s="4">
        <v>46000</v>
      </c>
      <c r="G115" s="5">
        <v>0.5</v>
      </c>
      <c r="H115" s="6">
        <v>0</v>
      </c>
      <c r="I115" s="7">
        <f t="shared" si="5"/>
        <v>23000</v>
      </c>
      <c r="J115" s="7">
        <f t="shared" si="6"/>
        <v>0</v>
      </c>
      <c r="K115" s="7">
        <f t="shared" si="7"/>
        <v>23000</v>
      </c>
      <c r="L115" s="4">
        <v>43000</v>
      </c>
      <c r="M115" s="7">
        <f t="shared" si="8"/>
        <v>66000</v>
      </c>
      <c r="N115" s="2" t="s">
        <v>22</v>
      </c>
      <c r="O115" t="s">
        <v>70</v>
      </c>
      <c r="P115" s="2" t="s">
        <v>2371</v>
      </c>
      <c r="Q115" s="2">
        <v>3</v>
      </c>
      <c r="R115" s="2" t="s">
        <v>35</v>
      </c>
      <c r="S115" t="str">
        <f t="shared" si="9"/>
        <v>Mon</v>
      </c>
      <c r="T115" t="str">
        <f>VLOOKUP(A115,Status!$A$2:$B$1867,2,FALSE)</f>
        <v>Returned</v>
      </c>
    </row>
    <row r="116" spans="1:20" x14ac:dyDescent="0.3">
      <c r="A116" s="2" t="s">
        <v>283</v>
      </c>
      <c r="B116" s="3">
        <v>45684.713773148149</v>
      </c>
      <c r="C116" s="2" t="s">
        <v>182</v>
      </c>
      <c r="D116" s="2" t="s">
        <v>99</v>
      </c>
      <c r="E116" s="2" t="s">
        <v>144</v>
      </c>
      <c r="F116" s="4">
        <v>10000</v>
      </c>
      <c r="G116" s="5">
        <v>0.6</v>
      </c>
      <c r="H116" s="6">
        <v>0</v>
      </c>
      <c r="I116" s="7">
        <f t="shared" si="5"/>
        <v>6000</v>
      </c>
      <c r="J116" s="7">
        <f t="shared" si="6"/>
        <v>0</v>
      </c>
      <c r="K116" s="7">
        <f t="shared" si="7"/>
        <v>6000</v>
      </c>
      <c r="L116" s="4">
        <v>97000</v>
      </c>
      <c r="M116" s="7">
        <f t="shared" si="8"/>
        <v>103000</v>
      </c>
      <c r="N116" s="2" t="s">
        <v>22</v>
      </c>
      <c r="O116" t="s">
        <v>116</v>
      </c>
      <c r="P116" s="2" t="s">
        <v>2367</v>
      </c>
      <c r="Q116" s="2">
        <v>3</v>
      </c>
      <c r="R116" s="2" t="s">
        <v>24</v>
      </c>
      <c r="S116" t="str">
        <f t="shared" si="9"/>
        <v>Mon</v>
      </c>
      <c r="T116" t="str">
        <f>VLOOKUP(A116,Status!$A$2:$B$1867,2,FALSE)</f>
        <v>Cancelled</v>
      </c>
    </row>
    <row r="117" spans="1:20" x14ac:dyDescent="0.3">
      <c r="A117" s="2" t="s">
        <v>284</v>
      </c>
      <c r="B117" s="3">
        <v>45684.740219907413</v>
      </c>
      <c r="C117" s="2" t="s">
        <v>227</v>
      </c>
      <c r="D117" s="2" t="s">
        <v>180</v>
      </c>
      <c r="E117" s="2" t="s">
        <v>162</v>
      </c>
      <c r="F117" s="4">
        <v>115000</v>
      </c>
      <c r="G117" s="5">
        <v>0.4</v>
      </c>
      <c r="H117" s="6">
        <v>0</v>
      </c>
      <c r="I117" s="7">
        <f t="shared" si="5"/>
        <v>46000</v>
      </c>
      <c r="J117" s="7">
        <f t="shared" si="6"/>
        <v>0</v>
      </c>
      <c r="K117" s="7">
        <f t="shared" si="7"/>
        <v>46000</v>
      </c>
      <c r="L117" s="4">
        <v>57000</v>
      </c>
      <c r="M117" s="7">
        <f t="shared" si="8"/>
        <v>103000</v>
      </c>
      <c r="N117" s="2" t="s">
        <v>29</v>
      </c>
      <c r="O117" t="s">
        <v>23</v>
      </c>
      <c r="P117" s="2" t="s">
        <v>2369</v>
      </c>
      <c r="Q117" s="2">
        <v>4</v>
      </c>
      <c r="R117" s="2" t="s">
        <v>35</v>
      </c>
      <c r="S117" t="str">
        <f t="shared" si="9"/>
        <v>Mon</v>
      </c>
      <c r="T117" t="str">
        <f>VLOOKUP(A117,Status!$A$2:$B$1867,2,FALSE)</f>
        <v>Completed</v>
      </c>
    </row>
    <row r="118" spans="1:20" x14ac:dyDescent="0.3">
      <c r="A118" s="2" t="s">
        <v>285</v>
      </c>
      <c r="B118" s="3">
        <v>45684.750092592592</v>
      </c>
      <c r="C118" s="2" t="s">
        <v>286</v>
      </c>
      <c r="D118" s="2" t="s">
        <v>287</v>
      </c>
      <c r="E118" s="2" t="s">
        <v>96</v>
      </c>
      <c r="F118" s="4">
        <v>9500</v>
      </c>
      <c r="G118" s="5">
        <v>1.8</v>
      </c>
      <c r="H118" s="6">
        <v>0</v>
      </c>
      <c r="I118" s="7">
        <f t="shared" si="5"/>
        <v>17100</v>
      </c>
      <c r="J118" s="7">
        <f t="shared" si="6"/>
        <v>0</v>
      </c>
      <c r="K118" s="7">
        <f t="shared" si="7"/>
        <v>17100</v>
      </c>
      <c r="L118" s="4">
        <v>79000</v>
      </c>
      <c r="M118" s="7">
        <f t="shared" si="8"/>
        <v>96100</v>
      </c>
      <c r="N118" s="2" t="s">
        <v>22</v>
      </c>
      <c r="O118" t="s">
        <v>70</v>
      </c>
      <c r="P118" s="2" t="s">
        <v>2368</v>
      </c>
      <c r="Q118" s="2">
        <v>1</v>
      </c>
      <c r="R118" s="2" t="s">
        <v>24</v>
      </c>
      <c r="S118" t="str">
        <f t="shared" si="9"/>
        <v>Mon</v>
      </c>
      <c r="T118" t="str">
        <f>VLOOKUP(A118,Status!$A$2:$B$1867,2,FALSE)</f>
        <v>Returned</v>
      </c>
    </row>
    <row r="119" spans="1:20" x14ac:dyDescent="0.3">
      <c r="A119" s="2" t="s">
        <v>288</v>
      </c>
      <c r="B119" s="3">
        <v>45684.781805555547</v>
      </c>
      <c r="C119" s="2" t="s">
        <v>201</v>
      </c>
      <c r="D119" s="2" t="s">
        <v>134</v>
      </c>
      <c r="E119" s="2" t="s">
        <v>76</v>
      </c>
      <c r="F119" s="4">
        <v>45000</v>
      </c>
      <c r="G119" s="5">
        <v>1.4</v>
      </c>
      <c r="H119" s="6">
        <v>0</v>
      </c>
      <c r="I119" s="7">
        <f t="shared" si="5"/>
        <v>62999.999999999993</v>
      </c>
      <c r="J119" s="7">
        <f t="shared" si="6"/>
        <v>0</v>
      </c>
      <c r="K119" s="7">
        <f t="shared" si="7"/>
        <v>62999.999999999993</v>
      </c>
      <c r="L119" s="4">
        <v>50000</v>
      </c>
      <c r="M119" s="7">
        <f t="shared" si="8"/>
        <v>113000</v>
      </c>
      <c r="N119" s="2" t="s">
        <v>59</v>
      </c>
      <c r="O119" t="s">
        <v>23</v>
      </c>
      <c r="P119" s="2" t="s">
        <v>2366</v>
      </c>
      <c r="Q119" s="2">
        <v>4</v>
      </c>
      <c r="R119" s="2" t="s">
        <v>35</v>
      </c>
      <c r="S119" t="str">
        <f t="shared" si="9"/>
        <v>Mon</v>
      </c>
      <c r="T119" t="str">
        <f>VLOOKUP(A119,Status!$A$2:$B$1867,2,FALSE)</f>
        <v>Completed</v>
      </c>
    </row>
    <row r="120" spans="1:20" x14ac:dyDescent="0.3">
      <c r="A120" s="2" t="s">
        <v>289</v>
      </c>
      <c r="B120" s="3">
        <v>45685.075787037043</v>
      </c>
      <c r="C120" s="2" t="s">
        <v>290</v>
      </c>
      <c r="D120" s="2" t="s">
        <v>154</v>
      </c>
      <c r="E120" s="2" t="s">
        <v>42</v>
      </c>
      <c r="F120" s="4">
        <v>40000</v>
      </c>
      <c r="G120" s="5">
        <v>1.3</v>
      </c>
      <c r="H120" s="6">
        <v>0</v>
      </c>
      <c r="I120" s="7">
        <f t="shared" si="5"/>
        <v>52000</v>
      </c>
      <c r="J120" s="7">
        <f t="shared" si="6"/>
        <v>0</v>
      </c>
      <c r="K120" s="7">
        <f t="shared" si="7"/>
        <v>52000</v>
      </c>
      <c r="L120" s="4">
        <v>50000</v>
      </c>
      <c r="M120" s="7">
        <f t="shared" si="8"/>
        <v>102000</v>
      </c>
      <c r="N120" s="2" t="s">
        <v>34</v>
      </c>
      <c r="O120" t="s">
        <v>70</v>
      </c>
      <c r="P120" s="2" t="s">
        <v>2366</v>
      </c>
      <c r="Q120" s="2">
        <v>1</v>
      </c>
      <c r="R120" s="2" t="s">
        <v>24</v>
      </c>
      <c r="S120" t="str">
        <f t="shared" si="9"/>
        <v>Tue</v>
      </c>
      <c r="T120" t="str">
        <f>VLOOKUP(A120,Status!$A$2:$B$1867,2,FALSE)</f>
        <v>Returned</v>
      </c>
    </row>
    <row r="121" spans="1:20" x14ac:dyDescent="0.3">
      <c r="A121" s="2" t="s">
        <v>291</v>
      </c>
      <c r="B121" s="3">
        <v>45685.271956018521</v>
      </c>
      <c r="C121" s="2" t="s">
        <v>252</v>
      </c>
      <c r="D121" s="2" t="s">
        <v>253</v>
      </c>
      <c r="E121" s="2" t="s">
        <v>100</v>
      </c>
      <c r="F121" s="4">
        <v>10000</v>
      </c>
      <c r="G121" s="5">
        <v>1.1000000000000001</v>
      </c>
      <c r="H121" s="6">
        <v>0</v>
      </c>
      <c r="I121" s="7">
        <f t="shared" si="5"/>
        <v>11000</v>
      </c>
      <c r="J121" s="7">
        <f t="shared" si="6"/>
        <v>0</v>
      </c>
      <c r="K121" s="7">
        <f t="shared" si="7"/>
        <v>11000</v>
      </c>
      <c r="L121" s="4">
        <v>18000</v>
      </c>
      <c r="M121" s="7">
        <f t="shared" si="8"/>
        <v>29000</v>
      </c>
      <c r="N121" s="2" t="s">
        <v>29</v>
      </c>
      <c r="O121" t="s">
        <v>70</v>
      </c>
      <c r="P121" s="2" t="s">
        <v>2367</v>
      </c>
      <c r="Q121" s="2">
        <v>4</v>
      </c>
      <c r="R121" s="2" t="s">
        <v>24</v>
      </c>
      <c r="S121" t="str">
        <f t="shared" si="9"/>
        <v>Tue</v>
      </c>
      <c r="T121" t="str">
        <f>VLOOKUP(A121,Status!$A$2:$B$1867,2,FALSE)</f>
        <v>Returned</v>
      </c>
    </row>
    <row r="122" spans="1:20" x14ac:dyDescent="0.3">
      <c r="A122" s="2" t="s">
        <v>292</v>
      </c>
      <c r="B122" s="3">
        <v>45685.377650462957</v>
      </c>
      <c r="C122" s="2" t="s">
        <v>293</v>
      </c>
      <c r="D122" s="2" t="s">
        <v>69</v>
      </c>
      <c r="E122" s="2" t="s">
        <v>66</v>
      </c>
      <c r="F122" s="4">
        <v>46000</v>
      </c>
      <c r="G122" s="5">
        <v>0.7</v>
      </c>
      <c r="H122" s="6">
        <v>0</v>
      </c>
      <c r="I122" s="7">
        <f t="shared" si="5"/>
        <v>32199.999999999996</v>
      </c>
      <c r="J122" s="7">
        <f t="shared" si="6"/>
        <v>0</v>
      </c>
      <c r="K122" s="7">
        <f t="shared" si="7"/>
        <v>32199.999999999996</v>
      </c>
      <c r="L122" s="4">
        <v>87000</v>
      </c>
      <c r="M122" s="7">
        <f t="shared" si="8"/>
        <v>119200</v>
      </c>
      <c r="N122" s="2" t="s">
        <v>29</v>
      </c>
      <c r="O122" t="s">
        <v>23</v>
      </c>
      <c r="P122" s="2" t="s">
        <v>2369</v>
      </c>
      <c r="Q122" s="2">
        <v>1</v>
      </c>
      <c r="R122" s="2" t="s">
        <v>24</v>
      </c>
      <c r="S122" t="str">
        <f t="shared" si="9"/>
        <v>Tue</v>
      </c>
      <c r="T122" t="str">
        <f>VLOOKUP(A122,Status!$A$2:$B$1867,2,FALSE)</f>
        <v>Completed</v>
      </c>
    </row>
    <row r="123" spans="1:20" x14ac:dyDescent="0.3">
      <c r="A123" s="2" t="s">
        <v>294</v>
      </c>
      <c r="B123" s="3">
        <v>45685.424201388887</v>
      </c>
      <c r="C123" s="2" t="s">
        <v>182</v>
      </c>
      <c r="D123" s="2" t="s">
        <v>99</v>
      </c>
      <c r="E123" s="2" t="s">
        <v>76</v>
      </c>
      <c r="F123" s="4">
        <v>45000</v>
      </c>
      <c r="G123" s="5">
        <v>0.8</v>
      </c>
      <c r="H123" s="6">
        <v>0</v>
      </c>
      <c r="I123" s="7">
        <f t="shared" si="5"/>
        <v>36000</v>
      </c>
      <c r="J123" s="7">
        <f t="shared" si="6"/>
        <v>0</v>
      </c>
      <c r="K123" s="7">
        <f t="shared" si="7"/>
        <v>36000</v>
      </c>
      <c r="L123" s="4">
        <v>97000</v>
      </c>
      <c r="M123" s="7">
        <f t="shared" si="8"/>
        <v>133000</v>
      </c>
      <c r="N123" s="2" t="s">
        <v>34</v>
      </c>
      <c r="O123" t="s">
        <v>23</v>
      </c>
      <c r="P123" s="2" t="s">
        <v>2368</v>
      </c>
      <c r="Q123" s="2">
        <v>2</v>
      </c>
      <c r="R123" s="2" t="s">
        <v>24</v>
      </c>
      <c r="S123" t="str">
        <f t="shared" si="9"/>
        <v>Tue</v>
      </c>
      <c r="T123" t="str">
        <f>VLOOKUP(A123,Status!$A$2:$B$1867,2,FALSE)</f>
        <v>Completed</v>
      </c>
    </row>
    <row r="124" spans="1:20" x14ac:dyDescent="0.3">
      <c r="A124" s="2" t="s">
        <v>295</v>
      </c>
      <c r="B124" s="3">
        <v>45685.439398148148</v>
      </c>
      <c r="C124" s="2" t="s">
        <v>296</v>
      </c>
      <c r="D124" s="2" t="s">
        <v>134</v>
      </c>
      <c r="E124" s="2" t="s">
        <v>28</v>
      </c>
      <c r="F124" s="4">
        <v>15000</v>
      </c>
      <c r="G124" s="5">
        <v>0.9</v>
      </c>
      <c r="H124" s="6">
        <v>0</v>
      </c>
      <c r="I124" s="7">
        <f t="shared" si="5"/>
        <v>13500</v>
      </c>
      <c r="J124" s="7">
        <f t="shared" si="6"/>
        <v>0</v>
      </c>
      <c r="K124" s="7">
        <f t="shared" si="7"/>
        <v>13500</v>
      </c>
      <c r="L124" s="4">
        <v>50000</v>
      </c>
      <c r="M124" s="7">
        <f t="shared" si="8"/>
        <v>63500</v>
      </c>
      <c r="N124" s="2" t="s">
        <v>22</v>
      </c>
      <c r="O124" t="s">
        <v>23</v>
      </c>
      <c r="P124" s="2" t="s">
        <v>2371</v>
      </c>
      <c r="Q124" s="2">
        <v>3</v>
      </c>
      <c r="R124" s="2" t="s">
        <v>24</v>
      </c>
      <c r="S124" t="str">
        <f t="shared" si="9"/>
        <v>Tue</v>
      </c>
      <c r="T124" t="str">
        <f>VLOOKUP(A124,Status!$A$2:$B$1867,2,FALSE)</f>
        <v>Completed</v>
      </c>
    </row>
    <row r="125" spans="1:20" x14ac:dyDescent="0.3">
      <c r="A125" s="2" t="s">
        <v>295</v>
      </c>
      <c r="B125" s="3">
        <v>45685.439398148148</v>
      </c>
      <c r="C125" s="2" t="s">
        <v>296</v>
      </c>
      <c r="D125" s="2" t="s">
        <v>134</v>
      </c>
      <c r="E125" s="2" t="s">
        <v>183</v>
      </c>
      <c r="F125" s="4">
        <v>11000</v>
      </c>
      <c r="G125" s="5">
        <v>1.9</v>
      </c>
      <c r="H125" s="6">
        <v>0</v>
      </c>
      <c r="I125" s="7">
        <f t="shared" si="5"/>
        <v>20900</v>
      </c>
      <c r="J125" s="7">
        <f t="shared" si="6"/>
        <v>0</v>
      </c>
      <c r="K125" s="7">
        <f t="shared" si="7"/>
        <v>20900</v>
      </c>
      <c r="L125" s="4">
        <v>0</v>
      </c>
      <c r="M125" s="7">
        <f t="shared" si="8"/>
        <v>20900</v>
      </c>
      <c r="N125" s="2" t="s">
        <v>22</v>
      </c>
      <c r="O125" t="s">
        <v>23</v>
      </c>
      <c r="P125" s="2" t="s">
        <v>2371</v>
      </c>
      <c r="Q125" s="2">
        <v>3</v>
      </c>
      <c r="R125" s="2" t="s">
        <v>24</v>
      </c>
      <c r="S125" t="str">
        <f t="shared" si="9"/>
        <v>Tue</v>
      </c>
      <c r="T125" t="str">
        <f>VLOOKUP(A125,Status!$A$2:$B$1867,2,FALSE)</f>
        <v>Completed</v>
      </c>
    </row>
    <row r="126" spans="1:20" x14ac:dyDescent="0.3">
      <c r="A126" s="2" t="s">
        <v>297</v>
      </c>
      <c r="B126" s="3">
        <v>45685.560682870368</v>
      </c>
      <c r="C126" s="2" t="s">
        <v>298</v>
      </c>
      <c r="D126" s="2" t="s">
        <v>65</v>
      </c>
      <c r="E126" s="2" t="s">
        <v>100</v>
      </c>
      <c r="F126" s="4">
        <v>10000</v>
      </c>
      <c r="G126" s="5">
        <v>0.7</v>
      </c>
      <c r="H126" s="6">
        <v>0</v>
      </c>
      <c r="I126" s="7">
        <f t="shared" si="5"/>
        <v>7000</v>
      </c>
      <c r="J126" s="7">
        <f t="shared" si="6"/>
        <v>0</v>
      </c>
      <c r="K126" s="7">
        <f t="shared" si="7"/>
        <v>7000</v>
      </c>
      <c r="L126" s="4">
        <v>89000</v>
      </c>
      <c r="M126" s="7">
        <f t="shared" si="8"/>
        <v>96000</v>
      </c>
      <c r="N126" s="2" t="s">
        <v>34</v>
      </c>
      <c r="O126" t="s">
        <v>23</v>
      </c>
      <c r="P126" s="2" t="s">
        <v>2366</v>
      </c>
      <c r="Q126" s="2">
        <v>4</v>
      </c>
      <c r="R126" s="2" t="s">
        <v>24</v>
      </c>
      <c r="S126" t="str">
        <f t="shared" si="9"/>
        <v>Tue</v>
      </c>
      <c r="T126" t="str">
        <f>VLOOKUP(A126,Status!$A$2:$B$1867,2,FALSE)</f>
        <v>Completed</v>
      </c>
    </row>
    <row r="127" spans="1:20" x14ac:dyDescent="0.3">
      <c r="A127" s="2" t="s">
        <v>299</v>
      </c>
      <c r="B127" s="3">
        <v>45685.622847222221</v>
      </c>
      <c r="C127" s="2" t="s">
        <v>300</v>
      </c>
      <c r="D127" s="2" t="s">
        <v>99</v>
      </c>
      <c r="E127" s="2" t="s">
        <v>58</v>
      </c>
      <c r="F127" s="4">
        <v>17500</v>
      </c>
      <c r="G127" s="5">
        <v>2.6</v>
      </c>
      <c r="H127" s="6">
        <v>0</v>
      </c>
      <c r="I127" s="7">
        <f t="shared" si="5"/>
        <v>45500</v>
      </c>
      <c r="J127" s="7">
        <f t="shared" si="6"/>
        <v>0</v>
      </c>
      <c r="K127" s="7">
        <f t="shared" si="7"/>
        <v>45500</v>
      </c>
      <c r="L127" s="4">
        <v>97000</v>
      </c>
      <c r="M127" s="7">
        <f t="shared" si="8"/>
        <v>142500</v>
      </c>
      <c r="N127" s="2" t="s">
        <v>22</v>
      </c>
      <c r="O127" t="s">
        <v>23</v>
      </c>
      <c r="P127" s="2" t="s">
        <v>2366</v>
      </c>
      <c r="Q127" s="2">
        <v>1</v>
      </c>
      <c r="R127" s="2" t="s">
        <v>35</v>
      </c>
      <c r="S127" t="str">
        <f t="shared" si="9"/>
        <v>Tue</v>
      </c>
      <c r="T127" t="str">
        <f>VLOOKUP(A127,Status!$A$2:$B$1867,2,FALSE)</f>
        <v>Completed</v>
      </c>
    </row>
    <row r="128" spans="1:20" x14ac:dyDescent="0.3">
      <c r="A128" s="2" t="s">
        <v>301</v>
      </c>
      <c r="B128" s="3">
        <v>45685.711712962962</v>
      </c>
      <c r="C128" s="2" t="s">
        <v>302</v>
      </c>
      <c r="D128" s="2" t="s">
        <v>109</v>
      </c>
      <c r="E128" s="2" t="s">
        <v>46</v>
      </c>
      <c r="F128" s="4">
        <v>10500</v>
      </c>
      <c r="G128" s="5">
        <v>0.9</v>
      </c>
      <c r="H128" s="6">
        <v>0</v>
      </c>
      <c r="I128" s="7">
        <f t="shared" si="5"/>
        <v>9450</v>
      </c>
      <c r="J128" s="7">
        <f t="shared" si="6"/>
        <v>0</v>
      </c>
      <c r="K128" s="7">
        <f t="shared" si="7"/>
        <v>9450</v>
      </c>
      <c r="L128" s="4">
        <v>72000</v>
      </c>
      <c r="M128" s="7">
        <f t="shared" si="8"/>
        <v>81450</v>
      </c>
      <c r="N128" s="2" t="s">
        <v>34</v>
      </c>
      <c r="O128" t="s">
        <v>23</v>
      </c>
      <c r="P128" s="2" t="s">
        <v>2369</v>
      </c>
      <c r="Q128" s="2">
        <v>3</v>
      </c>
      <c r="R128" s="2" t="s">
        <v>24</v>
      </c>
      <c r="S128" t="str">
        <f t="shared" si="9"/>
        <v>Tue</v>
      </c>
      <c r="T128" t="str">
        <f>VLOOKUP(A128,Status!$A$2:$B$1867,2,FALSE)</f>
        <v>Completed</v>
      </c>
    </row>
    <row r="129" spans="1:20" x14ac:dyDescent="0.3">
      <c r="A129" s="2" t="s">
        <v>303</v>
      </c>
      <c r="B129" s="3">
        <v>45685.721099537041</v>
      </c>
      <c r="C129" s="2" t="s">
        <v>302</v>
      </c>
      <c r="D129" s="2" t="s">
        <v>109</v>
      </c>
      <c r="E129" s="2" t="s">
        <v>58</v>
      </c>
      <c r="F129" s="4">
        <v>17500</v>
      </c>
      <c r="G129" s="5">
        <v>1.4</v>
      </c>
      <c r="H129" s="6">
        <v>0</v>
      </c>
      <c r="I129" s="7">
        <f t="shared" si="5"/>
        <v>24500</v>
      </c>
      <c r="J129" s="7">
        <f t="shared" si="6"/>
        <v>0</v>
      </c>
      <c r="K129" s="7">
        <f t="shared" si="7"/>
        <v>24500</v>
      </c>
      <c r="L129" s="4">
        <v>72000</v>
      </c>
      <c r="M129" s="7">
        <f t="shared" si="8"/>
        <v>96500</v>
      </c>
      <c r="N129" s="2" t="s">
        <v>34</v>
      </c>
      <c r="O129" t="s">
        <v>70</v>
      </c>
      <c r="P129" s="2" t="s">
        <v>2369</v>
      </c>
      <c r="Q129" s="2">
        <v>1</v>
      </c>
      <c r="R129" s="2" t="s">
        <v>24</v>
      </c>
      <c r="S129" t="str">
        <f t="shared" si="9"/>
        <v>Tue</v>
      </c>
      <c r="T129" t="str">
        <f>VLOOKUP(A129,Status!$A$2:$B$1867,2,FALSE)</f>
        <v>Returned</v>
      </c>
    </row>
    <row r="130" spans="1:20" x14ac:dyDescent="0.3">
      <c r="A130" s="2" t="s">
        <v>304</v>
      </c>
      <c r="B130" s="3">
        <v>45685.734837962962</v>
      </c>
      <c r="C130" s="2" t="s">
        <v>305</v>
      </c>
      <c r="D130" s="2" t="s">
        <v>106</v>
      </c>
      <c r="E130" s="2" t="s">
        <v>76</v>
      </c>
      <c r="F130" s="4">
        <v>45000</v>
      </c>
      <c r="G130" s="5">
        <v>1.1000000000000001</v>
      </c>
      <c r="H130" s="6">
        <v>0</v>
      </c>
      <c r="I130" s="7">
        <f t="shared" si="5"/>
        <v>49500.000000000007</v>
      </c>
      <c r="J130" s="7">
        <f t="shared" si="6"/>
        <v>0</v>
      </c>
      <c r="K130" s="7">
        <f t="shared" si="7"/>
        <v>49500.000000000007</v>
      </c>
      <c r="L130" s="4">
        <v>18000</v>
      </c>
      <c r="M130" s="7">
        <f t="shared" si="8"/>
        <v>67500</v>
      </c>
      <c r="N130" s="2" t="s">
        <v>29</v>
      </c>
      <c r="O130" t="s">
        <v>23</v>
      </c>
      <c r="P130" s="2" t="s">
        <v>2368</v>
      </c>
      <c r="Q130" s="2">
        <v>1</v>
      </c>
      <c r="R130" s="2" t="s">
        <v>24</v>
      </c>
      <c r="S130" t="str">
        <f t="shared" si="9"/>
        <v>Tue</v>
      </c>
      <c r="T130" t="str">
        <f>VLOOKUP(A130,Status!$A$2:$B$1867,2,FALSE)</f>
        <v>Completed</v>
      </c>
    </row>
    <row r="131" spans="1:20" x14ac:dyDescent="0.3">
      <c r="A131" s="2" t="s">
        <v>304</v>
      </c>
      <c r="B131" s="3">
        <v>45685.734837962962</v>
      </c>
      <c r="C131" s="2" t="s">
        <v>305</v>
      </c>
      <c r="D131" s="2" t="s">
        <v>106</v>
      </c>
      <c r="E131" s="2" t="s">
        <v>162</v>
      </c>
      <c r="F131" s="4">
        <v>115000</v>
      </c>
      <c r="G131" s="5">
        <v>0.4</v>
      </c>
      <c r="H131" s="6">
        <v>0</v>
      </c>
      <c r="I131" s="7">
        <f t="shared" si="5"/>
        <v>46000</v>
      </c>
      <c r="J131" s="7">
        <f t="shared" si="6"/>
        <v>0</v>
      </c>
      <c r="K131" s="7">
        <f t="shared" si="7"/>
        <v>46000</v>
      </c>
      <c r="L131" s="4">
        <v>0</v>
      </c>
      <c r="M131" s="7">
        <f t="shared" si="8"/>
        <v>46000</v>
      </c>
      <c r="N131" s="2" t="s">
        <v>29</v>
      </c>
      <c r="O131" t="s">
        <v>23</v>
      </c>
      <c r="P131" s="2" t="s">
        <v>2368</v>
      </c>
      <c r="Q131" s="2">
        <v>1</v>
      </c>
      <c r="R131" s="2" t="s">
        <v>24</v>
      </c>
      <c r="S131" t="str">
        <f t="shared" si="9"/>
        <v>Tue</v>
      </c>
      <c r="T131" t="str">
        <f>VLOOKUP(A131,Status!$A$2:$B$1867,2,FALSE)</f>
        <v>Completed</v>
      </c>
    </row>
    <row r="132" spans="1:20" x14ac:dyDescent="0.3">
      <c r="A132" s="2" t="s">
        <v>306</v>
      </c>
      <c r="B132" s="3">
        <v>45685.785138888888</v>
      </c>
      <c r="C132" s="2" t="s">
        <v>307</v>
      </c>
      <c r="D132" s="2" t="s">
        <v>236</v>
      </c>
      <c r="E132" s="2" t="s">
        <v>96</v>
      </c>
      <c r="F132" s="4">
        <v>9500</v>
      </c>
      <c r="G132" s="5">
        <v>1.5</v>
      </c>
      <c r="H132" s="6">
        <v>0</v>
      </c>
      <c r="I132" s="7">
        <f t="shared" ref="I132:I195" si="10">F132*G132</f>
        <v>14250</v>
      </c>
      <c r="J132" s="7">
        <f t="shared" ref="J132:J195" si="11">I132*(H132/100)</f>
        <v>0</v>
      </c>
      <c r="K132" s="7">
        <f t="shared" ref="K132:K195" si="12">I132-J132</f>
        <v>14250</v>
      </c>
      <c r="L132" s="4">
        <v>80000</v>
      </c>
      <c r="M132" s="7">
        <f t="shared" ref="M132:M195" si="13">K132+L132</f>
        <v>94250</v>
      </c>
      <c r="N132" s="2" t="s">
        <v>59</v>
      </c>
      <c r="O132" t="s">
        <v>23</v>
      </c>
      <c r="P132" s="2" t="s">
        <v>2366</v>
      </c>
      <c r="Q132" s="2">
        <v>2</v>
      </c>
      <c r="R132" s="2" t="s">
        <v>24</v>
      </c>
      <c r="S132" t="str">
        <f t="shared" si="9"/>
        <v>Tue</v>
      </c>
      <c r="T132" t="str">
        <f>VLOOKUP(A132,Status!$A$2:$B$1867,2,FALSE)</f>
        <v>Completed</v>
      </c>
    </row>
    <row r="133" spans="1:20" x14ac:dyDescent="0.3">
      <c r="A133" s="2" t="s">
        <v>308</v>
      </c>
      <c r="B133" s="3">
        <v>45685.789525462962</v>
      </c>
      <c r="C133" s="2" t="s">
        <v>309</v>
      </c>
      <c r="D133" s="2" t="s">
        <v>236</v>
      </c>
      <c r="E133" s="2" t="s">
        <v>103</v>
      </c>
      <c r="F133" s="4">
        <v>55000</v>
      </c>
      <c r="G133" s="5">
        <v>0.3</v>
      </c>
      <c r="H133" s="6">
        <v>0</v>
      </c>
      <c r="I133" s="7">
        <f t="shared" si="10"/>
        <v>16500</v>
      </c>
      <c r="J133" s="7">
        <f t="shared" si="11"/>
        <v>0</v>
      </c>
      <c r="K133" s="7">
        <f t="shared" si="12"/>
        <v>16500</v>
      </c>
      <c r="L133" s="4">
        <v>80000</v>
      </c>
      <c r="M133" s="7">
        <f t="shared" si="13"/>
        <v>96500</v>
      </c>
      <c r="N133" s="2" t="s">
        <v>34</v>
      </c>
      <c r="O133" t="s">
        <v>70</v>
      </c>
      <c r="P133" s="2" t="s">
        <v>2366</v>
      </c>
      <c r="Q133" s="2">
        <v>1</v>
      </c>
      <c r="R133" s="2" t="s">
        <v>35</v>
      </c>
      <c r="S133" t="str">
        <f t="shared" ref="S133:S196" si="14">TEXT(B133,"DDD")</f>
        <v>Tue</v>
      </c>
      <c r="T133" t="str">
        <f>VLOOKUP(A133,Status!$A$2:$B$1867,2,FALSE)</f>
        <v>Returned</v>
      </c>
    </row>
    <row r="134" spans="1:20" x14ac:dyDescent="0.3">
      <c r="A134" s="2" t="s">
        <v>310</v>
      </c>
      <c r="B134" s="3">
        <v>45685.888206018521</v>
      </c>
      <c r="C134" s="2" t="s">
        <v>264</v>
      </c>
      <c r="D134" s="2" t="s">
        <v>186</v>
      </c>
      <c r="E134" s="2" t="s">
        <v>103</v>
      </c>
      <c r="F134" s="4">
        <v>55000</v>
      </c>
      <c r="G134" s="5">
        <v>0.7</v>
      </c>
      <c r="H134" s="6">
        <v>0</v>
      </c>
      <c r="I134" s="7">
        <f t="shared" si="10"/>
        <v>38500</v>
      </c>
      <c r="J134" s="7">
        <f t="shared" si="11"/>
        <v>0</v>
      </c>
      <c r="K134" s="7">
        <f t="shared" si="12"/>
        <v>38500</v>
      </c>
      <c r="L134" s="4">
        <v>87000</v>
      </c>
      <c r="M134" s="7">
        <f t="shared" si="13"/>
        <v>125500</v>
      </c>
      <c r="N134" s="2" t="s">
        <v>34</v>
      </c>
      <c r="O134" t="s">
        <v>23</v>
      </c>
      <c r="P134" s="2" t="s">
        <v>2371</v>
      </c>
      <c r="Q134" s="2">
        <v>1</v>
      </c>
      <c r="R134" s="2" t="s">
        <v>24</v>
      </c>
      <c r="S134" t="str">
        <f t="shared" si="14"/>
        <v>Tue</v>
      </c>
      <c r="T134" t="str">
        <f>VLOOKUP(A134,Status!$A$2:$B$1867,2,FALSE)</f>
        <v>Completed</v>
      </c>
    </row>
    <row r="135" spans="1:20" x14ac:dyDescent="0.3">
      <c r="A135" s="2" t="s">
        <v>311</v>
      </c>
      <c r="B135" s="3">
        <v>45686.378888888888</v>
      </c>
      <c r="C135" s="2" t="s">
        <v>312</v>
      </c>
      <c r="D135" s="2" t="s">
        <v>75</v>
      </c>
      <c r="E135" s="2" t="s">
        <v>144</v>
      </c>
      <c r="F135" s="4">
        <v>10000</v>
      </c>
      <c r="G135" s="5">
        <v>0.3</v>
      </c>
      <c r="H135" s="6">
        <v>0</v>
      </c>
      <c r="I135" s="7">
        <f t="shared" si="10"/>
        <v>3000</v>
      </c>
      <c r="J135" s="7">
        <f t="shared" si="11"/>
        <v>0</v>
      </c>
      <c r="K135" s="7">
        <f t="shared" si="12"/>
        <v>3000</v>
      </c>
      <c r="L135" s="4">
        <v>74000</v>
      </c>
      <c r="M135" s="7">
        <f t="shared" si="13"/>
        <v>77000</v>
      </c>
      <c r="N135" s="2" t="s">
        <v>34</v>
      </c>
      <c r="O135" t="s">
        <v>23</v>
      </c>
      <c r="P135" s="2" t="s">
        <v>2367</v>
      </c>
      <c r="Q135" s="2">
        <v>1</v>
      </c>
      <c r="R135" s="2" t="s">
        <v>24</v>
      </c>
      <c r="S135" t="str">
        <f t="shared" si="14"/>
        <v>Wed</v>
      </c>
      <c r="T135" t="str">
        <f>VLOOKUP(A135,Status!$A$2:$B$1867,2,FALSE)</f>
        <v>Completed</v>
      </c>
    </row>
    <row r="136" spans="1:20" x14ac:dyDescent="0.3">
      <c r="A136" s="2" t="s">
        <v>313</v>
      </c>
      <c r="B136" s="3">
        <v>45686.462476851862</v>
      </c>
      <c r="C136" s="2" t="s">
        <v>314</v>
      </c>
      <c r="D136" s="2" t="s">
        <v>95</v>
      </c>
      <c r="E136" s="2" t="s">
        <v>144</v>
      </c>
      <c r="F136" s="4">
        <v>10000</v>
      </c>
      <c r="G136" s="5">
        <v>0.4</v>
      </c>
      <c r="H136" s="6">
        <v>0</v>
      </c>
      <c r="I136" s="7">
        <f t="shared" si="10"/>
        <v>4000</v>
      </c>
      <c r="J136" s="7">
        <f t="shared" si="11"/>
        <v>0</v>
      </c>
      <c r="K136" s="7">
        <f t="shared" si="12"/>
        <v>4000</v>
      </c>
      <c r="L136" s="4">
        <v>85000</v>
      </c>
      <c r="M136" s="7">
        <f t="shared" si="13"/>
        <v>89000</v>
      </c>
      <c r="N136" s="2" t="s">
        <v>59</v>
      </c>
      <c r="O136" t="s">
        <v>23</v>
      </c>
      <c r="P136" s="2" t="s">
        <v>2366</v>
      </c>
      <c r="Q136" s="2">
        <v>2</v>
      </c>
      <c r="R136" s="2" t="s">
        <v>24</v>
      </c>
      <c r="S136" t="str">
        <f t="shared" si="14"/>
        <v>Wed</v>
      </c>
      <c r="T136" t="str">
        <f>VLOOKUP(A136,Status!$A$2:$B$1867,2,FALSE)</f>
        <v>Completed</v>
      </c>
    </row>
    <row r="137" spans="1:20" x14ac:dyDescent="0.3">
      <c r="A137" s="2" t="s">
        <v>315</v>
      </c>
      <c r="B137" s="3">
        <v>45686.532083333332</v>
      </c>
      <c r="C137" s="2" t="s">
        <v>182</v>
      </c>
      <c r="D137" s="2" t="s">
        <v>99</v>
      </c>
      <c r="E137" s="2" t="s">
        <v>46</v>
      </c>
      <c r="F137" s="4">
        <v>10500</v>
      </c>
      <c r="G137" s="5">
        <v>2.9</v>
      </c>
      <c r="H137" s="6">
        <v>0</v>
      </c>
      <c r="I137" s="7">
        <f t="shared" si="10"/>
        <v>30450</v>
      </c>
      <c r="J137" s="7">
        <f t="shared" si="11"/>
        <v>0</v>
      </c>
      <c r="K137" s="7">
        <f t="shared" si="12"/>
        <v>30450</v>
      </c>
      <c r="L137" s="4">
        <v>97000</v>
      </c>
      <c r="M137" s="7">
        <f t="shared" si="13"/>
        <v>127450</v>
      </c>
      <c r="N137" s="2" t="s">
        <v>59</v>
      </c>
      <c r="O137" t="s">
        <v>23</v>
      </c>
      <c r="P137" s="2" t="s">
        <v>2367</v>
      </c>
      <c r="Q137" s="2">
        <v>3</v>
      </c>
      <c r="R137" s="2" t="s">
        <v>24</v>
      </c>
      <c r="S137" t="str">
        <f t="shared" si="14"/>
        <v>Wed</v>
      </c>
      <c r="T137" t="str">
        <f>VLOOKUP(A137,Status!$A$2:$B$1867,2,FALSE)</f>
        <v>Completed</v>
      </c>
    </row>
    <row r="138" spans="1:20" x14ac:dyDescent="0.3">
      <c r="A138" s="2" t="s">
        <v>316</v>
      </c>
      <c r="B138" s="3">
        <v>45686.558842592603</v>
      </c>
      <c r="C138" s="2" t="s">
        <v>317</v>
      </c>
      <c r="D138" s="2" t="s">
        <v>253</v>
      </c>
      <c r="E138" s="2" t="s">
        <v>33</v>
      </c>
      <c r="F138" s="4">
        <v>20000</v>
      </c>
      <c r="G138" s="5">
        <v>1.8</v>
      </c>
      <c r="H138" s="6">
        <v>0</v>
      </c>
      <c r="I138" s="7">
        <f t="shared" si="10"/>
        <v>36000</v>
      </c>
      <c r="J138" s="7">
        <f t="shared" si="11"/>
        <v>0</v>
      </c>
      <c r="K138" s="7">
        <f t="shared" si="12"/>
        <v>36000</v>
      </c>
      <c r="L138" s="4">
        <v>18000</v>
      </c>
      <c r="M138" s="7">
        <f t="shared" si="13"/>
        <v>54000</v>
      </c>
      <c r="N138" s="2" t="s">
        <v>59</v>
      </c>
      <c r="O138" t="s">
        <v>23</v>
      </c>
      <c r="P138" s="2" t="s">
        <v>2371</v>
      </c>
      <c r="Q138" s="2">
        <v>3</v>
      </c>
      <c r="R138" s="2" t="s">
        <v>35</v>
      </c>
      <c r="S138" t="str">
        <f t="shared" si="14"/>
        <v>Wed</v>
      </c>
      <c r="T138" t="str">
        <f>VLOOKUP(A138,Status!$A$2:$B$1867,2,FALSE)</f>
        <v>Completed</v>
      </c>
    </row>
    <row r="139" spans="1:20" x14ac:dyDescent="0.3">
      <c r="A139" s="2" t="s">
        <v>318</v>
      </c>
      <c r="B139" s="3">
        <v>45686.584166666667</v>
      </c>
      <c r="C139" s="2" t="s">
        <v>170</v>
      </c>
      <c r="D139" s="2" t="s">
        <v>62</v>
      </c>
      <c r="E139" s="2" t="s">
        <v>103</v>
      </c>
      <c r="F139" s="4">
        <v>55000</v>
      </c>
      <c r="G139" s="5">
        <v>1</v>
      </c>
      <c r="H139" s="6">
        <v>0</v>
      </c>
      <c r="I139" s="7">
        <f t="shared" si="10"/>
        <v>55000</v>
      </c>
      <c r="J139" s="7">
        <f t="shared" si="11"/>
        <v>0</v>
      </c>
      <c r="K139" s="7">
        <f t="shared" si="12"/>
        <v>55000</v>
      </c>
      <c r="L139" s="4">
        <v>59000</v>
      </c>
      <c r="M139" s="7">
        <f t="shared" si="13"/>
        <v>114000</v>
      </c>
      <c r="N139" s="2" t="s">
        <v>34</v>
      </c>
      <c r="O139" t="s">
        <v>116</v>
      </c>
      <c r="P139" s="2" t="s">
        <v>2366</v>
      </c>
      <c r="Q139" s="2">
        <v>3</v>
      </c>
      <c r="R139" s="2" t="s">
        <v>24</v>
      </c>
      <c r="S139" t="str">
        <f t="shared" si="14"/>
        <v>Wed</v>
      </c>
      <c r="T139" t="str">
        <f>VLOOKUP(A139,Status!$A$2:$B$1867,2,FALSE)</f>
        <v>Cancelled</v>
      </c>
    </row>
    <row r="140" spans="1:20" x14ac:dyDescent="0.3">
      <c r="A140" s="2" t="s">
        <v>319</v>
      </c>
      <c r="B140" s="3">
        <v>45686.593993055547</v>
      </c>
      <c r="C140" s="2" t="s">
        <v>179</v>
      </c>
      <c r="D140" s="2" t="s">
        <v>180</v>
      </c>
      <c r="E140" s="2" t="s">
        <v>81</v>
      </c>
      <c r="F140" s="4">
        <v>15000</v>
      </c>
      <c r="G140" s="5">
        <v>1</v>
      </c>
      <c r="H140" s="6">
        <v>0</v>
      </c>
      <c r="I140" s="7">
        <f t="shared" si="10"/>
        <v>15000</v>
      </c>
      <c r="J140" s="7">
        <f t="shared" si="11"/>
        <v>0</v>
      </c>
      <c r="K140" s="7">
        <f t="shared" si="12"/>
        <v>15000</v>
      </c>
      <c r="L140" s="4">
        <v>57000</v>
      </c>
      <c r="M140" s="7">
        <f t="shared" si="13"/>
        <v>72000</v>
      </c>
      <c r="N140" s="2" t="s">
        <v>29</v>
      </c>
      <c r="O140" t="s">
        <v>23</v>
      </c>
      <c r="P140" s="2" t="s">
        <v>2366</v>
      </c>
      <c r="Q140" s="2">
        <v>5</v>
      </c>
      <c r="R140" s="2" t="s">
        <v>24</v>
      </c>
      <c r="S140" t="str">
        <f t="shared" si="14"/>
        <v>Wed</v>
      </c>
      <c r="T140" t="str">
        <f>VLOOKUP(A140,Status!$A$2:$B$1867,2,FALSE)</f>
        <v>Completed</v>
      </c>
    </row>
    <row r="141" spans="1:20" x14ac:dyDescent="0.3">
      <c r="A141" s="2" t="s">
        <v>320</v>
      </c>
      <c r="B141" s="3">
        <v>45686.618703703702</v>
      </c>
      <c r="C141" s="2" t="s">
        <v>160</v>
      </c>
      <c r="D141" s="2" t="s">
        <v>161</v>
      </c>
      <c r="E141" s="2" t="s">
        <v>58</v>
      </c>
      <c r="F141" s="4">
        <v>17500</v>
      </c>
      <c r="G141" s="5">
        <v>1.1000000000000001</v>
      </c>
      <c r="H141" s="6">
        <v>0</v>
      </c>
      <c r="I141" s="7">
        <f t="shared" si="10"/>
        <v>19250</v>
      </c>
      <c r="J141" s="7">
        <f t="shared" si="11"/>
        <v>0</v>
      </c>
      <c r="K141" s="7">
        <f t="shared" si="12"/>
        <v>19250</v>
      </c>
      <c r="L141" s="4">
        <v>46000</v>
      </c>
      <c r="M141" s="7">
        <f t="shared" si="13"/>
        <v>65250</v>
      </c>
      <c r="N141" s="2" t="s">
        <v>34</v>
      </c>
      <c r="O141" t="s">
        <v>23</v>
      </c>
      <c r="P141" s="2" t="s">
        <v>2368</v>
      </c>
      <c r="Q141" s="2">
        <v>1</v>
      </c>
      <c r="R141" s="2" t="s">
        <v>24</v>
      </c>
      <c r="S141" t="str">
        <f t="shared" si="14"/>
        <v>Wed</v>
      </c>
      <c r="T141" t="str">
        <f>VLOOKUP(A141,Status!$A$2:$B$1867,2,FALSE)</f>
        <v>Completed</v>
      </c>
    </row>
    <row r="142" spans="1:20" x14ac:dyDescent="0.3">
      <c r="A142" s="2" t="s">
        <v>320</v>
      </c>
      <c r="B142" s="3">
        <v>45686.618703703702</v>
      </c>
      <c r="C142" s="2" t="s">
        <v>160</v>
      </c>
      <c r="D142" s="2" t="s">
        <v>161</v>
      </c>
      <c r="E142" s="2" t="s">
        <v>42</v>
      </c>
      <c r="F142" s="4">
        <v>40000</v>
      </c>
      <c r="G142" s="5">
        <v>1.6</v>
      </c>
      <c r="H142" s="6">
        <v>0</v>
      </c>
      <c r="I142" s="7">
        <f t="shared" si="10"/>
        <v>64000</v>
      </c>
      <c r="J142" s="7">
        <f t="shared" si="11"/>
        <v>0</v>
      </c>
      <c r="K142" s="7">
        <f t="shared" si="12"/>
        <v>64000</v>
      </c>
      <c r="L142" s="4">
        <v>0</v>
      </c>
      <c r="M142" s="7">
        <f t="shared" si="13"/>
        <v>64000</v>
      </c>
      <c r="N142" s="2" t="s">
        <v>34</v>
      </c>
      <c r="O142" t="s">
        <v>23</v>
      </c>
      <c r="P142" s="2" t="s">
        <v>2368</v>
      </c>
      <c r="Q142" s="2">
        <v>1</v>
      </c>
      <c r="R142" s="2" t="s">
        <v>24</v>
      </c>
      <c r="S142" t="str">
        <f t="shared" si="14"/>
        <v>Wed</v>
      </c>
      <c r="T142" t="str">
        <f>VLOOKUP(A142,Status!$A$2:$B$1867,2,FALSE)</f>
        <v>Completed</v>
      </c>
    </row>
    <row r="143" spans="1:20" x14ac:dyDescent="0.3">
      <c r="A143" s="2" t="s">
        <v>321</v>
      </c>
      <c r="B143" s="3">
        <v>45686.702291666668</v>
      </c>
      <c r="C143" s="2" t="s">
        <v>322</v>
      </c>
      <c r="D143" s="2" t="s">
        <v>20</v>
      </c>
      <c r="E143" s="2" t="s">
        <v>28</v>
      </c>
      <c r="F143" s="4">
        <v>15000</v>
      </c>
      <c r="G143" s="5">
        <v>0.7</v>
      </c>
      <c r="H143" s="6">
        <v>0</v>
      </c>
      <c r="I143" s="7">
        <f t="shared" si="10"/>
        <v>10500</v>
      </c>
      <c r="J143" s="7">
        <f t="shared" si="11"/>
        <v>0</v>
      </c>
      <c r="K143" s="7">
        <f t="shared" si="12"/>
        <v>10500</v>
      </c>
      <c r="L143" s="4">
        <v>15000</v>
      </c>
      <c r="M143" s="7">
        <f t="shared" si="13"/>
        <v>25500</v>
      </c>
      <c r="N143" s="2" t="s">
        <v>34</v>
      </c>
      <c r="O143" t="s">
        <v>23</v>
      </c>
      <c r="P143" s="2" t="s">
        <v>2371</v>
      </c>
      <c r="Q143" s="2">
        <v>5</v>
      </c>
      <c r="R143" s="2" t="s">
        <v>35</v>
      </c>
      <c r="S143" t="str">
        <f t="shared" si="14"/>
        <v>Wed</v>
      </c>
      <c r="T143" t="str">
        <f>VLOOKUP(A143,Status!$A$2:$B$1867,2,FALSE)</f>
        <v>Completed</v>
      </c>
    </row>
    <row r="144" spans="1:20" x14ac:dyDescent="0.3">
      <c r="A144" s="2" t="s">
        <v>323</v>
      </c>
      <c r="B144" s="3">
        <v>45686.921354166669</v>
      </c>
      <c r="C144" s="2" t="s">
        <v>324</v>
      </c>
      <c r="D144" s="2" t="s">
        <v>99</v>
      </c>
      <c r="E144" s="2" t="s">
        <v>21</v>
      </c>
      <c r="F144" s="4">
        <v>10000</v>
      </c>
      <c r="G144" s="5">
        <v>1.6</v>
      </c>
      <c r="H144" s="6">
        <v>0</v>
      </c>
      <c r="I144" s="7">
        <f t="shared" si="10"/>
        <v>16000</v>
      </c>
      <c r="J144" s="7">
        <f t="shared" si="11"/>
        <v>0</v>
      </c>
      <c r="K144" s="7">
        <f t="shared" si="12"/>
        <v>16000</v>
      </c>
      <c r="L144" s="4">
        <v>97000</v>
      </c>
      <c r="M144" s="7">
        <f t="shared" si="13"/>
        <v>113000</v>
      </c>
      <c r="N144" s="2" t="s">
        <v>34</v>
      </c>
      <c r="O144" t="s">
        <v>23</v>
      </c>
      <c r="P144" s="2" t="s">
        <v>2367</v>
      </c>
      <c r="Q144" s="2">
        <v>5</v>
      </c>
      <c r="R144" s="2" t="s">
        <v>35</v>
      </c>
      <c r="S144" t="str">
        <f t="shared" si="14"/>
        <v>Wed</v>
      </c>
      <c r="T144" t="str">
        <f>VLOOKUP(A144,Status!$A$2:$B$1867,2,FALSE)</f>
        <v>Completed</v>
      </c>
    </row>
    <row r="145" spans="1:20" x14ac:dyDescent="0.3">
      <c r="A145" s="2" t="s">
        <v>325</v>
      </c>
      <c r="B145" s="3">
        <v>45687.196516203701</v>
      </c>
      <c r="C145" s="2" t="s">
        <v>326</v>
      </c>
      <c r="D145" s="2" t="s">
        <v>75</v>
      </c>
      <c r="E145" s="2" t="s">
        <v>54</v>
      </c>
      <c r="F145" s="4">
        <v>14000</v>
      </c>
      <c r="G145" s="5">
        <v>1.2</v>
      </c>
      <c r="H145" s="6">
        <v>0</v>
      </c>
      <c r="I145" s="7">
        <f t="shared" si="10"/>
        <v>16800</v>
      </c>
      <c r="J145" s="7">
        <f t="shared" si="11"/>
        <v>0</v>
      </c>
      <c r="K145" s="7">
        <f t="shared" si="12"/>
        <v>16800</v>
      </c>
      <c r="L145" s="4">
        <v>74000</v>
      </c>
      <c r="M145" s="7">
        <f t="shared" si="13"/>
        <v>90800</v>
      </c>
      <c r="N145" s="2" t="s">
        <v>59</v>
      </c>
      <c r="O145" t="s">
        <v>23</v>
      </c>
      <c r="P145" s="2" t="s">
        <v>2369</v>
      </c>
      <c r="Q145" s="2">
        <v>5</v>
      </c>
      <c r="R145" s="2" t="s">
        <v>35</v>
      </c>
      <c r="S145" t="str">
        <f t="shared" si="14"/>
        <v>Thu</v>
      </c>
      <c r="T145" t="str">
        <f>VLOOKUP(A145,Status!$A$2:$B$1867,2,FALSE)</f>
        <v>Completed</v>
      </c>
    </row>
    <row r="146" spans="1:20" x14ac:dyDescent="0.3">
      <c r="A146" s="2" t="s">
        <v>327</v>
      </c>
      <c r="B146" s="3">
        <v>45687.357511574082</v>
      </c>
      <c r="C146" s="2" t="s">
        <v>328</v>
      </c>
      <c r="D146" s="2" t="s">
        <v>124</v>
      </c>
      <c r="E146" s="2" t="s">
        <v>81</v>
      </c>
      <c r="F146" s="4">
        <v>15000</v>
      </c>
      <c r="G146" s="5">
        <v>2.1</v>
      </c>
      <c r="H146" s="6">
        <v>0</v>
      </c>
      <c r="I146" s="7">
        <f t="shared" si="10"/>
        <v>31500</v>
      </c>
      <c r="J146" s="7">
        <f t="shared" si="11"/>
        <v>0</v>
      </c>
      <c r="K146" s="7">
        <f t="shared" si="12"/>
        <v>31500</v>
      </c>
      <c r="L146" s="4">
        <v>59000</v>
      </c>
      <c r="M146" s="7">
        <f t="shared" si="13"/>
        <v>90500</v>
      </c>
      <c r="N146" s="2" t="s">
        <v>34</v>
      </c>
      <c r="O146" t="s">
        <v>23</v>
      </c>
      <c r="P146" s="2" t="s">
        <v>2371</v>
      </c>
      <c r="Q146" s="2">
        <v>1</v>
      </c>
      <c r="R146" s="2" t="s">
        <v>24</v>
      </c>
      <c r="S146" t="str">
        <f t="shared" si="14"/>
        <v>Thu</v>
      </c>
      <c r="T146" t="str">
        <f>VLOOKUP(A146,Status!$A$2:$B$1867,2,FALSE)</f>
        <v>Completed</v>
      </c>
    </row>
    <row r="147" spans="1:20" x14ac:dyDescent="0.3">
      <c r="A147" s="2" t="s">
        <v>329</v>
      </c>
      <c r="B147" s="3">
        <v>45687.358819444453</v>
      </c>
      <c r="C147" s="2" t="s">
        <v>238</v>
      </c>
      <c r="D147" s="2" t="s">
        <v>230</v>
      </c>
      <c r="E147" s="2" t="s">
        <v>36</v>
      </c>
      <c r="F147" s="4">
        <v>13500</v>
      </c>
      <c r="G147" s="5">
        <v>1.7</v>
      </c>
      <c r="H147" s="6">
        <v>0</v>
      </c>
      <c r="I147" s="7">
        <f t="shared" si="10"/>
        <v>22950</v>
      </c>
      <c r="J147" s="7">
        <f t="shared" si="11"/>
        <v>0</v>
      </c>
      <c r="K147" s="7">
        <f t="shared" si="12"/>
        <v>22950</v>
      </c>
      <c r="L147" s="4">
        <v>28000</v>
      </c>
      <c r="M147" s="7">
        <f t="shared" si="13"/>
        <v>50950</v>
      </c>
      <c r="N147" s="2" t="s">
        <v>29</v>
      </c>
      <c r="O147" t="s">
        <v>23</v>
      </c>
      <c r="P147" s="2" t="s">
        <v>2366</v>
      </c>
      <c r="Q147" s="2">
        <v>2</v>
      </c>
      <c r="R147" s="2" t="s">
        <v>24</v>
      </c>
      <c r="S147" t="str">
        <f t="shared" si="14"/>
        <v>Thu</v>
      </c>
      <c r="T147" t="str">
        <f>VLOOKUP(A147,Status!$A$2:$B$1867,2,FALSE)</f>
        <v>Completed</v>
      </c>
    </row>
    <row r="148" spans="1:20" x14ac:dyDescent="0.3">
      <c r="A148" s="2" t="s">
        <v>330</v>
      </c>
      <c r="B148" s="3">
        <v>45687.367175925923</v>
      </c>
      <c r="C148" s="2" t="s">
        <v>331</v>
      </c>
      <c r="D148" s="2" t="s">
        <v>119</v>
      </c>
      <c r="E148" s="2" t="s">
        <v>144</v>
      </c>
      <c r="F148" s="4">
        <v>10000</v>
      </c>
      <c r="G148" s="5">
        <v>0.6</v>
      </c>
      <c r="H148" s="6">
        <v>0</v>
      </c>
      <c r="I148" s="7">
        <f t="shared" si="10"/>
        <v>6000</v>
      </c>
      <c r="J148" s="7">
        <f t="shared" si="11"/>
        <v>0</v>
      </c>
      <c r="K148" s="7">
        <f t="shared" si="12"/>
        <v>6000</v>
      </c>
      <c r="L148" s="4">
        <v>84000</v>
      </c>
      <c r="M148" s="7">
        <f t="shared" si="13"/>
        <v>90000</v>
      </c>
      <c r="N148" s="2" t="s">
        <v>59</v>
      </c>
      <c r="O148" t="s">
        <v>23</v>
      </c>
      <c r="P148" s="2" t="s">
        <v>2367</v>
      </c>
      <c r="Q148" s="2">
        <v>2</v>
      </c>
      <c r="R148" s="2" t="s">
        <v>35</v>
      </c>
      <c r="S148" t="str">
        <f t="shared" si="14"/>
        <v>Thu</v>
      </c>
      <c r="T148" t="str">
        <f>VLOOKUP(A148,Status!$A$2:$B$1867,2,FALSE)</f>
        <v>Completed</v>
      </c>
    </row>
    <row r="149" spans="1:20" x14ac:dyDescent="0.3">
      <c r="A149" s="2" t="s">
        <v>332</v>
      </c>
      <c r="B149" s="3">
        <v>45687.396157407413</v>
      </c>
      <c r="C149" s="2" t="s">
        <v>333</v>
      </c>
      <c r="D149" s="2" t="s">
        <v>124</v>
      </c>
      <c r="E149" s="2" t="s">
        <v>183</v>
      </c>
      <c r="F149" s="4">
        <v>11000</v>
      </c>
      <c r="G149" s="5">
        <v>2</v>
      </c>
      <c r="H149" s="6">
        <v>0</v>
      </c>
      <c r="I149" s="7">
        <f t="shared" si="10"/>
        <v>22000</v>
      </c>
      <c r="J149" s="7">
        <f t="shared" si="11"/>
        <v>0</v>
      </c>
      <c r="K149" s="7">
        <f t="shared" si="12"/>
        <v>22000</v>
      </c>
      <c r="L149" s="4">
        <v>59000</v>
      </c>
      <c r="M149" s="7">
        <f t="shared" si="13"/>
        <v>81000</v>
      </c>
      <c r="N149" s="2" t="s">
        <v>59</v>
      </c>
      <c r="O149" t="s">
        <v>23</v>
      </c>
      <c r="P149" s="2" t="s">
        <v>2366</v>
      </c>
      <c r="Q149" s="2">
        <v>1</v>
      </c>
      <c r="R149" s="2" t="s">
        <v>35</v>
      </c>
      <c r="S149" t="str">
        <f t="shared" si="14"/>
        <v>Thu</v>
      </c>
      <c r="T149" t="str">
        <f>VLOOKUP(A149,Status!$A$2:$B$1867,2,FALSE)</f>
        <v>Completed</v>
      </c>
    </row>
    <row r="150" spans="1:20" x14ac:dyDescent="0.3">
      <c r="A150" s="2" t="s">
        <v>334</v>
      </c>
      <c r="B150" s="3">
        <v>45687.402222222219</v>
      </c>
      <c r="C150" s="2" t="s">
        <v>335</v>
      </c>
      <c r="D150" s="2" t="s">
        <v>186</v>
      </c>
      <c r="E150" s="2" t="s">
        <v>171</v>
      </c>
      <c r="F150" s="4">
        <v>12000</v>
      </c>
      <c r="G150" s="5">
        <v>0.7</v>
      </c>
      <c r="H150" s="6">
        <v>0</v>
      </c>
      <c r="I150" s="7">
        <f t="shared" si="10"/>
        <v>8400</v>
      </c>
      <c r="J150" s="7">
        <f t="shared" si="11"/>
        <v>0</v>
      </c>
      <c r="K150" s="7">
        <f t="shared" si="12"/>
        <v>8400</v>
      </c>
      <c r="L150" s="4">
        <v>87000</v>
      </c>
      <c r="M150" s="7">
        <f t="shared" si="13"/>
        <v>95400</v>
      </c>
      <c r="N150" s="2" t="s">
        <v>59</v>
      </c>
      <c r="O150" t="s">
        <v>23</v>
      </c>
      <c r="P150" s="2" t="s">
        <v>2367</v>
      </c>
      <c r="Q150" s="2">
        <v>5</v>
      </c>
      <c r="R150" s="2" t="s">
        <v>24</v>
      </c>
      <c r="S150" t="str">
        <f t="shared" si="14"/>
        <v>Thu</v>
      </c>
      <c r="T150" t="str">
        <f>VLOOKUP(A150,Status!$A$2:$B$1867,2,FALSE)</f>
        <v>Completed</v>
      </c>
    </row>
    <row r="151" spans="1:20" x14ac:dyDescent="0.3">
      <c r="A151" s="2" t="s">
        <v>336</v>
      </c>
      <c r="B151" s="3">
        <v>45687.423692129632</v>
      </c>
      <c r="C151" s="2" t="s">
        <v>337</v>
      </c>
      <c r="D151" s="2" t="s">
        <v>287</v>
      </c>
      <c r="E151" s="2" t="s">
        <v>66</v>
      </c>
      <c r="F151" s="4">
        <v>46000</v>
      </c>
      <c r="G151" s="5">
        <v>0.5</v>
      </c>
      <c r="H151" s="6">
        <v>0</v>
      </c>
      <c r="I151" s="7">
        <f t="shared" si="10"/>
        <v>23000</v>
      </c>
      <c r="J151" s="7">
        <f t="shared" si="11"/>
        <v>0</v>
      </c>
      <c r="K151" s="7">
        <f t="shared" si="12"/>
        <v>23000</v>
      </c>
      <c r="L151" s="4">
        <v>79000</v>
      </c>
      <c r="M151" s="7">
        <f t="shared" si="13"/>
        <v>102000</v>
      </c>
      <c r="N151" s="2" t="s">
        <v>34</v>
      </c>
      <c r="O151" t="s">
        <v>23</v>
      </c>
      <c r="P151" s="2" t="s">
        <v>2367</v>
      </c>
      <c r="Q151" s="2">
        <v>1</v>
      </c>
      <c r="R151" s="2" t="s">
        <v>24</v>
      </c>
      <c r="S151" t="str">
        <f t="shared" si="14"/>
        <v>Thu</v>
      </c>
      <c r="T151" t="str">
        <f>VLOOKUP(A151,Status!$A$2:$B$1867,2,FALSE)</f>
        <v>Completed</v>
      </c>
    </row>
    <row r="152" spans="1:20" x14ac:dyDescent="0.3">
      <c r="A152" s="2" t="s">
        <v>338</v>
      </c>
      <c r="B152" s="3">
        <v>45687.481608796297</v>
      </c>
      <c r="C152" s="2" t="s">
        <v>193</v>
      </c>
      <c r="D152" s="2" t="s">
        <v>99</v>
      </c>
      <c r="E152" s="2" t="s">
        <v>33</v>
      </c>
      <c r="F152" s="4">
        <v>20000</v>
      </c>
      <c r="G152" s="5">
        <v>0.8</v>
      </c>
      <c r="H152" s="6">
        <v>0</v>
      </c>
      <c r="I152" s="7">
        <f t="shared" si="10"/>
        <v>16000</v>
      </c>
      <c r="J152" s="7">
        <f t="shared" si="11"/>
        <v>0</v>
      </c>
      <c r="K152" s="7">
        <f t="shared" si="12"/>
        <v>16000</v>
      </c>
      <c r="L152" s="4">
        <v>97000</v>
      </c>
      <c r="M152" s="7">
        <f t="shared" si="13"/>
        <v>113000</v>
      </c>
      <c r="N152" s="2" t="s">
        <v>59</v>
      </c>
      <c r="O152" t="s">
        <v>23</v>
      </c>
      <c r="P152" s="2" t="s">
        <v>2367</v>
      </c>
      <c r="Q152" s="2">
        <v>1</v>
      </c>
      <c r="R152" s="2" t="s">
        <v>24</v>
      </c>
      <c r="S152" t="str">
        <f t="shared" si="14"/>
        <v>Thu</v>
      </c>
      <c r="T152" t="str">
        <f>VLOOKUP(A152,Status!$A$2:$B$1867,2,FALSE)</f>
        <v>Completed</v>
      </c>
    </row>
    <row r="153" spans="1:20" x14ac:dyDescent="0.3">
      <c r="A153" s="2" t="s">
        <v>339</v>
      </c>
      <c r="B153" s="3">
        <v>45687.492175925923</v>
      </c>
      <c r="C153" s="2" t="s">
        <v>146</v>
      </c>
      <c r="D153" s="2" t="s">
        <v>85</v>
      </c>
      <c r="E153" s="2" t="s">
        <v>76</v>
      </c>
      <c r="F153" s="4">
        <v>45000</v>
      </c>
      <c r="G153" s="5">
        <v>1.3</v>
      </c>
      <c r="H153" s="6">
        <v>0</v>
      </c>
      <c r="I153" s="7">
        <f t="shared" si="10"/>
        <v>58500</v>
      </c>
      <c r="J153" s="7">
        <f t="shared" si="11"/>
        <v>0</v>
      </c>
      <c r="K153" s="7">
        <f t="shared" si="12"/>
        <v>58500</v>
      </c>
      <c r="L153" s="4">
        <v>30000</v>
      </c>
      <c r="M153" s="7">
        <f t="shared" si="13"/>
        <v>88500</v>
      </c>
      <c r="N153" s="2" t="s">
        <v>29</v>
      </c>
      <c r="O153" t="s">
        <v>23</v>
      </c>
      <c r="P153" s="2" t="s">
        <v>2369</v>
      </c>
      <c r="Q153" s="2">
        <v>4</v>
      </c>
      <c r="R153" s="2" t="s">
        <v>24</v>
      </c>
      <c r="S153" t="str">
        <f t="shared" si="14"/>
        <v>Thu</v>
      </c>
      <c r="T153" t="str">
        <f>VLOOKUP(A153,Status!$A$2:$B$1867,2,FALSE)</f>
        <v>Completed</v>
      </c>
    </row>
    <row r="154" spans="1:20" x14ac:dyDescent="0.3">
      <c r="A154" s="2" t="s">
        <v>340</v>
      </c>
      <c r="B154" s="3">
        <v>45687.517453703702</v>
      </c>
      <c r="C154" s="2" t="s">
        <v>341</v>
      </c>
      <c r="D154" s="2" t="s">
        <v>186</v>
      </c>
      <c r="E154" s="2" t="s">
        <v>76</v>
      </c>
      <c r="F154" s="4">
        <v>45000</v>
      </c>
      <c r="G154" s="5">
        <v>0.6</v>
      </c>
      <c r="H154" s="6">
        <v>0</v>
      </c>
      <c r="I154" s="7">
        <f t="shared" si="10"/>
        <v>27000</v>
      </c>
      <c r="J154" s="7">
        <f t="shared" si="11"/>
        <v>0</v>
      </c>
      <c r="K154" s="7">
        <f t="shared" si="12"/>
        <v>27000</v>
      </c>
      <c r="L154" s="4">
        <v>87000</v>
      </c>
      <c r="M154" s="7">
        <f t="shared" si="13"/>
        <v>114000</v>
      </c>
      <c r="N154" s="2" t="s">
        <v>22</v>
      </c>
      <c r="O154" t="s">
        <v>23</v>
      </c>
      <c r="P154" s="2" t="s">
        <v>2371</v>
      </c>
      <c r="Q154" s="2">
        <v>4</v>
      </c>
      <c r="R154" s="2" t="s">
        <v>35</v>
      </c>
      <c r="S154" t="str">
        <f t="shared" si="14"/>
        <v>Thu</v>
      </c>
      <c r="T154" t="str">
        <f>VLOOKUP(A154,Status!$A$2:$B$1867,2,FALSE)</f>
        <v>Completed</v>
      </c>
    </row>
    <row r="155" spans="1:20" x14ac:dyDescent="0.3">
      <c r="A155" s="2" t="s">
        <v>340</v>
      </c>
      <c r="B155" s="3">
        <v>45687.517453703702</v>
      </c>
      <c r="C155" s="2" t="s">
        <v>341</v>
      </c>
      <c r="D155" s="2" t="s">
        <v>186</v>
      </c>
      <c r="E155" s="2" t="s">
        <v>191</v>
      </c>
      <c r="F155" s="4">
        <v>15500</v>
      </c>
      <c r="G155" s="5">
        <v>0.4</v>
      </c>
      <c r="H155" s="6">
        <v>0</v>
      </c>
      <c r="I155" s="7">
        <f t="shared" si="10"/>
        <v>6200</v>
      </c>
      <c r="J155" s="7">
        <f t="shared" si="11"/>
        <v>0</v>
      </c>
      <c r="K155" s="7">
        <f t="shared" si="12"/>
        <v>6200</v>
      </c>
      <c r="L155" s="4">
        <v>0</v>
      </c>
      <c r="M155" s="7">
        <f t="shared" si="13"/>
        <v>6200</v>
      </c>
      <c r="N155" s="2" t="s">
        <v>22</v>
      </c>
      <c r="O155" t="s">
        <v>23</v>
      </c>
      <c r="P155" s="2" t="s">
        <v>2371</v>
      </c>
      <c r="Q155" s="2">
        <v>4</v>
      </c>
      <c r="R155" s="2" t="s">
        <v>35</v>
      </c>
      <c r="S155" t="str">
        <f t="shared" si="14"/>
        <v>Thu</v>
      </c>
      <c r="T155" t="str">
        <f>VLOOKUP(A155,Status!$A$2:$B$1867,2,FALSE)</f>
        <v>Completed</v>
      </c>
    </row>
    <row r="156" spans="1:20" x14ac:dyDescent="0.3">
      <c r="A156" s="2" t="s">
        <v>342</v>
      </c>
      <c r="B156" s="3">
        <v>45687.5315162037</v>
      </c>
      <c r="C156" s="2" t="s">
        <v>138</v>
      </c>
      <c r="D156" s="2" t="s">
        <v>69</v>
      </c>
      <c r="E156" s="2" t="s">
        <v>103</v>
      </c>
      <c r="F156" s="4">
        <v>55000</v>
      </c>
      <c r="G156" s="5">
        <v>1</v>
      </c>
      <c r="H156" s="6">
        <v>0</v>
      </c>
      <c r="I156" s="7">
        <f t="shared" si="10"/>
        <v>55000</v>
      </c>
      <c r="J156" s="7">
        <f t="shared" si="11"/>
        <v>0</v>
      </c>
      <c r="K156" s="7">
        <f t="shared" si="12"/>
        <v>55000</v>
      </c>
      <c r="L156" s="4">
        <v>87000</v>
      </c>
      <c r="M156" s="7">
        <f t="shared" si="13"/>
        <v>142000</v>
      </c>
      <c r="N156" s="2" t="s">
        <v>29</v>
      </c>
      <c r="O156" t="s">
        <v>70</v>
      </c>
      <c r="P156" s="2" t="s">
        <v>2371</v>
      </c>
      <c r="Q156" s="2">
        <v>3</v>
      </c>
      <c r="R156" s="2" t="s">
        <v>24</v>
      </c>
      <c r="S156" t="str">
        <f t="shared" si="14"/>
        <v>Thu</v>
      </c>
      <c r="T156" t="str">
        <f>VLOOKUP(A156,Status!$A$2:$B$1867,2,FALSE)</f>
        <v>Returned</v>
      </c>
    </row>
    <row r="157" spans="1:20" x14ac:dyDescent="0.3">
      <c r="A157" s="2" t="s">
        <v>343</v>
      </c>
      <c r="B157" s="3">
        <v>45687.557314814818</v>
      </c>
      <c r="C157" s="2" t="s">
        <v>344</v>
      </c>
      <c r="D157" s="2" t="s">
        <v>62</v>
      </c>
      <c r="E157" s="2" t="s">
        <v>46</v>
      </c>
      <c r="F157" s="4">
        <v>10500</v>
      </c>
      <c r="G157" s="5">
        <v>3.1</v>
      </c>
      <c r="H157" s="6">
        <v>0</v>
      </c>
      <c r="I157" s="7">
        <f t="shared" si="10"/>
        <v>32550</v>
      </c>
      <c r="J157" s="7">
        <f t="shared" si="11"/>
        <v>0</v>
      </c>
      <c r="K157" s="7">
        <f t="shared" si="12"/>
        <v>32550</v>
      </c>
      <c r="L157" s="4">
        <v>59000</v>
      </c>
      <c r="M157" s="7">
        <f t="shared" si="13"/>
        <v>91550</v>
      </c>
      <c r="N157" s="2" t="s">
        <v>59</v>
      </c>
      <c r="O157" t="s">
        <v>23</v>
      </c>
      <c r="P157" s="2" t="s">
        <v>2368</v>
      </c>
      <c r="Q157" s="2">
        <v>4</v>
      </c>
      <c r="R157" s="2" t="s">
        <v>24</v>
      </c>
      <c r="S157" t="str">
        <f t="shared" si="14"/>
        <v>Thu</v>
      </c>
      <c r="T157" t="str">
        <f>VLOOKUP(A157,Status!$A$2:$B$1867,2,FALSE)</f>
        <v>Completed</v>
      </c>
    </row>
    <row r="158" spans="1:20" x14ac:dyDescent="0.3">
      <c r="A158" s="2" t="s">
        <v>343</v>
      </c>
      <c r="B158" s="3">
        <v>45687.557314814818</v>
      </c>
      <c r="C158" s="2" t="s">
        <v>344</v>
      </c>
      <c r="D158" s="2" t="s">
        <v>62</v>
      </c>
      <c r="E158" s="2" t="s">
        <v>66</v>
      </c>
      <c r="F158" s="4">
        <v>46000</v>
      </c>
      <c r="G158" s="5">
        <v>0.8</v>
      </c>
      <c r="H158" s="6">
        <v>0</v>
      </c>
      <c r="I158" s="7">
        <f t="shared" si="10"/>
        <v>36800</v>
      </c>
      <c r="J158" s="7">
        <f t="shared" si="11"/>
        <v>0</v>
      </c>
      <c r="K158" s="7">
        <f t="shared" si="12"/>
        <v>36800</v>
      </c>
      <c r="L158" s="4">
        <v>0</v>
      </c>
      <c r="M158" s="7">
        <f t="shared" si="13"/>
        <v>36800</v>
      </c>
      <c r="N158" s="2" t="s">
        <v>59</v>
      </c>
      <c r="O158" t="s">
        <v>23</v>
      </c>
      <c r="P158" s="2" t="s">
        <v>2368</v>
      </c>
      <c r="Q158" s="2">
        <v>4</v>
      </c>
      <c r="R158" s="2" t="s">
        <v>24</v>
      </c>
      <c r="S158" t="str">
        <f t="shared" si="14"/>
        <v>Thu</v>
      </c>
      <c r="T158" t="str">
        <f>VLOOKUP(A158,Status!$A$2:$B$1867,2,FALSE)</f>
        <v>Completed</v>
      </c>
    </row>
    <row r="159" spans="1:20" x14ac:dyDescent="0.3">
      <c r="A159" s="2" t="s">
        <v>345</v>
      </c>
      <c r="B159" s="3">
        <v>45687.574201388888</v>
      </c>
      <c r="C159" s="2" t="s">
        <v>346</v>
      </c>
      <c r="D159" s="2" t="s">
        <v>109</v>
      </c>
      <c r="E159" s="2" t="s">
        <v>42</v>
      </c>
      <c r="F159" s="4">
        <v>40000</v>
      </c>
      <c r="G159" s="5">
        <v>0.8</v>
      </c>
      <c r="H159" s="6">
        <v>0</v>
      </c>
      <c r="I159" s="7">
        <f t="shared" si="10"/>
        <v>32000</v>
      </c>
      <c r="J159" s="7">
        <f t="shared" si="11"/>
        <v>0</v>
      </c>
      <c r="K159" s="7">
        <f t="shared" si="12"/>
        <v>32000</v>
      </c>
      <c r="L159" s="4">
        <v>72000</v>
      </c>
      <c r="M159" s="7">
        <f t="shared" si="13"/>
        <v>104000</v>
      </c>
      <c r="N159" s="2" t="s">
        <v>59</v>
      </c>
      <c r="O159" t="s">
        <v>70</v>
      </c>
      <c r="P159" s="2" t="s">
        <v>2369</v>
      </c>
      <c r="Q159" s="2">
        <v>2</v>
      </c>
      <c r="R159" s="2" t="s">
        <v>24</v>
      </c>
      <c r="S159" t="str">
        <f t="shared" si="14"/>
        <v>Thu</v>
      </c>
      <c r="T159" t="str">
        <f>VLOOKUP(A159,Status!$A$2:$B$1867,2,FALSE)</f>
        <v>Returned</v>
      </c>
    </row>
    <row r="160" spans="1:20" x14ac:dyDescent="0.3">
      <c r="A160" s="2" t="s">
        <v>347</v>
      </c>
      <c r="B160" s="3">
        <v>45687.716944444437</v>
      </c>
      <c r="C160" s="2" t="s">
        <v>221</v>
      </c>
      <c r="D160" s="2" t="s">
        <v>186</v>
      </c>
      <c r="E160" s="2" t="s">
        <v>46</v>
      </c>
      <c r="F160" s="4">
        <v>10500</v>
      </c>
      <c r="G160" s="5">
        <v>3.3</v>
      </c>
      <c r="H160" s="6">
        <v>0</v>
      </c>
      <c r="I160" s="7">
        <f t="shared" si="10"/>
        <v>34650</v>
      </c>
      <c r="J160" s="7">
        <f t="shared" si="11"/>
        <v>0</v>
      </c>
      <c r="K160" s="7">
        <f t="shared" si="12"/>
        <v>34650</v>
      </c>
      <c r="L160" s="4">
        <v>87000</v>
      </c>
      <c r="M160" s="7">
        <f t="shared" si="13"/>
        <v>121650</v>
      </c>
      <c r="N160" s="2" t="s">
        <v>29</v>
      </c>
      <c r="O160" t="s">
        <v>23</v>
      </c>
      <c r="P160" s="2" t="s">
        <v>2366</v>
      </c>
      <c r="Q160" s="2">
        <v>1</v>
      </c>
      <c r="R160" s="2" t="s">
        <v>24</v>
      </c>
      <c r="S160" t="str">
        <f t="shared" si="14"/>
        <v>Thu</v>
      </c>
      <c r="T160" t="str">
        <f>VLOOKUP(A160,Status!$A$2:$B$1867,2,FALSE)</f>
        <v>Completed</v>
      </c>
    </row>
    <row r="161" spans="1:20" x14ac:dyDescent="0.3">
      <c r="A161" s="2" t="s">
        <v>348</v>
      </c>
      <c r="B161" s="3">
        <v>45687.746099537027</v>
      </c>
      <c r="C161" s="2" t="s">
        <v>131</v>
      </c>
      <c r="D161" s="2" t="s">
        <v>85</v>
      </c>
      <c r="E161" s="2" t="s">
        <v>33</v>
      </c>
      <c r="F161" s="4">
        <v>20000</v>
      </c>
      <c r="G161" s="5">
        <v>2.4</v>
      </c>
      <c r="H161" s="6">
        <v>0</v>
      </c>
      <c r="I161" s="7">
        <f t="shared" si="10"/>
        <v>48000</v>
      </c>
      <c r="J161" s="7">
        <f t="shared" si="11"/>
        <v>0</v>
      </c>
      <c r="K161" s="7">
        <f t="shared" si="12"/>
        <v>48000</v>
      </c>
      <c r="L161" s="4">
        <v>30000</v>
      </c>
      <c r="M161" s="7">
        <f t="shared" si="13"/>
        <v>78000</v>
      </c>
      <c r="N161" s="2" t="s">
        <v>34</v>
      </c>
      <c r="O161" t="s">
        <v>23</v>
      </c>
      <c r="P161" s="2" t="s">
        <v>2369</v>
      </c>
      <c r="Q161" s="2">
        <v>5</v>
      </c>
      <c r="R161" s="2" t="s">
        <v>24</v>
      </c>
      <c r="S161" t="str">
        <f t="shared" si="14"/>
        <v>Thu</v>
      </c>
      <c r="T161" t="str">
        <f>VLOOKUP(A161,Status!$A$2:$B$1867,2,FALSE)</f>
        <v>Completed</v>
      </c>
    </row>
    <row r="162" spans="1:20" x14ac:dyDescent="0.3">
      <c r="A162" s="2" t="s">
        <v>349</v>
      </c>
      <c r="B162" s="3">
        <v>45687.775983796288</v>
      </c>
      <c r="C162" s="2" t="s">
        <v>350</v>
      </c>
      <c r="D162" s="2" t="s">
        <v>65</v>
      </c>
      <c r="E162" s="2" t="s">
        <v>33</v>
      </c>
      <c r="F162" s="4">
        <v>20000</v>
      </c>
      <c r="G162" s="5">
        <v>1.8</v>
      </c>
      <c r="H162" s="6">
        <v>0</v>
      </c>
      <c r="I162" s="7">
        <f t="shared" si="10"/>
        <v>36000</v>
      </c>
      <c r="J162" s="7">
        <f t="shared" si="11"/>
        <v>0</v>
      </c>
      <c r="K162" s="7">
        <f t="shared" si="12"/>
        <v>36000</v>
      </c>
      <c r="L162" s="4">
        <v>89000</v>
      </c>
      <c r="M162" s="7">
        <f t="shared" si="13"/>
        <v>125000</v>
      </c>
      <c r="N162" s="2" t="s">
        <v>34</v>
      </c>
      <c r="O162" t="s">
        <v>23</v>
      </c>
      <c r="P162" s="2" t="s">
        <v>2371</v>
      </c>
      <c r="Q162" s="2">
        <v>2</v>
      </c>
      <c r="R162" s="2" t="s">
        <v>24</v>
      </c>
      <c r="S162" t="str">
        <f t="shared" si="14"/>
        <v>Thu</v>
      </c>
      <c r="T162" t="str">
        <f>VLOOKUP(A162,Status!$A$2:$B$1867,2,FALSE)</f>
        <v>Completed</v>
      </c>
    </row>
    <row r="163" spans="1:20" x14ac:dyDescent="0.3">
      <c r="A163" s="2" t="s">
        <v>351</v>
      </c>
      <c r="B163" s="3">
        <v>45687.938599537039</v>
      </c>
      <c r="C163" s="2" t="s">
        <v>352</v>
      </c>
      <c r="D163" s="2" t="s">
        <v>65</v>
      </c>
      <c r="E163" s="2" t="s">
        <v>42</v>
      </c>
      <c r="F163" s="4">
        <v>40000</v>
      </c>
      <c r="G163" s="5">
        <v>0.5</v>
      </c>
      <c r="H163" s="6">
        <v>0</v>
      </c>
      <c r="I163" s="7">
        <f t="shared" si="10"/>
        <v>20000</v>
      </c>
      <c r="J163" s="7">
        <f t="shared" si="11"/>
        <v>0</v>
      </c>
      <c r="K163" s="7">
        <f t="shared" si="12"/>
        <v>20000</v>
      </c>
      <c r="L163" s="4">
        <v>89000</v>
      </c>
      <c r="M163" s="7">
        <f t="shared" si="13"/>
        <v>109000</v>
      </c>
      <c r="N163" s="2" t="s">
        <v>29</v>
      </c>
      <c r="O163" t="s">
        <v>23</v>
      </c>
      <c r="P163" s="2" t="s">
        <v>2371</v>
      </c>
      <c r="Q163" s="2">
        <v>5</v>
      </c>
      <c r="R163" s="2" t="s">
        <v>35</v>
      </c>
      <c r="S163" t="str">
        <f t="shared" si="14"/>
        <v>Thu</v>
      </c>
      <c r="T163" t="str">
        <f>VLOOKUP(A163,Status!$A$2:$B$1867,2,FALSE)</f>
        <v>Completed</v>
      </c>
    </row>
    <row r="164" spans="1:20" x14ac:dyDescent="0.3">
      <c r="A164" s="2" t="s">
        <v>353</v>
      </c>
      <c r="B164" s="3">
        <v>45688.02076388889</v>
      </c>
      <c r="C164" s="2" t="s">
        <v>354</v>
      </c>
      <c r="D164" s="2" t="s">
        <v>180</v>
      </c>
      <c r="E164" s="2" t="s">
        <v>50</v>
      </c>
      <c r="F164" s="4">
        <v>26000</v>
      </c>
      <c r="G164" s="5">
        <v>1.1000000000000001</v>
      </c>
      <c r="H164" s="6">
        <v>0</v>
      </c>
      <c r="I164" s="7">
        <f t="shared" si="10"/>
        <v>28600.000000000004</v>
      </c>
      <c r="J164" s="7">
        <f t="shared" si="11"/>
        <v>0</v>
      </c>
      <c r="K164" s="7">
        <f t="shared" si="12"/>
        <v>28600.000000000004</v>
      </c>
      <c r="L164" s="4">
        <v>57000</v>
      </c>
      <c r="M164" s="7">
        <f t="shared" si="13"/>
        <v>85600</v>
      </c>
      <c r="N164" s="2" t="s">
        <v>34</v>
      </c>
      <c r="O164" t="s">
        <v>23</v>
      </c>
      <c r="P164" s="2" t="s">
        <v>2367</v>
      </c>
      <c r="Q164" s="2">
        <v>2</v>
      </c>
      <c r="R164" s="2" t="s">
        <v>24</v>
      </c>
      <c r="S164" t="str">
        <f t="shared" si="14"/>
        <v>Fri</v>
      </c>
      <c r="T164" t="str">
        <f>VLOOKUP(A164,Status!$A$2:$B$1867,2,FALSE)</f>
        <v>Completed</v>
      </c>
    </row>
    <row r="165" spans="1:20" x14ac:dyDescent="0.3">
      <c r="A165" s="2" t="s">
        <v>355</v>
      </c>
      <c r="B165" s="3">
        <v>45688.34275462963</v>
      </c>
      <c r="C165" s="2" t="s">
        <v>356</v>
      </c>
      <c r="D165" s="2" t="s">
        <v>57</v>
      </c>
      <c r="E165" s="2" t="s">
        <v>42</v>
      </c>
      <c r="F165" s="4">
        <v>40000</v>
      </c>
      <c r="G165" s="5">
        <v>1</v>
      </c>
      <c r="H165" s="6">
        <v>0</v>
      </c>
      <c r="I165" s="7">
        <f t="shared" si="10"/>
        <v>40000</v>
      </c>
      <c r="J165" s="7">
        <f t="shared" si="11"/>
        <v>0</v>
      </c>
      <c r="K165" s="7">
        <f t="shared" si="12"/>
        <v>40000</v>
      </c>
      <c r="L165" s="4">
        <v>26000</v>
      </c>
      <c r="M165" s="7">
        <f t="shared" si="13"/>
        <v>66000</v>
      </c>
      <c r="N165" s="2" t="s">
        <v>59</v>
      </c>
      <c r="O165" t="s">
        <v>23</v>
      </c>
      <c r="P165" s="2" t="s">
        <v>2366</v>
      </c>
      <c r="Q165" s="2">
        <v>3</v>
      </c>
      <c r="R165" s="2" t="s">
        <v>24</v>
      </c>
      <c r="S165" t="str">
        <f t="shared" si="14"/>
        <v>Fri</v>
      </c>
      <c r="T165" t="str">
        <f>VLOOKUP(A165,Status!$A$2:$B$1867,2,FALSE)</f>
        <v>Completed</v>
      </c>
    </row>
    <row r="166" spans="1:20" x14ac:dyDescent="0.3">
      <c r="A166" s="2" t="s">
        <v>357</v>
      </c>
      <c r="B166" s="3">
        <v>45688.34920138889</v>
      </c>
      <c r="C166" s="2" t="s">
        <v>131</v>
      </c>
      <c r="D166" s="2" t="s">
        <v>85</v>
      </c>
      <c r="E166" s="2" t="s">
        <v>58</v>
      </c>
      <c r="F166" s="4">
        <v>17500</v>
      </c>
      <c r="G166" s="5">
        <v>2.2999999999999998</v>
      </c>
      <c r="H166" s="6">
        <v>0</v>
      </c>
      <c r="I166" s="7">
        <f t="shared" si="10"/>
        <v>40250</v>
      </c>
      <c r="J166" s="7">
        <f t="shared" si="11"/>
        <v>0</v>
      </c>
      <c r="K166" s="7">
        <f t="shared" si="12"/>
        <v>40250</v>
      </c>
      <c r="L166" s="4">
        <v>30000</v>
      </c>
      <c r="M166" s="7">
        <f t="shared" si="13"/>
        <v>70250</v>
      </c>
      <c r="N166" s="2" t="s">
        <v>59</v>
      </c>
      <c r="O166" t="s">
        <v>23</v>
      </c>
      <c r="P166" s="2" t="s">
        <v>2368</v>
      </c>
      <c r="Q166" s="2">
        <v>5</v>
      </c>
      <c r="R166" s="2" t="s">
        <v>24</v>
      </c>
      <c r="S166" t="str">
        <f t="shared" si="14"/>
        <v>Fri</v>
      </c>
      <c r="T166" t="str">
        <f>VLOOKUP(A166,Status!$A$2:$B$1867,2,FALSE)</f>
        <v>Completed</v>
      </c>
    </row>
    <row r="167" spans="1:20" x14ac:dyDescent="0.3">
      <c r="A167" s="2" t="s">
        <v>358</v>
      </c>
      <c r="B167" s="3">
        <v>45688.380185185182</v>
      </c>
      <c r="C167" s="2" t="s">
        <v>359</v>
      </c>
      <c r="D167" s="2" t="s">
        <v>106</v>
      </c>
      <c r="E167" s="2" t="s">
        <v>54</v>
      </c>
      <c r="F167" s="4">
        <v>14000</v>
      </c>
      <c r="G167" s="5">
        <v>0.5</v>
      </c>
      <c r="H167" s="6">
        <v>0</v>
      </c>
      <c r="I167" s="7">
        <f t="shared" si="10"/>
        <v>7000</v>
      </c>
      <c r="J167" s="7">
        <f t="shared" si="11"/>
        <v>0</v>
      </c>
      <c r="K167" s="7">
        <f t="shared" si="12"/>
        <v>7000</v>
      </c>
      <c r="L167" s="4">
        <v>18000</v>
      </c>
      <c r="M167" s="7">
        <f t="shared" si="13"/>
        <v>25000</v>
      </c>
      <c r="N167" s="2" t="s">
        <v>34</v>
      </c>
      <c r="O167" t="s">
        <v>23</v>
      </c>
      <c r="P167" s="2" t="s">
        <v>2368</v>
      </c>
      <c r="Q167" s="2">
        <v>5</v>
      </c>
      <c r="R167" s="2" t="s">
        <v>35</v>
      </c>
      <c r="S167" t="str">
        <f t="shared" si="14"/>
        <v>Fri</v>
      </c>
      <c r="T167" t="str">
        <f>VLOOKUP(A167,Status!$A$2:$B$1867,2,FALSE)</f>
        <v>Completed</v>
      </c>
    </row>
    <row r="168" spans="1:20" x14ac:dyDescent="0.3">
      <c r="A168" s="2" t="s">
        <v>360</v>
      </c>
      <c r="B168" s="3">
        <v>45688.391388888893</v>
      </c>
      <c r="C168" s="2" t="s">
        <v>317</v>
      </c>
      <c r="D168" s="2" t="s">
        <v>253</v>
      </c>
      <c r="E168" s="2" t="s">
        <v>183</v>
      </c>
      <c r="F168" s="4">
        <v>11000</v>
      </c>
      <c r="G168" s="5">
        <v>0.4</v>
      </c>
      <c r="H168" s="6">
        <v>0</v>
      </c>
      <c r="I168" s="7">
        <f t="shared" si="10"/>
        <v>4400</v>
      </c>
      <c r="J168" s="7">
        <f t="shared" si="11"/>
        <v>0</v>
      </c>
      <c r="K168" s="7">
        <f t="shared" si="12"/>
        <v>4400</v>
      </c>
      <c r="L168" s="4">
        <v>18000</v>
      </c>
      <c r="M168" s="7">
        <f t="shared" si="13"/>
        <v>22400</v>
      </c>
      <c r="N168" s="2" t="s">
        <v>29</v>
      </c>
      <c r="O168" t="s">
        <v>23</v>
      </c>
      <c r="P168" s="2" t="s">
        <v>2368</v>
      </c>
      <c r="Q168" s="2">
        <v>5</v>
      </c>
      <c r="R168" s="2" t="s">
        <v>35</v>
      </c>
      <c r="S168" t="str">
        <f t="shared" si="14"/>
        <v>Fri</v>
      </c>
      <c r="T168" t="str">
        <f>VLOOKUP(A168,Status!$A$2:$B$1867,2,FALSE)</f>
        <v>Completed</v>
      </c>
    </row>
    <row r="169" spans="1:20" x14ac:dyDescent="0.3">
      <c r="A169" s="2" t="s">
        <v>361</v>
      </c>
      <c r="B169" s="3">
        <v>45688.398599537039</v>
      </c>
      <c r="C169" s="2" t="s">
        <v>362</v>
      </c>
      <c r="D169" s="2" t="s">
        <v>27</v>
      </c>
      <c r="E169" s="2" t="s">
        <v>21</v>
      </c>
      <c r="F169" s="4">
        <v>10000</v>
      </c>
      <c r="G169" s="5">
        <v>3.5</v>
      </c>
      <c r="H169" s="6">
        <v>0</v>
      </c>
      <c r="I169" s="7">
        <f t="shared" si="10"/>
        <v>35000</v>
      </c>
      <c r="J169" s="7">
        <f t="shared" si="11"/>
        <v>0</v>
      </c>
      <c r="K169" s="7">
        <f t="shared" si="12"/>
        <v>35000</v>
      </c>
      <c r="L169" s="4">
        <v>17000</v>
      </c>
      <c r="M169" s="7">
        <f t="shared" si="13"/>
        <v>52000</v>
      </c>
      <c r="N169" s="2" t="s">
        <v>22</v>
      </c>
      <c r="O169" t="s">
        <v>23</v>
      </c>
      <c r="P169" s="2" t="s">
        <v>2368</v>
      </c>
      <c r="Q169" s="2">
        <v>3</v>
      </c>
      <c r="R169" s="2" t="s">
        <v>24</v>
      </c>
      <c r="S169" t="str">
        <f t="shared" si="14"/>
        <v>Fri</v>
      </c>
      <c r="T169" t="str">
        <f>VLOOKUP(A169,Status!$A$2:$B$1867,2,FALSE)</f>
        <v>Completed</v>
      </c>
    </row>
    <row r="170" spans="1:20" x14ac:dyDescent="0.3">
      <c r="A170" s="2" t="s">
        <v>363</v>
      </c>
      <c r="B170" s="3">
        <v>45688.402858796297</v>
      </c>
      <c r="C170" s="2" t="s">
        <v>26</v>
      </c>
      <c r="D170" s="2" t="s">
        <v>27</v>
      </c>
      <c r="E170" s="2" t="s">
        <v>100</v>
      </c>
      <c r="F170" s="4">
        <v>10000</v>
      </c>
      <c r="G170" s="5">
        <v>1.1000000000000001</v>
      </c>
      <c r="H170" s="6">
        <v>0</v>
      </c>
      <c r="I170" s="7">
        <f t="shared" si="10"/>
        <v>11000</v>
      </c>
      <c r="J170" s="7">
        <f t="shared" si="11"/>
        <v>0</v>
      </c>
      <c r="K170" s="7">
        <f t="shared" si="12"/>
        <v>11000</v>
      </c>
      <c r="L170" s="4">
        <v>17000</v>
      </c>
      <c r="M170" s="7">
        <f t="shared" si="13"/>
        <v>28000</v>
      </c>
      <c r="N170" s="2" t="s">
        <v>34</v>
      </c>
      <c r="O170" t="s">
        <v>23</v>
      </c>
      <c r="P170" s="2" t="s">
        <v>2367</v>
      </c>
      <c r="Q170" s="2">
        <v>2</v>
      </c>
      <c r="R170" s="2" t="s">
        <v>24</v>
      </c>
      <c r="S170" t="str">
        <f t="shared" si="14"/>
        <v>Fri</v>
      </c>
      <c r="T170" t="str">
        <f>VLOOKUP(A170,Status!$A$2:$B$1867,2,FALSE)</f>
        <v>Completed</v>
      </c>
    </row>
    <row r="171" spans="1:20" x14ac:dyDescent="0.3">
      <c r="A171" s="2" t="s">
        <v>364</v>
      </c>
      <c r="B171" s="3">
        <v>45688.42491898148</v>
      </c>
      <c r="C171" s="2" t="s">
        <v>365</v>
      </c>
      <c r="D171" s="2" t="s">
        <v>366</v>
      </c>
      <c r="E171" s="2" t="s">
        <v>33</v>
      </c>
      <c r="F171" s="4">
        <v>20000</v>
      </c>
      <c r="G171" s="5">
        <v>2.7</v>
      </c>
      <c r="H171" s="6">
        <v>0</v>
      </c>
      <c r="I171" s="7">
        <f t="shared" si="10"/>
        <v>54000</v>
      </c>
      <c r="J171" s="7">
        <f t="shared" si="11"/>
        <v>0</v>
      </c>
      <c r="K171" s="7">
        <f t="shared" si="12"/>
        <v>54000</v>
      </c>
      <c r="L171" s="4">
        <v>21000</v>
      </c>
      <c r="M171" s="7">
        <f t="shared" si="13"/>
        <v>75000</v>
      </c>
      <c r="N171" s="2" t="s">
        <v>59</v>
      </c>
      <c r="O171" t="s">
        <v>23</v>
      </c>
      <c r="P171" s="2" t="s">
        <v>2369</v>
      </c>
      <c r="Q171" s="2">
        <v>4</v>
      </c>
      <c r="R171" s="2" t="s">
        <v>35</v>
      </c>
      <c r="S171" t="str">
        <f t="shared" si="14"/>
        <v>Fri</v>
      </c>
      <c r="T171" t="str">
        <f>VLOOKUP(A171,Status!$A$2:$B$1867,2,FALSE)</f>
        <v>Completed</v>
      </c>
    </row>
    <row r="172" spans="1:20" x14ac:dyDescent="0.3">
      <c r="A172" s="2" t="s">
        <v>367</v>
      </c>
      <c r="B172" s="3">
        <v>45688.437939814823</v>
      </c>
      <c r="C172" s="2" t="s">
        <v>368</v>
      </c>
      <c r="D172" s="2" t="s">
        <v>174</v>
      </c>
      <c r="E172" s="2" t="s">
        <v>81</v>
      </c>
      <c r="F172" s="4">
        <v>15000</v>
      </c>
      <c r="G172" s="5">
        <v>2.2999999999999998</v>
      </c>
      <c r="H172" s="6">
        <v>0</v>
      </c>
      <c r="I172" s="7">
        <f t="shared" si="10"/>
        <v>34500</v>
      </c>
      <c r="J172" s="7">
        <f t="shared" si="11"/>
        <v>0</v>
      </c>
      <c r="K172" s="7">
        <f t="shared" si="12"/>
        <v>34500</v>
      </c>
      <c r="L172" s="4">
        <v>48000</v>
      </c>
      <c r="M172" s="7">
        <f t="shared" si="13"/>
        <v>82500</v>
      </c>
      <c r="N172" s="2" t="s">
        <v>29</v>
      </c>
      <c r="O172" t="s">
        <v>23</v>
      </c>
      <c r="P172" s="2" t="s">
        <v>2371</v>
      </c>
      <c r="Q172" s="2">
        <v>4</v>
      </c>
      <c r="R172" s="2" t="s">
        <v>24</v>
      </c>
      <c r="S172" t="str">
        <f t="shared" si="14"/>
        <v>Fri</v>
      </c>
      <c r="T172" t="str">
        <f>VLOOKUP(A172,Status!$A$2:$B$1867,2,FALSE)</f>
        <v>Completed</v>
      </c>
    </row>
    <row r="173" spans="1:20" x14ac:dyDescent="0.3">
      <c r="A173" s="2" t="s">
        <v>369</v>
      </c>
      <c r="B173" s="3">
        <v>45688.482395833344</v>
      </c>
      <c r="C173" s="2" t="s">
        <v>370</v>
      </c>
      <c r="D173" s="2" t="s">
        <v>27</v>
      </c>
      <c r="E173" s="2" t="s">
        <v>33</v>
      </c>
      <c r="F173" s="4">
        <v>20000</v>
      </c>
      <c r="G173" s="5">
        <v>1.2</v>
      </c>
      <c r="H173" s="6">
        <v>0</v>
      </c>
      <c r="I173" s="7">
        <f t="shared" si="10"/>
        <v>24000</v>
      </c>
      <c r="J173" s="7">
        <f t="shared" si="11"/>
        <v>0</v>
      </c>
      <c r="K173" s="7">
        <f t="shared" si="12"/>
        <v>24000</v>
      </c>
      <c r="L173" s="4">
        <v>17000</v>
      </c>
      <c r="M173" s="7">
        <f t="shared" si="13"/>
        <v>41000</v>
      </c>
      <c r="N173" s="2" t="s">
        <v>34</v>
      </c>
      <c r="O173" t="s">
        <v>23</v>
      </c>
      <c r="P173" s="2" t="s">
        <v>2371</v>
      </c>
      <c r="Q173" s="2">
        <v>2</v>
      </c>
      <c r="R173" s="2" t="s">
        <v>24</v>
      </c>
      <c r="S173" t="str">
        <f t="shared" si="14"/>
        <v>Fri</v>
      </c>
      <c r="T173" t="str">
        <f>VLOOKUP(A173,Status!$A$2:$B$1867,2,FALSE)</f>
        <v>Completed</v>
      </c>
    </row>
    <row r="174" spans="1:20" x14ac:dyDescent="0.3">
      <c r="A174" s="2" t="s">
        <v>371</v>
      </c>
      <c r="B174" s="3">
        <v>45688.510706018518</v>
      </c>
      <c r="C174" s="2" t="s">
        <v>372</v>
      </c>
      <c r="D174" s="2" t="s">
        <v>95</v>
      </c>
      <c r="E174" s="2" t="s">
        <v>76</v>
      </c>
      <c r="F174" s="4">
        <v>45000</v>
      </c>
      <c r="G174" s="5">
        <v>1.8</v>
      </c>
      <c r="H174" s="6">
        <v>0</v>
      </c>
      <c r="I174" s="7">
        <f t="shared" si="10"/>
        <v>81000</v>
      </c>
      <c r="J174" s="7">
        <f t="shared" si="11"/>
        <v>0</v>
      </c>
      <c r="K174" s="7">
        <f t="shared" si="12"/>
        <v>81000</v>
      </c>
      <c r="L174" s="4">
        <v>85000</v>
      </c>
      <c r="M174" s="7">
        <f t="shared" si="13"/>
        <v>166000</v>
      </c>
      <c r="N174" s="2" t="s">
        <v>59</v>
      </c>
      <c r="O174" t="s">
        <v>70</v>
      </c>
      <c r="P174" s="2" t="s">
        <v>2366</v>
      </c>
      <c r="Q174" s="2">
        <v>3</v>
      </c>
      <c r="R174" s="2" t="s">
        <v>24</v>
      </c>
      <c r="S174" t="str">
        <f t="shared" si="14"/>
        <v>Fri</v>
      </c>
      <c r="T174" t="str">
        <f>VLOOKUP(A174,Status!$A$2:$B$1867,2,FALSE)</f>
        <v>Returned</v>
      </c>
    </row>
    <row r="175" spans="1:20" x14ac:dyDescent="0.3">
      <c r="A175" s="2" t="s">
        <v>373</v>
      </c>
      <c r="B175" s="3">
        <v>45688.521111111113</v>
      </c>
      <c r="C175" s="2" t="s">
        <v>374</v>
      </c>
      <c r="D175" s="2" t="s">
        <v>115</v>
      </c>
      <c r="E175" s="2" t="s">
        <v>28</v>
      </c>
      <c r="F175" s="4">
        <v>15000</v>
      </c>
      <c r="G175" s="5">
        <v>0.1</v>
      </c>
      <c r="H175" s="6">
        <v>0</v>
      </c>
      <c r="I175" s="7">
        <f t="shared" si="10"/>
        <v>1500</v>
      </c>
      <c r="J175" s="7">
        <f t="shared" si="11"/>
        <v>0</v>
      </c>
      <c r="K175" s="7">
        <f t="shared" si="12"/>
        <v>1500</v>
      </c>
      <c r="L175" s="4">
        <v>78000</v>
      </c>
      <c r="M175" s="7">
        <f t="shared" si="13"/>
        <v>79500</v>
      </c>
      <c r="N175" s="2" t="s">
        <v>34</v>
      </c>
      <c r="O175" t="s">
        <v>23</v>
      </c>
      <c r="P175" s="2" t="s">
        <v>2366</v>
      </c>
      <c r="Q175" s="2">
        <v>5</v>
      </c>
      <c r="R175" s="2" t="s">
        <v>24</v>
      </c>
      <c r="S175" t="str">
        <f t="shared" si="14"/>
        <v>Fri</v>
      </c>
      <c r="T175" t="str">
        <f>VLOOKUP(A175,Status!$A$2:$B$1867,2,FALSE)</f>
        <v>Completed</v>
      </c>
    </row>
    <row r="176" spans="1:20" x14ac:dyDescent="0.3">
      <c r="A176" s="2" t="s">
        <v>375</v>
      </c>
      <c r="B176" s="3">
        <v>45688.548483796287</v>
      </c>
      <c r="C176" s="2" t="s">
        <v>376</v>
      </c>
      <c r="D176" s="2" t="s">
        <v>366</v>
      </c>
      <c r="E176" s="2" t="s">
        <v>100</v>
      </c>
      <c r="F176" s="4">
        <v>10000</v>
      </c>
      <c r="G176" s="5">
        <v>0.2</v>
      </c>
      <c r="H176" s="6">
        <v>0</v>
      </c>
      <c r="I176" s="7">
        <f t="shared" si="10"/>
        <v>2000</v>
      </c>
      <c r="J176" s="7">
        <f t="shared" si="11"/>
        <v>0</v>
      </c>
      <c r="K176" s="7">
        <f t="shared" si="12"/>
        <v>2000</v>
      </c>
      <c r="L176" s="4">
        <v>21000</v>
      </c>
      <c r="M176" s="7">
        <f t="shared" si="13"/>
        <v>23000</v>
      </c>
      <c r="N176" s="2" t="s">
        <v>59</v>
      </c>
      <c r="O176" t="s">
        <v>116</v>
      </c>
      <c r="P176" s="2" t="s">
        <v>2369</v>
      </c>
      <c r="Q176" s="2">
        <v>5</v>
      </c>
      <c r="R176" s="2" t="s">
        <v>24</v>
      </c>
      <c r="S176" t="str">
        <f t="shared" si="14"/>
        <v>Fri</v>
      </c>
      <c r="T176" t="str">
        <f>VLOOKUP(A176,Status!$A$2:$B$1867,2,FALSE)</f>
        <v>Cancelled</v>
      </c>
    </row>
    <row r="177" spans="1:20" x14ac:dyDescent="0.3">
      <c r="A177" s="2" t="s">
        <v>377</v>
      </c>
      <c r="B177" s="3">
        <v>45688.809131944443</v>
      </c>
      <c r="C177" s="2" t="s">
        <v>378</v>
      </c>
      <c r="D177" s="2" t="s">
        <v>45</v>
      </c>
      <c r="E177" s="2" t="s">
        <v>66</v>
      </c>
      <c r="F177" s="4">
        <v>46000</v>
      </c>
      <c r="G177" s="5">
        <v>0.8</v>
      </c>
      <c r="H177" s="6">
        <v>0</v>
      </c>
      <c r="I177" s="7">
        <f t="shared" si="10"/>
        <v>36800</v>
      </c>
      <c r="J177" s="7">
        <f t="shared" si="11"/>
        <v>0</v>
      </c>
      <c r="K177" s="7">
        <f t="shared" si="12"/>
        <v>36800</v>
      </c>
      <c r="L177" s="4">
        <v>43000</v>
      </c>
      <c r="M177" s="7">
        <f t="shared" si="13"/>
        <v>79800</v>
      </c>
      <c r="N177" s="2" t="s">
        <v>34</v>
      </c>
      <c r="O177" t="s">
        <v>23</v>
      </c>
      <c r="P177" s="2" t="s">
        <v>2368</v>
      </c>
      <c r="Q177" s="2">
        <v>3</v>
      </c>
      <c r="R177" s="2" t="s">
        <v>35</v>
      </c>
      <c r="S177" t="str">
        <f t="shared" si="14"/>
        <v>Fri</v>
      </c>
      <c r="T177" t="str">
        <f>VLOOKUP(A177,Status!$A$2:$B$1867,2,FALSE)</f>
        <v>Completed</v>
      </c>
    </row>
    <row r="178" spans="1:20" x14ac:dyDescent="0.3">
      <c r="A178" s="2" t="s">
        <v>379</v>
      </c>
      <c r="B178" s="3">
        <v>45688.810023148151</v>
      </c>
      <c r="C178" s="2" t="s">
        <v>380</v>
      </c>
      <c r="D178" s="2" t="s">
        <v>174</v>
      </c>
      <c r="E178" s="2" t="s">
        <v>81</v>
      </c>
      <c r="F178" s="4">
        <v>15000</v>
      </c>
      <c r="G178" s="5">
        <v>1.1000000000000001</v>
      </c>
      <c r="H178" s="6">
        <v>0</v>
      </c>
      <c r="I178" s="7">
        <f t="shared" si="10"/>
        <v>16500</v>
      </c>
      <c r="J178" s="7">
        <f t="shared" si="11"/>
        <v>0</v>
      </c>
      <c r="K178" s="7">
        <f t="shared" si="12"/>
        <v>16500</v>
      </c>
      <c r="L178" s="4">
        <v>48000</v>
      </c>
      <c r="M178" s="7">
        <f t="shared" si="13"/>
        <v>64500</v>
      </c>
      <c r="N178" s="2" t="s">
        <v>29</v>
      </c>
      <c r="O178" t="s">
        <v>23</v>
      </c>
      <c r="P178" s="2" t="s">
        <v>2366</v>
      </c>
      <c r="Q178" s="2">
        <v>4</v>
      </c>
      <c r="R178" s="2" t="s">
        <v>24</v>
      </c>
      <c r="S178" t="str">
        <f t="shared" si="14"/>
        <v>Fri</v>
      </c>
      <c r="T178" t="str">
        <f>VLOOKUP(A178,Status!$A$2:$B$1867,2,FALSE)</f>
        <v>Completed</v>
      </c>
    </row>
    <row r="179" spans="1:20" x14ac:dyDescent="0.3">
      <c r="A179" s="2" t="s">
        <v>381</v>
      </c>
      <c r="B179" s="3">
        <v>45688.817789351851</v>
      </c>
      <c r="C179" s="2" t="s">
        <v>382</v>
      </c>
      <c r="D179" s="2" t="s">
        <v>115</v>
      </c>
      <c r="E179" s="2" t="s">
        <v>36</v>
      </c>
      <c r="F179" s="4">
        <v>13500</v>
      </c>
      <c r="G179" s="5">
        <v>2.2999999999999998</v>
      </c>
      <c r="H179" s="6">
        <v>0</v>
      </c>
      <c r="I179" s="7">
        <f t="shared" si="10"/>
        <v>31049.999999999996</v>
      </c>
      <c r="J179" s="7">
        <f t="shared" si="11"/>
        <v>0</v>
      </c>
      <c r="K179" s="7">
        <f t="shared" si="12"/>
        <v>31049.999999999996</v>
      </c>
      <c r="L179" s="4">
        <v>78000</v>
      </c>
      <c r="M179" s="7">
        <f t="shared" si="13"/>
        <v>109050</v>
      </c>
      <c r="N179" s="2" t="s">
        <v>34</v>
      </c>
      <c r="O179" t="s">
        <v>23</v>
      </c>
      <c r="P179" s="2" t="s">
        <v>2371</v>
      </c>
      <c r="Q179" s="2">
        <v>5</v>
      </c>
      <c r="R179" s="2" t="s">
        <v>24</v>
      </c>
      <c r="S179" t="str">
        <f t="shared" si="14"/>
        <v>Fri</v>
      </c>
      <c r="T179" t="str">
        <f>VLOOKUP(A179,Status!$A$2:$B$1867,2,FALSE)</f>
        <v>Completed</v>
      </c>
    </row>
    <row r="180" spans="1:20" x14ac:dyDescent="0.3">
      <c r="A180" s="2" t="s">
        <v>383</v>
      </c>
      <c r="B180" s="3">
        <v>45688.823483796303</v>
      </c>
      <c r="C180" s="2" t="s">
        <v>193</v>
      </c>
      <c r="D180" s="2" t="s">
        <v>99</v>
      </c>
      <c r="E180" s="2" t="s">
        <v>144</v>
      </c>
      <c r="F180" s="4">
        <v>10000</v>
      </c>
      <c r="G180" s="5">
        <v>0.6</v>
      </c>
      <c r="H180" s="6">
        <v>0</v>
      </c>
      <c r="I180" s="7">
        <f t="shared" si="10"/>
        <v>6000</v>
      </c>
      <c r="J180" s="7">
        <f t="shared" si="11"/>
        <v>0</v>
      </c>
      <c r="K180" s="7">
        <f t="shared" si="12"/>
        <v>6000</v>
      </c>
      <c r="L180" s="4">
        <v>97000</v>
      </c>
      <c r="M180" s="7">
        <f t="shared" si="13"/>
        <v>103000</v>
      </c>
      <c r="N180" s="2" t="s">
        <v>34</v>
      </c>
      <c r="O180" t="s">
        <v>70</v>
      </c>
      <c r="P180" s="2" t="s">
        <v>2371</v>
      </c>
      <c r="Q180" s="2">
        <v>1</v>
      </c>
      <c r="R180" s="2" t="s">
        <v>24</v>
      </c>
      <c r="S180" t="str">
        <f t="shared" si="14"/>
        <v>Fri</v>
      </c>
      <c r="T180" t="str">
        <f>VLOOKUP(A180,Status!$A$2:$B$1867,2,FALSE)</f>
        <v>Returned</v>
      </c>
    </row>
    <row r="181" spans="1:20" x14ac:dyDescent="0.3">
      <c r="A181" s="2" t="s">
        <v>383</v>
      </c>
      <c r="B181" s="3">
        <v>45688.823483796303</v>
      </c>
      <c r="C181" s="2" t="s">
        <v>193</v>
      </c>
      <c r="D181" s="2" t="s">
        <v>99</v>
      </c>
      <c r="E181" s="2" t="s">
        <v>81</v>
      </c>
      <c r="F181" s="4">
        <v>15000</v>
      </c>
      <c r="G181" s="5">
        <v>1.5</v>
      </c>
      <c r="H181" s="6">
        <v>0</v>
      </c>
      <c r="I181" s="7">
        <f t="shared" si="10"/>
        <v>22500</v>
      </c>
      <c r="J181" s="7">
        <f t="shared" si="11"/>
        <v>0</v>
      </c>
      <c r="K181" s="7">
        <f t="shared" si="12"/>
        <v>22500</v>
      </c>
      <c r="L181" s="4">
        <v>0</v>
      </c>
      <c r="M181" s="7">
        <f t="shared" si="13"/>
        <v>22500</v>
      </c>
      <c r="N181" s="2" t="s">
        <v>34</v>
      </c>
      <c r="O181" t="s">
        <v>70</v>
      </c>
      <c r="P181" s="2" t="s">
        <v>2371</v>
      </c>
      <c r="Q181" s="2">
        <v>1</v>
      </c>
      <c r="R181" s="2" t="s">
        <v>24</v>
      </c>
      <c r="S181" t="str">
        <f t="shared" si="14"/>
        <v>Fri</v>
      </c>
      <c r="T181" t="str">
        <f>VLOOKUP(A181,Status!$A$2:$B$1867,2,FALSE)</f>
        <v>Returned</v>
      </c>
    </row>
    <row r="182" spans="1:20" x14ac:dyDescent="0.3">
      <c r="A182" s="2" t="s">
        <v>384</v>
      </c>
      <c r="B182" s="3">
        <v>45689.184710648151</v>
      </c>
      <c r="C182" s="2" t="s">
        <v>385</v>
      </c>
      <c r="D182" s="2" t="s">
        <v>49</v>
      </c>
      <c r="E182" s="2" t="s">
        <v>103</v>
      </c>
      <c r="F182" s="4">
        <v>55000</v>
      </c>
      <c r="G182" s="5">
        <v>1.1000000000000001</v>
      </c>
      <c r="H182" s="6">
        <v>0</v>
      </c>
      <c r="I182" s="7">
        <f t="shared" si="10"/>
        <v>60500.000000000007</v>
      </c>
      <c r="J182" s="7">
        <f t="shared" si="11"/>
        <v>0</v>
      </c>
      <c r="K182" s="7">
        <f t="shared" si="12"/>
        <v>60500.000000000007</v>
      </c>
      <c r="L182" s="4">
        <v>18000</v>
      </c>
      <c r="M182" s="7">
        <f t="shared" si="13"/>
        <v>78500</v>
      </c>
      <c r="N182" s="2" t="s">
        <v>22</v>
      </c>
      <c r="O182" t="s">
        <v>23</v>
      </c>
      <c r="P182" s="2" t="s">
        <v>2367</v>
      </c>
      <c r="Q182" s="2">
        <v>2</v>
      </c>
      <c r="R182" s="2" t="s">
        <v>24</v>
      </c>
      <c r="S182" t="str">
        <f t="shared" si="14"/>
        <v>Sat</v>
      </c>
      <c r="T182" t="str">
        <f>VLOOKUP(A182,Status!$A$2:$B$1867,2,FALSE)</f>
        <v>Completed</v>
      </c>
    </row>
    <row r="183" spans="1:20" x14ac:dyDescent="0.3">
      <c r="A183" s="2" t="s">
        <v>386</v>
      </c>
      <c r="B183" s="3">
        <v>45690.008703703701</v>
      </c>
      <c r="C183" s="2" t="s">
        <v>387</v>
      </c>
      <c r="D183" s="2" t="s">
        <v>62</v>
      </c>
      <c r="E183" s="2" t="s">
        <v>100</v>
      </c>
      <c r="F183" s="4">
        <v>10000</v>
      </c>
      <c r="G183" s="5">
        <v>0.3</v>
      </c>
      <c r="H183" s="6">
        <v>5</v>
      </c>
      <c r="I183" s="7">
        <f t="shared" si="10"/>
        <v>3000</v>
      </c>
      <c r="J183" s="7">
        <f t="shared" si="11"/>
        <v>150</v>
      </c>
      <c r="K183" s="7">
        <f t="shared" si="12"/>
        <v>2850</v>
      </c>
      <c r="L183" s="4">
        <v>59000</v>
      </c>
      <c r="M183" s="7">
        <f t="shared" si="13"/>
        <v>61850</v>
      </c>
      <c r="N183" s="2" t="s">
        <v>59</v>
      </c>
      <c r="O183" t="s">
        <v>23</v>
      </c>
      <c r="P183" s="2" t="s">
        <v>2369</v>
      </c>
      <c r="Q183" s="2">
        <v>4</v>
      </c>
      <c r="R183" s="2" t="s">
        <v>35</v>
      </c>
      <c r="S183" t="str">
        <f t="shared" si="14"/>
        <v>Sun</v>
      </c>
      <c r="T183" t="str">
        <f>VLOOKUP(A183,Status!$A$2:$B$1867,2,FALSE)</f>
        <v>Completed</v>
      </c>
    </row>
    <row r="184" spans="1:20" x14ac:dyDescent="0.3">
      <c r="A184" s="2" t="s">
        <v>388</v>
      </c>
      <c r="B184" s="3">
        <v>45690.306087962963</v>
      </c>
      <c r="C184" s="2" t="s">
        <v>389</v>
      </c>
      <c r="D184" s="2" t="s">
        <v>174</v>
      </c>
      <c r="E184" s="2" t="s">
        <v>191</v>
      </c>
      <c r="F184" s="4">
        <v>15500</v>
      </c>
      <c r="G184" s="5">
        <v>0.2</v>
      </c>
      <c r="H184" s="6">
        <v>5</v>
      </c>
      <c r="I184" s="7">
        <f t="shared" si="10"/>
        <v>3100</v>
      </c>
      <c r="J184" s="7">
        <f t="shared" si="11"/>
        <v>155</v>
      </c>
      <c r="K184" s="7">
        <f t="shared" si="12"/>
        <v>2945</v>
      </c>
      <c r="L184" s="4">
        <v>48000</v>
      </c>
      <c r="M184" s="7">
        <f t="shared" si="13"/>
        <v>50945</v>
      </c>
      <c r="N184" s="2" t="s">
        <v>34</v>
      </c>
      <c r="O184" t="s">
        <v>70</v>
      </c>
      <c r="P184" s="2" t="s">
        <v>2368</v>
      </c>
      <c r="Q184" s="2">
        <v>4</v>
      </c>
      <c r="R184" s="2" t="s">
        <v>24</v>
      </c>
      <c r="S184" t="str">
        <f t="shared" si="14"/>
        <v>Sun</v>
      </c>
      <c r="T184" t="str">
        <f>VLOOKUP(A184,Status!$A$2:$B$1867,2,FALSE)</f>
        <v>Returned</v>
      </c>
    </row>
    <row r="185" spans="1:20" x14ac:dyDescent="0.3">
      <c r="A185" s="2" t="s">
        <v>390</v>
      </c>
      <c r="B185" s="3">
        <v>45690.326898148152</v>
      </c>
      <c r="C185" s="2" t="s">
        <v>391</v>
      </c>
      <c r="D185" s="2" t="s">
        <v>27</v>
      </c>
      <c r="E185" s="2" t="s">
        <v>42</v>
      </c>
      <c r="F185" s="4">
        <v>40000</v>
      </c>
      <c r="G185" s="5">
        <v>0.2</v>
      </c>
      <c r="H185" s="6">
        <v>5</v>
      </c>
      <c r="I185" s="7">
        <f t="shared" si="10"/>
        <v>8000</v>
      </c>
      <c r="J185" s="7">
        <f t="shared" si="11"/>
        <v>400</v>
      </c>
      <c r="K185" s="7">
        <f t="shared" si="12"/>
        <v>7600</v>
      </c>
      <c r="L185" s="4">
        <v>17000</v>
      </c>
      <c r="M185" s="7">
        <f t="shared" si="13"/>
        <v>24600</v>
      </c>
      <c r="N185" s="2" t="s">
        <v>59</v>
      </c>
      <c r="O185" t="s">
        <v>70</v>
      </c>
      <c r="P185" s="2" t="s">
        <v>2367</v>
      </c>
      <c r="Q185" s="2">
        <v>2</v>
      </c>
      <c r="R185" s="2" t="s">
        <v>24</v>
      </c>
      <c r="S185" t="str">
        <f t="shared" si="14"/>
        <v>Sun</v>
      </c>
      <c r="T185" t="str">
        <f>VLOOKUP(A185,Status!$A$2:$B$1867,2,FALSE)</f>
        <v>Returned</v>
      </c>
    </row>
    <row r="186" spans="1:20" x14ac:dyDescent="0.3">
      <c r="A186" s="2" t="s">
        <v>392</v>
      </c>
      <c r="B186" s="3">
        <v>45690.484768518523</v>
      </c>
      <c r="C186" s="2" t="s">
        <v>393</v>
      </c>
      <c r="D186" s="2" t="s">
        <v>154</v>
      </c>
      <c r="E186" s="2" t="s">
        <v>54</v>
      </c>
      <c r="F186" s="4">
        <v>14000</v>
      </c>
      <c r="G186" s="5">
        <v>1.2</v>
      </c>
      <c r="H186" s="6">
        <v>5</v>
      </c>
      <c r="I186" s="7">
        <f t="shared" si="10"/>
        <v>16800</v>
      </c>
      <c r="J186" s="7">
        <f t="shared" si="11"/>
        <v>840</v>
      </c>
      <c r="K186" s="7">
        <f t="shared" si="12"/>
        <v>15960</v>
      </c>
      <c r="L186" s="4">
        <v>50000</v>
      </c>
      <c r="M186" s="7">
        <f t="shared" si="13"/>
        <v>65960</v>
      </c>
      <c r="N186" s="2" t="s">
        <v>29</v>
      </c>
      <c r="O186" t="s">
        <v>23</v>
      </c>
      <c r="P186" s="2" t="s">
        <v>2367</v>
      </c>
      <c r="Q186" s="2">
        <v>2</v>
      </c>
      <c r="R186" s="2" t="s">
        <v>24</v>
      </c>
      <c r="S186" t="str">
        <f t="shared" si="14"/>
        <v>Sun</v>
      </c>
      <c r="T186" t="str">
        <f>VLOOKUP(A186,Status!$A$2:$B$1867,2,FALSE)</f>
        <v>Completed</v>
      </c>
    </row>
    <row r="187" spans="1:20" x14ac:dyDescent="0.3">
      <c r="A187" s="2" t="s">
        <v>394</v>
      </c>
      <c r="B187" s="3">
        <v>45690.50309027778</v>
      </c>
      <c r="C187" s="2" t="s">
        <v>395</v>
      </c>
      <c r="D187" s="2" t="s">
        <v>168</v>
      </c>
      <c r="E187" s="2" t="s">
        <v>66</v>
      </c>
      <c r="F187" s="4">
        <v>46000</v>
      </c>
      <c r="G187" s="5">
        <v>0.4</v>
      </c>
      <c r="H187" s="6">
        <v>5</v>
      </c>
      <c r="I187" s="7">
        <f t="shared" si="10"/>
        <v>18400</v>
      </c>
      <c r="J187" s="7">
        <f t="shared" si="11"/>
        <v>920</v>
      </c>
      <c r="K187" s="7">
        <f t="shared" si="12"/>
        <v>17480</v>
      </c>
      <c r="L187" s="4">
        <v>56000</v>
      </c>
      <c r="M187" s="7">
        <f t="shared" si="13"/>
        <v>73480</v>
      </c>
      <c r="N187" s="2" t="s">
        <v>22</v>
      </c>
      <c r="O187" t="s">
        <v>116</v>
      </c>
      <c r="P187" s="2" t="s">
        <v>2369</v>
      </c>
      <c r="Q187" s="2">
        <v>5</v>
      </c>
      <c r="R187" s="2" t="s">
        <v>35</v>
      </c>
      <c r="S187" t="str">
        <f t="shared" si="14"/>
        <v>Sun</v>
      </c>
      <c r="T187" t="str">
        <f>VLOOKUP(A187,Status!$A$2:$B$1867,2,FALSE)</f>
        <v>Cancelled</v>
      </c>
    </row>
    <row r="188" spans="1:20" x14ac:dyDescent="0.3">
      <c r="A188" s="2" t="s">
        <v>396</v>
      </c>
      <c r="B188" s="3">
        <v>45690.645208333342</v>
      </c>
      <c r="C188" s="2" t="s">
        <v>247</v>
      </c>
      <c r="D188" s="2" t="s">
        <v>99</v>
      </c>
      <c r="E188" s="2" t="s">
        <v>42</v>
      </c>
      <c r="F188" s="4">
        <v>40000</v>
      </c>
      <c r="G188" s="5">
        <v>0.5</v>
      </c>
      <c r="H188" s="6">
        <v>5</v>
      </c>
      <c r="I188" s="7">
        <f t="shared" si="10"/>
        <v>20000</v>
      </c>
      <c r="J188" s="7">
        <f t="shared" si="11"/>
        <v>1000</v>
      </c>
      <c r="K188" s="7">
        <f t="shared" si="12"/>
        <v>19000</v>
      </c>
      <c r="L188" s="4">
        <v>97000</v>
      </c>
      <c r="M188" s="7">
        <f t="shared" si="13"/>
        <v>116000</v>
      </c>
      <c r="N188" s="2" t="s">
        <v>34</v>
      </c>
      <c r="O188" t="s">
        <v>23</v>
      </c>
      <c r="P188" s="2" t="s">
        <v>2369</v>
      </c>
      <c r="Q188" s="2">
        <v>5</v>
      </c>
      <c r="R188" s="2" t="s">
        <v>24</v>
      </c>
      <c r="S188" t="str">
        <f t="shared" si="14"/>
        <v>Sun</v>
      </c>
      <c r="T188" t="str">
        <f>VLOOKUP(A188,Status!$A$2:$B$1867,2,FALSE)</f>
        <v>Completed</v>
      </c>
    </row>
    <row r="189" spans="1:20" x14ac:dyDescent="0.3">
      <c r="A189" s="2" t="s">
        <v>397</v>
      </c>
      <c r="B189" s="3">
        <v>45690.715462962973</v>
      </c>
      <c r="C189" s="2" t="s">
        <v>146</v>
      </c>
      <c r="D189" s="2" t="s">
        <v>85</v>
      </c>
      <c r="E189" s="2" t="s">
        <v>191</v>
      </c>
      <c r="F189" s="4">
        <v>15500</v>
      </c>
      <c r="G189" s="5">
        <v>0.6</v>
      </c>
      <c r="H189" s="6">
        <v>5</v>
      </c>
      <c r="I189" s="7">
        <f t="shared" si="10"/>
        <v>9300</v>
      </c>
      <c r="J189" s="7">
        <f t="shared" si="11"/>
        <v>465</v>
      </c>
      <c r="K189" s="7">
        <f t="shared" si="12"/>
        <v>8835</v>
      </c>
      <c r="L189" s="4">
        <v>30000</v>
      </c>
      <c r="M189" s="7">
        <f t="shared" si="13"/>
        <v>38835</v>
      </c>
      <c r="N189" s="2" t="s">
        <v>59</v>
      </c>
      <c r="O189" t="s">
        <v>23</v>
      </c>
      <c r="P189" s="2" t="s">
        <v>2367</v>
      </c>
      <c r="Q189" s="2">
        <v>1</v>
      </c>
      <c r="R189" s="2" t="s">
        <v>24</v>
      </c>
      <c r="S189" t="str">
        <f t="shared" si="14"/>
        <v>Sun</v>
      </c>
      <c r="T189" t="str">
        <f>VLOOKUP(A189,Status!$A$2:$B$1867,2,FALSE)</f>
        <v>Completed</v>
      </c>
    </row>
    <row r="190" spans="1:20" x14ac:dyDescent="0.3">
      <c r="A190" s="2" t="s">
        <v>398</v>
      </c>
      <c r="B190" s="3">
        <v>45690.760891203703</v>
      </c>
      <c r="C190" s="2" t="s">
        <v>399</v>
      </c>
      <c r="D190" s="2" t="s">
        <v>69</v>
      </c>
      <c r="E190" s="2" t="s">
        <v>42</v>
      </c>
      <c r="F190" s="4">
        <v>40000</v>
      </c>
      <c r="G190" s="5">
        <v>1.1000000000000001</v>
      </c>
      <c r="H190" s="6">
        <v>5</v>
      </c>
      <c r="I190" s="7">
        <f t="shared" si="10"/>
        <v>44000</v>
      </c>
      <c r="J190" s="7">
        <f t="shared" si="11"/>
        <v>2200</v>
      </c>
      <c r="K190" s="7">
        <f t="shared" si="12"/>
        <v>41800</v>
      </c>
      <c r="L190" s="4">
        <v>87000</v>
      </c>
      <c r="M190" s="7">
        <f t="shared" si="13"/>
        <v>128800</v>
      </c>
      <c r="N190" s="2" t="s">
        <v>22</v>
      </c>
      <c r="O190" t="s">
        <v>23</v>
      </c>
      <c r="P190" s="2" t="s">
        <v>2368</v>
      </c>
      <c r="Q190" s="2">
        <v>3</v>
      </c>
      <c r="R190" s="2" t="s">
        <v>24</v>
      </c>
      <c r="S190" t="str">
        <f t="shared" si="14"/>
        <v>Sun</v>
      </c>
      <c r="T190" t="str">
        <f>VLOOKUP(A190,Status!$A$2:$B$1867,2,FALSE)</f>
        <v>Completed</v>
      </c>
    </row>
    <row r="191" spans="1:20" x14ac:dyDescent="0.3">
      <c r="A191" s="2" t="s">
        <v>400</v>
      </c>
      <c r="B191" s="3">
        <v>45690.789652777778</v>
      </c>
      <c r="C191" s="2" t="s">
        <v>401</v>
      </c>
      <c r="D191" s="2" t="s">
        <v>141</v>
      </c>
      <c r="E191" s="2" t="s">
        <v>42</v>
      </c>
      <c r="F191" s="4">
        <v>40000</v>
      </c>
      <c r="G191" s="5">
        <v>1.3</v>
      </c>
      <c r="H191" s="6">
        <v>5</v>
      </c>
      <c r="I191" s="7">
        <f t="shared" si="10"/>
        <v>52000</v>
      </c>
      <c r="J191" s="7">
        <f t="shared" si="11"/>
        <v>2600</v>
      </c>
      <c r="K191" s="7">
        <f t="shared" si="12"/>
        <v>49400</v>
      </c>
      <c r="L191" s="4">
        <v>55000</v>
      </c>
      <c r="M191" s="7">
        <f t="shared" si="13"/>
        <v>104400</v>
      </c>
      <c r="N191" s="2" t="s">
        <v>22</v>
      </c>
      <c r="O191" t="s">
        <v>23</v>
      </c>
      <c r="P191" s="2" t="s">
        <v>2369</v>
      </c>
      <c r="Q191" s="2">
        <v>2</v>
      </c>
      <c r="R191" s="2" t="s">
        <v>24</v>
      </c>
      <c r="S191" t="str">
        <f t="shared" si="14"/>
        <v>Sun</v>
      </c>
      <c r="T191" t="str">
        <f>VLOOKUP(A191,Status!$A$2:$B$1867,2,FALSE)</f>
        <v>Completed</v>
      </c>
    </row>
    <row r="192" spans="1:20" x14ac:dyDescent="0.3">
      <c r="A192" s="2" t="s">
        <v>402</v>
      </c>
      <c r="B192" s="3">
        <v>45691.549062500002</v>
      </c>
      <c r="C192" s="2" t="s">
        <v>403</v>
      </c>
      <c r="D192" s="2" t="s">
        <v>65</v>
      </c>
      <c r="E192" s="2" t="s">
        <v>58</v>
      </c>
      <c r="F192" s="4">
        <v>17500</v>
      </c>
      <c r="G192" s="5">
        <v>1.9</v>
      </c>
      <c r="H192" s="6">
        <v>0</v>
      </c>
      <c r="I192" s="7">
        <f t="shared" si="10"/>
        <v>33250</v>
      </c>
      <c r="J192" s="7">
        <f t="shared" si="11"/>
        <v>0</v>
      </c>
      <c r="K192" s="7">
        <f t="shared" si="12"/>
        <v>33250</v>
      </c>
      <c r="L192" s="4">
        <v>89000</v>
      </c>
      <c r="M192" s="7">
        <f t="shared" si="13"/>
        <v>122250</v>
      </c>
      <c r="N192" s="2" t="s">
        <v>29</v>
      </c>
      <c r="O192" t="s">
        <v>23</v>
      </c>
      <c r="P192" s="2" t="s">
        <v>2367</v>
      </c>
      <c r="Q192" s="2">
        <v>3</v>
      </c>
      <c r="R192" s="2" t="s">
        <v>24</v>
      </c>
      <c r="S192" t="str">
        <f t="shared" si="14"/>
        <v>Mon</v>
      </c>
      <c r="T192" t="str">
        <f>VLOOKUP(A192,Status!$A$2:$B$1867,2,FALSE)</f>
        <v>Completed</v>
      </c>
    </row>
    <row r="193" spans="1:20" x14ac:dyDescent="0.3">
      <c r="A193" s="2" t="s">
        <v>404</v>
      </c>
      <c r="B193" s="3">
        <v>45692.38144675926</v>
      </c>
      <c r="C193" s="2" t="s">
        <v>223</v>
      </c>
      <c r="D193" s="2" t="s">
        <v>62</v>
      </c>
      <c r="E193" s="2" t="s">
        <v>21</v>
      </c>
      <c r="F193" s="4">
        <v>10000</v>
      </c>
      <c r="G193" s="5">
        <v>2.2000000000000002</v>
      </c>
      <c r="H193" s="6">
        <v>0</v>
      </c>
      <c r="I193" s="7">
        <f t="shared" si="10"/>
        <v>22000</v>
      </c>
      <c r="J193" s="7">
        <f t="shared" si="11"/>
        <v>0</v>
      </c>
      <c r="K193" s="7">
        <f t="shared" si="12"/>
        <v>22000</v>
      </c>
      <c r="L193" s="4">
        <v>59000</v>
      </c>
      <c r="M193" s="7">
        <f t="shared" si="13"/>
        <v>81000</v>
      </c>
      <c r="N193" s="2" t="s">
        <v>29</v>
      </c>
      <c r="O193" t="s">
        <v>23</v>
      </c>
      <c r="P193" s="2" t="s">
        <v>2368</v>
      </c>
      <c r="Q193" s="2">
        <v>1</v>
      </c>
      <c r="R193" s="2" t="s">
        <v>24</v>
      </c>
      <c r="S193" t="str">
        <f t="shared" si="14"/>
        <v>Tue</v>
      </c>
      <c r="T193" t="str">
        <f>VLOOKUP(A193,Status!$A$2:$B$1867,2,FALSE)</f>
        <v>Completed</v>
      </c>
    </row>
    <row r="194" spans="1:20" x14ac:dyDescent="0.3">
      <c r="A194" s="2" t="s">
        <v>404</v>
      </c>
      <c r="B194" s="3">
        <v>45692.38144675926</v>
      </c>
      <c r="C194" s="2" t="s">
        <v>223</v>
      </c>
      <c r="D194" s="2" t="s">
        <v>62</v>
      </c>
      <c r="E194" s="2" t="s">
        <v>191</v>
      </c>
      <c r="F194" s="4">
        <v>15500</v>
      </c>
      <c r="G194" s="5">
        <v>0.6</v>
      </c>
      <c r="H194" s="6">
        <v>0</v>
      </c>
      <c r="I194" s="7">
        <f t="shared" si="10"/>
        <v>9300</v>
      </c>
      <c r="J194" s="7">
        <f t="shared" si="11"/>
        <v>0</v>
      </c>
      <c r="K194" s="7">
        <f t="shared" si="12"/>
        <v>9300</v>
      </c>
      <c r="L194" s="4">
        <v>0</v>
      </c>
      <c r="M194" s="7">
        <f t="shared" si="13"/>
        <v>9300</v>
      </c>
      <c r="N194" s="2" t="s">
        <v>29</v>
      </c>
      <c r="O194" t="s">
        <v>23</v>
      </c>
      <c r="P194" s="2" t="s">
        <v>2368</v>
      </c>
      <c r="Q194" s="2">
        <v>1</v>
      </c>
      <c r="R194" s="2" t="s">
        <v>24</v>
      </c>
      <c r="S194" t="str">
        <f t="shared" si="14"/>
        <v>Tue</v>
      </c>
      <c r="T194" t="str">
        <f>VLOOKUP(A194,Status!$A$2:$B$1867,2,FALSE)</f>
        <v>Completed</v>
      </c>
    </row>
    <row r="195" spans="1:20" x14ac:dyDescent="0.3">
      <c r="A195" s="2" t="s">
        <v>405</v>
      </c>
      <c r="B195" s="3">
        <v>45692.655219907407</v>
      </c>
      <c r="C195" s="2" t="s">
        <v>102</v>
      </c>
      <c r="D195" s="2" t="s">
        <v>45</v>
      </c>
      <c r="E195" s="2" t="s">
        <v>54</v>
      </c>
      <c r="F195" s="4">
        <v>14000</v>
      </c>
      <c r="G195" s="5">
        <v>0.2</v>
      </c>
      <c r="H195" s="6">
        <v>0</v>
      </c>
      <c r="I195" s="7">
        <f t="shared" si="10"/>
        <v>2800</v>
      </c>
      <c r="J195" s="7">
        <f t="shared" si="11"/>
        <v>0</v>
      </c>
      <c r="K195" s="7">
        <f t="shared" si="12"/>
        <v>2800</v>
      </c>
      <c r="L195" s="4">
        <v>43000</v>
      </c>
      <c r="M195" s="7">
        <f t="shared" si="13"/>
        <v>45800</v>
      </c>
      <c r="N195" s="2" t="s">
        <v>29</v>
      </c>
      <c r="O195" t="s">
        <v>70</v>
      </c>
      <c r="P195" s="2" t="s">
        <v>2369</v>
      </c>
      <c r="Q195" s="2">
        <v>4</v>
      </c>
      <c r="R195" s="2" t="s">
        <v>24</v>
      </c>
      <c r="S195" t="str">
        <f t="shared" si="14"/>
        <v>Tue</v>
      </c>
      <c r="T195" t="str">
        <f>VLOOKUP(A195,Status!$A$2:$B$1867,2,FALSE)</f>
        <v>Returned</v>
      </c>
    </row>
    <row r="196" spans="1:20" x14ac:dyDescent="0.3">
      <c r="A196" s="2" t="s">
        <v>406</v>
      </c>
      <c r="B196" s="3">
        <v>45692.694050925929</v>
      </c>
      <c r="C196" s="2" t="s">
        <v>407</v>
      </c>
      <c r="D196" s="2" t="s">
        <v>124</v>
      </c>
      <c r="E196" s="2" t="s">
        <v>33</v>
      </c>
      <c r="F196" s="4">
        <v>20000</v>
      </c>
      <c r="G196" s="5">
        <v>1.3</v>
      </c>
      <c r="H196" s="6">
        <v>0</v>
      </c>
      <c r="I196" s="7">
        <f t="shared" ref="I196:I259" si="15">F196*G196</f>
        <v>26000</v>
      </c>
      <c r="J196" s="7">
        <f t="shared" ref="J196:J259" si="16">I196*(H196/100)</f>
        <v>0</v>
      </c>
      <c r="K196" s="7">
        <f t="shared" ref="K196:K259" si="17">I196-J196</f>
        <v>26000</v>
      </c>
      <c r="L196" s="4">
        <v>59000</v>
      </c>
      <c r="M196" s="7">
        <f t="shared" ref="M196:M259" si="18">K196+L196</f>
        <v>85000</v>
      </c>
      <c r="N196" s="2" t="s">
        <v>34</v>
      </c>
      <c r="O196" t="s">
        <v>23</v>
      </c>
      <c r="P196" s="2" t="s">
        <v>2369</v>
      </c>
      <c r="Q196" s="2">
        <v>2</v>
      </c>
      <c r="R196" s="2" t="s">
        <v>24</v>
      </c>
      <c r="S196" t="str">
        <f t="shared" si="14"/>
        <v>Tue</v>
      </c>
      <c r="T196" t="str">
        <f>VLOOKUP(A196,Status!$A$2:$B$1867,2,FALSE)</f>
        <v>Completed</v>
      </c>
    </row>
    <row r="197" spans="1:20" x14ac:dyDescent="0.3">
      <c r="A197" s="2" t="s">
        <v>408</v>
      </c>
      <c r="B197" s="3">
        <v>45692.707870370366</v>
      </c>
      <c r="C197" s="2" t="s">
        <v>264</v>
      </c>
      <c r="D197" s="2" t="s">
        <v>186</v>
      </c>
      <c r="E197" s="2" t="s">
        <v>183</v>
      </c>
      <c r="F197" s="4">
        <v>11000</v>
      </c>
      <c r="G197" s="5">
        <v>2.2000000000000002</v>
      </c>
      <c r="H197" s="6">
        <v>0</v>
      </c>
      <c r="I197" s="7">
        <f t="shared" si="15"/>
        <v>24200.000000000004</v>
      </c>
      <c r="J197" s="7">
        <f t="shared" si="16"/>
        <v>0</v>
      </c>
      <c r="K197" s="7">
        <f t="shared" si="17"/>
        <v>24200.000000000004</v>
      </c>
      <c r="L197" s="4">
        <v>87000</v>
      </c>
      <c r="M197" s="7">
        <f t="shared" si="18"/>
        <v>111200</v>
      </c>
      <c r="N197" s="2" t="s">
        <v>29</v>
      </c>
      <c r="O197" t="s">
        <v>23</v>
      </c>
      <c r="P197" s="2" t="s">
        <v>2367</v>
      </c>
      <c r="Q197" s="2">
        <v>2</v>
      </c>
      <c r="R197" s="2" t="s">
        <v>24</v>
      </c>
      <c r="S197" t="str">
        <f t="shared" ref="S197:S260" si="19">TEXT(B197,"DDD")</f>
        <v>Tue</v>
      </c>
      <c r="T197" t="str">
        <f>VLOOKUP(A197,Status!$A$2:$B$1867,2,FALSE)</f>
        <v>Completed</v>
      </c>
    </row>
    <row r="198" spans="1:20" x14ac:dyDescent="0.3">
      <c r="A198" s="2" t="s">
        <v>409</v>
      </c>
      <c r="B198" s="3">
        <v>45692.736701388887</v>
      </c>
      <c r="C198" s="2" t="s">
        <v>410</v>
      </c>
      <c r="D198" s="2" t="s">
        <v>95</v>
      </c>
      <c r="E198" s="2" t="s">
        <v>21</v>
      </c>
      <c r="F198" s="4">
        <v>10000</v>
      </c>
      <c r="G198" s="5">
        <v>2.2999999999999998</v>
      </c>
      <c r="H198" s="6">
        <v>0</v>
      </c>
      <c r="I198" s="7">
        <f t="shared" si="15"/>
        <v>23000</v>
      </c>
      <c r="J198" s="7">
        <f t="shared" si="16"/>
        <v>0</v>
      </c>
      <c r="K198" s="7">
        <f t="shared" si="17"/>
        <v>23000</v>
      </c>
      <c r="L198" s="4">
        <v>85000</v>
      </c>
      <c r="M198" s="7">
        <f t="shared" si="18"/>
        <v>108000</v>
      </c>
      <c r="N198" s="2" t="s">
        <v>59</v>
      </c>
      <c r="O198" t="s">
        <v>70</v>
      </c>
      <c r="P198" s="2" t="s">
        <v>2366</v>
      </c>
      <c r="Q198" s="2">
        <v>5</v>
      </c>
      <c r="R198" s="2" t="s">
        <v>35</v>
      </c>
      <c r="S198" t="str">
        <f t="shared" si="19"/>
        <v>Tue</v>
      </c>
      <c r="T198" t="str">
        <f>VLOOKUP(A198,Status!$A$2:$B$1867,2,FALSE)</f>
        <v>Returned</v>
      </c>
    </row>
    <row r="199" spans="1:20" x14ac:dyDescent="0.3">
      <c r="A199" s="2" t="s">
        <v>411</v>
      </c>
      <c r="B199" s="3">
        <v>45693.729328703703</v>
      </c>
      <c r="C199" s="2" t="s">
        <v>412</v>
      </c>
      <c r="D199" s="2" t="s">
        <v>95</v>
      </c>
      <c r="E199" s="2" t="s">
        <v>100</v>
      </c>
      <c r="F199" s="4">
        <v>10000</v>
      </c>
      <c r="G199" s="5">
        <v>1.4</v>
      </c>
      <c r="H199" s="6">
        <v>0</v>
      </c>
      <c r="I199" s="7">
        <f t="shared" si="15"/>
        <v>14000</v>
      </c>
      <c r="J199" s="7">
        <f t="shared" si="16"/>
        <v>0</v>
      </c>
      <c r="K199" s="7">
        <f t="shared" si="17"/>
        <v>14000</v>
      </c>
      <c r="L199" s="4">
        <v>85000</v>
      </c>
      <c r="M199" s="7">
        <f t="shared" si="18"/>
        <v>99000</v>
      </c>
      <c r="N199" s="2" t="s">
        <v>22</v>
      </c>
      <c r="O199" t="s">
        <v>23</v>
      </c>
      <c r="P199" s="2" t="s">
        <v>2371</v>
      </c>
      <c r="Q199" s="2">
        <v>3</v>
      </c>
      <c r="R199" s="2" t="s">
        <v>24</v>
      </c>
      <c r="S199" t="str">
        <f t="shared" si="19"/>
        <v>Wed</v>
      </c>
      <c r="T199" t="str">
        <f>VLOOKUP(A199,Status!$A$2:$B$1867,2,FALSE)</f>
        <v>Completed</v>
      </c>
    </row>
    <row r="200" spans="1:20" x14ac:dyDescent="0.3">
      <c r="A200" s="2" t="s">
        <v>413</v>
      </c>
      <c r="B200" s="3">
        <v>45694.688807870371</v>
      </c>
      <c r="C200" s="2" t="s">
        <v>300</v>
      </c>
      <c r="D200" s="2" t="s">
        <v>99</v>
      </c>
      <c r="E200" s="2" t="s">
        <v>46</v>
      </c>
      <c r="F200" s="4">
        <v>10500</v>
      </c>
      <c r="G200" s="5">
        <v>3</v>
      </c>
      <c r="H200" s="6">
        <v>0</v>
      </c>
      <c r="I200" s="7">
        <f t="shared" si="15"/>
        <v>31500</v>
      </c>
      <c r="J200" s="7">
        <f t="shared" si="16"/>
        <v>0</v>
      </c>
      <c r="K200" s="7">
        <f t="shared" si="17"/>
        <v>31500</v>
      </c>
      <c r="L200" s="4">
        <v>97000</v>
      </c>
      <c r="M200" s="7">
        <f t="shared" si="18"/>
        <v>128500</v>
      </c>
      <c r="N200" s="2" t="s">
        <v>59</v>
      </c>
      <c r="O200" t="s">
        <v>70</v>
      </c>
      <c r="P200" s="2" t="s">
        <v>2371</v>
      </c>
      <c r="Q200" s="2">
        <v>4</v>
      </c>
      <c r="R200" s="2" t="s">
        <v>35</v>
      </c>
      <c r="S200" t="str">
        <f t="shared" si="19"/>
        <v>Thu</v>
      </c>
      <c r="T200" t="str">
        <f>VLOOKUP(A200,Status!$A$2:$B$1867,2,FALSE)</f>
        <v>Returned</v>
      </c>
    </row>
    <row r="201" spans="1:20" x14ac:dyDescent="0.3">
      <c r="A201" s="2" t="s">
        <v>414</v>
      </c>
      <c r="B201" s="3">
        <v>45694.735462962963</v>
      </c>
      <c r="C201" s="2" t="s">
        <v>146</v>
      </c>
      <c r="D201" s="2" t="s">
        <v>85</v>
      </c>
      <c r="E201" s="2" t="s">
        <v>76</v>
      </c>
      <c r="F201" s="4">
        <v>45000</v>
      </c>
      <c r="G201" s="5">
        <v>1.4</v>
      </c>
      <c r="H201" s="6">
        <v>0</v>
      </c>
      <c r="I201" s="7">
        <f t="shared" si="15"/>
        <v>62999.999999999993</v>
      </c>
      <c r="J201" s="7">
        <f t="shared" si="16"/>
        <v>0</v>
      </c>
      <c r="K201" s="7">
        <f t="shared" si="17"/>
        <v>62999.999999999993</v>
      </c>
      <c r="L201" s="4">
        <v>30000</v>
      </c>
      <c r="M201" s="7">
        <f t="shared" si="18"/>
        <v>93000</v>
      </c>
      <c r="N201" s="2" t="s">
        <v>34</v>
      </c>
      <c r="O201" t="s">
        <v>23</v>
      </c>
      <c r="P201" s="2" t="s">
        <v>2369</v>
      </c>
      <c r="Q201" s="2">
        <v>5</v>
      </c>
      <c r="R201" s="2" t="s">
        <v>24</v>
      </c>
      <c r="S201" t="str">
        <f t="shared" si="19"/>
        <v>Thu</v>
      </c>
      <c r="T201" t="str">
        <f>VLOOKUP(A201,Status!$A$2:$B$1867,2,FALSE)</f>
        <v>Completed</v>
      </c>
    </row>
    <row r="202" spans="1:20" x14ac:dyDescent="0.3">
      <c r="A202" s="2" t="s">
        <v>415</v>
      </c>
      <c r="B202" s="3">
        <v>45695.427893518521</v>
      </c>
      <c r="C202" s="2" t="s">
        <v>416</v>
      </c>
      <c r="D202" s="2" t="s">
        <v>41</v>
      </c>
      <c r="E202" s="2" t="s">
        <v>162</v>
      </c>
      <c r="F202" s="4">
        <v>115000</v>
      </c>
      <c r="G202" s="5">
        <v>0.5</v>
      </c>
      <c r="H202" s="6">
        <v>0</v>
      </c>
      <c r="I202" s="7">
        <f t="shared" si="15"/>
        <v>57500</v>
      </c>
      <c r="J202" s="7">
        <f t="shared" si="16"/>
        <v>0</v>
      </c>
      <c r="K202" s="7">
        <f t="shared" si="17"/>
        <v>57500</v>
      </c>
      <c r="L202" s="4">
        <v>93000</v>
      </c>
      <c r="M202" s="7">
        <f t="shared" si="18"/>
        <v>150500</v>
      </c>
      <c r="N202" s="2" t="s">
        <v>59</v>
      </c>
      <c r="O202" t="s">
        <v>116</v>
      </c>
      <c r="P202" s="2" t="s">
        <v>2366</v>
      </c>
      <c r="Q202" s="2">
        <v>2</v>
      </c>
      <c r="R202" s="2" t="s">
        <v>35</v>
      </c>
      <c r="S202" t="str">
        <f t="shared" si="19"/>
        <v>Fri</v>
      </c>
      <c r="T202" t="str">
        <f>VLOOKUP(A202,Status!$A$2:$B$1867,2,FALSE)</f>
        <v>Cancelled</v>
      </c>
    </row>
    <row r="203" spans="1:20" x14ac:dyDescent="0.3">
      <c r="A203" s="2" t="s">
        <v>417</v>
      </c>
      <c r="B203" s="3">
        <v>45695.681921296287</v>
      </c>
      <c r="C203" s="2" t="s">
        <v>418</v>
      </c>
      <c r="D203" s="2" t="s">
        <v>95</v>
      </c>
      <c r="E203" s="2" t="s">
        <v>28</v>
      </c>
      <c r="F203" s="4">
        <v>15000</v>
      </c>
      <c r="G203" s="5">
        <v>0.8</v>
      </c>
      <c r="H203" s="6">
        <v>0</v>
      </c>
      <c r="I203" s="7">
        <f t="shared" si="15"/>
        <v>12000</v>
      </c>
      <c r="J203" s="7">
        <f t="shared" si="16"/>
        <v>0</v>
      </c>
      <c r="K203" s="7">
        <f t="shared" si="17"/>
        <v>12000</v>
      </c>
      <c r="L203" s="4">
        <v>85000</v>
      </c>
      <c r="M203" s="7">
        <f t="shared" si="18"/>
        <v>97000</v>
      </c>
      <c r="N203" s="2" t="s">
        <v>22</v>
      </c>
      <c r="O203" t="s">
        <v>23</v>
      </c>
      <c r="P203" s="2" t="s">
        <v>2368</v>
      </c>
      <c r="Q203" s="2">
        <v>1</v>
      </c>
      <c r="R203" s="2" t="s">
        <v>24</v>
      </c>
      <c r="S203" t="str">
        <f t="shared" si="19"/>
        <v>Fri</v>
      </c>
      <c r="T203" t="str">
        <f>VLOOKUP(A203,Status!$A$2:$B$1867,2,FALSE)</f>
        <v>Completed</v>
      </c>
    </row>
    <row r="204" spans="1:20" x14ac:dyDescent="0.3">
      <c r="A204" s="2" t="s">
        <v>419</v>
      </c>
      <c r="B204" s="3">
        <v>45695.708402777767</v>
      </c>
      <c r="C204" s="2" t="s">
        <v>420</v>
      </c>
      <c r="D204" s="2" t="s">
        <v>168</v>
      </c>
      <c r="E204" s="2" t="s">
        <v>46</v>
      </c>
      <c r="F204" s="4">
        <v>10500</v>
      </c>
      <c r="G204" s="5">
        <v>2</v>
      </c>
      <c r="H204" s="6">
        <v>0</v>
      </c>
      <c r="I204" s="7">
        <f t="shared" si="15"/>
        <v>21000</v>
      </c>
      <c r="J204" s="7">
        <f t="shared" si="16"/>
        <v>0</v>
      </c>
      <c r="K204" s="7">
        <f t="shared" si="17"/>
        <v>21000</v>
      </c>
      <c r="L204" s="4">
        <v>56000</v>
      </c>
      <c r="M204" s="7">
        <f t="shared" si="18"/>
        <v>77000</v>
      </c>
      <c r="N204" s="2" t="s">
        <v>34</v>
      </c>
      <c r="O204" t="s">
        <v>70</v>
      </c>
      <c r="P204" s="2" t="s">
        <v>2371</v>
      </c>
      <c r="Q204" s="2">
        <v>4</v>
      </c>
      <c r="R204" s="2" t="s">
        <v>35</v>
      </c>
      <c r="S204" t="str">
        <f t="shared" si="19"/>
        <v>Fri</v>
      </c>
      <c r="T204" t="str">
        <f>VLOOKUP(A204,Status!$A$2:$B$1867,2,FALSE)</f>
        <v>Returned</v>
      </c>
    </row>
    <row r="205" spans="1:20" x14ac:dyDescent="0.3">
      <c r="A205" s="2" t="s">
        <v>421</v>
      </c>
      <c r="B205" s="3">
        <v>45695.767824074072</v>
      </c>
      <c r="C205" s="2" t="s">
        <v>422</v>
      </c>
      <c r="D205" s="2" t="s">
        <v>32</v>
      </c>
      <c r="E205" s="2" t="s">
        <v>191</v>
      </c>
      <c r="F205" s="4">
        <v>15500</v>
      </c>
      <c r="G205" s="5">
        <v>0.4</v>
      </c>
      <c r="H205" s="6">
        <v>0</v>
      </c>
      <c r="I205" s="7">
        <f t="shared" si="15"/>
        <v>6200</v>
      </c>
      <c r="J205" s="7">
        <f t="shared" si="16"/>
        <v>0</v>
      </c>
      <c r="K205" s="7">
        <f t="shared" si="17"/>
        <v>6200</v>
      </c>
      <c r="L205" s="4">
        <v>76000</v>
      </c>
      <c r="M205" s="7">
        <f t="shared" si="18"/>
        <v>82200</v>
      </c>
      <c r="N205" s="2" t="s">
        <v>29</v>
      </c>
      <c r="O205" t="s">
        <v>70</v>
      </c>
      <c r="P205" s="2" t="s">
        <v>2369</v>
      </c>
      <c r="Q205" s="2">
        <v>1</v>
      </c>
      <c r="R205" s="2" t="s">
        <v>24</v>
      </c>
      <c r="S205" t="str">
        <f t="shared" si="19"/>
        <v>Fri</v>
      </c>
      <c r="T205" t="str">
        <f>VLOOKUP(A205,Status!$A$2:$B$1867,2,FALSE)</f>
        <v>Returned</v>
      </c>
    </row>
    <row r="206" spans="1:20" x14ac:dyDescent="0.3">
      <c r="A206" s="2" t="s">
        <v>421</v>
      </c>
      <c r="B206" s="3">
        <v>45695.767824074072</v>
      </c>
      <c r="C206" s="2" t="s">
        <v>422</v>
      </c>
      <c r="D206" s="2" t="s">
        <v>32</v>
      </c>
      <c r="E206" s="2" t="s">
        <v>81</v>
      </c>
      <c r="F206" s="4">
        <v>15000</v>
      </c>
      <c r="G206" s="5">
        <v>0.9</v>
      </c>
      <c r="H206" s="6">
        <v>0</v>
      </c>
      <c r="I206" s="7">
        <f t="shared" si="15"/>
        <v>13500</v>
      </c>
      <c r="J206" s="7">
        <f t="shared" si="16"/>
        <v>0</v>
      </c>
      <c r="K206" s="7">
        <f t="shared" si="17"/>
        <v>13500</v>
      </c>
      <c r="L206" s="4">
        <v>0</v>
      </c>
      <c r="M206" s="7">
        <f t="shared" si="18"/>
        <v>13500</v>
      </c>
      <c r="N206" s="2" t="s">
        <v>29</v>
      </c>
      <c r="O206" t="s">
        <v>70</v>
      </c>
      <c r="P206" s="2" t="s">
        <v>2369</v>
      </c>
      <c r="Q206" s="2">
        <v>1</v>
      </c>
      <c r="R206" s="2" t="s">
        <v>24</v>
      </c>
      <c r="S206" t="str">
        <f t="shared" si="19"/>
        <v>Fri</v>
      </c>
      <c r="T206" t="str">
        <f>VLOOKUP(A206,Status!$A$2:$B$1867,2,FALSE)</f>
        <v>Returned</v>
      </c>
    </row>
    <row r="207" spans="1:20" x14ac:dyDescent="0.3">
      <c r="A207" s="2" t="s">
        <v>423</v>
      </c>
      <c r="B207" s="3">
        <v>45697.495069444441</v>
      </c>
      <c r="C207" s="2" t="s">
        <v>256</v>
      </c>
      <c r="D207" s="2" t="s">
        <v>112</v>
      </c>
      <c r="E207" s="2" t="s">
        <v>96</v>
      </c>
      <c r="F207" s="4">
        <v>9500</v>
      </c>
      <c r="G207" s="5">
        <v>1.9</v>
      </c>
      <c r="H207" s="6">
        <v>0</v>
      </c>
      <c r="I207" s="7">
        <f t="shared" si="15"/>
        <v>18050</v>
      </c>
      <c r="J207" s="7">
        <f t="shared" si="16"/>
        <v>0</v>
      </c>
      <c r="K207" s="7">
        <f t="shared" si="17"/>
        <v>18050</v>
      </c>
      <c r="L207" s="4">
        <v>0</v>
      </c>
      <c r="M207" s="7">
        <f t="shared" si="18"/>
        <v>18050</v>
      </c>
      <c r="N207" s="2" t="s">
        <v>29</v>
      </c>
      <c r="O207" t="s">
        <v>70</v>
      </c>
      <c r="P207" s="2" t="s">
        <v>2371</v>
      </c>
      <c r="Q207" s="2">
        <v>2</v>
      </c>
      <c r="R207" s="2" t="s">
        <v>24</v>
      </c>
      <c r="S207" t="str">
        <f t="shared" si="19"/>
        <v>Sun</v>
      </c>
      <c r="T207" t="str">
        <f>VLOOKUP(A207,Status!$A$2:$B$1867,2,FALSE)</f>
        <v>Returned</v>
      </c>
    </row>
    <row r="208" spans="1:20" x14ac:dyDescent="0.3">
      <c r="A208" s="2" t="s">
        <v>424</v>
      </c>
      <c r="B208" s="3">
        <v>45697.51934027778</v>
      </c>
      <c r="C208" s="2" t="s">
        <v>425</v>
      </c>
      <c r="D208" s="2" t="s">
        <v>426</v>
      </c>
      <c r="E208" s="2" t="s">
        <v>81</v>
      </c>
      <c r="F208" s="4">
        <v>15000</v>
      </c>
      <c r="G208" s="5">
        <v>1.7</v>
      </c>
      <c r="H208" s="6">
        <v>0</v>
      </c>
      <c r="I208" s="7">
        <f t="shared" si="15"/>
        <v>25500</v>
      </c>
      <c r="J208" s="7">
        <f t="shared" si="16"/>
        <v>0</v>
      </c>
      <c r="K208" s="7">
        <f t="shared" si="17"/>
        <v>25500</v>
      </c>
      <c r="L208" s="4">
        <v>67000</v>
      </c>
      <c r="M208" s="7">
        <f t="shared" si="18"/>
        <v>92500</v>
      </c>
      <c r="N208" s="2" t="s">
        <v>29</v>
      </c>
      <c r="O208" t="s">
        <v>70</v>
      </c>
      <c r="P208" s="2" t="s">
        <v>2371</v>
      </c>
      <c r="Q208" s="2">
        <v>4</v>
      </c>
      <c r="R208" s="2" t="s">
        <v>24</v>
      </c>
      <c r="S208" t="str">
        <f t="shared" si="19"/>
        <v>Sun</v>
      </c>
      <c r="T208" t="str">
        <f>VLOOKUP(A208,Status!$A$2:$B$1867,2,FALSE)</f>
        <v>Returned</v>
      </c>
    </row>
    <row r="209" spans="1:20" x14ac:dyDescent="0.3">
      <c r="A209" s="2" t="s">
        <v>427</v>
      </c>
      <c r="B209" s="3">
        <v>45697.605567129627</v>
      </c>
      <c r="C209" s="2" t="s">
        <v>428</v>
      </c>
      <c r="D209" s="2" t="s">
        <v>366</v>
      </c>
      <c r="E209" s="2" t="s">
        <v>162</v>
      </c>
      <c r="F209" s="4">
        <v>115000</v>
      </c>
      <c r="G209" s="5">
        <v>1.3</v>
      </c>
      <c r="H209" s="6">
        <v>0</v>
      </c>
      <c r="I209" s="7">
        <f t="shared" si="15"/>
        <v>149500</v>
      </c>
      <c r="J209" s="7">
        <f t="shared" si="16"/>
        <v>0</v>
      </c>
      <c r="K209" s="7">
        <f t="shared" si="17"/>
        <v>149500</v>
      </c>
      <c r="L209" s="4">
        <v>21000</v>
      </c>
      <c r="M209" s="7">
        <f t="shared" si="18"/>
        <v>170500</v>
      </c>
      <c r="N209" s="2" t="s">
        <v>59</v>
      </c>
      <c r="O209" t="s">
        <v>23</v>
      </c>
      <c r="P209" s="2" t="s">
        <v>2366</v>
      </c>
      <c r="Q209" s="2">
        <v>3</v>
      </c>
      <c r="R209" s="2" t="s">
        <v>24</v>
      </c>
      <c r="S209" t="str">
        <f t="shared" si="19"/>
        <v>Sun</v>
      </c>
      <c r="T209" t="str">
        <f>VLOOKUP(A209,Status!$A$2:$B$1867,2,FALSE)</f>
        <v>Completed</v>
      </c>
    </row>
    <row r="210" spans="1:20" x14ac:dyDescent="0.3">
      <c r="A210" s="2" t="s">
        <v>429</v>
      </c>
      <c r="B210" s="3">
        <v>45697.607662037037</v>
      </c>
      <c r="C210" s="2" t="s">
        <v>430</v>
      </c>
      <c r="D210" s="2" t="s">
        <v>112</v>
      </c>
      <c r="E210" s="2" t="s">
        <v>54</v>
      </c>
      <c r="F210" s="4">
        <v>14000</v>
      </c>
      <c r="G210" s="5">
        <v>1</v>
      </c>
      <c r="H210" s="6">
        <v>0</v>
      </c>
      <c r="I210" s="7">
        <f t="shared" si="15"/>
        <v>14000</v>
      </c>
      <c r="J210" s="7">
        <f t="shared" si="16"/>
        <v>0</v>
      </c>
      <c r="K210" s="7">
        <f t="shared" si="17"/>
        <v>14000</v>
      </c>
      <c r="L210" s="4">
        <v>0</v>
      </c>
      <c r="M210" s="7">
        <f t="shared" si="18"/>
        <v>14000</v>
      </c>
      <c r="N210" s="2" t="s">
        <v>34</v>
      </c>
      <c r="O210" t="s">
        <v>23</v>
      </c>
      <c r="P210" s="2" t="s">
        <v>2366</v>
      </c>
      <c r="Q210" s="2">
        <v>1</v>
      </c>
      <c r="R210" s="2" t="s">
        <v>35</v>
      </c>
      <c r="S210" t="str">
        <f t="shared" si="19"/>
        <v>Sun</v>
      </c>
      <c r="T210" t="str">
        <f>VLOOKUP(A210,Status!$A$2:$B$1867,2,FALSE)</f>
        <v>Completed</v>
      </c>
    </row>
    <row r="211" spans="1:20" x14ac:dyDescent="0.3">
      <c r="A211" s="2" t="s">
        <v>431</v>
      </c>
      <c r="B211" s="3">
        <v>45697.655127314807</v>
      </c>
      <c r="C211" s="2" t="s">
        <v>432</v>
      </c>
      <c r="D211" s="2" t="s">
        <v>109</v>
      </c>
      <c r="E211" s="2" t="s">
        <v>171</v>
      </c>
      <c r="F211" s="4">
        <v>12000</v>
      </c>
      <c r="G211" s="5">
        <v>1.3</v>
      </c>
      <c r="H211" s="6">
        <v>0</v>
      </c>
      <c r="I211" s="7">
        <f t="shared" si="15"/>
        <v>15600</v>
      </c>
      <c r="J211" s="7">
        <f t="shared" si="16"/>
        <v>0</v>
      </c>
      <c r="K211" s="7">
        <f t="shared" si="17"/>
        <v>15600</v>
      </c>
      <c r="L211" s="4">
        <v>72000</v>
      </c>
      <c r="M211" s="7">
        <f t="shared" si="18"/>
        <v>87600</v>
      </c>
      <c r="N211" s="2" t="s">
        <v>59</v>
      </c>
      <c r="O211" t="s">
        <v>23</v>
      </c>
      <c r="P211" s="2" t="s">
        <v>2371</v>
      </c>
      <c r="Q211" s="2">
        <v>1</v>
      </c>
      <c r="R211" s="2" t="s">
        <v>35</v>
      </c>
      <c r="S211" t="str">
        <f t="shared" si="19"/>
        <v>Sun</v>
      </c>
      <c r="T211" t="str">
        <f>VLOOKUP(A211,Status!$A$2:$B$1867,2,FALSE)</f>
        <v>Completed</v>
      </c>
    </row>
    <row r="212" spans="1:20" x14ac:dyDescent="0.3">
      <c r="A212" s="2" t="s">
        <v>433</v>
      </c>
      <c r="B212" s="3">
        <v>45697.695300925923</v>
      </c>
      <c r="C212" s="2" t="s">
        <v>434</v>
      </c>
      <c r="D212" s="2" t="s">
        <v>49</v>
      </c>
      <c r="E212" s="2" t="s">
        <v>58</v>
      </c>
      <c r="F212" s="4">
        <v>17500</v>
      </c>
      <c r="G212" s="5">
        <v>2.5</v>
      </c>
      <c r="H212" s="6">
        <v>0</v>
      </c>
      <c r="I212" s="7">
        <f t="shared" si="15"/>
        <v>43750</v>
      </c>
      <c r="J212" s="7">
        <f t="shared" si="16"/>
        <v>0</v>
      </c>
      <c r="K212" s="7">
        <f t="shared" si="17"/>
        <v>43750</v>
      </c>
      <c r="L212" s="4">
        <v>18000</v>
      </c>
      <c r="M212" s="7">
        <f t="shared" si="18"/>
        <v>61750</v>
      </c>
      <c r="N212" s="2" t="s">
        <v>29</v>
      </c>
      <c r="O212" t="s">
        <v>23</v>
      </c>
      <c r="P212" s="2" t="s">
        <v>2368</v>
      </c>
      <c r="Q212" s="2">
        <v>1</v>
      </c>
      <c r="R212" s="2" t="s">
        <v>24</v>
      </c>
      <c r="S212" t="str">
        <f t="shared" si="19"/>
        <v>Sun</v>
      </c>
      <c r="T212" t="str">
        <f>VLOOKUP(A212,Status!$A$2:$B$1867,2,FALSE)</f>
        <v>Completed</v>
      </c>
    </row>
    <row r="213" spans="1:20" x14ac:dyDescent="0.3">
      <c r="A213" s="2" t="s">
        <v>435</v>
      </c>
      <c r="B213" s="3">
        <v>45697.746261574073</v>
      </c>
      <c r="C213" s="2" t="s">
        <v>78</v>
      </c>
      <c r="D213" s="2" t="s">
        <v>53</v>
      </c>
      <c r="E213" s="2" t="s">
        <v>36</v>
      </c>
      <c r="F213" s="4">
        <v>13500</v>
      </c>
      <c r="G213" s="5">
        <v>2.5</v>
      </c>
      <c r="H213" s="6">
        <v>0</v>
      </c>
      <c r="I213" s="7">
        <f t="shared" si="15"/>
        <v>33750</v>
      </c>
      <c r="J213" s="7">
        <f t="shared" si="16"/>
        <v>0</v>
      </c>
      <c r="K213" s="7">
        <f t="shared" si="17"/>
        <v>33750</v>
      </c>
      <c r="L213" s="4">
        <v>80000</v>
      </c>
      <c r="M213" s="7">
        <f t="shared" si="18"/>
        <v>113750</v>
      </c>
      <c r="N213" s="2" t="s">
        <v>59</v>
      </c>
      <c r="O213" t="s">
        <v>23</v>
      </c>
      <c r="P213" s="2" t="s">
        <v>2366</v>
      </c>
      <c r="Q213" s="2">
        <v>3</v>
      </c>
      <c r="R213" s="2" t="s">
        <v>35</v>
      </c>
      <c r="S213" t="str">
        <f t="shared" si="19"/>
        <v>Sun</v>
      </c>
      <c r="T213" t="str">
        <f>VLOOKUP(A213,Status!$A$2:$B$1867,2,FALSE)</f>
        <v>Completed</v>
      </c>
    </row>
    <row r="214" spans="1:20" x14ac:dyDescent="0.3">
      <c r="A214" s="2" t="s">
        <v>436</v>
      </c>
      <c r="B214" s="3">
        <v>45698.26152777778</v>
      </c>
      <c r="C214" s="2" t="s">
        <v>437</v>
      </c>
      <c r="D214" s="2" t="s">
        <v>287</v>
      </c>
      <c r="E214" s="2" t="s">
        <v>33</v>
      </c>
      <c r="F214" s="4">
        <v>20000</v>
      </c>
      <c r="G214" s="5">
        <v>2.2999999999999998</v>
      </c>
      <c r="H214" s="6">
        <v>0</v>
      </c>
      <c r="I214" s="7">
        <f t="shared" si="15"/>
        <v>46000</v>
      </c>
      <c r="J214" s="7">
        <f t="shared" si="16"/>
        <v>0</v>
      </c>
      <c r="K214" s="7">
        <f t="shared" si="17"/>
        <v>46000</v>
      </c>
      <c r="L214" s="4">
        <v>79000</v>
      </c>
      <c r="M214" s="7">
        <f t="shared" si="18"/>
        <v>125000</v>
      </c>
      <c r="N214" s="2" t="s">
        <v>34</v>
      </c>
      <c r="O214" t="s">
        <v>70</v>
      </c>
      <c r="P214" s="2" t="s">
        <v>2367</v>
      </c>
      <c r="Q214" s="2">
        <v>5</v>
      </c>
      <c r="R214" s="2" t="s">
        <v>35</v>
      </c>
      <c r="S214" t="str">
        <f t="shared" si="19"/>
        <v>Mon</v>
      </c>
      <c r="T214" t="str">
        <f>VLOOKUP(A214,Status!$A$2:$B$1867,2,FALSE)</f>
        <v>Returned</v>
      </c>
    </row>
    <row r="215" spans="1:20" x14ac:dyDescent="0.3">
      <c r="A215" s="2" t="s">
        <v>438</v>
      </c>
      <c r="B215" s="3">
        <v>45698.285138888888</v>
      </c>
      <c r="C215" s="2" t="s">
        <v>241</v>
      </c>
      <c r="D215" s="2" t="s">
        <v>45</v>
      </c>
      <c r="E215" s="2" t="s">
        <v>191</v>
      </c>
      <c r="F215" s="4">
        <v>15500</v>
      </c>
      <c r="G215" s="5">
        <v>0.2</v>
      </c>
      <c r="H215" s="6">
        <v>0</v>
      </c>
      <c r="I215" s="7">
        <f t="shared" si="15"/>
        <v>3100</v>
      </c>
      <c r="J215" s="7">
        <f t="shared" si="16"/>
        <v>0</v>
      </c>
      <c r="K215" s="7">
        <f t="shared" si="17"/>
        <v>3100</v>
      </c>
      <c r="L215" s="4">
        <v>43000</v>
      </c>
      <c r="M215" s="7">
        <f t="shared" si="18"/>
        <v>46100</v>
      </c>
      <c r="N215" s="2" t="s">
        <v>29</v>
      </c>
      <c r="O215" t="s">
        <v>23</v>
      </c>
      <c r="P215" s="2" t="s">
        <v>2369</v>
      </c>
      <c r="Q215" s="2">
        <v>2</v>
      </c>
      <c r="R215" s="2" t="s">
        <v>24</v>
      </c>
      <c r="S215" t="str">
        <f t="shared" si="19"/>
        <v>Mon</v>
      </c>
      <c r="T215" t="str">
        <f>VLOOKUP(A215,Status!$A$2:$B$1867,2,FALSE)</f>
        <v>Completed</v>
      </c>
    </row>
    <row r="216" spans="1:20" x14ac:dyDescent="0.3">
      <c r="A216" s="2" t="s">
        <v>438</v>
      </c>
      <c r="B216" s="3">
        <v>45698.285138888888</v>
      </c>
      <c r="C216" s="2" t="s">
        <v>241</v>
      </c>
      <c r="D216" s="2" t="s">
        <v>45</v>
      </c>
      <c r="E216" s="2" t="s">
        <v>96</v>
      </c>
      <c r="F216" s="4">
        <v>9500</v>
      </c>
      <c r="G216" s="5">
        <v>1.8</v>
      </c>
      <c r="H216" s="6">
        <v>0</v>
      </c>
      <c r="I216" s="7">
        <f t="shared" si="15"/>
        <v>17100</v>
      </c>
      <c r="J216" s="7">
        <f t="shared" si="16"/>
        <v>0</v>
      </c>
      <c r="K216" s="7">
        <f t="shared" si="17"/>
        <v>17100</v>
      </c>
      <c r="L216" s="4">
        <v>0</v>
      </c>
      <c r="M216" s="7">
        <f t="shared" si="18"/>
        <v>17100</v>
      </c>
      <c r="N216" s="2" t="s">
        <v>29</v>
      </c>
      <c r="O216" t="s">
        <v>23</v>
      </c>
      <c r="P216" s="2" t="s">
        <v>2369</v>
      </c>
      <c r="Q216" s="2">
        <v>2</v>
      </c>
      <c r="R216" s="2" t="s">
        <v>24</v>
      </c>
      <c r="S216" t="str">
        <f t="shared" si="19"/>
        <v>Mon</v>
      </c>
      <c r="T216" t="str">
        <f>VLOOKUP(A216,Status!$A$2:$B$1867,2,FALSE)</f>
        <v>Completed</v>
      </c>
    </row>
    <row r="217" spans="1:20" x14ac:dyDescent="0.3">
      <c r="A217" s="2" t="s">
        <v>439</v>
      </c>
      <c r="B217" s="3">
        <v>45699.632534722223</v>
      </c>
      <c r="C217" s="2" t="s">
        <v>440</v>
      </c>
      <c r="D217" s="2" t="s">
        <v>141</v>
      </c>
      <c r="E217" s="2" t="s">
        <v>96</v>
      </c>
      <c r="F217" s="4">
        <v>9500</v>
      </c>
      <c r="G217" s="5">
        <v>1.3</v>
      </c>
      <c r="H217" s="6">
        <v>0</v>
      </c>
      <c r="I217" s="7">
        <f t="shared" si="15"/>
        <v>12350</v>
      </c>
      <c r="J217" s="7">
        <f t="shared" si="16"/>
        <v>0</v>
      </c>
      <c r="K217" s="7">
        <f t="shared" si="17"/>
        <v>12350</v>
      </c>
      <c r="L217" s="4">
        <v>55000</v>
      </c>
      <c r="M217" s="7">
        <f t="shared" si="18"/>
        <v>67350</v>
      </c>
      <c r="N217" s="2" t="s">
        <v>34</v>
      </c>
      <c r="O217" t="s">
        <v>23</v>
      </c>
      <c r="P217" s="2" t="s">
        <v>2368</v>
      </c>
      <c r="Q217" s="2">
        <v>1</v>
      </c>
      <c r="R217" s="2" t="s">
        <v>24</v>
      </c>
      <c r="S217" t="str">
        <f t="shared" si="19"/>
        <v>Tue</v>
      </c>
      <c r="T217" t="str">
        <f>VLOOKUP(A217,Status!$A$2:$B$1867,2,FALSE)</f>
        <v>Completed</v>
      </c>
    </row>
    <row r="218" spans="1:20" x14ac:dyDescent="0.3">
      <c r="A218" s="2" t="s">
        <v>441</v>
      </c>
      <c r="B218" s="3">
        <v>45699.677245370367</v>
      </c>
      <c r="C218" s="2" t="s">
        <v>442</v>
      </c>
      <c r="D218" s="2" t="s">
        <v>109</v>
      </c>
      <c r="E218" s="2" t="s">
        <v>33</v>
      </c>
      <c r="F218" s="4">
        <v>20000</v>
      </c>
      <c r="G218" s="5">
        <v>1.8</v>
      </c>
      <c r="H218" s="6">
        <v>0</v>
      </c>
      <c r="I218" s="7">
        <f t="shared" si="15"/>
        <v>36000</v>
      </c>
      <c r="J218" s="7">
        <f t="shared" si="16"/>
        <v>0</v>
      </c>
      <c r="K218" s="7">
        <f t="shared" si="17"/>
        <v>36000</v>
      </c>
      <c r="L218" s="4">
        <v>72000</v>
      </c>
      <c r="M218" s="7">
        <f t="shared" si="18"/>
        <v>108000</v>
      </c>
      <c r="N218" s="2" t="s">
        <v>29</v>
      </c>
      <c r="O218" t="s">
        <v>23</v>
      </c>
      <c r="P218" s="2" t="s">
        <v>2368</v>
      </c>
      <c r="Q218" s="2">
        <v>4</v>
      </c>
      <c r="R218" s="2" t="s">
        <v>24</v>
      </c>
      <c r="S218" t="str">
        <f t="shared" si="19"/>
        <v>Tue</v>
      </c>
      <c r="T218" t="str">
        <f>VLOOKUP(A218,Status!$A$2:$B$1867,2,FALSE)</f>
        <v>Completed</v>
      </c>
    </row>
    <row r="219" spans="1:20" x14ac:dyDescent="0.3">
      <c r="A219" s="2" t="s">
        <v>443</v>
      </c>
      <c r="B219" s="3">
        <v>45699.723668981482</v>
      </c>
      <c r="C219" s="2" t="s">
        <v>444</v>
      </c>
      <c r="D219" s="2" t="s">
        <v>27</v>
      </c>
      <c r="E219" s="2" t="s">
        <v>144</v>
      </c>
      <c r="F219" s="4">
        <v>10000</v>
      </c>
      <c r="G219" s="5">
        <v>1</v>
      </c>
      <c r="H219" s="6">
        <v>0</v>
      </c>
      <c r="I219" s="7">
        <f t="shared" si="15"/>
        <v>10000</v>
      </c>
      <c r="J219" s="7">
        <f t="shared" si="16"/>
        <v>0</v>
      </c>
      <c r="K219" s="7">
        <f t="shared" si="17"/>
        <v>10000</v>
      </c>
      <c r="L219" s="4">
        <v>17000</v>
      </c>
      <c r="M219" s="7">
        <f t="shared" si="18"/>
        <v>27000</v>
      </c>
      <c r="N219" s="2" t="s">
        <v>29</v>
      </c>
      <c r="O219" t="s">
        <v>23</v>
      </c>
      <c r="P219" s="2" t="s">
        <v>2366</v>
      </c>
      <c r="Q219" s="2">
        <v>4</v>
      </c>
      <c r="R219" s="2" t="s">
        <v>35</v>
      </c>
      <c r="S219" t="str">
        <f t="shared" si="19"/>
        <v>Tue</v>
      </c>
      <c r="T219" t="str">
        <f>VLOOKUP(A219,Status!$A$2:$B$1867,2,FALSE)</f>
        <v>Completed</v>
      </c>
    </row>
    <row r="220" spans="1:20" x14ac:dyDescent="0.3">
      <c r="A220" s="2" t="s">
        <v>445</v>
      </c>
      <c r="B220" s="3">
        <v>45700.456064814818</v>
      </c>
      <c r="C220" s="2" t="s">
        <v>446</v>
      </c>
      <c r="D220" s="2" t="s">
        <v>32</v>
      </c>
      <c r="E220" s="2" t="s">
        <v>66</v>
      </c>
      <c r="F220" s="4">
        <v>46000</v>
      </c>
      <c r="G220" s="5">
        <v>0.5</v>
      </c>
      <c r="H220" s="6">
        <v>0</v>
      </c>
      <c r="I220" s="7">
        <f t="shared" si="15"/>
        <v>23000</v>
      </c>
      <c r="J220" s="7">
        <f t="shared" si="16"/>
        <v>0</v>
      </c>
      <c r="K220" s="7">
        <f t="shared" si="17"/>
        <v>23000</v>
      </c>
      <c r="L220" s="4">
        <v>76000</v>
      </c>
      <c r="M220" s="7">
        <f t="shared" si="18"/>
        <v>99000</v>
      </c>
      <c r="N220" s="2" t="s">
        <v>29</v>
      </c>
      <c r="O220" t="s">
        <v>23</v>
      </c>
      <c r="P220" s="2" t="s">
        <v>2368</v>
      </c>
      <c r="Q220" s="2">
        <v>1</v>
      </c>
      <c r="R220" s="2" t="s">
        <v>24</v>
      </c>
      <c r="S220" t="str">
        <f t="shared" si="19"/>
        <v>Wed</v>
      </c>
      <c r="T220" t="str">
        <f>VLOOKUP(A220,Status!$A$2:$B$1867,2,FALSE)</f>
        <v>Completed</v>
      </c>
    </row>
    <row r="221" spans="1:20" x14ac:dyDescent="0.3">
      <c r="A221" s="2" t="s">
        <v>445</v>
      </c>
      <c r="B221" s="3">
        <v>45700.456064814818</v>
      </c>
      <c r="C221" s="2" t="s">
        <v>446</v>
      </c>
      <c r="D221" s="2" t="s">
        <v>32</v>
      </c>
      <c r="E221" s="2" t="s">
        <v>76</v>
      </c>
      <c r="F221" s="4">
        <v>45000</v>
      </c>
      <c r="G221" s="5">
        <v>0.9</v>
      </c>
      <c r="H221" s="6">
        <v>0</v>
      </c>
      <c r="I221" s="7">
        <f t="shared" si="15"/>
        <v>40500</v>
      </c>
      <c r="J221" s="7">
        <f t="shared" si="16"/>
        <v>0</v>
      </c>
      <c r="K221" s="7">
        <f t="shared" si="17"/>
        <v>40500</v>
      </c>
      <c r="L221" s="4">
        <v>0</v>
      </c>
      <c r="M221" s="7">
        <f t="shared" si="18"/>
        <v>40500</v>
      </c>
      <c r="N221" s="2" t="s">
        <v>29</v>
      </c>
      <c r="O221" t="s">
        <v>23</v>
      </c>
      <c r="P221" s="2" t="s">
        <v>2368</v>
      </c>
      <c r="Q221" s="2">
        <v>1</v>
      </c>
      <c r="R221" s="2" t="s">
        <v>24</v>
      </c>
      <c r="S221" t="str">
        <f t="shared" si="19"/>
        <v>Wed</v>
      </c>
      <c r="T221" t="str">
        <f>VLOOKUP(A221,Status!$A$2:$B$1867,2,FALSE)</f>
        <v>Completed</v>
      </c>
    </row>
    <row r="222" spans="1:20" x14ac:dyDescent="0.3">
      <c r="A222" s="2" t="s">
        <v>447</v>
      </c>
      <c r="B222" s="3">
        <v>45701.911400462966</v>
      </c>
      <c r="C222" s="2" t="s">
        <v>448</v>
      </c>
      <c r="D222" s="2" t="s">
        <v>75</v>
      </c>
      <c r="E222" s="2" t="s">
        <v>66</v>
      </c>
      <c r="F222" s="4">
        <v>46000</v>
      </c>
      <c r="G222" s="5">
        <v>0.2</v>
      </c>
      <c r="H222" s="6">
        <v>0</v>
      </c>
      <c r="I222" s="7">
        <f t="shared" si="15"/>
        <v>9200</v>
      </c>
      <c r="J222" s="7">
        <f t="shared" si="16"/>
        <v>0</v>
      </c>
      <c r="K222" s="7">
        <f t="shared" si="17"/>
        <v>9200</v>
      </c>
      <c r="L222" s="4">
        <v>74000</v>
      </c>
      <c r="M222" s="7">
        <f t="shared" si="18"/>
        <v>83200</v>
      </c>
      <c r="N222" s="2" t="s">
        <v>22</v>
      </c>
      <c r="O222" t="s">
        <v>23</v>
      </c>
      <c r="P222" s="2" t="s">
        <v>2366</v>
      </c>
      <c r="Q222" s="2">
        <v>3</v>
      </c>
      <c r="R222" s="2" t="s">
        <v>24</v>
      </c>
      <c r="S222" t="str">
        <f t="shared" si="19"/>
        <v>Thu</v>
      </c>
      <c r="T222" t="str">
        <f>VLOOKUP(A222,Status!$A$2:$B$1867,2,FALSE)</f>
        <v>Completed</v>
      </c>
    </row>
    <row r="223" spans="1:20" x14ac:dyDescent="0.3">
      <c r="A223" s="2" t="s">
        <v>449</v>
      </c>
      <c r="B223" s="3">
        <v>45702.109722222223</v>
      </c>
      <c r="C223" s="2" t="s">
        <v>450</v>
      </c>
      <c r="D223" s="2" t="s">
        <v>57</v>
      </c>
      <c r="E223" s="2" t="s">
        <v>28</v>
      </c>
      <c r="F223" s="4">
        <v>15000</v>
      </c>
      <c r="G223" s="5">
        <v>0.5</v>
      </c>
      <c r="H223" s="6">
        <v>0</v>
      </c>
      <c r="I223" s="7">
        <f t="shared" si="15"/>
        <v>7500</v>
      </c>
      <c r="J223" s="7">
        <f t="shared" si="16"/>
        <v>0</v>
      </c>
      <c r="K223" s="7">
        <f t="shared" si="17"/>
        <v>7500</v>
      </c>
      <c r="L223" s="4">
        <v>26000</v>
      </c>
      <c r="M223" s="7">
        <f t="shared" si="18"/>
        <v>33500</v>
      </c>
      <c r="N223" s="2" t="s">
        <v>29</v>
      </c>
      <c r="O223" t="s">
        <v>23</v>
      </c>
      <c r="P223" s="2" t="s">
        <v>2371</v>
      </c>
      <c r="Q223" s="2">
        <v>5</v>
      </c>
      <c r="R223" s="2" t="s">
        <v>24</v>
      </c>
      <c r="S223" t="str">
        <f t="shared" si="19"/>
        <v>Fri</v>
      </c>
      <c r="T223" t="str">
        <f>VLOOKUP(A223,Status!$A$2:$B$1867,2,FALSE)</f>
        <v>Completed</v>
      </c>
    </row>
    <row r="224" spans="1:20" x14ac:dyDescent="0.3">
      <c r="A224" s="2" t="s">
        <v>451</v>
      </c>
      <c r="B224" s="3">
        <v>45703.341400462959</v>
      </c>
      <c r="C224" s="2" t="s">
        <v>452</v>
      </c>
      <c r="D224" s="2" t="s">
        <v>85</v>
      </c>
      <c r="E224" s="2" t="s">
        <v>58</v>
      </c>
      <c r="F224" s="4">
        <v>17500</v>
      </c>
      <c r="G224" s="5">
        <v>1.4</v>
      </c>
      <c r="H224" s="6">
        <v>0</v>
      </c>
      <c r="I224" s="7">
        <f t="shared" si="15"/>
        <v>24500</v>
      </c>
      <c r="J224" s="7">
        <f t="shared" si="16"/>
        <v>0</v>
      </c>
      <c r="K224" s="7">
        <f t="shared" si="17"/>
        <v>24500</v>
      </c>
      <c r="L224" s="4">
        <v>30000</v>
      </c>
      <c r="M224" s="7">
        <f t="shared" si="18"/>
        <v>54500</v>
      </c>
      <c r="N224" s="2" t="s">
        <v>34</v>
      </c>
      <c r="O224" t="s">
        <v>23</v>
      </c>
      <c r="P224" s="2" t="s">
        <v>2368</v>
      </c>
      <c r="Q224" s="2">
        <v>1</v>
      </c>
      <c r="R224" s="2" t="s">
        <v>35</v>
      </c>
      <c r="S224" t="str">
        <f t="shared" si="19"/>
        <v>Sat</v>
      </c>
      <c r="T224" t="str">
        <f>VLOOKUP(A224,Status!$A$2:$B$1867,2,FALSE)</f>
        <v>Completed</v>
      </c>
    </row>
    <row r="225" spans="1:20" x14ac:dyDescent="0.3">
      <c r="A225" s="2" t="s">
        <v>453</v>
      </c>
      <c r="B225" s="3">
        <v>45703.58320601852</v>
      </c>
      <c r="C225" s="2" t="s">
        <v>111</v>
      </c>
      <c r="D225" s="2" t="s">
        <v>112</v>
      </c>
      <c r="E225" s="2" t="s">
        <v>28</v>
      </c>
      <c r="F225" s="4">
        <v>15000</v>
      </c>
      <c r="G225" s="5">
        <v>0.6</v>
      </c>
      <c r="H225" s="6">
        <v>0</v>
      </c>
      <c r="I225" s="7">
        <f t="shared" si="15"/>
        <v>9000</v>
      </c>
      <c r="J225" s="7">
        <f t="shared" si="16"/>
        <v>0</v>
      </c>
      <c r="K225" s="7">
        <f t="shared" si="17"/>
        <v>9000</v>
      </c>
      <c r="L225" s="4">
        <v>0</v>
      </c>
      <c r="M225" s="7">
        <f t="shared" si="18"/>
        <v>9000</v>
      </c>
      <c r="N225" s="2" t="s">
        <v>34</v>
      </c>
      <c r="O225" t="s">
        <v>23</v>
      </c>
      <c r="P225" s="2" t="s">
        <v>2368</v>
      </c>
      <c r="Q225" s="2">
        <v>3</v>
      </c>
      <c r="R225" s="2" t="s">
        <v>24</v>
      </c>
      <c r="S225" t="str">
        <f t="shared" si="19"/>
        <v>Sat</v>
      </c>
      <c r="T225" t="str">
        <f>VLOOKUP(A225,Status!$A$2:$B$1867,2,FALSE)</f>
        <v>Completed</v>
      </c>
    </row>
    <row r="226" spans="1:20" x14ac:dyDescent="0.3">
      <c r="A226" s="2" t="s">
        <v>454</v>
      </c>
      <c r="B226" s="3">
        <v>45704.71974537037</v>
      </c>
      <c r="C226" s="2" t="s">
        <v>455</v>
      </c>
      <c r="D226" s="2" t="s">
        <v>287</v>
      </c>
      <c r="E226" s="2" t="s">
        <v>66</v>
      </c>
      <c r="F226" s="4">
        <v>46000</v>
      </c>
      <c r="G226" s="5">
        <v>0.8</v>
      </c>
      <c r="H226" s="6">
        <v>0</v>
      </c>
      <c r="I226" s="7">
        <f t="shared" si="15"/>
        <v>36800</v>
      </c>
      <c r="J226" s="7">
        <f t="shared" si="16"/>
        <v>0</v>
      </c>
      <c r="K226" s="7">
        <f t="shared" si="17"/>
        <v>36800</v>
      </c>
      <c r="L226" s="4">
        <v>79000</v>
      </c>
      <c r="M226" s="7">
        <f t="shared" si="18"/>
        <v>115800</v>
      </c>
      <c r="N226" s="2" t="s">
        <v>29</v>
      </c>
      <c r="O226" t="s">
        <v>23</v>
      </c>
      <c r="P226" s="2" t="s">
        <v>2371</v>
      </c>
      <c r="Q226" s="2">
        <v>4</v>
      </c>
      <c r="R226" s="2" t="s">
        <v>35</v>
      </c>
      <c r="S226" t="str">
        <f t="shared" si="19"/>
        <v>Sun</v>
      </c>
      <c r="T226" t="str">
        <f>VLOOKUP(A226,Status!$A$2:$B$1867,2,FALSE)</f>
        <v>Completed</v>
      </c>
    </row>
    <row r="227" spans="1:20" x14ac:dyDescent="0.3">
      <c r="A227" s="2" t="s">
        <v>456</v>
      </c>
      <c r="B227" s="3">
        <v>45705.573854166672</v>
      </c>
      <c r="C227" s="2" t="s">
        <v>457</v>
      </c>
      <c r="D227" s="2" t="s">
        <v>124</v>
      </c>
      <c r="E227" s="2" t="s">
        <v>103</v>
      </c>
      <c r="F227" s="4">
        <v>55000</v>
      </c>
      <c r="G227" s="5">
        <v>0.6</v>
      </c>
      <c r="H227" s="6">
        <v>0</v>
      </c>
      <c r="I227" s="7">
        <f t="shared" si="15"/>
        <v>33000</v>
      </c>
      <c r="J227" s="7">
        <f t="shared" si="16"/>
        <v>0</v>
      </c>
      <c r="K227" s="7">
        <f t="shared" si="17"/>
        <v>33000</v>
      </c>
      <c r="L227" s="4">
        <v>59000</v>
      </c>
      <c r="M227" s="7">
        <f t="shared" si="18"/>
        <v>92000</v>
      </c>
      <c r="N227" s="2" t="s">
        <v>22</v>
      </c>
      <c r="O227" t="s">
        <v>23</v>
      </c>
      <c r="P227" s="2" t="s">
        <v>2369</v>
      </c>
      <c r="Q227" s="2">
        <v>5</v>
      </c>
      <c r="R227" s="2" t="s">
        <v>24</v>
      </c>
      <c r="S227" t="str">
        <f t="shared" si="19"/>
        <v>Mon</v>
      </c>
      <c r="T227" t="str">
        <f>VLOOKUP(A227,Status!$A$2:$B$1867,2,FALSE)</f>
        <v>Completed</v>
      </c>
    </row>
    <row r="228" spans="1:20" x14ac:dyDescent="0.3">
      <c r="A228" s="2" t="s">
        <v>458</v>
      </c>
      <c r="B228" s="3">
        <v>45705.703159722223</v>
      </c>
      <c r="C228" s="2" t="s">
        <v>459</v>
      </c>
      <c r="D228" s="2" t="s">
        <v>154</v>
      </c>
      <c r="E228" s="2" t="s">
        <v>33</v>
      </c>
      <c r="F228" s="4">
        <v>20000</v>
      </c>
      <c r="G228" s="5">
        <v>1.8</v>
      </c>
      <c r="H228" s="6">
        <v>0</v>
      </c>
      <c r="I228" s="7">
        <f t="shared" si="15"/>
        <v>36000</v>
      </c>
      <c r="J228" s="7">
        <f t="shared" si="16"/>
        <v>0</v>
      </c>
      <c r="K228" s="7">
        <f t="shared" si="17"/>
        <v>36000</v>
      </c>
      <c r="L228" s="4">
        <v>50000</v>
      </c>
      <c r="M228" s="7">
        <f t="shared" si="18"/>
        <v>86000</v>
      </c>
      <c r="N228" s="2" t="s">
        <v>34</v>
      </c>
      <c r="O228" t="s">
        <v>23</v>
      </c>
      <c r="P228" s="2" t="s">
        <v>2368</v>
      </c>
      <c r="Q228" s="2">
        <v>4</v>
      </c>
      <c r="R228" s="2" t="s">
        <v>24</v>
      </c>
      <c r="S228" t="str">
        <f t="shared" si="19"/>
        <v>Mon</v>
      </c>
      <c r="T228" t="str">
        <f>VLOOKUP(A228,Status!$A$2:$B$1867,2,FALSE)</f>
        <v>Completed</v>
      </c>
    </row>
    <row r="229" spans="1:20" x14ac:dyDescent="0.3">
      <c r="A229" s="2" t="s">
        <v>460</v>
      </c>
      <c r="B229" s="3">
        <v>45705.715231481481</v>
      </c>
      <c r="C229" s="2" t="s">
        <v>461</v>
      </c>
      <c r="D229" s="2" t="s">
        <v>109</v>
      </c>
      <c r="E229" s="2" t="s">
        <v>183</v>
      </c>
      <c r="F229" s="4">
        <v>11000</v>
      </c>
      <c r="G229" s="5">
        <v>2.1</v>
      </c>
      <c r="H229" s="6">
        <v>0</v>
      </c>
      <c r="I229" s="7">
        <f t="shared" si="15"/>
        <v>23100</v>
      </c>
      <c r="J229" s="7">
        <f t="shared" si="16"/>
        <v>0</v>
      </c>
      <c r="K229" s="7">
        <f t="shared" si="17"/>
        <v>23100</v>
      </c>
      <c r="L229" s="4">
        <v>72000</v>
      </c>
      <c r="M229" s="7">
        <f t="shared" si="18"/>
        <v>95100</v>
      </c>
      <c r="N229" s="2" t="s">
        <v>59</v>
      </c>
      <c r="O229" t="s">
        <v>23</v>
      </c>
      <c r="P229" s="2" t="s">
        <v>2371</v>
      </c>
      <c r="Q229" s="2">
        <v>2</v>
      </c>
      <c r="R229" s="2" t="s">
        <v>24</v>
      </c>
      <c r="S229" t="str">
        <f t="shared" si="19"/>
        <v>Mon</v>
      </c>
      <c r="T229" t="str">
        <f>VLOOKUP(A229,Status!$A$2:$B$1867,2,FALSE)</f>
        <v>Completed</v>
      </c>
    </row>
    <row r="230" spans="1:20" x14ac:dyDescent="0.3">
      <c r="A230" s="2" t="s">
        <v>462</v>
      </c>
      <c r="B230" s="3">
        <v>45706.569340277783</v>
      </c>
      <c r="C230" s="2" t="s">
        <v>370</v>
      </c>
      <c r="D230" s="2" t="s">
        <v>27</v>
      </c>
      <c r="E230" s="2" t="s">
        <v>42</v>
      </c>
      <c r="F230" s="4">
        <v>40000</v>
      </c>
      <c r="G230" s="5">
        <v>1.4</v>
      </c>
      <c r="H230" s="6">
        <v>0</v>
      </c>
      <c r="I230" s="7">
        <f t="shared" si="15"/>
        <v>56000</v>
      </c>
      <c r="J230" s="7">
        <f t="shared" si="16"/>
        <v>0</v>
      </c>
      <c r="K230" s="7">
        <f t="shared" si="17"/>
        <v>56000</v>
      </c>
      <c r="L230" s="4">
        <v>17000</v>
      </c>
      <c r="M230" s="7">
        <f t="shared" si="18"/>
        <v>73000</v>
      </c>
      <c r="N230" s="2" t="s">
        <v>34</v>
      </c>
      <c r="O230" t="s">
        <v>23</v>
      </c>
      <c r="P230" s="2" t="s">
        <v>2366</v>
      </c>
      <c r="Q230" s="2">
        <v>4</v>
      </c>
      <c r="R230" s="2" t="s">
        <v>24</v>
      </c>
      <c r="S230" t="str">
        <f t="shared" si="19"/>
        <v>Tue</v>
      </c>
      <c r="T230" t="str">
        <f>VLOOKUP(A230,Status!$A$2:$B$1867,2,FALSE)</f>
        <v>Completed</v>
      </c>
    </row>
    <row r="231" spans="1:20" x14ac:dyDescent="0.3">
      <c r="A231" s="2" t="s">
        <v>463</v>
      </c>
      <c r="B231" s="3">
        <v>45707.269016203703</v>
      </c>
      <c r="C231" s="2" t="s">
        <v>464</v>
      </c>
      <c r="D231" s="2" t="s">
        <v>115</v>
      </c>
      <c r="E231" s="2" t="s">
        <v>171</v>
      </c>
      <c r="F231" s="4">
        <v>12000</v>
      </c>
      <c r="G231" s="5">
        <v>1.7</v>
      </c>
      <c r="H231" s="6">
        <v>0</v>
      </c>
      <c r="I231" s="7">
        <f t="shared" si="15"/>
        <v>20400</v>
      </c>
      <c r="J231" s="7">
        <f t="shared" si="16"/>
        <v>0</v>
      </c>
      <c r="K231" s="7">
        <f t="shared" si="17"/>
        <v>20400</v>
      </c>
      <c r="L231" s="4">
        <v>78000</v>
      </c>
      <c r="M231" s="7">
        <f t="shared" si="18"/>
        <v>98400</v>
      </c>
      <c r="N231" s="2" t="s">
        <v>29</v>
      </c>
      <c r="O231" t="s">
        <v>70</v>
      </c>
      <c r="P231" s="2" t="s">
        <v>2366</v>
      </c>
      <c r="Q231" s="2">
        <v>1</v>
      </c>
      <c r="R231" s="2" t="s">
        <v>24</v>
      </c>
      <c r="S231" t="str">
        <f t="shared" si="19"/>
        <v>Wed</v>
      </c>
      <c r="T231" t="str">
        <f>VLOOKUP(A231,Status!$A$2:$B$1867,2,FALSE)</f>
        <v>Returned</v>
      </c>
    </row>
    <row r="232" spans="1:20" x14ac:dyDescent="0.3">
      <c r="A232" s="2" t="s">
        <v>465</v>
      </c>
      <c r="B232" s="3">
        <v>45707.5937962963</v>
      </c>
      <c r="C232" s="2" t="s">
        <v>48</v>
      </c>
      <c r="D232" s="2" t="s">
        <v>49</v>
      </c>
      <c r="E232" s="2" t="s">
        <v>46</v>
      </c>
      <c r="F232" s="4">
        <v>10500</v>
      </c>
      <c r="G232" s="5">
        <v>1.2</v>
      </c>
      <c r="H232" s="6">
        <v>0</v>
      </c>
      <c r="I232" s="7">
        <f t="shared" si="15"/>
        <v>12600</v>
      </c>
      <c r="J232" s="7">
        <f t="shared" si="16"/>
        <v>0</v>
      </c>
      <c r="K232" s="7">
        <f t="shared" si="17"/>
        <v>12600</v>
      </c>
      <c r="L232" s="4">
        <v>18000</v>
      </c>
      <c r="M232" s="7">
        <f t="shared" si="18"/>
        <v>30600</v>
      </c>
      <c r="N232" s="2" t="s">
        <v>22</v>
      </c>
      <c r="O232" t="s">
        <v>23</v>
      </c>
      <c r="P232" s="2" t="s">
        <v>2369</v>
      </c>
      <c r="Q232" s="2">
        <v>5</v>
      </c>
      <c r="R232" s="2" t="s">
        <v>24</v>
      </c>
      <c r="S232" t="str">
        <f t="shared" si="19"/>
        <v>Wed</v>
      </c>
      <c r="T232" t="str">
        <f>VLOOKUP(A232,Status!$A$2:$B$1867,2,FALSE)</f>
        <v>Completed</v>
      </c>
    </row>
    <row r="233" spans="1:20" x14ac:dyDescent="0.3">
      <c r="A233" s="2" t="s">
        <v>466</v>
      </c>
      <c r="B233" s="3">
        <v>45708.151493055557</v>
      </c>
      <c r="C233" s="2" t="s">
        <v>437</v>
      </c>
      <c r="D233" s="2" t="s">
        <v>287</v>
      </c>
      <c r="E233" s="2" t="s">
        <v>76</v>
      </c>
      <c r="F233" s="4">
        <v>45000</v>
      </c>
      <c r="G233" s="5">
        <v>0.5</v>
      </c>
      <c r="H233" s="6">
        <v>0</v>
      </c>
      <c r="I233" s="7">
        <f t="shared" si="15"/>
        <v>22500</v>
      </c>
      <c r="J233" s="7">
        <f t="shared" si="16"/>
        <v>0</v>
      </c>
      <c r="K233" s="7">
        <f t="shared" si="17"/>
        <v>22500</v>
      </c>
      <c r="L233" s="4">
        <v>79000</v>
      </c>
      <c r="M233" s="7">
        <f t="shared" si="18"/>
        <v>101500</v>
      </c>
      <c r="N233" s="2" t="s">
        <v>29</v>
      </c>
      <c r="O233" t="s">
        <v>23</v>
      </c>
      <c r="P233" s="2" t="s">
        <v>2369</v>
      </c>
      <c r="Q233" s="2">
        <v>5</v>
      </c>
      <c r="R233" s="2" t="s">
        <v>35</v>
      </c>
      <c r="S233" t="str">
        <f t="shared" si="19"/>
        <v>Thu</v>
      </c>
      <c r="T233" t="str">
        <f>VLOOKUP(A233,Status!$A$2:$B$1867,2,FALSE)</f>
        <v>Completed</v>
      </c>
    </row>
    <row r="234" spans="1:20" x14ac:dyDescent="0.3">
      <c r="A234" s="2" t="s">
        <v>467</v>
      </c>
      <c r="B234" s="3">
        <v>45708.590381944443</v>
      </c>
      <c r="C234" s="2" t="s">
        <v>468</v>
      </c>
      <c r="D234" s="2" t="s">
        <v>174</v>
      </c>
      <c r="E234" s="2" t="s">
        <v>171</v>
      </c>
      <c r="F234" s="4">
        <v>12000</v>
      </c>
      <c r="G234" s="5">
        <v>0.3</v>
      </c>
      <c r="H234" s="6">
        <v>0</v>
      </c>
      <c r="I234" s="7">
        <f t="shared" si="15"/>
        <v>3600</v>
      </c>
      <c r="J234" s="7">
        <f t="shared" si="16"/>
        <v>0</v>
      </c>
      <c r="K234" s="7">
        <f t="shared" si="17"/>
        <v>3600</v>
      </c>
      <c r="L234" s="4">
        <v>48000</v>
      </c>
      <c r="M234" s="7">
        <f t="shared" si="18"/>
        <v>51600</v>
      </c>
      <c r="N234" s="2" t="s">
        <v>34</v>
      </c>
      <c r="O234" t="s">
        <v>70</v>
      </c>
      <c r="P234" s="2" t="s">
        <v>2369</v>
      </c>
      <c r="Q234" s="2">
        <v>1</v>
      </c>
      <c r="R234" s="2" t="s">
        <v>24</v>
      </c>
      <c r="S234" t="str">
        <f t="shared" si="19"/>
        <v>Thu</v>
      </c>
      <c r="T234" t="str">
        <f>VLOOKUP(A234,Status!$A$2:$B$1867,2,FALSE)</f>
        <v>Returned</v>
      </c>
    </row>
    <row r="235" spans="1:20" x14ac:dyDescent="0.3">
      <c r="A235" s="2" t="s">
        <v>469</v>
      </c>
      <c r="B235" s="3">
        <v>45708.592141203713</v>
      </c>
      <c r="C235" s="2" t="s">
        <v>470</v>
      </c>
      <c r="D235" s="2" t="s">
        <v>99</v>
      </c>
      <c r="E235" s="2" t="s">
        <v>76</v>
      </c>
      <c r="F235" s="4">
        <v>45000</v>
      </c>
      <c r="G235" s="5">
        <v>1.3</v>
      </c>
      <c r="H235" s="6">
        <v>0</v>
      </c>
      <c r="I235" s="7">
        <f t="shared" si="15"/>
        <v>58500</v>
      </c>
      <c r="J235" s="7">
        <f t="shared" si="16"/>
        <v>0</v>
      </c>
      <c r="K235" s="7">
        <f t="shared" si="17"/>
        <v>58500</v>
      </c>
      <c r="L235" s="4">
        <v>97000</v>
      </c>
      <c r="M235" s="7">
        <f t="shared" si="18"/>
        <v>155500</v>
      </c>
      <c r="N235" s="2" t="s">
        <v>59</v>
      </c>
      <c r="O235" t="s">
        <v>23</v>
      </c>
      <c r="P235" s="2" t="s">
        <v>2368</v>
      </c>
      <c r="Q235" s="2">
        <v>5</v>
      </c>
      <c r="R235" s="2" t="s">
        <v>35</v>
      </c>
      <c r="S235" t="str">
        <f t="shared" si="19"/>
        <v>Thu</v>
      </c>
      <c r="T235" t="str">
        <f>VLOOKUP(A235,Status!$A$2:$B$1867,2,FALSE)</f>
        <v>Completed</v>
      </c>
    </row>
    <row r="236" spans="1:20" x14ac:dyDescent="0.3">
      <c r="A236" s="2" t="s">
        <v>471</v>
      </c>
      <c r="B236" s="3">
        <v>45708.765486111108</v>
      </c>
      <c r="C236" s="2" t="s">
        <v>368</v>
      </c>
      <c r="D236" s="2" t="s">
        <v>174</v>
      </c>
      <c r="E236" s="2" t="s">
        <v>96</v>
      </c>
      <c r="F236" s="4">
        <v>9500</v>
      </c>
      <c r="G236" s="5">
        <v>2.6</v>
      </c>
      <c r="H236" s="6">
        <v>0</v>
      </c>
      <c r="I236" s="7">
        <f t="shared" si="15"/>
        <v>24700</v>
      </c>
      <c r="J236" s="7">
        <f t="shared" si="16"/>
        <v>0</v>
      </c>
      <c r="K236" s="7">
        <f t="shared" si="17"/>
        <v>24700</v>
      </c>
      <c r="L236" s="4">
        <v>48000</v>
      </c>
      <c r="M236" s="7">
        <f t="shared" si="18"/>
        <v>72700</v>
      </c>
      <c r="N236" s="2" t="s">
        <v>22</v>
      </c>
      <c r="O236" t="s">
        <v>23</v>
      </c>
      <c r="P236" s="2" t="s">
        <v>2369</v>
      </c>
      <c r="Q236" s="2">
        <v>3</v>
      </c>
      <c r="R236" s="2" t="s">
        <v>24</v>
      </c>
      <c r="S236" t="str">
        <f t="shared" si="19"/>
        <v>Thu</v>
      </c>
      <c r="T236" t="str">
        <f>VLOOKUP(A236,Status!$A$2:$B$1867,2,FALSE)</f>
        <v>Completed</v>
      </c>
    </row>
    <row r="237" spans="1:20" x14ac:dyDescent="0.3">
      <c r="A237" s="2" t="s">
        <v>472</v>
      </c>
      <c r="B237" s="3">
        <v>45709.505324074067</v>
      </c>
      <c r="C237" s="2" t="s">
        <v>176</v>
      </c>
      <c r="D237" s="2" t="s">
        <v>95</v>
      </c>
      <c r="E237" s="2" t="s">
        <v>42</v>
      </c>
      <c r="F237" s="4">
        <v>40000</v>
      </c>
      <c r="G237" s="5">
        <v>0.4</v>
      </c>
      <c r="H237" s="6">
        <v>0</v>
      </c>
      <c r="I237" s="7">
        <f t="shared" si="15"/>
        <v>16000</v>
      </c>
      <c r="J237" s="7">
        <f t="shared" si="16"/>
        <v>0</v>
      </c>
      <c r="K237" s="7">
        <f t="shared" si="17"/>
        <v>16000</v>
      </c>
      <c r="L237" s="4">
        <v>85000</v>
      </c>
      <c r="M237" s="7">
        <f t="shared" si="18"/>
        <v>101000</v>
      </c>
      <c r="N237" s="2" t="s">
        <v>34</v>
      </c>
      <c r="O237" t="s">
        <v>23</v>
      </c>
      <c r="P237" s="2" t="s">
        <v>2366</v>
      </c>
      <c r="Q237" s="2">
        <v>1</v>
      </c>
      <c r="R237" s="2" t="s">
        <v>24</v>
      </c>
      <c r="S237" t="str">
        <f t="shared" si="19"/>
        <v>Fri</v>
      </c>
      <c r="T237" t="str">
        <f>VLOOKUP(A237,Status!$A$2:$B$1867,2,FALSE)</f>
        <v>Completed</v>
      </c>
    </row>
    <row r="238" spans="1:20" x14ac:dyDescent="0.3">
      <c r="A238" s="2" t="s">
        <v>473</v>
      </c>
      <c r="B238" s="3">
        <v>45709.55300925926</v>
      </c>
      <c r="C238" s="2" t="s">
        <v>474</v>
      </c>
      <c r="D238" s="2" t="s">
        <v>161</v>
      </c>
      <c r="E238" s="2" t="s">
        <v>58</v>
      </c>
      <c r="F238" s="4">
        <v>17500</v>
      </c>
      <c r="G238" s="5">
        <v>4.2</v>
      </c>
      <c r="H238" s="6">
        <v>0</v>
      </c>
      <c r="I238" s="7">
        <f t="shared" si="15"/>
        <v>73500</v>
      </c>
      <c r="J238" s="7">
        <f t="shared" si="16"/>
        <v>0</v>
      </c>
      <c r="K238" s="7">
        <f t="shared" si="17"/>
        <v>73500</v>
      </c>
      <c r="L238" s="4">
        <v>46000</v>
      </c>
      <c r="M238" s="7">
        <f t="shared" si="18"/>
        <v>119500</v>
      </c>
      <c r="N238" s="2" t="s">
        <v>29</v>
      </c>
      <c r="O238" t="s">
        <v>23</v>
      </c>
      <c r="P238" s="2" t="s">
        <v>2367</v>
      </c>
      <c r="Q238" s="2">
        <v>4</v>
      </c>
      <c r="R238" s="2" t="s">
        <v>24</v>
      </c>
      <c r="S238" t="str">
        <f t="shared" si="19"/>
        <v>Fri</v>
      </c>
      <c r="T238" t="str">
        <f>VLOOKUP(A238,Status!$A$2:$B$1867,2,FALSE)</f>
        <v>Completed</v>
      </c>
    </row>
    <row r="239" spans="1:20" x14ac:dyDescent="0.3">
      <c r="A239" s="2" t="s">
        <v>475</v>
      </c>
      <c r="B239" s="3">
        <v>45711.414085648154</v>
      </c>
      <c r="C239" s="2" t="s">
        <v>193</v>
      </c>
      <c r="D239" s="2" t="s">
        <v>99</v>
      </c>
      <c r="E239" s="2" t="s">
        <v>191</v>
      </c>
      <c r="F239" s="4">
        <v>15500</v>
      </c>
      <c r="G239" s="5">
        <v>0.4</v>
      </c>
      <c r="H239" s="6">
        <v>0</v>
      </c>
      <c r="I239" s="7">
        <f t="shared" si="15"/>
        <v>6200</v>
      </c>
      <c r="J239" s="7">
        <f t="shared" si="16"/>
        <v>0</v>
      </c>
      <c r="K239" s="7">
        <f t="shared" si="17"/>
        <v>6200</v>
      </c>
      <c r="L239" s="4">
        <v>97000</v>
      </c>
      <c r="M239" s="7">
        <f t="shared" si="18"/>
        <v>103200</v>
      </c>
      <c r="N239" s="2" t="s">
        <v>59</v>
      </c>
      <c r="O239" t="s">
        <v>23</v>
      </c>
      <c r="P239" s="2" t="s">
        <v>2371</v>
      </c>
      <c r="Q239" s="2">
        <v>5</v>
      </c>
      <c r="R239" s="2" t="s">
        <v>24</v>
      </c>
      <c r="S239" t="str">
        <f t="shared" si="19"/>
        <v>Sun</v>
      </c>
      <c r="T239" t="str">
        <f>VLOOKUP(A239,Status!$A$2:$B$1867,2,FALSE)</f>
        <v>Completed</v>
      </c>
    </row>
    <row r="240" spans="1:20" x14ac:dyDescent="0.3">
      <c r="A240" s="2" t="s">
        <v>476</v>
      </c>
      <c r="B240" s="3">
        <v>45711.74664351852</v>
      </c>
      <c r="C240" s="2" t="s">
        <v>477</v>
      </c>
      <c r="D240" s="2" t="s">
        <v>174</v>
      </c>
      <c r="E240" s="2" t="s">
        <v>144</v>
      </c>
      <c r="F240" s="4">
        <v>10000</v>
      </c>
      <c r="G240" s="5">
        <v>1</v>
      </c>
      <c r="H240" s="6">
        <v>0</v>
      </c>
      <c r="I240" s="7">
        <f t="shared" si="15"/>
        <v>10000</v>
      </c>
      <c r="J240" s="7">
        <f t="shared" si="16"/>
        <v>0</v>
      </c>
      <c r="K240" s="7">
        <f t="shared" si="17"/>
        <v>10000</v>
      </c>
      <c r="L240" s="4">
        <v>48000</v>
      </c>
      <c r="M240" s="7">
        <f t="shared" si="18"/>
        <v>58000</v>
      </c>
      <c r="N240" s="2" t="s">
        <v>59</v>
      </c>
      <c r="O240" t="s">
        <v>23</v>
      </c>
      <c r="P240" s="2" t="s">
        <v>2368</v>
      </c>
      <c r="Q240" s="2">
        <v>2</v>
      </c>
      <c r="R240" s="2" t="s">
        <v>24</v>
      </c>
      <c r="S240" t="str">
        <f t="shared" si="19"/>
        <v>Sun</v>
      </c>
      <c r="T240" t="str">
        <f>VLOOKUP(A240,Status!$A$2:$B$1867,2,FALSE)</f>
        <v>Completed</v>
      </c>
    </row>
    <row r="241" spans="1:20" x14ac:dyDescent="0.3">
      <c r="A241" s="2" t="s">
        <v>478</v>
      </c>
      <c r="B241" s="3">
        <v>45712.643553240741</v>
      </c>
      <c r="C241" s="2" t="s">
        <v>479</v>
      </c>
      <c r="D241" s="2" t="s">
        <v>45</v>
      </c>
      <c r="E241" s="2" t="s">
        <v>171</v>
      </c>
      <c r="F241" s="4">
        <v>12000</v>
      </c>
      <c r="G241" s="5">
        <v>0.8</v>
      </c>
      <c r="H241" s="6">
        <v>0</v>
      </c>
      <c r="I241" s="7">
        <f t="shared" si="15"/>
        <v>9600</v>
      </c>
      <c r="J241" s="7">
        <f t="shared" si="16"/>
        <v>0</v>
      </c>
      <c r="K241" s="7">
        <f t="shared" si="17"/>
        <v>9600</v>
      </c>
      <c r="L241" s="4">
        <v>43000</v>
      </c>
      <c r="M241" s="7">
        <f t="shared" si="18"/>
        <v>52600</v>
      </c>
      <c r="N241" s="2" t="s">
        <v>34</v>
      </c>
      <c r="O241" t="s">
        <v>23</v>
      </c>
      <c r="P241" s="2" t="s">
        <v>2368</v>
      </c>
      <c r="Q241" s="2">
        <v>5</v>
      </c>
      <c r="R241" s="2" t="s">
        <v>24</v>
      </c>
      <c r="S241" t="str">
        <f t="shared" si="19"/>
        <v>Mon</v>
      </c>
      <c r="T241" t="str">
        <f>VLOOKUP(A241,Status!$A$2:$B$1867,2,FALSE)</f>
        <v>Completed</v>
      </c>
    </row>
    <row r="242" spans="1:20" x14ac:dyDescent="0.3">
      <c r="A242" s="2" t="s">
        <v>480</v>
      </c>
      <c r="B242" s="3">
        <v>45713.036504629628</v>
      </c>
      <c r="C242" s="2" t="s">
        <v>195</v>
      </c>
      <c r="D242" s="2" t="s">
        <v>20</v>
      </c>
      <c r="E242" s="2" t="s">
        <v>21</v>
      </c>
      <c r="F242" s="4">
        <v>10000</v>
      </c>
      <c r="G242" s="5">
        <v>1.7</v>
      </c>
      <c r="H242" s="6">
        <v>5</v>
      </c>
      <c r="I242" s="7">
        <f t="shared" si="15"/>
        <v>17000</v>
      </c>
      <c r="J242" s="7">
        <f t="shared" si="16"/>
        <v>850</v>
      </c>
      <c r="K242" s="7">
        <f t="shared" si="17"/>
        <v>16150</v>
      </c>
      <c r="L242" s="4">
        <v>15000</v>
      </c>
      <c r="M242" s="7">
        <f t="shared" si="18"/>
        <v>31150</v>
      </c>
      <c r="N242" s="2" t="s">
        <v>22</v>
      </c>
      <c r="O242" t="s">
        <v>23</v>
      </c>
      <c r="P242" s="2" t="s">
        <v>2367</v>
      </c>
      <c r="Q242" s="2">
        <v>5</v>
      </c>
      <c r="R242" s="2" t="s">
        <v>24</v>
      </c>
      <c r="S242" t="str">
        <f t="shared" si="19"/>
        <v>Tue</v>
      </c>
      <c r="T242" t="str">
        <f>VLOOKUP(A242,Status!$A$2:$B$1867,2,FALSE)</f>
        <v>Completed</v>
      </c>
    </row>
    <row r="243" spans="1:20" x14ac:dyDescent="0.3">
      <c r="A243" s="2" t="s">
        <v>481</v>
      </c>
      <c r="B243" s="3">
        <v>45713.195115740738</v>
      </c>
      <c r="C243" s="2" t="s">
        <v>173</v>
      </c>
      <c r="D243" s="2" t="s">
        <v>174</v>
      </c>
      <c r="E243" s="2" t="s">
        <v>162</v>
      </c>
      <c r="F243" s="4">
        <v>115000</v>
      </c>
      <c r="G243" s="5">
        <v>0.5</v>
      </c>
      <c r="H243" s="6">
        <v>5</v>
      </c>
      <c r="I243" s="7">
        <f t="shared" si="15"/>
        <v>57500</v>
      </c>
      <c r="J243" s="7">
        <f t="shared" si="16"/>
        <v>2875</v>
      </c>
      <c r="K243" s="7">
        <f t="shared" si="17"/>
        <v>54625</v>
      </c>
      <c r="L243" s="4">
        <v>48000</v>
      </c>
      <c r="M243" s="7">
        <f t="shared" si="18"/>
        <v>102625</v>
      </c>
      <c r="N243" s="2" t="s">
        <v>59</v>
      </c>
      <c r="O243" t="s">
        <v>23</v>
      </c>
      <c r="P243" s="2" t="s">
        <v>2367</v>
      </c>
      <c r="Q243" s="2">
        <v>2</v>
      </c>
      <c r="R243" s="2" t="s">
        <v>24</v>
      </c>
      <c r="S243" t="str">
        <f t="shared" si="19"/>
        <v>Tue</v>
      </c>
      <c r="T243" t="str">
        <f>VLOOKUP(A243,Status!$A$2:$B$1867,2,FALSE)</f>
        <v>Completed</v>
      </c>
    </row>
    <row r="244" spans="1:20" x14ac:dyDescent="0.3">
      <c r="A244" s="2" t="s">
        <v>482</v>
      </c>
      <c r="B244" s="3">
        <v>45713.226620370369</v>
      </c>
      <c r="C244" s="2" t="s">
        <v>483</v>
      </c>
      <c r="D244" s="2" t="s">
        <v>88</v>
      </c>
      <c r="E244" s="2" t="s">
        <v>171</v>
      </c>
      <c r="F244" s="4">
        <v>12000</v>
      </c>
      <c r="G244" s="5">
        <v>0.5</v>
      </c>
      <c r="H244" s="6">
        <v>5</v>
      </c>
      <c r="I244" s="7">
        <f t="shared" si="15"/>
        <v>6000</v>
      </c>
      <c r="J244" s="7">
        <f t="shared" si="16"/>
        <v>300</v>
      </c>
      <c r="K244" s="7">
        <f t="shared" si="17"/>
        <v>5700</v>
      </c>
      <c r="L244" s="4">
        <v>49000</v>
      </c>
      <c r="M244" s="7">
        <f t="shared" si="18"/>
        <v>54700</v>
      </c>
      <c r="N244" s="2" t="s">
        <v>59</v>
      </c>
      <c r="O244" t="s">
        <v>70</v>
      </c>
      <c r="P244" s="2" t="s">
        <v>2369</v>
      </c>
      <c r="Q244" s="2">
        <v>1</v>
      </c>
      <c r="R244" s="2" t="s">
        <v>35</v>
      </c>
      <c r="S244" t="str">
        <f t="shared" si="19"/>
        <v>Tue</v>
      </c>
      <c r="T244" t="str">
        <f>VLOOKUP(A244,Status!$A$2:$B$1867,2,FALSE)</f>
        <v>Returned</v>
      </c>
    </row>
    <row r="245" spans="1:20" x14ac:dyDescent="0.3">
      <c r="A245" s="2" t="s">
        <v>484</v>
      </c>
      <c r="B245" s="3">
        <v>45713.292962962973</v>
      </c>
      <c r="C245" s="2" t="s">
        <v>468</v>
      </c>
      <c r="D245" s="2" t="s">
        <v>174</v>
      </c>
      <c r="E245" s="2" t="s">
        <v>50</v>
      </c>
      <c r="F245" s="4">
        <v>26000</v>
      </c>
      <c r="G245" s="5">
        <v>1</v>
      </c>
      <c r="H245" s="6">
        <v>5</v>
      </c>
      <c r="I245" s="7">
        <f t="shared" si="15"/>
        <v>26000</v>
      </c>
      <c r="J245" s="7">
        <f t="shared" si="16"/>
        <v>1300</v>
      </c>
      <c r="K245" s="7">
        <f t="shared" si="17"/>
        <v>24700</v>
      </c>
      <c r="L245" s="4">
        <v>48000</v>
      </c>
      <c r="M245" s="7">
        <f t="shared" si="18"/>
        <v>72700</v>
      </c>
      <c r="N245" s="2" t="s">
        <v>34</v>
      </c>
      <c r="O245" t="s">
        <v>23</v>
      </c>
      <c r="P245" s="2" t="s">
        <v>2369</v>
      </c>
      <c r="Q245" s="2">
        <v>1</v>
      </c>
      <c r="R245" s="2" t="s">
        <v>24</v>
      </c>
      <c r="S245" t="str">
        <f t="shared" si="19"/>
        <v>Tue</v>
      </c>
      <c r="T245" t="str">
        <f>VLOOKUP(A245,Status!$A$2:$B$1867,2,FALSE)</f>
        <v>Completed</v>
      </c>
    </row>
    <row r="246" spans="1:20" x14ac:dyDescent="0.3">
      <c r="A246" s="2" t="s">
        <v>485</v>
      </c>
      <c r="B246" s="3">
        <v>45713.326608796298</v>
      </c>
      <c r="C246" s="2" t="s">
        <v>486</v>
      </c>
      <c r="D246" s="2" t="s">
        <v>41</v>
      </c>
      <c r="E246" s="2" t="s">
        <v>36</v>
      </c>
      <c r="F246" s="4">
        <v>13500</v>
      </c>
      <c r="G246" s="5">
        <v>2.8</v>
      </c>
      <c r="H246" s="6">
        <v>5</v>
      </c>
      <c r="I246" s="7">
        <f t="shared" si="15"/>
        <v>37800</v>
      </c>
      <c r="J246" s="7">
        <f t="shared" si="16"/>
        <v>1890</v>
      </c>
      <c r="K246" s="7">
        <f t="shared" si="17"/>
        <v>35910</v>
      </c>
      <c r="L246" s="4">
        <v>93000</v>
      </c>
      <c r="M246" s="7">
        <f t="shared" si="18"/>
        <v>128910</v>
      </c>
      <c r="N246" s="2" t="s">
        <v>22</v>
      </c>
      <c r="O246" t="s">
        <v>23</v>
      </c>
      <c r="P246" s="2" t="s">
        <v>2366</v>
      </c>
      <c r="Q246" s="2">
        <v>2</v>
      </c>
      <c r="R246" s="2" t="s">
        <v>35</v>
      </c>
      <c r="S246" t="str">
        <f t="shared" si="19"/>
        <v>Tue</v>
      </c>
      <c r="T246" t="str">
        <f>VLOOKUP(A246,Status!$A$2:$B$1867,2,FALSE)</f>
        <v>Completed</v>
      </c>
    </row>
    <row r="247" spans="1:20" x14ac:dyDescent="0.3">
      <c r="A247" s="2" t="s">
        <v>487</v>
      </c>
      <c r="B247" s="3">
        <v>45713.372800925928</v>
      </c>
      <c r="C247" s="2" t="s">
        <v>488</v>
      </c>
      <c r="D247" s="2" t="s">
        <v>165</v>
      </c>
      <c r="E247" s="2" t="s">
        <v>100</v>
      </c>
      <c r="F247" s="4">
        <v>10000</v>
      </c>
      <c r="G247" s="5">
        <v>0.6</v>
      </c>
      <c r="H247" s="6">
        <v>5</v>
      </c>
      <c r="I247" s="7">
        <f t="shared" si="15"/>
        <v>6000</v>
      </c>
      <c r="J247" s="7">
        <f t="shared" si="16"/>
        <v>300</v>
      </c>
      <c r="K247" s="7">
        <f t="shared" si="17"/>
        <v>5700</v>
      </c>
      <c r="L247" s="4">
        <v>49000</v>
      </c>
      <c r="M247" s="7">
        <f t="shared" si="18"/>
        <v>54700</v>
      </c>
      <c r="N247" s="2" t="s">
        <v>22</v>
      </c>
      <c r="O247" t="s">
        <v>70</v>
      </c>
      <c r="P247" s="2" t="s">
        <v>2366</v>
      </c>
      <c r="Q247" s="2">
        <v>1</v>
      </c>
      <c r="R247" s="2" t="s">
        <v>35</v>
      </c>
      <c r="S247" t="str">
        <f t="shared" si="19"/>
        <v>Tue</v>
      </c>
      <c r="T247" t="str">
        <f>VLOOKUP(A247,Status!$A$2:$B$1867,2,FALSE)</f>
        <v>Returned</v>
      </c>
    </row>
    <row r="248" spans="1:20" x14ac:dyDescent="0.3">
      <c r="A248" s="2" t="s">
        <v>489</v>
      </c>
      <c r="B248" s="3">
        <v>45713.376006944447</v>
      </c>
      <c r="C248" s="2" t="s">
        <v>490</v>
      </c>
      <c r="D248" s="2" t="s">
        <v>124</v>
      </c>
      <c r="E248" s="2" t="s">
        <v>183</v>
      </c>
      <c r="F248" s="4">
        <v>11000</v>
      </c>
      <c r="G248" s="5">
        <v>0.9</v>
      </c>
      <c r="H248" s="6">
        <v>5</v>
      </c>
      <c r="I248" s="7">
        <f t="shared" si="15"/>
        <v>9900</v>
      </c>
      <c r="J248" s="7">
        <f t="shared" si="16"/>
        <v>495</v>
      </c>
      <c r="K248" s="7">
        <f t="shared" si="17"/>
        <v>9405</v>
      </c>
      <c r="L248" s="4">
        <v>59000</v>
      </c>
      <c r="M248" s="7">
        <f t="shared" si="18"/>
        <v>68405</v>
      </c>
      <c r="N248" s="2" t="s">
        <v>29</v>
      </c>
      <c r="O248" t="s">
        <v>23</v>
      </c>
      <c r="P248" s="2" t="s">
        <v>2368</v>
      </c>
      <c r="Q248" s="2">
        <v>5</v>
      </c>
      <c r="R248" s="2" t="s">
        <v>24</v>
      </c>
      <c r="S248" t="str">
        <f t="shared" si="19"/>
        <v>Tue</v>
      </c>
      <c r="T248" t="str">
        <f>VLOOKUP(A248,Status!$A$2:$B$1867,2,FALSE)</f>
        <v>Completed</v>
      </c>
    </row>
    <row r="249" spans="1:20" x14ac:dyDescent="0.3">
      <c r="A249" s="2" t="s">
        <v>491</v>
      </c>
      <c r="B249" s="3">
        <v>45713.393611111111</v>
      </c>
      <c r="C249" s="2" t="s">
        <v>143</v>
      </c>
      <c r="D249" s="2" t="s">
        <v>95</v>
      </c>
      <c r="E249" s="2" t="s">
        <v>66</v>
      </c>
      <c r="F249" s="4">
        <v>46000</v>
      </c>
      <c r="G249" s="5">
        <v>1.2</v>
      </c>
      <c r="H249" s="6">
        <v>5</v>
      </c>
      <c r="I249" s="7">
        <f t="shared" si="15"/>
        <v>55200</v>
      </c>
      <c r="J249" s="7">
        <f t="shared" si="16"/>
        <v>2760</v>
      </c>
      <c r="K249" s="7">
        <f t="shared" si="17"/>
        <v>52440</v>
      </c>
      <c r="L249" s="4">
        <v>85000</v>
      </c>
      <c r="M249" s="7">
        <f t="shared" si="18"/>
        <v>137440</v>
      </c>
      <c r="N249" s="2" t="s">
        <v>29</v>
      </c>
      <c r="O249" t="s">
        <v>23</v>
      </c>
      <c r="P249" s="2" t="s">
        <v>2367</v>
      </c>
      <c r="Q249" s="2">
        <v>1</v>
      </c>
      <c r="R249" s="2" t="s">
        <v>35</v>
      </c>
      <c r="S249" t="str">
        <f t="shared" si="19"/>
        <v>Tue</v>
      </c>
      <c r="T249" t="str">
        <f>VLOOKUP(A249,Status!$A$2:$B$1867,2,FALSE)</f>
        <v>Completed</v>
      </c>
    </row>
    <row r="250" spans="1:20" x14ac:dyDescent="0.3">
      <c r="A250" s="2" t="s">
        <v>492</v>
      </c>
      <c r="B250" s="3">
        <v>45713.39770833333</v>
      </c>
      <c r="C250" s="2" t="s">
        <v>493</v>
      </c>
      <c r="D250" s="2" t="s">
        <v>99</v>
      </c>
      <c r="E250" s="2" t="s">
        <v>36</v>
      </c>
      <c r="F250" s="4">
        <v>13500</v>
      </c>
      <c r="G250" s="5">
        <v>2.1</v>
      </c>
      <c r="H250" s="6">
        <v>5</v>
      </c>
      <c r="I250" s="7">
        <f t="shared" si="15"/>
        <v>28350</v>
      </c>
      <c r="J250" s="7">
        <f t="shared" si="16"/>
        <v>1417.5</v>
      </c>
      <c r="K250" s="7">
        <f t="shared" si="17"/>
        <v>26932.5</v>
      </c>
      <c r="L250" s="4">
        <v>97000</v>
      </c>
      <c r="M250" s="7">
        <f t="shared" si="18"/>
        <v>123932.5</v>
      </c>
      <c r="N250" s="2" t="s">
        <v>59</v>
      </c>
      <c r="O250" t="s">
        <v>23</v>
      </c>
      <c r="P250" s="2" t="s">
        <v>2369</v>
      </c>
      <c r="Q250" s="2">
        <v>2</v>
      </c>
      <c r="R250" s="2" t="s">
        <v>24</v>
      </c>
      <c r="S250" t="str">
        <f t="shared" si="19"/>
        <v>Tue</v>
      </c>
      <c r="T250" t="str">
        <f>VLOOKUP(A250,Status!$A$2:$B$1867,2,FALSE)</f>
        <v>Completed</v>
      </c>
    </row>
    <row r="251" spans="1:20" x14ac:dyDescent="0.3">
      <c r="A251" s="2" t="s">
        <v>494</v>
      </c>
      <c r="B251" s="3">
        <v>45713.407743055563</v>
      </c>
      <c r="C251" s="2" t="s">
        <v>495</v>
      </c>
      <c r="D251" s="2" t="s">
        <v>186</v>
      </c>
      <c r="E251" s="2" t="s">
        <v>81</v>
      </c>
      <c r="F251" s="4">
        <v>15000</v>
      </c>
      <c r="G251" s="5">
        <v>0.9</v>
      </c>
      <c r="H251" s="6">
        <v>5</v>
      </c>
      <c r="I251" s="7">
        <f t="shared" si="15"/>
        <v>13500</v>
      </c>
      <c r="J251" s="7">
        <f t="shared" si="16"/>
        <v>675</v>
      </c>
      <c r="K251" s="7">
        <f t="shared" si="17"/>
        <v>12825</v>
      </c>
      <c r="L251" s="4">
        <v>87000</v>
      </c>
      <c r="M251" s="7">
        <f t="shared" si="18"/>
        <v>99825</v>
      </c>
      <c r="N251" s="2" t="s">
        <v>34</v>
      </c>
      <c r="O251" t="s">
        <v>116</v>
      </c>
      <c r="P251" s="2" t="s">
        <v>2366</v>
      </c>
      <c r="Q251" s="2">
        <v>4</v>
      </c>
      <c r="R251" s="2" t="s">
        <v>24</v>
      </c>
      <c r="S251" t="str">
        <f t="shared" si="19"/>
        <v>Tue</v>
      </c>
      <c r="T251" t="str">
        <f>VLOOKUP(A251,Status!$A$2:$B$1867,2,FALSE)</f>
        <v>Cancelled</v>
      </c>
    </row>
    <row r="252" spans="1:20" x14ac:dyDescent="0.3">
      <c r="A252" s="2" t="s">
        <v>496</v>
      </c>
      <c r="B252" s="3">
        <v>45713.440462962957</v>
      </c>
      <c r="C252" s="2" t="s">
        <v>272</v>
      </c>
      <c r="D252" s="2" t="s">
        <v>141</v>
      </c>
      <c r="E252" s="2" t="s">
        <v>183</v>
      </c>
      <c r="F252" s="4">
        <v>11000</v>
      </c>
      <c r="G252" s="5">
        <v>1.1000000000000001</v>
      </c>
      <c r="H252" s="6">
        <v>5</v>
      </c>
      <c r="I252" s="7">
        <f t="shared" si="15"/>
        <v>12100.000000000002</v>
      </c>
      <c r="J252" s="7">
        <f t="shared" si="16"/>
        <v>605.00000000000011</v>
      </c>
      <c r="K252" s="7">
        <f t="shared" si="17"/>
        <v>11495.000000000002</v>
      </c>
      <c r="L252" s="4">
        <v>55000</v>
      </c>
      <c r="M252" s="7">
        <f t="shared" si="18"/>
        <v>66495</v>
      </c>
      <c r="N252" s="2" t="s">
        <v>34</v>
      </c>
      <c r="O252" t="s">
        <v>23</v>
      </c>
      <c r="P252" s="2" t="s">
        <v>2368</v>
      </c>
      <c r="Q252" s="2">
        <v>3</v>
      </c>
      <c r="R252" s="2" t="s">
        <v>24</v>
      </c>
      <c r="S252" t="str">
        <f t="shared" si="19"/>
        <v>Tue</v>
      </c>
      <c r="T252" t="str">
        <f>VLOOKUP(A252,Status!$A$2:$B$1867,2,FALSE)</f>
        <v>Completed</v>
      </c>
    </row>
    <row r="253" spans="1:20" x14ac:dyDescent="0.3">
      <c r="A253" s="2" t="s">
        <v>497</v>
      </c>
      <c r="B253" s="3">
        <v>45713.469305555547</v>
      </c>
      <c r="C253" s="2" t="s">
        <v>195</v>
      </c>
      <c r="D253" s="2" t="s">
        <v>20</v>
      </c>
      <c r="E253" s="2" t="s">
        <v>50</v>
      </c>
      <c r="F253" s="4">
        <v>26000</v>
      </c>
      <c r="G253" s="5">
        <v>1</v>
      </c>
      <c r="H253" s="6">
        <v>5</v>
      </c>
      <c r="I253" s="7">
        <f t="shared" si="15"/>
        <v>26000</v>
      </c>
      <c r="J253" s="7">
        <f t="shared" si="16"/>
        <v>1300</v>
      </c>
      <c r="K253" s="7">
        <f t="shared" si="17"/>
        <v>24700</v>
      </c>
      <c r="L253" s="4">
        <v>15000</v>
      </c>
      <c r="M253" s="7">
        <f t="shared" si="18"/>
        <v>39700</v>
      </c>
      <c r="N253" s="2" t="s">
        <v>59</v>
      </c>
      <c r="O253" t="s">
        <v>116</v>
      </c>
      <c r="P253" s="2" t="s">
        <v>2369</v>
      </c>
      <c r="Q253" s="2">
        <v>2</v>
      </c>
      <c r="R253" s="2" t="s">
        <v>24</v>
      </c>
      <c r="S253" t="str">
        <f t="shared" si="19"/>
        <v>Tue</v>
      </c>
      <c r="T253" t="str">
        <f>VLOOKUP(A253,Status!$A$2:$B$1867,2,FALSE)</f>
        <v>Cancelled</v>
      </c>
    </row>
    <row r="254" spans="1:20" x14ac:dyDescent="0.3">
      <c r="A254" s="2" t="s">
        <v>498</v>
      </c>
      <c r="B254" s="3">
        <v>45713.485590277778</v>
      </c>
      <c r="C254" s="2" t="s">
        <v>499</v>
      </c>
      <c r="D254" s="2" t="s">
        <v>20</v>
      </c>
      <c r="E254" s="2" t="s">
        <v>162</v>
      </c>
      <c r="F254" s="4">
        <v>115000</v>
      </c>
      <c r="G254" s="5">
        <v>1.3</v>
      </c>
      <c r="H254" s="6">
        <v>5</v>
      </c>
      <c r="I254" s="7">
        <f t="shared" si="15"/>
        <v>149500</v>
      </c>
      <c r="J254" s="7">
        <f t="shared" si="16"/>
        <v>7475</v>
      </c>
      <c r="K254" s="7">
        <f t="shared" si="17"/>
        <v>142025</v>
      </c>
      <c r="L254" s="4">
        <v>15000</v>
      </c>
      <c r="M254" s="7">
        <f t="shared" si="18"/>
        <v>157025</v>
      </c>
      <c r="N254" s="2" t="s">
        <v>59</v>
      </c>
      <c r="O254" t="s">
        <v>23</v>
      </c>
      <c r="P254" s="2" t="s">
        <v>2368</v>
      </c>
      <c r="Q254" s="2">
        <v>5</v>
      </c>
      <c r="R254" s="2" t="s">
        <v>35</v>
      </c>
      <c r="S254" t="str">
        <f t="shared" si="19"/>
        <v>Tue</v>
      </c>
      <c r="T254" t="str">
        <f>VLOOKUP(A254,Status!$A$2:$B$1867,2,FALSE)</f>
        <v>Completed</v>
      </c>
    </row>
    <row r="255" spans="1:20" x14ac:dyDescent="0.3">
      <c r="A255" s="2" t="s">
        <v>500</v>
      </c>
      <c r="B255" s="3">
        <v>45713.488981481481</v>
      </c>
      <c r="C255" s="2" t="s">
        <v>501</v>
      </c>
      <c r="D255" s="2" t="s">
        <v>88</v>
      </c>
      <c r="E255" s="2" t="s">
        <v>54</v>
      </c>
      <c r="F255" s="4">
        <v>14000</v>
      </c>
      <c r="G255" s="5">
        <v>1</v>
      </c>
      <c r="H255" s="6">
        <v>5</v>
      </c>
      <c r="I255" s="7">
        <f t="shared" si="15"/>
        <v>14000</v>
      </c>
      <c r="J255" s="7">
        <f t="shared" si="16"/>
        <v>700</v>
      </c>
      <c r="K255" s="7">
        <f t="shared" si="17"/>
        <v>13300</v>
      </c>
      <c r="L255" s="4">
        <v>49000</v>
      </c>
      <c r="M255" s="7">
        <f t="shared" si="18"/>
        <v>62300</v>
      </c>
      <c r="N255" s="2" t="s">
        <v>22</v>
      </c>
      <c r="O255" t="s">
        <v>23</v>
      </c>
      <c r="P255" s="2" t="s">
        <v>2366</v>
      </c>
      <c r="Q255" s="2">
        <v>4</v>
      </c>
      <c r="R255" s="2" t="s">
        <v>24</v>
      </c>
      <c r="S255" t="str">
        <f t="shared" si="19"/>
        <v>Tue</v>
      </c>
      <c r="T255" t="str">
        <f>VLOOKUP(A255,Status!$A$2:$B$1867,2,FALSE)</f>
        <v>Completed</v>
      </c>
    </row>
    <row r="256" spans="1:20" x14ac:dyDescent="0.3">
      <c r="A256" s="2" t="s">
        <v>502</v>
      </c>
      <c r="B256" s="3">
        <v>45713.49428240741</v>
      </c>
      <c r="C256" s="2" t="s">
        <v>26</v>
      </c>
      <c r="D256" s="2" t="s">
        <v>27</v>
      </c>
      <c r="E256" s="2" t="s">
        <v>162</v>
      </c>
      <c r="F256" s="4">
        <v>115000</v>
      </c>
      <c r="G256" s="5">
        <v>1</v>
      </c>
      <c r="H256" s="6">
        <v>5</v>
      </c>
      <c r="I256" s="7">
        <f t="shared" si="15"/>
        <v>115000</v>
      </c>
      <c r="J256" s="7">
        <f t="shared" si="16"/>
        <v>5750</v>
      </c>
      <c r="K256" s="7">
        <f t="shared" si="17"/>
        <v>109250</v>
      </c>
      <c r="L256" s="4">
        <v>17000</v>
      </c>
      <c r="M256" s="7">
        <f t="shared" si="18"/>
        <v>126250</v>
      </c>
      <c r="N256" s="2" t="s">
        <v>22</v>
      </c>
      <c r="O256" t="s">
        <v>23</v>
      </c>
      <c r="P256" s="2" t="s">
        <v>2371</v>
      </c>
      <c r="Q256" s="2">
        <v>2</v>
      </c>
      <c r="R256" s="2" t="s">
        <v>24</v>
      </c>
      <c r="S256" t="str">
        <f t="shared" si="19"/>
        <v>Tue</v>
      </c>
      <c r="T256" t="str">
        <f>VLOOKUP(A256,Status!$A$2:$B$1867,2,FALSE)</f>
        <v>Completed</v>
      </c>
    </row>
    <row r="257" spans="1:20" x14ac:dyDescent="0.3">
      <c r="A257" s="2" t="s">
        <v>503</v>
      </c>
      <c r="B257" s="3">
        <v>45713.503680555557</v>
      </c>
      <c r="C257" s="2" t="s">
        <v>504</v>
      </c>
      <c r="D257" s="2" t="s">
        <v>174</v>
      </c>
      <c r="E257" s="2" t="s">
        <v>162</v>
      </c>
      <c r="F257" s="4">
        <v>115000</v>
      </c>
      <c r="G257" s="5">
        <v>0.4</v>
      </c>
      <c r="H257" s="6">
        <v>5</v>
      </c>
      <c r="I257" s="7">
        <f t="shared" si="15"/>
        <v>46000</v>
      </c>
      <c r="J257" s="7">
        <f t="shared" si="16"/>
        <v>2300</v>
      </c>
      <c r="K257" s="7">
        <f t="shared" si="17"/>
        <v>43700</v>
      </c>
      <c r="L257" s="4">
        <v>48000</v>
      </c>
      <c r="M257" s="7">
        <f t="shared" si="18"/>
        <v>91700</v>
      </c>
      <c r="N257" s="2" t="s">
        <v>22</v>
      </c>
      <c r="O257" t="s">
        <v>23</v>
      </c>
      <c r="P257" s="2" t="s">
        <v>2366</v>
      </c>
      <c r="Q257" s="2">
        <v>3</v>
      </c>
      <c r="R257" s="2" t="s">
        <v>24</v>
      </c>
      <c r="S257" t="str">
        <f t="shared" si="19"/>
        <v>Tue</v>
      </c>
      <c r="T257" t="str">
        <f>VLOOKUP(A257,Status!$A$2:$B$1867,2,FALSE)</f>
        <v>Completed</v>
      </c>
    </row>
    <row r="258" spans="1:20" x14ac:dyDescent="0.3">
      <c r="A258" s="2" t="s">
        <v>505</v>
      </c>
      <c r="B258" s="3">
        <v>45713.521828703713</v>
      </c>
      <c r="C258" s="2" t="s">
        <v>506</v>
      </c>
      <c r="D258" s="2" t="s">
        <v>174</v>
      </c>
      <c r="E258" s="2" t="s">
        <v>33</v>
      </c>
      <c r="F258" s="4">
        <v>20000</v>
      </c>
      <c r="G258" s="5">
        <v>1</v>
      </c>
      <c r="H258" s="6">
        <v>5</v>
      </c>
      <c r="I258" s="7">
        <f t="shared" si="15"/>
        <v>20000</v>
      </c>
      <c r="J258" s="7">
        <f t="shared" si="16"/>
        <v>1000</v>
      </c>
      <c r="K258" s="7">
        <f t="shared" si="17"/>
        <v>19000</v>
      </c>
      <c r="L258" s="4">
        <v>48000</v>
      </c>
      <c r="M258" s="7">
        <f t="shared" si="18"/>
        <v>67000</v>
      </c>
      <c r="N258" s="2" t="s">
        <v>22</v>
      </c>
      <c r="O258" t="s">
        <v>23</v>
      </c>
      <c r="P258" s="2" t="s">
        <v>2367</v>
      </c>
      <c r="Q258" s="2">
        <v>2</v>
      </c>
      <c r="R258" s="2" t="s">
        <v>24</v>
      </c>
      <c r="S258" t="str">
        <f t="shared" si="19"/>
        <v>Tue</v>
      </c>
      <c r="T258" t="str">
        <f>VLOOKUP(A258,Status!$A$2:$B$1867,2,FALSE)</f>
        <v>Completed</v>
      </c>
    </row>
    <row r="259" spans="1:20" x14ac:dyDescent="0.3">
      <c r="A259" s="2" t="s">
        <v>507</v>
      </c>
      <c r="B259" s="3">
        <v>45713.523692129631</v>
      </c>
      <c r="C259" s="2" t="s">
        <v>399</v>
      </c>
      <c r="D259" s="2" t="s">
        <v>69</v>
      </c>
      <c r="E259" s="2" t="s">
        <v>54</v>
      </c>
      <c r="F259" s="4">
        <v>14000</v>
      </c>
      <c r="G259" s="5">
        <v>0.9</v>
      </c>
      <c r="H259" s="6">
        <v>5</v>
      </c>
      <c r="I259" s="7">
        <f t="shared" si="15"/>
        <v>12600</v>
      </c>
      <c r="J259" s="7">
        <f t="shared" si="16"/>
        <v>630</v>
      </c>
      <c r="K259" s="7">
        <f t="shared" si="17"/>
        <v>11970</v>
      </c>
      <c r="L259" s="4">
        <v>87000</v>
      </c>
      <c r="M259" s="7">
        <f t="shared" si="18"/>
        <v>98970</v>
      </c>
      <c r="N259" s="2" t="s">
        <v>29</v>
      </c>
      <c r="O259" t="s">
        <v>23</v>
      </c>
      <c r="P259" s="2" t="s">
        <v>2367</v>
      </c>
      <c r="Q259" s="2">
        <v>3</v>
      </c>
      <c r="R259" s="2" t="s">
        <v>24</v>
      </c>
      <c r="S259" t="str">
        <f t="shared" si="19"/>
        <v>Tue</v>
      </c>
      <c r="T259" t="str">
        <f>VLOOKUP(A259,Status!$A$2:$B$1867,2,FALSE)</f>
        <v>Completed</v>
      </c>
    </row>
    <row r="260" spans="1:20" x14ac:dyDescent="0.3">
      <c r="A260" s="2" t="s">
        <v>508</v>
      </c>
      <c r="B260" s="3">
        <v>45713.549571759257</v>
      </c>
      <c r="C260" s="2" t="s">
        <v>356</v>
      </c>
      <c r="D260" s="2" t="s">
        <v>57</v>
      </c>
      <c r="E260" s="2" t="s">
        <v>46</v>
      </c>
      <c r="F260" s="4">
        <v>10500</v>
      </c>
      <c r="G260" s="5">
        <v>1.6</v>
      </c>
      <c r="H260" s="6">
        <v>5</v>
      </c>
      <c r="I260" s="7">
        <f t="shared" ref="I260:I323" si="20">F260*G260</f>
        <v>16800</v>
      </c>
      <c r="J260" s="7">
        <f t="shared" ref="J260:J323" si="21">I260*(H260/100)</f>
        <v>840</v>
      </c>
      <c r="K260" s="7">
        <f t="shared" ref="K260:K323" si="22">I260-J260</f>
        <v>15960</v>
      </c>
      <c r="L260" s="4">
        <v>26000</v>
      </c>
      <c r="M260" s="7">
        <f t="shared" ref="M260:M323" si="23">K260+L260</f>
        <v>41960</v>
      </c>
      <c r="N260" s="2" t="s">
        <v>34</v>
      </c>
      <c r="O260" t="s">
        <v>70</v>
      </c>
      <c r="P260" s="2" t="s">
        <v>2366</v>
      </c>
      <c r="Q260" s="2">
        <v>2</v>
      </c>
      <c r="R260" s="2" t="s">
        <v>24</v>
      </c>
      <c r="S260" t="str">
        <f t="shared" si="19"/>
        <v>Tue</v>
      </c>
      <c r="T260" t="str">
        <f>VLOOKUP(A260,Status!$A$2:$B$1867,2,FALSE)</f>
        <v>Returned</v>
      </c>
    </row>
    <row r="261" spans="1:20" x14ac:dyDescent="0.3">
      <c r="A261" s="2" t="s">
        <v>509</v>
      </c>
      <c r="B261" s="3">
        <v>45713.562013888892</v>
      </c>
      <c r="C261" s="2" t="s">
        <v>80</v>
      </c>
      <c r="D261" s="2" t="s">
        <v>75</v>
      </c>
      <c r="E261" s="2" t="s">
        <v>36</v>
      </c>
      <c r="F261" s="4">
        <v>13500</v>
      </c>
      <c r="G261" s="5">
        <v>1.4</v>
      </c>
      <c r="H261" s="6">
        <v>5</v>
      </c>
      <c r="I261" s="7">
        <f t="shared" si="20"/>
        <v>18900</v>
      </c>
      <c r="J261" s="7">
        <f t="shared" si="21"/>
        <v>945</v>
      </c>
      <c r="K261" s="7">
        <f t="shared" si="22"/>
        <v>17955</v>
      </c>
      <c r="L261" s="4">
        <v>74000</v>
      </c>
      <c r="M261" s="7">
        <f t="shared" si="23"/>
        <v>91955</v>
      </c>
      <c r="N261" s="2" t="s">
        <v>22</v>
      </c>
      <c r="O261" t="s">
        <v>70</v>
      </c>
      <c r="P261" s="2" t="s">
        <v>2367</v>
      </c>
      <c r="Q261" s="2">
        <v>3</v>
      </c>
      <c r="R261" s="2" t="s">
        <v>24</v>
      </c>
      <c r="S261" t="str">
        <f t="shared" ref="S261:S324" si="24">TEXT(B261,"DDD")</f>
        <v>Tue</v>
      </c>
      <c r="T261" t="str">
        <f>VLOOKUP(A261,Status!$A$2:$B$1867,2,FALSE)</f>
        <v>Returned</v>
      </c>
    </row>
    <row r="262" spans="1:20" x14ac:dyDescent="0.3">
      <c r="A262" s="2" t="s">
        <v>510</v>
      </c>
      <c r="B262" s="3">
        <v>45713.644467592603</v>
      </c>
      <c r="C262" s="2" t="s">
        <v>511</v>
      </c>
      <c r="D262" s="2" t="s">
        <v>95</v>
      </c>
      <c r="E262" s="2" t="s">
        <v>76</v>
      </c>
      <c r="F262" s="4">
        <v>45000</v>
      </c>
      <c r="G262" s="5">
        <v>1.3</v>
      </c>
      <c r="H262" s="6">
        <v>5</v>
      </c>
      <c r="I262" s="7">
        <f t="shared" si="20"/>
        <v>58500</v>
      </c>
      <c r="J262" s="7">
        <f t="shared" si="21"/>
        <v>2925</v>
      </c>
      <c r="K262" s="7">
        <f t="shared" si="22"/>
        <v>55575</v>
      </c>
      <c r="L262" s="4">
        <v>85000</v>
      </c>
      <c r="M262" s="7">
        <f t="shared" si="23"/>
        <v>140575</v>
      </c>
      <c r="N262" s="2" t="s">
        <v>22</v>
      </c>
      <c r="O262" t="s">
        <v>23</v>
      </c>
      <c r="P262" s="2" t="s">
        <v>2368</v>
      </c>
      <c r="Q262" s="2">
        <v>5</v>
      </c>
      <c r="R262" s="2" t="s">
        <v>24</v>
      </c>
      <c r="S262" t="str">
        <f t="shared" si="24"/>
        <v>Tue</v>
      </c>
      <c r="T262" t="str">
        <f>VLOOKUP(A262,Status!$A$2:$B$1867,2,FALSE)</f>
        <v>Completed</v>
      </c>
    </row>
    <row r="263" spans="1:20" x14ac:dyDescent="0.3">
      <c r="A263" s="2" t="s">
        <v>512</v>
      </c>
      <c r="B263" s="3">
        <v>45713.657858796287</v>
      </c>
      <c r="C263" s="2" t="s">
        <v>276</v>
      </c>
      <c r="D263" s="2" t="s">
        <v>20</v>
      </c>
      <c r="E263" s="2" t="s">
        <v>42</v>
      </c>
      <c r="F263" s="4">
        <v>40000</v>
      </c>
      <c r="G263" s="5">
        <v>0.8</v>
      </c>
      <c r="H263" s="6">
        <v>5</v>
      </c>
      <c r="I263" s="7">
        <f t="shared" si="20"/>
        <v>32000</v>
      </c>
      <c r="J263" s="7">
        <f t="shared" si="21"/>
        <v>1600</v>
      </c>
      <c r="K263" s="7">
        <f t="shared" si="22"/>
        <v>30400</v>
      </c>
      <c r="L263" s="4">
        <v>15000</v>
      </c>
      <c r="M263" s="7">
        <f t="shared" si="23"/>
        <v>45400</v>
      </c>
      <c r="N263" s="2" t="s">
        <v>34</v>
      </c>
      <c r="O263" t="s">
        <v>116</v>
      </c>
      <c r="P263" s="2" t="s">
        <v>2371</v>
      </c>
      <c r="Q263" s="2">
        <v>3</v>
      </c>
      <c r="R263" s="2" t="s">
        <v>35</v>
      </c>
      <c r="S263" t="str">
        <f t="shared" si="24"/>
        <v>Tue</v>
      </c>
      <c r="T263" t="str">
        <f>VLOOKUP(A263,Status!$A$2:$B$1867,2,FALSE)</f>
        <v>Cancelled</v>
      </c>
    </row>
    <row r="264" spans="1:20" x14ac:dyDescent="0.3">
      <c r="A264" s="2" t="s">
        <v>513</v>
      </c>
      <c r="B264" s="3">
        <v>45713.65834490741</v>
      </c>
      <c r="C264" s="2" t="s">
        <v>514</v>
      </c>
      <c r="D264" s="2" t="s">
        <v>106</v>
      </c>
      <c r="E264" s="2" t="s">
        <v>42</v>
      </c>
      <c r="F264" s="4">
        <v>40000</v>
      </c>
      <c r="G264" s="5">
        <v>1.2</v>
      </c>
      <c r="H264" s="6">
        <v>5</v>
      </c>
      <c r="I264" s="7">
        <f t="shared" si="20"/>
        <v>48000</v>
      </c>
      <c r="J264" s="7">
        <f t="shared" si="21"/>
        <v>2400</v>
      </c>
      <c r="K264" s="7">
        <f t="shared" si="22"/>
        <v>45600</v>
      </c>
      <c r="L264" s="4">
        <v>18000</v>
      </c>
      <c r="M264" s="7">
        <f t="shared" si="23"/>
        <v>63600</v>
      </c>
      <c r="N264" s="2" t="s">
        <v>29</v>
      </c>
      <c r="O264" t="s">
        <v>23</v>
      </c>
      <c r="P264" s="2" t="s">
        <v>2367</v>
      </c>
      <c r="Q264" s="2">
        <v>4</v>
      </c>
      <c r="R264" s="2" t="s">
        <v>24</v>
      </c>
      <c r="S264" t="str">
        <f t="shared" si="24"/>
        <v>Tue</v>
      </c>
      <c r="T264" t="str">
        <f>VLOOKUP(A264,Status!$A$2:$B$1867,2,FALSE)</f>
        <v>Completed</v>
      </c>
    </row>
    <row r="265" spans="1:20" x14ac:dyDescent="0.3">
      <c r="A265" s="2" t="s">
        <v>515</v>
      </c>
      <c r="B265" s="3">
        <v>45713.671412037038</v>
      </c>
      <c r="C265" s="2" t="s">
        <v>516</v>
      </c>
      <c r="D265" s="2" t="s">
        <v>88</v>
      </c>
      <c r="E265" s="2" t="s">
        <v>96</v>
      </c>
      <c r="F265" s="4">
        <v>9500</v>
      </c>
      <c r="G265" s="5">
        <v>1.8</v>
      </c>
      <c r="H265" s="6">
        <v>5</v>
      </c>
      <c r="I265" s="7">
        <f t="shared" si="20"/>
        <v>17100</v>
      </c>
      <c r="J265" s="7">
        <f t="shared" si="21"/>
        <v>855</v>
      </c>
      <c r="K265" s="7">
        <f t="shared" si="22"/>
        <v>16245</v>
      </c>
      <c r="L265" s="4">
        <v>49000</v>
      </c>
      <c r="M265" s="7">
        <f t="shared" si="23"/>
        <v>65245</v>
      </c>
      <c r="N265" s="2" t="s">
        <v>29</v>
      </c>
      <c r="O265" t="s">
        <v>23</v>
      </c>
      <c r="P265" s="2" t="s">
        <v>2368</v>
      </c>
      <c r="Q265" s="2">
        <v>3</v>
      </c>
      <c r="R265" s="2" t="s">
        <v>24</v>
      </c>
      <c r="S265" t="str">
        <f t="shared" si="24"/>
        <v>Tue</v>
      </c>
      <c r="T265" t="str">
        <f>VLOOKUP(A265,Status!$A$2:$B$1867,2,FALSE)</f>
        <v>Completed</v>
      </c>
    </row>
    <row r="266" spans="1:20" x14ac:dyDescent="0.3">
      <c r="A266" s="2" t="s">
        <v>517</v>
      </c>
      <c r="B266" s="3">
        <v>45713.700775462959</v>
      </c>
      <c r="C266" s="2" t="s">
        <v>518</v>
      </c>
      <c r="D266" s="2" t="s">
        <v>165</v>
      </c>
      <c r="E266" s="2" t="s">
        <v>28</v>
      </c>
      <c r="F266" s="4">
        <v>15000</v>
      </c>
      <c r="G266" s="5">
        <v>0.9</v>
      </c>
      <c r="H266" s="6">
        <v>5</v>
      </c>
      <c r="I266" s="7">
        <f t="shared" si="20"/>
        <v>13500</v>
      </c>
      <c r="J266" s="7">
        <f t="shared" si="21"/>
        <v>675</v>
      </c>
      <c r="K266" s="7">
        <f t="shared" si="22"/>
        <v>12825</v>
      </c>
      <c r="L266" s="4">
        <v>49000</v>
      </c>
      <c r="M266" s="7">
        <f t="shared" si="23"/>
        <v>61825</v>
      </c>
      <c r="N266" s="2" t="s">
        <v>29</v>
      </c>
      <c r="O266" t="s">
        <v>23</v>
      </c>
      <c r="P266" s="2" t="s">
        <v>2366</v>
      </c>
      <c r="Q266" s="2">
        <v>1</v>
      </c>
      <c r="R266" s="2" t="s">
        <v>24</v>
      </c>
      <c r="S266" t="str">
        <f t="shared" si="24"/>
        <v>Tue</v>
      </c>
      <c r="T266" t="str">
        <f>VLOOKUP(A266,Status!$A$2:$B$1867,2,FALSE)</f>
        <v>Completed</v>
      </c>
    </row>
    <row r="267" spans="1:20" x14ac:dyDescent="0.3">
      <c r="A267" s="2" t="s">
        <v>519</v>
      </c>
      <c r="B267" s="3">
        <v>45713.725671296299</v>
      </c>
      <c r="C267" s="2" t="s">
        <v>446</v>
      </c>
      <c r="D267" s="2" t="s">
        <v>32</v>
      </c>
      <c r="E267" s="2" t="s">
        <v>28</v>
      </c>
      <c r="F267" s="4">
        <v>15000</v>
      </c>
      <c r="G267" s="5">
        <v>0.4</v>
      </c>
      <c r="H267" s="6">
        <v>5</v>
      </c>
      <c r="I267" s="7">
        <f t="shared" si="20"/>
        <v>6000</v>
      </c>
      <c r="J267" s="7">
        <f t="shared" si="21"/>
        <v>300</v>
      </c>
      <c r="K267" s="7">
        <f t="shared" si="22"/>
        <v>5700</v>
      </c>
      <c r="L267" s="4">
        <v>76000</v>
      </c>
      <c r="M267" s="7">
        <f t="shared" si="23"/>
        <v>81700</v>
      </c>
      <c r="N267" s="2" t="s">
        <v>34</v>
      </c>
      <c r="O267" t="s">
        <v>70</v>
      </c>
      <c r="P267" s="2" t="s">
        <v>2371</v>
      </c>
      <c r="Q267" s="2">
        <v>1</v>
      </c>
      <c r="R267" s="2" t="s">
        <v>24</v>
      </c>
      <c r="S267" t="str">
        <f t="shared" si="24"/>
        <v>Tue</v>
      </c>
      <c r="T267" t="str">
        <f>VLOOKUP(A267,Status!$A$2:$B$1867,2,FALSE)</f>
        <v>Returned</v>
      </c>
    </row>
    <row r="268" spans="1:20" x14ac:dyDescent="0.3">
      <c r="A268" s="2" t="s">
        <v>520</v>
      </c>
      <c r="B268" s="3">
        <v>45713.734722222223</v>
      </c>
      <c r="C268" s="2" t="s">
        <v>521</v>
      </c>
      <c r="D268" s="2" t="s">
        <v>141</v>
      </c>
      <c r="E268" s="2" t="s">
        <v>36</v>
      </c>
      <c r="F268" s="4">
        <v>13500</v>
      </c>
      <c r="G268" s="5">
        <v>3.8</v>
      </c>
      <c r="H268" s="6">
        <v>5</v>
      </c>
      <c r="I268" s="7">
        <f t="shared" si="20"/>
        <v>51300</v>
      </c>
      <c r="J268" s="7">
        <f t="shared" si="21"/>
        <v>2565</v>
      </c>
      <c r="K268" s="7">
        <f t="shared" si="22"/>
        <v>48735</v>
      </c>
      <c r="L268" s="4">
        <v>55000</v>
      </c>
      <c r="M268" s="7">
        <f t="shared" si="23"/>
        <v>103735</v>
      </c>
      <c r="N268" s="2" t="s">
        <v>59</v>
      </c>
      <c r="O268" t="s">
        <v>23</v>
      </c>
      <c r="P268" s="2" t="s">
        <v>2369</v>
      </c>
      <c r="Q268" s="2">
        <v>2</v>
      </c>
      <c r="R268" s="2" t="s">
        <v>24</v>
      </c>
      <c r="S268" t="str">
        <f t="shared" si="24"/>
        <v>Tue</v>
      </c>
      <c r="T268" t="str">
        <f>VLOOKUP(A268,Status!$A$2:$B$1867,2,FALSE)</f>
        <v>Completed</v>
      </c>
    </row>
    <row r="269" spans="1:20" x14ac:dyDescent="0.3">
      <c r="A269" s="2" t="s">
        <v>522</v>
      </c>
      <c r="B269" s="3">
        <v>45713.74763888889</v>
      </c>
      <c r="C269" s="2" t="s">
        <v>523</v>
      </c>
      <c r="D269" s="2" t="s">
        <v>253</v>
      </c>
      <c r="E269" s="2" t="s">
        <v>100</v>
      </c>
      <c r="F269" s="4">
        <v>10000</v>
      </c>
      <c r="G269" s="5">
        <v>1.3</v>
      </c>
      <c r="H269" s="6">
        <v>5</v>
      </c>
      <c r="I269" s="7">
        <f t="shared" si="20"/>
        <v>13000</v>
      </c>
      <c r="J269" s="7">
        <f t="shared" si="21"/>
        <v>650</v>
      </c>
      <c r="K269" s="7">
        <f t="shared" si="22"/>
        <v>12350</v>
      </c>
      <c r="L269" s="4">
        <v>18000</v>
      </c>
      <c r="M269" s="7">
        <f t="shared" si="23"/>
        <v>30350</v>
      </c>
      <c r="N269" s="2" t="s">
        <v>22</v>
      </c>
      <c r="O269" t="s">
        <v>23</v>
      </c>
      <c r="P269" s="2" t="s">
        <v>2367</v>
      </c>
      <c r="Q269" s="2">
        <v>2</v>
      </c>
      <c r="R269" s="2" t="s">
        <v>24</v>
      </c>
      <c r="S269" t="str">
        <f t="shared" si="24"/>
        <v>Tue</v>
      </c>
      <c r="T269" t="str">
        <f>VLOOKUP(A269,Status!$A$2:$B$1867,2,FALSE)</f>
        <v>Completed</v>
      </c>
    </row>
    <row r="270" spans="1:20" x14ac:dyDescent="0.3">
      <c r="A270" s="2" t="s">
        <v>522</v>
      </c>
      <c r="B270" s="3">
        <v>45713.74763888889</v>
      </c>
      <c r="C270" s="2" t="s">
        <v>523</v>
      </c>
      <c r="D270" s="2" t="s">
        <v>253</v>
      </c>
      <c r="E270" s="2" t="s">
        <v>183</v>
      </c>
      <c r="F270" s="4">
        <v>11000</v>
      </c>
      <c r="G270" s="5">
        <v>1.5</v>
      </c>
      <c r="H270" s="6">
        <v>5</v>
      </c>
      <c r="I270" s="7">
        <f t="shared" si="20"/>
        <v>16500</v>
      </c>
      <c r="J270" s="7">
        <f t="shared" si="21"/>
        <v>825</v>
      </c>
      <c r="K270" s="7">
        <f t="shared" si="22"/>
        <v>15675</v>
      </c>
      <c r="L270" s="4">
        <v>0</v>
      </c>
      <c r="M270" s="7">
        <f t="shared" si="23"/>
        <v>15675</v>
      </c>
      <c r="N270" s="2" t="s">
        <v>22</v>
      </c>
      <c r="O270" t="s">
        <v>23</v>
      </c>
      <c r="P270" s="2" t="s">
        <v>2367</v>
      </c>
      <c r="Q270" s="2">
        <v>2</v>
      </c>
      <c r="R270" s="2" t="s">
        <v>24</v>
      </c>
      <c r="S270" t="str">
        <f t="shared" si="24"/>
        <v>Tue</v>
      </c>
      <c r="T270" t="str">
        <f>VLOOKUP(A270,Status!$A$2:$B$1867,2,FALSE)</f>
        <v>Completed</v>
      </c>
    </row>
    <row r="271" spans="1:20" x14ac:dyDescent="0.3">
      <c r="A271" s="2" t="s">
        <v>524</v>
      </c>
      <c r="B271" s="3">
        <v>45713.758657407408</v>
      </c>
      <c r="C271" s="2" t="s">
        <v>223</v>
      </c>
      <c r="D271" s="2" t="s">
        <v>62</v>
      </c>
      <c r="E271" s="2" t="s">
        <v>58</v>
      </c>
      <c r="F271" s="4">
        <v>17500</v>
      </c>
      <c r="G271" s="5">
        <v>3.2</v>
      </c>
      <c r="H271" s="6">
        <v>5</v>
      </c>
      <c r="I271" s="7">
        <f t="shared" si="20"/>
        <v>56000</v>
      </c>
      <c r="J271" s="7">
        <f t="shared" si="21"/>
        <v>2800</v>
      </c>
      <c r="K271" s="7">
        <f t="shared" si="22"/>
        <v>53200</v>
      </c>
      <c r="L271" s="4">
        <v>59000</v>
      </c>
      <c r="M271" s="7">
        <f t="shared" si="23"/>
        <v>112200</v>
      </c>
      <c r="N271" s="2" t="s">
        <v>29</v>
      </c>
      <c r="O271" t="s">
        <v>23</v>
      </c>
      <c r="P271" s="2" t="s">
        <v>2367</v>
      </c>
      <c r="Q271" s="2">
        <v>3</v>
      </c>
      <c r="R271" s="2" t="s">
        <v>24</v>
      </c>
      <c r="S271" t="str">
        <f t="shared" si="24"/>
        <v>Tue</v>
      </c>
      <c r="T271" t="str">
        <f>VLOOKUP(A271,Status!$A$2:$B$1867,2,FALSE)</f>
        <v>Completed</v>
      </c>
    </row>
    <row r="272" spans="1:20" x14ac:dyDescent="0.3">
      <c r="A272" s="2" t="s">
        <v>525</v>
      </c>
      <c r="B272" s="3">
        <v>45713.770578703698</v>
      </c>
      <c r="C272" s="2" t="s">
        <v>457</v>
      </c>
      <c r="D272" s="2" t="s">
        <v>124</v>
      </c>
      <c r="E272" s="2" t="s">
        <v>100</v>
      </c>
      <c r="F272" s="4">
        <v>10000</v>
      </c>
      <c r="G272" s="5">
        <v>0.5</v>
      </c>
      <c r="H272" s="6">
        <v>5</v>
      </c>
      <c r="I272" s="7">
        <f t="shared" si="20"/>
        <v>5000</v>
      </c>
      <c r="J272" s="7">
        <f t="shared" si="21"/>
        <v>250</v>
      </c>
      <c r="K272" s="7">
        <f t="shared" si="22"/>
        <v>4750</v>
      </c>
      <c r="L272" s="4">
        <v>59000</v>
      </c>
      <c r="M272" s="7">
        <f t="shared" si="23"/>
        <v>63750</v>
      </c>
      <c r="N272" s="2" t="s">
        <v>59</v>
      </c>
      <c r="O272" t="s">
        <v>23</v>
      </c>
      <c r="P272" s="2" t="s">
        <v>2367</v>
      </c>
      <c r="Q272" s="2">
        <v>3</v>
      </c>
      <c r="R272" s="2" t="s">
        <v>24</v>
      </c>
      <c r="S272" t="str">
        <f t="shared" si="24"/>
        <v>Tue</v>
      </c>
      <c r="T272" t="str">
        <f>VLOOKUP(A272,Status!$A$2:$B$1867,2,FALSE)</f>
        <v>Completed</v>
      </c>
    </row>
    <row r="273" spans="1:20" x14ac:dyDescent="0.3">
      <c r="A273" s="2" t="s">
        <v>526</v>
      </c>
      <c r="B273" s="3">
        <v>45713.781215277777</v>
      </c>
      <c r="C273" s="2" t="s">
        <v>223</v>
      </c>
      <c r="D273" s="2" t="s">
        <v>62</v>
      </c>
      <c r="E273" s="2" t="s">
        <v>28</v>
      </c>
      <c r="F273" s="4">
        <v>15000</v>
      </c>
      <c r="G273" s="5">
        <v>0.4</v>
      </c>
      <c r="H273" s="6">
        <v>5</v>
      </c>
      <c r="I273" s="7">
        <f t="shared" si="20"/>
        <v>6000</v>
      </c>
      <c r="J273" s="7">
        <f t="shared" si="21"/>
        <v>300</v>
      </c>
      <c r="K273" s="7">
        <f t="shared" si="22"/>
        <v>5700</v>
      </c>
      <c r="L273" s="4">
        <v>59000</v>
      </c>
      <c r="M273" s="7">
        <f t="shared" si="23"/>
        <v>64700</v>
      </c>
      <c r="N273" s="2" t="s">
        <v>29</v>
      </c>
      <c r="O273" t="s">
        <v>23</v>
      </c>
      <c r="P273" s="2" t="s">
        <v>2369</v>
      </c>
      <c r="Q273" s="2">
        <v>1</v>
      </c>
      <c r="R273" s="2" t="s">
        <v>24</v>
      </c>
      <c r="S273" t="str">
        <f t="shared" si="24"/>
        <v>Tue</v>
      </c>
      <c r="T273" t="str">
        <f>VLOOKUP(A273,Status!$A$2:$B$1867,2,FALSE)</f>
        <v>Completed</v>
      </c>
    </row>
    <row r="274" spans="1:20" x14ac:dyDescent="0.3">
      <c r="A274" s="2" t="s">
        <v>527</v>
      </c>
      <c r="B274" s="3">
        <v>45713.812754629631</v>
      </c>
      <c r="C274" s="2" t="s">
        <v>528</v>
      </c>
      <c r="D274" s="2" t="s">
        <v>53</v>
      </c>
      <c r="E274" s="2" t="s">
        <v>81</v>
      </c>
      <c r="F274" s="4">
        <v>15000</v>
      </c>
      <c r="G274" s="5">
        <v>1.6</v>
      </c>
      <c r="H274" s="6">
        <v>5</v>
      </c>
      <c r="I274" s="7">
        <f t="shared" si="20"/>
        <v>24000</v>
      </c>
      <c r="J274" s="7">
        <f t="shared" si="21"/>
        <v>1200</v>
      </c>
      <c r="K274" s="7">
        <f t="shared" si="22"/>
        <v>22800</v>
      </c>
      <c r="L274" s="4">
        <v>80000</v>
      </c>
      <c r="M274" s="7">
        <f t="shared" si="23"/>
        <v>102800</v>
      </c>
      <c r="N274" s="2" t="s">
        <v>22</v>
      </c>
      <c r="O274" t="s">
        <v>23</v>
      </c>
      <c r="P274" s="2" t="s">
        <v>2366</v>
      </c>
      <c r="Q274" s="2">
        <v>3</v>
      </c>
      <c r="R274" s="2" t="s">
        <v>35</v>
      </c>
      <c r="S274" t="str">
        <f t="shared" si="24"/>
        <v>Tue</v>
      </c>
      <c r="T274" t="str">
        <f>VLOOKUP(A274,Status!$A$2:$B$1867,2,FALSE)</f>
        <v>Completed</v>
      </c>
    </row>
    <row r="275" spans="1:20" x14ac:dyDescent="0.3">
      <c r="A275" s="2" t="s">
        <v>529</v>
      </c>
      <c r="B275" s="3">
        <v>45713.81590277778</v>
      </c>
      <c r="C275" s="2" t="s">
        <v>290</v>
      </c>
      <c r="D275" s="2" t="s">
        <v>154</v>
      </c>
      <c r="E275" s="2" t="s">
        <v>171</v>
      </c>
      <c r="F275" s="4">
        <v>12000</v>
      </c>
      <c r="G275" s="5">
        <v>1.5</v>
      </c>
      <c r="H275" s="6">
        <v>5</v>
      </c>
      <c r="I275" s="7">
        <f t="shared" si="20"/>
        <v>18000</v>
      </c>
      <c r="J275" s="7">
        <f t="shared" si="21"/>
        <v>900</v>
      </c>
      <c r="K275" s="7">
        <f t="shared" si="22"/>
        <v>17100</v>
      </c>
      <c r="L275" s="4">
        <v>50000</v>
      </c>
      <c r="M275" s="7">
        <f t="shared" si="23"/>
        <v>67100</v>
      </c>
      <c r="N275" s="2" t="s">
        <v>29</v>
      </c>
      <c r="O275" t="s">
        <v>23</v>
      </c>
      <c r="P275" s="2" t="s">
        <v>2368</v>
      </c>
      <c r="Q275" s="2">
        <v>3</v>
      </c>
      <c r="R275" s="2" t="s">
        <v>24</v>
      </c>
      <c r="S275" t="str">
        <f t="shared" si="24"/>
        <v>Tue</v>
      </c>
      <c r="T275" t="str">
        <f>VLOOKUP(A275,Status!$A$2:$B$1867,2,FALSE)</f>
        <v>Completed</v>
      </c>
    </row>
    <row r="276" spans="1:20" x14ac:dyDescent="0.3">
      <c r="A276" s="2" t="s">
        <v>530</v>
      </c>
      <c r="B276" s="3">
        <v>45713.870740740742</v>
      </c>
      <c r="C276" s="2" t="s">
        <v>74</v>
      </c>
      <c r="D276" s="2" t="s">
        <v>75</v>
      </c>
      <c r="E276" s="2" t="s">
        <v>76</v>
      </c>
      <c r="F276" s="4">
        <v>45000</v>
      </c>
      <c r="G276" s="5">
        <v>1.4</v>
      </c>
      <c r="H276" s="6">
        <v>5</v>
      </c>
      <c r="I276" s="7">
        <f t="shared" si="20"/>
        <v>62999.999999999993</v>
      </c>
      <c r="J276" s="7">
        <f t="shared" si="21"/>
        <v>3150</v>
      </c>
      <c r="K276" s="7">
        <f t="shared" si="22"/>
        <v>59849.999999999993</v>
      </c>
      <c r="L276" s="4">
        <v>74000</v>
      </c>
      <c r="M276" s="7">
        <f t="shared" si="23"/>
        <v>133850</v>
      </c>
      <c r="N276" s="2" t="s">
        <v>34</v>
      </c>
      <c r="O276" t="s">
        <v>23</v>
      </c>
      <c r="P276" s="2" t="s">
        <v>2366</v>
      </c>
      <c r="Q276" s="2">
        <v>4</v>
      </c>
      <c r="R276" s="2" t="s">
        <v>24</v>
      </c>
      <c r="S276" t="str">
        <f t="shared" si="24"/>
        <v>Tue</v>
      </c>
      <c r="T276" t="str">
        <f>VLOOKUP(A276,Status!$A$2:$B$1867,2,FALSE)</f>
        <v>Completed</v>
      </c>
    </row>
    <row r="277" spans="1:20" x14ac:dyDescent="0.3">
      <c r="A277" s="2" t="s">
        <v>531</v>
      </c>
      <c r="B277" s="3">
        <v>45713.959918981483</v>
      </c>
      <c r="C277" s="2" t="s">
        <v>140</v>
      </c>
      <c r="D277" s="2" t="s">
        <v>141</v>
      </c>
      <c r="E277" s="2" t="s">
        <v>58</v>
      </c>
      <c r="F277" s="4">
        <v>17500</v>
      </c>
      <c r="G277" s="5">
        <v>1</v>
      </c>
      <c r="H277" s="6">
        <v>5</v>
      </c>
      <c r="I277" s="7">
        <f t="shared" si="20"/>
        <v>17500</v>
      </c>
      <c r="J277" s="7">
        <f t="shared" si="21"/>
        <v>875</v>
      </c>
      <c r="K277" s="7">
        <f t="shared" si="22"/>
        <v>16625</v>
      </c>
      <c r="L277" s="4">
        <v>55000</v>
      </c>
      <c r="M277" s="7">
        <f t="shared" si="23"/>
        <v>71625</v>
      </c>
      <c r="N277" s="2" t="s">
        <v>59</v>
      </c>
      <c r="O277" t="s">
        <v>23</v>
      </c>
      <c r="P277" s="2" t="s">
        <v>2366</v>
      </c>
      <c r="Q277" s="2">
        <v>4</v>
      </c>
      <c r="R277" s="2" t="s">
        <v>35</v>
      </c>
      <c r="S277" t="str">
        <f t="shared" si="24"/>
        <v>Tue</v>
      </c>
      <c r="T277" t="str">
        <f>VLOOKUP(A277,Status!$A$2:$B$1867,2,FALSE)</f>
        <v>Completed</v>
      </c>
    </row>
    <row r="278" spans="1:20" x14ac:dyDescent="0.3">
      <c r="A278" s="2" t="s">
        <v>532</v>
      </c>
      <c r="B278" s="3">
        <v>45714.037094907413</v>
      </c>
      <c r="C278" s="2" t="s">
        <v>533</v>
      </c>
      <c r="D278" s="2" t="s">
        <v>115</v>
      </c>
      <c r="E278" s="2" t="s">
        <v>50</v>
      </c>
      <c r="F278" s="4">
        <v>26000</v>
      </c>
      <c r="G278" s="5">
        <v>1.7</v>
      </c>
      <c r="H278" s="6">
        <v>0</v>
      </c>
      <c r="I278" s="7">
        <f t="shared" si="20"/>
        <v>44200</v>
      </c>
      <c r="J278" s="7">
        <f t="shared" si="21"/>
        <v>0</v>
      </c>
      <c r="K278" s="7">
        <f t="shared" si="22"/>
        <v>44200</v>
      </c>
      <c r="L278" s="4">
        <v>78000</v>
      </c>
      <c r="M278" s="7">
        <f t="shared" si="23"/>
        <v>122200</v>
      </c>
      <c r="N278" s="2" t="s">
        <v>59</v>
      </c>
      <c r="O278" t="s">
        <v>23</v>
      </c>
      <c r="P278" s="2" t="s">
        <v>2368</v>
      </c>
      <c r="Q278" s="2">
        <v>4</v>
      </c>
      <c r="R278" s="2" t="s">
        <v>24</v>
      </c>
      <c r="S278" t="str">
        <f t="shared" si="24"/>
        <v>Wed</v>
      </c>
      <c r="T278" t="str">
        <f>VLOOKUP(A278,Status!$A$2:$B$1867,2,FALSE)</f>
        <v>Completed</v>
      </c>
    </row>
    <row r="279" spans="1:20" x14ac:dyDescent="0.3">
      <c r="A279" s="2" t="s">
        <v>534</v>
      </c>
      <c r="B279" s="3">
        <v>45714.109097222223</v>
      </c>
      <c r="C279" s="2" t="s">
        <v>535</v>
      </c>
      <c r="D279" s="2" t="s">
        <v>154</v>
      </c>
      <c r="E279" s="2" t="s">
        <v>100</v>
      </c>
      <c r="F279" s="4">
        <v>10000</v>
      </c>
      <c r="G279" s="5">
        <v>0.9</v>
      </c>
      <c r="H279" s="6">
        <v>0</v>
      </c>
      <c r="I279" s="7">
        <f t="shared" si="20"/>
        <v>9000</v>
      </c>
      <c r="J279" s="7">
        <f t="shared" si="21"/>
        <v>0</v>
      </c>
      <c r="K279" s="7">
        <f t="shared" si="22"/>
        <v>9000</v>
      </c>
      <c r="L279" s="4">
        <v>50000</v>
      </c>
      <c r="M279" s="7">
        <f t="shared" si="23"/>
        <v>59000</v>
      </c>
      <c r="N279" s="2" t="s">
        <v>22</v>
      </c>
      <c r="O279" t="s">
        <v>23</v>
      </c>
      <c r="P279" s="2" t="s">
        <v>2366</v>
      </c>
      <c r="Q279" s="2">
        <v>4</v>
      </c>
      <c r="R279" s="2" t="s">
        <v>24</v>
      </c>
      <c r="S279" t="str">
        <f t="shared" si="24"/>
        <v>Wed</v>
      </c>
      <c r="T279" t="str">
        <f>VLOOKUP(A279,Status!$A$2:$B$1867,2,FALSE)</f>
        <v>Completed</v>
      </c>
    </row>
    <row r="280" spans="1:20" x14ac:dyDescent="0.3">
      <c r="A280" s="2" t="s">
        <v>536</v>
      </c>
      <c r="B280" s="3">
        <v>45714.287847222222</v>
      </c>
      <c r="C280" s="2" t="s">
        <v>298</v>
      </c>
      <c r="D280" s="2" t="s">
        <v>65</v>
      </c>
      <c r="E280" s="2" t="s">
        <v>171</v>
      </c>
      <c r="F280" s="4">
        <v>12000</v>
      </c>
      <c r="G280" s="5">
        <v>0.9</v>
      </c>
      <c r="H280" s="6">
        <v>0</v>
      </c>
      <c r="I280" s="7">
        <f t="shared" si="20"/>
        <v>10800</v>
      </c>
      <c r="J280" s="7">
        <f t="shared" si="21"/>
        <v>0</v>
      </c>
      <c r="K280" s="7">
        <f t="shared" si="22"/>
        <v>10800</v>
      </c>
      <c r="L280" s="4">
        <v>89000</v>
      </c>
      <c r="M280" s="7">
        <f t="shared" si="23"/>
        <v>99800</v>
      </c>
      <c r="N280" s="2" t="s">
        <v>29</v>
      </c>
      <c r="O280" t="s">
        <v>23</v>
      </c>
      <c r="P280" s="2" t="s">
        <v>2369</v>
      </c>
      <c r="Q280" s="2">
        <v>2</v>
      </c>
      <c r="R280" s="2" t="s">
        <v>24</v>
      </c>
      <c r="S280" t="str">
        <f t="shared" si="24"/>
        <v>Wed</v>
      </c>
      <c r="T280" t="str">
        <f>VLOOKUP(A280,Status!$A$2:$B$1867,2,FALSE)</f>
        <v>Completed</v>
      </c>
    </row>
    <row r="281" spans="1:20" x14ac:dyDescent="0.3">
      <c r="A281" s="2" t="s">
        <v>537</v>
      </c>
      <c r="B281" s="3">
        <v>45714.343784722223</v>
      </c>
      <c r="C281" s="2" t="s">
        <v>538</v>
      </c>
      <c r="D281" s="2" t="s">
        <v>112</v>
      </c>
      <c r="E281" s="2" t="s">
        <v>58</v>
      </c>
      <c r="F281" s="4">
        <v>17500</v>
      </c>
      <c r="G281" s="5">
        <v>1.8</v>
      </c>
      <c r="H281" s="6">
        <v>0</v>
      </c>
      <c r="I281" s="7">
        <f t="shared" si="20"/>
        <v>31500</v>
      </c>
      <c r="J281" s="7">
        <f t="shared" si="21"/>
        <v>0</v>
      </c>
      <c r="K281" s="7">
        <f t="shared" si="22"/>
        <v>31500</v>
      </c>
      <c r="L281" s="4">
        <v>0</v>
      </c>
      <c r="M281" s="7">
        <f t="shared" si="23"/>
        <v>31500</v>
      </c>
      <c r="N281" s="2" t="s">
        <v>34</v>
      </c>
      <c r="O281" t="s">
        <v>23</v>
      </c>
      <c r="P281" s="2" t="s">
        <v>2367</v>
      </c>
      <c r="Q281" s="2">
        <v>2</v>
      </c>
      <c r="R281" s="2" t="s">
        <v>35</v>
      </c>
      <c r="S281" t="str">
        <f t="shared" si="24"/>
        <v>Wed</v>
      </c>
      <c r="T281" t="str">
        <f>VLOOKUP(A281,Status!$A$2:$B$1867,2,FALSE)</f>
        <v>Completed</v>
      </c>
    </row>
    <row r="282" spans="1:20" x14ac:dyDescent="0.3">
      <c r="A282" s="2" t="s">
        <v>539</v>
      </c>
      <c r="B282" s="3">
        <v>45714.345416666663</v>
      </c>
      <c r="C282" s="2" t="s">
        <v>540</v>
      </c>
      <c r="D282" s="2" t="s">
        <v>99</v>
      </c>
      <c r="E282" s="2" t="s">
        <v>36</v>
      </c>
      <c r="F282" s="4">
        <v>13500</v>
      </c>
      <c r="G282" s="5">
        <v>2.7</v>
      </c>
      <c r="H282" s="6">
        <v>0</v>
      </c>
      <c r="I282" s="7">
        <f t="shared" si="20"/>
        <v>36450</v>
      </c>
      <c r="J282" s="7">
        <f t="shared" si="21"/>
        <v>0</v>
      </c>
      <c r="K282" s="7">
        <f t="shared" si="22"/>
        <v>36450</v>
      </c>
      <c r="L282" s="4">
        <v>97000</v>
      </c>
      <c r="M282" s="7">
        <f t="shared" si="23"/>
        <v>133450</v>
      </c>
      <c r="N282" s="2" t="s">
        <v>29</v>
      </c>
      <c r="O282" t="s">
        <v>116</v>
      </c>
      <c r="P282" s="2" t="s">
        <v>2368</v>
      </c>
      <c r="Q282" s="2">
        <v>1</v>
      </c>
      <c r="R282" s="2" t="s">
        <v>24</v>
      </c>
      <c r="S282" t="str">
        <f t="shared" si="24"/>
        <v>Wed</v>
      </c>
      <c r="T282" t="str">
        <f>VLOOKUP(A282,Status!$A$2:$B$1867,2,FALSE)</f>
        <v>Cancelled</v>
      </c>
    </row>
    <row r="283" spans="1:20" x14ac:dyDescent="0.3">
      <c r="A283" s="2" t="s">
        <v>541</v>
      </c>
      <c r="B283" s="3">
        <v>45714.384409722217</v>
      </c>
      <c r="C283" s="2" t="s">
        <v>542</v>
      </c>
      <c r="D283" s="2" t="s">
        <v>253</v>
      </c>
      <c r="E283" s="2" t="s">
        <v>54</v>
      </c>
      <c r="F283" s="4">
        <v>14000</v>
      </c>
      <c r="G283" s="5">
        <v>1</v>
      </c>
      <c r="H283" s="6">
        <v>0</v>
      </c>
      <c r="I283" s="7">
        <f t="shared" si="20"/>
        <v>14000</v>
      </c>
      <c r="J283" s="7">
        <f t="shared" si="21"/>
        <v>0</v>
      </c>
      <c r="K283" s="7">
        <f t="shared" si="22"/>
        <v>14000</v>
      </c>
      <c r="L283" s="4">
        <v>18000</v>
      </c>
      <c r="M283" s="7">
        <f t="shared" si="23"/>
        <v>32000</v>
      </c>
      <c r="N283" s="2" t="s">
        <v>22</v>
      </c>
      <c r="O283" t="s">
        <v>116</v>
      </c>
      <c r="P283" s="2" t="s">
        <v>2366</v>
      </c>
      <c r="Q283" s="2">
        <v>5</v>
      </c>
      <c r="R283" s="2" t="s">
        <v>35</v>
      </c>
      <c r="S283" t="str">
        <f t="shared" si="24"/>
        <v>Wed</v>
      </c>
      <c r="T283" t="str">
        <f>VLOOKUP(A283,Status!$A$2:$B$1867,2,FALSE)</f>
        <v>Cancelled</v>
      </c>
    </row>
    <row r="284" spans="1:20" x14ac:dyDescent="0.3">
      <c r="A284" s="2" t="s">
        <v>543</v>
      </c>
      <c r="B284" s="3">
        <v>45714.478773148148</v>
      </c>
      <c r="C284" s="2" t="s">
        <v>544</v>
      </c>
      <c r="D284" s="2" t="s">
        <v>99</v>
      </c>
      <c r="E284" s="2" t="s">
        <v>21</v>
      </c>
      <c r="F284" s="4">
        <v>10000</v>
      </c>
      <c r="G284" s="5">
        <v>1</v>
      </c>
      <c r="H284" s="6">
        <v>0</v>
      </c>
      <c r="I284" s="7">
        <f t="shared" si="20"/>
        <v>10000</v>
      </c>
      <c r="J284" s="7">
        <f t="shared" si="21"/>
        <v>0</v>
      </c>
      <c r="K284" s="7">
        <f t="shared" si="22"/>
        <v>10000</v>
      </c>
      <c r="L284" s="4">
        <v>97000</v>
      </c>
      <c r="M284" s="7">
        <f t="shared" si="23"/>
        <v>107000</v>
      </c>
      <c r="N284" s="2" t="s">
        <v>29</v>
      </c>
      <c r="O284" t="s">
        <v>23</v>
      </c>
      <c r="P284" s="2" t="s">
        <v>2371</v>
      </c>
      <c r="Q284" s="2">
        <v>3</v>
      </c>
      <c r="R284" s="2" t="s">
        <v>24</v>
      </c>
      <c r="S284" t="str">
        <f t="shared" si="24"/>
        <v>Wed</v>
      </c>
      <c r="T284" t="str">
        <f>VLOOKUP(A284,Status!$A$2:$B$1867,2,FALSE)</f>
        <v>Completed</v>
      </c>
    </row>
    <row r="285" spans="1:20" x14ac:dyDescent="0.3">
      <c r="A285" s="2" t="s">
        <v>545</v>
      </c>
      <c r="B285" s="3">
        <v>45714.494189814817</v>
      </c>
      <c r="C285" s="2" t="s">
        <v>444</v>
      </c>
      <c r="D285" s="2" t="s">
        <v>27</v>
      </c>
      <c r="E285" s="2" t="s">
        <v>103</v>
      </c>
      <c r="F285" s="4">
        <v>55000</v>
      </c>
      <c r="G285" s="5">
        <v>1.1000000000000001</v>
      </c>
      <c r="H285" s="6">
        <v>0</v>
      </c>
      <c r="I285" s="7">
        <f t="shared" si="20"/>
        <v>60500.000000000007</v>
      </c>
      <c r="J285" s="7">
        <f t="shared" si="21"/>
        <v>0</v>
      </c>
      <c r="K285" s="7">
        <f t="shared" si="22"/>
        <v>60500.000000000007</v>
      </c>
      <c r="L285" s="4">
        <v>17000</v>
      </c>
      <c r="M285" s="7">
        <f t="shared" si="23"/>
        <v>77500</v>
      </c>
      <c r="N285" s="2" t="s">
        <v>29</v>
      </c>
      <c r="O285" t="s">
        <v>23</v>
      </c>
      <c r="P285" s="2" t="s">
        <v>2366</v>
      </c>
      <c r="Q285" s="2">
        <v>2</v>
      </c>
      <c r="R285" s="2" t="s">
        <v>35</v>
      </c>
      <c r="S285" t="str">
        <f t="shared" si="24"/>
        <v>Wed</v>
      </c>
      <c r="T285" t="str">
        <f>VLOOKUP(A285,Status!$A$2:$B$1867,2,FALSE)</f>
        <v>Completed</v>
      </c>
    </row>
    <row r="286" spans="1:20" x14ac:dyDescent="0.3">
      <c r="A286" s="2" t="s">
        <v>546</v>
      </c>
      <c r="B286" s="3">
        <v>45714.651331018518</v>
      </c>
      <c r="C286" s="2" t="s">
        <v>324</v>
      </c>
      <c r="D286" s="2" t="s">
        <v>99</v>
      </c>
      <c r="E286" s="2" t="s">
        <v>50</v>
      </c>
      <c r="F286" s="4">
        <v>26000</v>
      </c>
      <c r="G286" s="5">
        <v>1.2</v>
      </c>
      <c r="H286" s="6">
        <v>0</v>
      </c>
      <c r="I286" s="7">
        <f t="shared" si="20"/>
        <v>31200</v>
      </c>
      <c r="J286" s="7">
        <f t="shared" si="21"/>
        <v>0</v>
      </c>
      <c r="K286" s="7">
        <f t="shared" si="22"/>
        <v>31200</v>
      </c>
      <c r="L286" s="4">
        <v>97000</v>
      </c>
      <c r="M286" s="7">
        <f t="shared" si="23"/>
        <v>128200</v>
      </c>
      <c r="N286" s="2" t="s">
        <v>22</v>
      </c>
      <c r="O286" t="s">
        <v>23</v>
      </c>
      <c r="P286" s="2" t="s">
        <v>2369</v>
      </c>
      <c r="Q286" s="2">
        <v>2</v>
      </c>
      <c r="R286" s="2" t="s">
        <v>35</v>
      </c>
      <c r="S286" t="str">
        <f t="shared" si="24"/>
        <v>Wed</v>
      </c>
      <c r="T286" t="str">
        <f>VLOOKUP(A286,Status!$A$2:$B$1867,2,FALSE)</f>
        <v>Completed</v>
      </c>
    </row>
    <row r="287" spans="1:20" x14ac:dyDescent="0.3">
      <c r="A287" s="2" t="s">
        <v>547</v>
      </c>
      <c r="B287" s="3">
        <v>45714.665451388893</v>
      </c>
      <c r="C287" s="2" t="s">
        <v>548</v>
      </c>
      <c r="D287" s="2" t="s">
        <v>165</v>
      </c>
      <c r="E287" s="2" t="s">
        <v>28</v>
      </c>
      <c r="F287" s="4">
        <v>15000</v>
      </c>
      <c r="G287" s="5">
        <v>0.8</v>
      </c>
      <c r="H287" s="6">
        <v>0</v>
      </c>
      <c r="I287" s="7">
        <f t="shared" si="20"/>
        <v>12000</v>
      </c>
      <c r="J287" s="7">
        <f t="shared" si="21"/>
        <v>0</v>
      </c>
      <c r="K287" s="7">
        <f t="shared" si="22"/>
        <v>12000</v>
      </c>
      <c r="L287" s="4">
        <v>49000</v>
      </c>
      <c r="M287" s="7">
        <f t="shared" si="23"/>
        <v>61000</v>
      </c>
      <c r="N287" s="2" t="s">
        <v>29</v>
      </c>
      <c r="O287" t="s">
        <v>23</v>
      </c>
      <c r="P287" s="2" t="s">
        <v>2369</v>
      </c>
      <c r="Q287" s="2">
        <v>5</v>
      </c>
      <c r="R287" s="2" t="s">
        <v>24</v>
      </c>
      <c r="S287" t="str">
        <f t="shared" si="24"/>
        <v>Wed</v>
      </c>
      <c r="T287" t="str">
        <f>VLOOKUP(A287,Status!$A$2:$B$1867,2,FALSE)</f>
        <v>Completed</v>
      </c>
    </row>
    <row r="288" spans="1:20" x14ac:dyDescent="0.3">
      <c r="A288" s="2" t="s">
        <v>549</v>
      </c>
      <c r="B288" s="3">
        <v>45714.671469907407</v>
      </c>
      <c r="C288" s="2" t="s">
        <v>479</v>
      </c>
      <c r="D288" s="2" t="s">
        <v>45</v>
      </c>
      <c r="E288" s="2" t="s">
        <v>103</v>
      </c>
      <c r="F288" s="4">
        <v>55000</v>
      </c>
      <c r="G288" s="5">
        <v>0.4</v>
      </c>
      <c r="H288" s="6">
        <v>0</v>
      </c>
      <c r="I288" s="7">
        <f t="shared" si="20"/>
        <v>22000</v>
      </c>
      <c r="J288" s="7">
        <f t="shared" si="21"/>
        <v>0</v>
      </c>
      <c r="K288" s="7">
        <f t="shared" si="22"/>
        <v>22000</v>
      </c>
      <c r="L288" s="4">
        <v>43000</v>
      </c>
      <c r="M288" s="7">
        <f t="shared" si="23"/>
        <v>65000</v>
      </c>
      <c r="N288" s="2" t="s">
        <v>59</v>
      </c>
      <c r="O288" t="s">
        <v>23</v>
      </c>
      <c r="P288" s="2" t="s">
        <v>2371</v>
      </c>
      <c r="Q288" s="2">
        <v>2</v>
      </c>
      <c r="R288" s="2" t="s">
        <v>24</v>
      </c>
      <c r="S288" t="str">
        <f t="shared" si="24"/>
        <v>Wed</v>
      </c>
      <c r="T288" t="str">
        <f>VLOOKUP(A288,Status!$A$2:$B$1867,2,FALSE)</f>
        <v>Completed</v>
      </c>
    </row>
    <row r="289" spans="1:20" x14ac:dyDescent="0.3">
      <c r="A289" s="2" t="s">
        <v>550</v>
      </c>
      <c r="B289" s="3">
        <v>45714.700844907413</v>
      </c>
      <c r="C289" s="2" t="s">
        <v>538</v>
      </c>
      <c r="D289" s="2" t="s">
        <v>112</v>
      </c>
      <c r="E289" s="2" t="s">
        <v>33</v>
      </c>
      <c r="F289" s="4">
        <v>20000</v>
      </c>
      <c r="G289" s="5">
        <v>0.8</v>
      </c>
      <c r="H289" s="6">
        <v>0</v>
      </c>
      <c r="I289" s="7">
        <f t="shared" si="20"/>
        <v>16000</v>
      </c>
      <c r="J289" s="7">
        <f t="shared" si="21"/>
        <v>0</v>
      </c>
      <c r="K289" s="7">
        <f t="shared" si="22"/>
        <v>16000</v>
      </c>
      <c r="L289" s="4">
        <v>0</v>
      </c>
      <c r="M289" s="7">
        <f t="shared" si="23"/>
        <v>16000</v>
      </c>
      <c r="N289" s="2" t="s">
        <v>22</v>
      </c>
      <c r="O289" t="s">
        <v>23</v>
      </c>
      <c r="P289" s="2" t="s">
        <v>2366</v>
      </c>
      <c r="Q289" s="2">
        <v>4</v>
      </c>
      <c r="R289" s="2" t="s">
        <v>35</v>
      </c>
      <c r="S289" t="str">
        <f t="shared" si="24"/>
        <v>Wed</v>
      </c>
      <c r="T289" t="str">
        <f>VLOOKUP(A289,Status!$A$2:$B$1867,2,FALSE)</f>
        <v>Completed</v>
      </c>
    </row>
    <row r="290" spans="1:20" x14ac:dyDescent="0.3">
      <c r="A290" s="2" t="s">
        <v>550</v>
      </c>
      <c r="B290" s="3">
        <v>45714.700844907413</v>
      </c>
      <c r="C290" s="2" t="s">
        <v>538</v>
      </c>
      <c r="D290" s="2" t="s">
        <v>112</v>
      </c>
      <c r="E290" s="2" t="s">
        <v>171</v>
      </c>
      <c r="F290" s="4">
        <v>12000</v>
      </c>
      <c r="G290" s="5">
        <v>1.1000000000000001</v>
      </c>
      <c r="H290" s="6">
        <v>0</v>
      </c>
      <c r="I290" s="7">
        <f t="shared" si="20"/>
        <v>13200.000000000002</v>
      </c>
      <c r="J290" s="7">
        <f t="shared" si="21"/>
        <v>0</v>
      </c>
      <c r="K290" s="7">
        <f t="shared" si="22"/>
        <v>13200.000000000002</v>
      </c>
      <c r="L290" s="4">
        <v>0</v>
      </c>
      <c r="M290" s="7">
        <f t="shared" si="23"/>
        <v>13200.000000000002</v>
      </c>
      <c r="N290" s="2" t="s">
        <v>22</v>
      </c>
      <c r="O290" t="s">
        <v>23</v>
      </c>
      <c r="P290" s="2" t="s">
        <v>2366</v>
      </c>
      <c r="Q290" s="2">
        <v>4</v>
      </c>
      <c r="R290" s="2" t="s">
        <v>35</v>
      </c>
      <c r="S290" t="str">
        <f t="shared" si="24"/>
        <v>Wed</v>
      </c>
      <c r="T290" t="str">
        <f>VLOOKUP(A290,Status!$A$2:$B$1867,2,FALSE)</f>
        <v>Completed</v>
      </c>
    </row>
    <row r="291" spans="1:20" x14ac:dyDescent="0.3">
      <c r="A291" s="2" t="s">
        <v>551</v>
      </c>
      <c r="B291" s="3">
        <v>45714.787951388891</v>
      </c>
      <c r="C291" s="2" t="s">
        <v>193</v>
      </c>
      <c r="D291" s="2" t="s">
        <v>99</v>
      </c>
      <c r="E291" s="2" t="s">
        <v>58</v>
      </c>
      <c r="F291" s="4">
        <v>17500</v>
      </c>
      <c r="G291" s="5">
        <v>2.6</v>
      </c>
      <c r="H291" s="6">
        <v>0</v>
      </c>
      <c r="I291" s="7">
        <f t="shared" si="20"/>
        <v>45500</v>
      </c>
      <c r="J291" s="7">
        <f t="shared" si="21"/>
        <v>0</v>
      </c>
      <c r="K291" s="7">
        <f t="shared" si="22"/>
        <v>45500</v>
      </c>
      <c r="L291" s="4">
        <v>97000</v>
      </c>
      <c r="M291" s="7">
        <f t="shared" si="23"/>
        <v>142500</v>
      </c>
      <c r="N291" s="2" t="s">
        <v>59</v>
      </c>
      <c r="O291" t="s">
        <v>23</v>
      </c>
      <c r="P291" s="2" t="s">
        <v>2368</v>
      </c>
      <c r="Q291" s="2">
        <v>5</v>
      </c>
      <c r="R291" s="2" t="s">
        <v>24</v>
      </c>
      <c r="S291" t="str">
        <f t="shared" si="24"/>
        <v>Wed</v>
      </c>
      <c r="T291" t="str">
        <f>VLOOKUP(A291,Status!$A$2:$B$1867,2,FALSE)</f>
        <v>Completed</v>
      </c>
    </row>
    <row r="292" spans="1:20" x14ac:dyDescent="0.3">
      <c r="A292" s="2" t="s">
        <v>552</v>
      </c>
      <c r="B292" s="3">
        <v>45714.847187500003</v>
      </c>
      <c r="C292" s="2" t="s">
        <v>346</v>
      </c>
      <c r="D292" s="2" t="s">
        <v>109</v>
      </c>
      <c r="E292" s="2" t="s">
        <v>21</v>
      </c>
      <c r="F292" s="4">
        <v>10000</v>
      </c>
      <c r="G292" s="5">
        <v>2</v>
      </c>
      <c r="H292" s="6">
        <v>0</v>
      </c>
      <c r="I292" s="7">
        <f t="shared" si="20"/>
        <v>20000</v>
      </c>
      <c r="J292" s="7">
        <f t="shared" si="21"/>
        <v>0</v>
      </c>
      <c r="K292" s="7">
        <f t="shared" si="22"/>
        <v>20000</v>
      </c>
      <c r="L292" s="4">
        <v>72000</v>
      </c>
      <c r="M292" s="7">
        <f t="shared" si="23"/>
        <v>92000</v>
      </c>
      <c r="N292" s="2" t="s">
        <v>59</v>
      </c>
      <c r="O292" t="s">
        <v>23</v>
      </c>
      <c r="P292" s="2" t="s">
        <v>2366</v>
      </c>
      <c r="Q292" s="2">
        <v>5</v>
      </c>
      <c r="R292" s="2" t="s">
        <v>24</v>
      </c>
      <c r="S292" t="str">
        <f t="shared" si="24"/>
        <v>Wed</v>
      </c>
      <c r="T292" t="str">
        <f>VLOOKUP(A292,Status!$A$2:$B$1867,2,FALSE)</f>
        <v>Completed</v>
      </c>
    </row>
    <row r="293" spans="1:20" x14ac:dyDescent="0.3">
      <c r="A293" s="2" t="s">
        <v>553</v>
      </c>
      <c r="B293" s="3">
        <v>45715.012175925927</v>
      </c>
      <c r="C293" s="2" t="s">
        <v>208</v>
      </c>
      <c r="D293" s="2" t="s">
        <v>134</v>
      </c>
      <c r="E293" s="2" t="s">
        <v>42</v>
      </c>
      <c r="F293" s="4">
        <v>40000</v>
      </c>
      <c r="G293" s="5">
        <v>0.3</v>
      </c>
      <c r="H293" s="6">
        <v>0</v>
      </c>
      <c r="I293" s="7">
        <f t="shared" si="20"/>
        <v>12000</v>
      </c>
      <c r="J293" s="7">
        <f t="shared" si="21"/>
        <v>0</v>
      </c>
      <c r="K293" s="7">
        <f t="shared" si="22"/>
        <v>12000</v>
      </c>
      <c r="L293" s="4">
        <v>50000</v>
      </c>
      <c r="M293" s="7">
        <f t="shared" si="23"/>
        <v>62000</v>
      </c>
      <c r="N293" s="2" t="s">
        <v>59</v>
      </c>
      <c r="O293" t="s">
        <v>23</v>
      </c>
      <c r="P293" s="2" t="s">
        <v>2369</v>
      </c>
      <c r="Q293" s="2">
        <v>2</v>
      </c>
      <c r="R293" s="2" t="s">
        <v>24</v>
      </c>
      <c r="S293" t="str">
        <f t="shared" si="24"/>
        <v>Thu</v>
      </c>
      <c r="T293" t="str">
        <f>VLOOKUP(A293,Status!$A$2:$B$1867,2,FALSE)</f>
        <v>Completed</v>
      </c>
    </row>
    <row r="294" spans="1:20" x14ac:dyDescent="0.3">
      <c r="A294" s="2" t="s">
        <v>554</v>
      </c>
      <c r="B294" s="3">
        <v>45715.292592592603</v>
      </c>
      <c r="C294" s="2" t="s">
        <v>140</v>
      </c>
      <c r="D294" s="2" t="s">
        <v>141</v>
      </c>
      <c r="E294" s="2" t="s">
        <v>96</v>
      </c>
      <c r="F294" s="4">
        <v>9500</v>
      </c>
      <c r="G294" s="5">
        <v>0.5</v>
      </c>
      <c r="H294" s="6">
        <v>0</v>
      </c>
      <c r="I294" s="7">
        <f t="shared" si="20"/>
        <v>4750</v>
      </c>
      <c r="J294" s="7">
        <f t="shared" si="21"/>
        <v>0</v>
      </c>
      <c r="K294" s="7">
        <f t="shared" si="22"/>
        <v>4750</v>
      </c>
      <c r="L294" s="4">
        <v>55000</v>
      </c>
      <c r="M294" s="7">
        <f t="shared" si="23"/>
        <v>59750</v>
      </c>
      <c r="N294" s="2" t="s">
        <v>34</v>
      </c>
      <c r="O294" t="s">
        <v>23</v>
      </c>
      <c r="P294" s="2" t="s">
        <v>2369</v>
      </c>
      <c r="Q294" s="2">
        <v>1</v>
      </c>
      <c r="R294" s="2" t="s">
        <v>35</v>
      </c>
      <c r="S294" t="str">
        <f t="shared" si="24"/>
        <v>Thu</v>
      </c>
      <c r="T294" t="str">
        <f>VLOOKUP(A294,Status!$A$2:$B$1867,2,FALSE)</f>
        <v>Completed</v>
      </c>
    </row>
    <row r="295" spans="1:20" x14ac:dyDescent="0.3">
      <c r="A295" s="2" t="s">
        <v>555</v>
      </c>
      <c r="B295" s="3">
        <v>45715.437824074077</v>
      </c>
      <c r="C295" s="2" t="s">
        <v>556</v>
      </c>
      <c r="D295" s="2" t="s">
        <v>154</v>
      </c>
      <c r="E295" s="2" t="s">
        <v>96</v>
      </c>
      <c r="F295" s="4">
        <v>9500</v>
      </c>
      <c r="G295" s="5">
        <v>0.8</v>
      </c>
      <c r="H295" s="6">
        <v>0</v>
      </c>
      <c r="I295" s="7">
        <f t="shared" si="20"/>
        <v>7600</v>
      </c>
      <c r="J295" s="7">
        <f t="shared" si="21"/>
        <v>0</v>
      </c>
      <c r="K295" s="7">
        <f t="shared" si="22"/>
        <v>7600</v>
      </c>
      <c r="L295" s="4">
        <v>50000</v>
      </c>
      <c r="M295" s="7">
        <f t="shared" si="23"/>
        <v>57600</v>
      </c>
      <c r="N295" s="2" t="s">
        <v>22</v>
      </c>
      <c r="O295" t="s">
        <v>23</v>
      </c>
      <c r="P295" s="2" t="s">
        <v>2369</v>
      </c>
      <c r="Q295" s="2">
        <v>2</v>
      </c>
      <c r="R295" s="2" t="s">
        <v>24</v>
      </c>
      <c r="S295" t="str">
        <f t="shared" si="24"/>
        <v>Thu</v>
      </c>
      <c r="T295" t="str">
        <f>VLOOKUP(A295,Status!$A$2:$B$1867,2,FALSE)</f>
        <v>Completed</v>
      </c>
    </row>
    <row r="296" spans="1:20" x14ac:dyDescent="0.3">
      <c r="A296" s="2" t="s">
        <v>557</v>
      </c>
      <c r="B296" s="3">
        <v>45715.454571759263</v>
      </c>
      <c r="C296" s="2" t="s">
        <v>493</v>
      </c>
      <c r="D296" s="2" t="s">
        <v>99</v>
      </c>
      <c r="E296" s="2" t="s">
        <v>50</v>
      </c>
      <c r="F296" s="4">
        <v>26000</v>
      </c>
      <c r="G296" s="5">
        <v>1.7</v>
      </c>
      <c r="H296" s="6">
        <v>0</v>
      </c>
      <c r="I296" s="7">
        <f t="shared" si="20"/>
        <v>44200</v>
      </c>
      <c r="J296" s="7">
        <f t="shared" si="21"/>
        <v>0</v>
      </c>
      <c r="K296" s="7">
        <f t="shared" si="22"/>
        <v>44200</v>
      </c>
      <c r="L296" s="4">
        <v>97000</v>
      </c>
      <c r="M296" s="7">
        <f t="shared" si="23"/>
        <v>141200</v>
      </c>
      <c r="N296" s="2" t="s">
        <v>59</v>
      </c>
      <c r="O296" t="s">
        <v>23</v>
      </c>
      <c r="P296" s="2" t="s">
        <v>2368</v>
      </c>
      <c r="Q296" s="2">
        <v>5</v>
      </c>
      <c r="R296" s="2" t="s">
        <v>24</v>
      </c>
      <c r="S296" t="str">
        <f t="shared" si="24"/>
        <v>Thu</v>
      </c>
      <c r="T296" t="str">
        <f>VLOOKUP(A296,Status!$A$2:$B$1867,2,FALSE)</f>
        <v>Completed</v>
      </c>
    </row>
    <row r="297" spans="1:20" x14ac:dyDescent="0.3">
      <c r="A297" s="2" t="s">
        <v>558</v>
      </c>
      <c r="B297" s="3">
        <v>45715.469872685193</v>
      </c>
      <c r="C297" s="2" t="s">
        <v>559</v>
      </c>
      <c r="D297" s="2" t="s">
        <v>426</v>
      </c>
      <c r="E297" s="2" t="s">
        <v>162</v>
      </c>
      <c r="F297" s="4">
        <v>115000</v>
      </c>
      <c r="G297" s="5">
        <v>1.1000000000000001</v>
      </c>
      <c r="H297" s="6">
        <v>0</v>
      </c>
      <c r="I297" s="7">
        <f t="shared" si="20"/>
        <v>126500.00000000001</v>
      </c>
      <c r="J297" s="7">
        <f t="shared" si="21"/>
        <v>0</v>
      </c>
      <c r="K297" s="7">
        <f t="shared" si="22"/>
        <v>126500.00000000001</v>
      </c>
      <c r="L297" s="4">
        <v>67000</v>
      </c>
      <c r="M297" s="7">
        <f t="shared" si="23"/>
        <v>193500</v>
      </c>
      <c r="N297" s="2" t="s">
        <v>29</v>
      </c>
      <c r="O297" t="s">
        <v>23</v>
      </c>
      <c r="P297" s="2" t="s">
        <v>2371</v>
      </c>
      <c r="Q297" s="2">
        <v>2</v>
      </c>
      <c r="R297" s="2" t="s">
        <v>24</v>
      </c>
      <c r="S297" t="str">
        <f t="shared" si="24"/>
        <v>Thu</v>
      </c>
      <c r="T297" t="str">
        <f>VLOOKUP(A297,Status!$A$2:$B$1867,2,FALSE)</f>
        <v>Completed</v>
      </c>
    </row>
    <row r="298" spans="1:20" x14ac:dyDescent="0.3">
      <c r="A298" s="2" t="s">
        <v>560</v>
      </c>
      <c r="B298" s="3">
        <v>45715.504895833343</v>
      </c>
      <c r="C298" s="2" t="s">
        <v>561</v>
      </c>
      <c r="D298" s="2" t="s">
        <v>75</v>
      </c>
      <c r="E298" s="2" t="s">
        <v>46</v>
      </c>
      <c r="F298" s="4">
        <v>10500</v>
      </c>
      <c r="G298" s="5">
        <v>1.5</v>
      </c>
      <c r="H298" s="6">
        <v>0</v>
      </c>
      <c r="I298" s="7">
        <f t="shared" si="20"/>
        <v>15750</v>
      </c>
      <c r="J298" s="7">
        <f t="shared" si="21"/>
        <v>0</v>
      </c>
      <c r="K298" s="7">
        <f t="shared" si="22"/>
        <v>15750</v>
      </c>
      <c r="L298" s="4">
        <v>74000</v>
      </c>
      <c r="M298" s="7">
        <f t="shared" si="23"/>
        <v>89750</v>
      </c>
      <c r="N298" s="2" t="s">
        <v>59</v>
      </c>
      <c r="O298" t="s">
        <v>23</v>
      </c>
      <c r="P298" s="2" t="s">
        <v>2367</v>
      </c>
      <c r="Q298" s="2">
        <v>4</v>
      </c>
      <c r="R298" s="2" t="s">
        <v>24</v>
      </c>
      <c r="S298" t="str">
        <f t="shared" si="24"/>
        <v>Thu</v>
      </c>
      <c r="T298" t="str">
        <f>VLOOKUP(A298,Status!$A$2:$B$1867,2,FALSE)</f>
        <v>Completed</v>
      </c>
    </row>
    <row r="299" spans="1:20" x14ac:dyDescent="0.3">
      <c r="A299" s="2" t="s">
        <v>562</v>
      </c>
      <c r="B299" s="3">
        <v>45715.510138888887</v>
      </c>
      <c r="C299" s="2" t="s">
        <v>563</v>
      </c>
      <c r="D299" s="2" t="s">
        <v>32</v>
      </c>
      <c r="E299" s="2" t="s">
        <v>76</v>
      </c>
      <c r="F299" s="4">
        <v>45000</v>
      </c>
      <c r="G299" s="5">
        <v>1.2</v>
      </c>
      <c r="H299" s="6">
        <v>0</v>
      </c>
      <c r="I299" s="7">
        <f t="shared" si="20"/>
        <v>54000</v>
      </c>
      <c r="J299" s="7">
        <f t="shared" si="21"/>
        <v>0</v>
      </c>
      <c r="K299" s="7">
        <f t="shared" si="22"/>
        <v>54000</v>
      </c>
      <c r="L299" s="4">
        <v>76000</v>
      </c>
      <c r="M299" s="7">
        <f t="shared" si="23"/>
        <v>130000</v>
      </c>
      <c r="N299" s="2" t="s">
        <v>29</v>
      </c>
      <c r="O299" t="s">
        <v>70</v>
      </c>
      <c r="P299" s="2" t="s">
        <v>2371</v>
      </c>
      <c r="Q299" s="2">
        <v>2</v>
      </c>
      <c r="R299" s="2" t="s">
        <v>24</v>
      </c>
      <c r="S299" t="str">
        <f t="shared" si="24"/>
        <v>Thu</v>
      </c>
      <c r="T299" t="str">
        <f>VLOOKUP(A299,Status!$A$2:$B$1867,2,FALSE)</f>
        <v>Returned</v>
      </c>
    </row>
    <row r="300" spans="1:20" x14ac:dyDescent="0.3">
      <c r="A300" s="2" t="s">
        <v>564</v>
      </c>
      <c r="B300" s="3">
        <v>45715.519305555557</v>
      </c>
      <c r="C300" s="2" t="s">
        <v>38</v>
      </c>
      <c r="D300" s="2" t="s">
        <v>27</v>
      </c>
      <c r="E300" s="2" t="s">
        <v>42</v>
      </c>
      <c r="F300" s="4">
        <v>40000</v>
      </c>
      <c r="G300" s="5">
        <v>1.6</v>
      </c>
      <c r="H300" s="6">
        <v>0</v>
      </c>
      <c r="I300" s="7">
        <f t="shared" si="20"/>
        <v>64000</v>
      </c>
      <c r="J300" s="7">
        <f t="shared" si="21"/>
        <v>0</v>
      </c>
      <c r="K300" s="7">
        <f t="shared" si="22"/>
        <v>64000</v>
      </c>
      <c r="L300" s="4">
        <v>17000</v>
      </c>
      <c r="M300" s="7">
        <f t="shared" si="23"/>
        <v>81000</v>
      </c>
      <c r="N300" s="2" t="s">
        <v>29</v>
      </c>
      <c r="O300" t="s">
        <v>116</v>
      </c>
      <c r="P300" s="2" t="s">
        <v>2371</v>
      </c>
      <c r="Q300" s="2">
        <v>4</v>
      </c>
      <c r="R300" s="2" t="s">
        <v>24</v>
      </c>
      <c r="S300" t="str">
        <f t="shared" si="24"/>
        <v>Thu</v>
      </c>
      <c r="T300" t="str">
        <f>VLOOKUP(A300,Status!$A$2:$B$1867,2,FALSE)</f>
        <v>Cancelled</v>
      </c>
    </row>
    <row r="301" spans="1:20" x14ac:dyDescent="0.3">
      <c r="A301" s="2" t="s">
        <v>565</v>
      </c>
      <c r="B301" s="3">
        <v>45715.55878472222</v>
      </c>
      <c r="C301" s="2" t="s">
        <v>506</v>
      </c>
      <c r="D301" s="2" t="s">
        <v>174</v>
      </c>
      <c r="E301" s="2" t="s">
        <v>81</v>
      </c>
      <c r="F301" s="4">
        <v>15000</v>
      </c>
      <c r="G301" s="5">
        <v>1.4</v>
      </c>
      <c r="H301" s="6">
        <v>0</v>
      </c>
      <c r="I301" s="7">
        <f t="shared" si="20"/>
        <v>21000</v>
      </c>
      <c r="J301" s="7">
        <f t="shared" si="21"/>
        <v>0</v>
      </c>
      <c r="K301" s="7">
        <f t="shared" si="22"/>
        <v>21000</v>
      </c>
      <c r="L301" s="4">
        <v>48000</v>
      </c>
      <c r="M301" s="7">
        <f t="shared" si="23"/>
        <v>69000</v>
      </c>
      <c r="N301" s="2" t="s">
        <v>34</v>
      </c>
      <c r="O301" t="s">
        <v>23</v>
      </c>
      <c r="P301" s="2" t="s">
        <v>2368</v>
      </c>
      <c r="Q301" s="2">
        <v>3</v>
      </c>
      <c r="R301" s="2" t="s">
        <v>24</v>
      </c>
      <c r="S301" t="str">
        <f t="shared" si="24"/>
        <v>Thu</v>
      </c>
      <c r="T301" t="str">
        <f>VLOOKUP(A301,Status!$A$2:$B$1867,2,FALSE)</f>
        <v>Completed</v>
      </c>
    </row>
    <row r="302" spans="1:20" x14ac:dyDescent="0.3">
      <c r="A302" s="2" t="s">
        <v>565</v>
      </c>
      <c r="B302" s="3">
        <v>45715.55878472222</v>
      </c>
      <c r="C302" s="2" t="s">
        <v>506</v>
      </c>
      <c r="D302" s="2" t="s">
        <v>174</v>
      </c>
      <c r="E302" s="2" t="s">
        <v>36</v>
      </c>
      <c r="F302" s="4">
        <v>13500</v>
      </c>
      <c r="G302" s="5">
        <v>1.3</v>
      </c>
      <c r="H302" s="6">
        <v>0</v>
      </c>
      <c r="I302" s="7">
        <f t="shared" si="20"/>
        <v>17550</v>
      </c>
      <c r="J302" s="7">
        <f t="shared" si="21"/>
        <v>0</v>
      </c>
      <c r="K302" s="7">
        <f t="shared" si="22"/>
        <v>17550</v>
      </c>
      <c r="L302" s="4">
        <v>0</v>
      </c>
      <c r="M302" s="7">
        <f t="shared" si="23"/>
        <v>17550</v>
      </c>
      <c r="N302" s="2" t="s">
        <v>34</v>
      </c>
      <c r="O302" t="s">
        <v>23</v>
      </c>
      <c r="P302" s="2" t="s">
        <v>2368</v>
      </c>
      <c r="Q302" s="2">
        <v>3</v>
      </c>
      <c r="R302" s="2" t="s">
        <v>24</v>
      </c>
      <c r="S302" t="str">
        <f t="shared" si="24"/>
        <v>Thu</v>
      </c>
      <c r="T302" t="str">
        <f>VLOOKUP(A302,Status!$A$2:$B$1867,2,FALSE)</f>
        <v>Completed</v>
      </c>
    </row>
    <row r="303" spans="1:20" x14ac:dyDescent="0.3">
      <c r="A303" s="2" t="s">
        <v>566</v>
      </c>
      <c r="B303" s="3">
        <v>45715.607233796298</v>
      </c>
      <c r="C303" s="2" t="s">
        <v>567</v>
      </c>
      <c r="D303" s="2" t="s">
        <v>53</v>
      </c>
      <c r="E303" s="2" t="s">
        <v>21</v>
      </c>
      <c r="F303" s="4">
        <v>10000</v>
      </c>
      <c r="G303" s="5">
        <v>3</v>
      </c>
      <c r="H303" s="6">
        <v>0</v>
      </c>
      <c r="I303" s="7">
        <f t="shared" si="20"/>
        <v>30000</v>
      </c>
      <c r="J303" s="7">
        <f t="shared" si="21"/>
        <v>0</v>
      </c>
      <c r="K303" s="7">
        <f t="shared" si="22"/>
        <v>30000</v>
      </c>
      <c r="L303" s="4">
        <v>80000</v>
      </c>
      <c r="M303" s="7">
        <f t="shared" si="23"/>
        <v>110000</v>
      </c>
      <c r="N303" s="2" t="s">
        <v>34</v>
      </c>
      <c r="O303" t="s">
        <v>23</v>
      </c>
      <c r="P303" s="2" t="s">
        <v>2368</v>
      </c>
      <c r="Q303" s="2">
        <v>1</v>
      </c>
      <c r="R303" s="2" t="s">
        <v>35</v>
      </c>
      <c r="S303" t="str">
        <f t="shared" si="24"/>
        <v>Thu</v>
      </c>
      <c r="T303" t="str">
        <f>VLOOKUP(A303,Status!$A$2:$B$1867,2,FALSE)</f>
        <v>Completed</v>
      </c>
    </row>
    <row r="304" spans="1:20" x14ac:dyDescent="0.3">
      <c r="A304" s="2" t="s">
        <v>568</v>
      </c>
      <c r="B304" s="3">
        <v>45715.625821759262</v>
      </c>
      <c r="C304" s="2" t="s">
        <v>446</v>
      </c>
      <c r="D304" s="2" t="s">
        <v>32</v>
      </c>
      <c r="E304" s="2" t="s">
        <v>21</v>
      </c>
      <c r="F304" s="4">
        <v>10000</v>
      </c>
      <c r="G304" s="5">
        <v>1.4</v>
      </c>
      <c r="H304" s="6">
        <v>0</v>
      </c>
      <c r="I304" s="7">
        <f t="shared" si="20"/>
        <v>14000</v>
      </c>
      <c r="J304" s="7">
        <f t="shared" si="21"/>
        <v>0</v>
      </c>
      <c r="K304" s="7">
        <f t="shared" si="22"/>
        <v>14000</v>
      </c>
      <c r="L304" s="4">
        <v>76000</v>
      </c>
      <c r="M304" s="7">
        <f t="shared" si="23"/>
        <v>90000</v>
      </c>
      <c r="N304" s="2" t="s">
        <v>59</v>
      </c>
      <c r="O304" t="s">
        <v>23</v>
      </c>
      <c r="P304" s="2" t="s">
        <v>2367</v>
      </c>
      <c r="Q304" s="2">
        <v>2</v>
      </c>
      <c r="R304" s="2" t="s">
        <v>24</v>
      </c>
      <c r="S304" t="str">
        <f t="shared" si="24"/>
        <v>Thu</v>
      </c>
      <c r="T304" t="str">
        <f>VLOOKUP(A304,Status!$A$2:$B$1867,2,FALSE)</f>
        <v>Completed</v>
      </c>
    </row>
    <row r="305" spans="1:20" x14ac:dyDescent="0.3">
      <c r="A305" s="2" t="s">
        <v>569</v>
      </c>
      <c r="B305" s="3">
        <v>45715.666307870371</v>
      </c>
      <c r="C305" s="2" t="s">
        <v>72</v>
      </c>
      <c r="D305" s="2" t="s">
        <v>57</v>
      </c>
      <c r="E305" s="2" t="s">
        <v>58</v>
      </c>
      <c r="F305" s="4">
        <v>17500</v>
      </c>
      <c r="G305" s="5">
        <v>1.9</v>
      </c>
      <c r="H305" s="6">
        <v>0</v>
      </c>
      <c r="I305" s="7">
        <f t="shared" si="20"/>
        <v>33250</v>
      </c>
      <c r="J305" s="7">
        <f t="shared" si="21"/>
        <v>0</v>
      </c>
      <c r="K305" s="7">
        <f t="shared" si="22"/>
        <v>33250</v>
      </c>
      <c r="L305" s="4">
        <v>26000</v>
      </c>
      <c r="M305" s="7">
        <f t="shared" si="23"/>
        <v>59250</v>
      </c>
      <c r="N305" s="2" t="s">
        <v>34</v>
      </c>
      <c r="O305" t="s">
        <v>23</v>
      </c>
      <c r="P305" s="2" t="s">
        <v>2371</v>
      </c>
      <c r="Q305" s="2">
        <v>4</v>
      </c>
      <c r="R305" s="2" t="s">
        <v>24</v>
      </c>
      <c r="S305" t="str">
        <f t="shared" si="24"/>
        <v>Thu</v>
      </c>
      <c r="T305" t="str">
        <f>VLOOKUP(A305,Status!$A$2:$B$1867,2,FALSE)</f>
        <v>Completed</v>
      </c>
    </row>
    <row r="306" spans="1:20" x14ac:dyDescent="0.3">
      <c r="A306" s="2" t="s">
        <v>570</v>
      </c>
      <c r="B306" s="3">
        <v>45715.675162037027</v>
      </c>
      <c r="C306" s="2" t="s">
        <v>193</v>
      </c>
      <c r="D306" s="2" t="s">
        <v>99</v>
      </c>
      <c r="E306" s="2" t="s">
        <v>144</v>
      </c>
      <c r="F306" s="4">
        <v>10000</v>
      </c>
      <c r="G306" s="5">
        <v>0.5</v>
      </c>
      <c r="H306" s="6">
        <v>0</v>
      </c>
      <c r="I306" s="7">
        <f t="shared" si="20"/>
        <v>5000</v>
      </c>
      <c r="J306" s="7">
        <f t="shared" si="21"/>
        <v>0</v>
      </c>
      <c r="K306" s="7">
        <f t="shared" si="22"/>
        <v>5000</v>
      </c>
      <c r="L306" s="4">
        <v>97000</v>
      </c>
      <c r="M306" s="7">
        <f t="shared" si="23"/>
        <v>102000</v>
      </c>
      <c r="N306" s="2" t="s">
        <v>34</v>
      </c>
      <c r="O306" t="s">
        <v>23</v>
      </c>
      <c r="P306" s="2" t="s">
        <v>2369</v>
      </c>
      <c r="Q306" s="2">
        <v>4</v>
      </c>
      <c r="R306" s="2" t="s">
        <v>24</v>
      </c>
      <c r="S306" t="str">
        <f t="shared" si="24"/>
        <v>Thu</v>
      </c>
      <c r="T306" t="str">
        <f>VLOOKUP(A306,Status!$A$2:$B$1867,2,FALSE)</f>
        <v>Completed</v>
      </c>
    </row>
    <row r="307" spans="1:20" x14ac:dyDescent="0.3">
      <c r="A307" s="2" t="s">
        <v>571</v>
      </c>
      <c r="B307" s="3">
        <v>45715.736400462964</v>
      </c>
      <c r="C307" s="2" t="s">
        <v>540</v>
      </c>
      <c r="D307" s="2" t="s">
        <v>99</v>
      </c>
      <c r="E307" s="2" t="s">
        <v>144</v>
      </c>
      <c r="F307" s="4">
        <v>10000</v>
      </c>
      <c r="G307" s="5">
        <v>0.5</v>
      </c>
      <c r="H307" s="6">
        <v>0</v>
      </c>
      <c r="I307" s="7">
        <f t="shared" si="20"/>
        <v>5000</v>
      </c>
      <c r="J307" s="7">
        <f t="shared" si="21"/>
        <v>0</v>
      </c>
      <c r="K307" s="7">
        <f t="shared" si="22"/>
        <v>5000</v>
      </c>
      <c r="L307" s="4">
        <v>97000</v>
      </c>
      <c r="M307" s="7">
        <f t="shared" si="23"/>
        <v>102000</v>
      </c>
      <c r="N307" s="2" t="s">
        <v>59</v>
      </c>
      <c r="O307" t="s">
        <v>23</v>
      </c>
      <c r="P307" s="2" t="s">
        <v>2369</v>
      </c>
      <c r="Q307" s="2">
        <v>3</v>
      </c>
      <c r="R307" s="2" t="s">
        <v>24</v>
      </c>
      <c r="S307" t="str">
        <f t="shared" si="24"/>
        <v>Thu</v>
      </c>
      <c r="T307" t="str">
        <f>VLOOKUP(A307,Status!$A$2:$B$1867,2,FALSE)</f>
        <v>Completed</v>
      </c>
    </row>
    <row r="308" spans="1:20" x14ac:dyDescent="0.3">
      <c r="A308" s="2" t="s">
        <v>571</v>
      </c>
      <c r="B308" s="3">
        <v>45715.736400462964</v>
      </c>
      <c r="C308" s="2" t="s">
        <v>540</v>
      </c>
      <c r="D308" s="2" t="s">
        <v>99</v>
      </c>
      <c r="E308" s="2" t="s">
        <v>183</v>
      </c>
      <c r="F308" s="4">
        <v>11000</v>
      </c>
      <c r="G308" s="5">
        <v>2.2000000000000002</v>
      </c>
      <c r="H308" s="6">
        <v>0</v>
      </c>
      <c r="I308" s="7">
        <f t="shared" si="20"/>
        <v>24200.000000000004</v>
      </c>
      <c r="J308" s="7">
        <f t="shared" si="21"/>
        <v>0</v>
      </c>
      <c r="K308" s="7">
        <f t="shared" si="22"/>
        <v>24200.000000000004</v>
      </c>
      <c r="L308" s="4">
        <v>0</v>
      </c>
      <c r="M308" s="7">
        <f t="shared" si="23"/>
        <v>24200.000000000004</v>
      </c>
      <c r="N308" s="2" t="s">
        <v>59</v>
      </c>
      <c r="O308" t="s">
        <v>23</v>
      </c>
      <c r="P308" s="2" t="s">
        <v>2369</v>
      </c>
      <c r="Q308" s="2">
        <v>3</v>
      </c>
      <c r="R308" s="2" t="s">
        <v>24</v>
      </c>
      <c r="S308" t="str">
        <f t="shared" si="24"/>
        <v>Thu</v>
      </c>
      <c r="T308" t="str">
        <f>VLOOKUP(A308,Status!$A$2:$B$1867,2,FALSE)</f>
        <v>Completed</v>
      </c>
    </row>
    <row r="309" spans="1:20" x14ac:dyDescent="0.3">
      <c r="A309" s="2" t="s">
        <v>572</v>
      </c>
      <c r="B309" s="3">
        <v>45715.7421412037</v>
      </c>
      <c r="C309" s="2" t="s">
        <v>573</v>
      </c>
      <c r="D309" s="2" t="s">
        <v>426</v>
      </c>
      <c r="E309" s="2" t="s">
        <v>162</v>
      </c>
      <c r="F309" s="4">
        <v>115000</v>
      </c>
      <c r="G309" s="5">
        <v>0.6</v>
      </c>
      <c r="H309" s="6">
        <v>0</v>
      </c>
      <c r="I309" s="7">
        <f t="shared" si="20"/>
        <v>69000</v>
      </c>
      <c r="J309" s="7">
        <f t="shared" si="21"/>
        <v>0</v>
      </c>
      <c r="K309" s="7">
        <f t="shared" si="22"/>
        <v>69000</v>
      </c>
      <c r="L309" s="4">
        <v>67000</v>
      </c>
      <c r="M309" s="7">
        <f t="shared" si="23"/>
        <v>136000</v>
      </c>
      <c r="N309" s="2" t="s">
        <v>29</v>
      </c>
      <c r="O309" t="s">
        <v>70</v>
      </c>
      <c r="P309" s="2" t="s">
        <v>2366</v>
      </c>
      <c r="Q309" s="2">
        <v>2</v>
      </c>
      <c r="R309" s="2" t="s">
        <v>24</v>
      </c>
      <c r="S309" t="str">
        <f t="shared" si="24"/>
        <v>Thu</v>
      </c>
      <c r="T309" t="str">
        <f>VLOOKUP(A309,Status!$A$2:$B$1867,2,FALSE)</f>
        <v>Returned</v>
      </c>
    </row>
    <row r="310" spans="1:20" x14ac:dyDescent="0.3">
      <c r="A310" s="2" t="s">
        <v>574</v>
      </c>
      <c r="B310" s="3">
        <v>45715.765694444453</v>
      </c>
      <c r="C310" s="2" t="s">
        <v>575</v>
      </c>
      <c r="D310" s="2" t="s">
        <v>85</v>
      </c>
      <c r="E310" s="2" t="s">
        <v>76</v>
      </c>
      <c r="F310" s="4">
        <v>45000</v>
      </c>
      <c r="G310" s="5">
        <v>1.5</v>
      </c>
      <c r="H310" s="6">
        <v>0</v>
      </c>
      <c r="I310" s="7">
        <f t="shared" si="20"/>
        <v>67500</v>
      </c>
      <c r="J310" s="7">
        <f t="shared" si="21"/>
        <v>0</v>
      </c>
      <c r="K310" s="7">
        <f t="shared" si="22"/>
        <v>67500</v>
      </c>
      <c r="L310" s="4">
        <v>30000</v>
      </c>
      <c r="M310" s="7">
        <f t="shared" si="23"/>
        <v>97500</v>
      </c>
      <c r="N310" s="2" t="s">
        <v>22</v>
      </c>
      <c r="O310" t="s">
        <v>70</v>
      </c>
      <c r="P310" s="2" t="s">
        <v>2369</v>
      </c>
      <c r="Q310" s="2">
        <v>2</v>
      </c>
      <c r="R310" s="2" t="s">
        <v>24</v>
      </c>
      <c r="S310" t="str">
        <f t="shared" si="24"/>
        <v>Thu</v>
      </c>
      <c r="T310" t="str">
        <f>VLOOKUP(A310,Status!$A$2:$B$1867,2,FALSE)</f>
        <v>Returned</v>
      </c>
    </row>
    <row r="311" spans="1:20" x14ac:dyDescent="0.3">
      <c r="A311" s="2" t="s">
        <v>576</v>
      </c>
      <c r="B311" s="3">
        <v>45715.784004629633</v>
      </c>
      <c r="C311" s="2" t="s">
        <v>245</v>
      </c>
      <c r="D311" s="2" t="s">
        <v>57</v>
      </c>
      <c r="E311" s="2" t="s">
        <v>42</v>
      </c>
      <c r="F311" s="4">
        <v>40000</v>
      </c>
      <c r="G311" s="5">
        <v>1.9</v>
      </c>
      <c r="H311" s="6">
        <v>0</v>
      </c>
      <c r="I311" s="7">
        <f t="shared" si="20"/>
        <v>76000</v>
      </c>
      <c r="J311" s="7">
        <f t="shared" si="21"/>
        <v>0</v>
      </c>
      <c r="K311" s="7">
        <f t="shared" si="22"/>
        <v>76000</v>
      </c>
      <c r="L311" s="4">
        <v>26000</v>
      </c>
      <c r="M311" s="7">
        <f t="shared" si="23"/>
        <v>102000</v>
      </c>
      <c r="N311" s="2" t="s">
        <v>29</v>
      </c>
      <c r="O311" t="s">
        <v>70</v>
      </c>
      <c r="P311" s="2" t="s">
        <v>2368</v>
      </c>
      <c r="Q311" s="2">
        <v>2</v>
      </c>
      <c r="R311" s="2" t="s">
        <v>24</v>
      </c>
      <c r="S311" t="str">
        <f t="shared" si="24"/>
        <v>Thu</v>
      </c>
      <c r="T311" t="str">
        <f>VLOOKUP(A311,Status!$A$2:$B$1867,2,FALSE)</f>
        <v>Returned</v>
      </c>
    </row>
    <row r="312" spans="1:20" x14ac:dyDescent="0.3">
      <c r="A312" s="2" t="s">
        <v>577</v>
      </c>
      <c r="B312" s="3">
        <v>45715.798576388886</v>
      </c>
      <c r="C312" s="2" t="s">
        <v>94</v>
      </c>
      <c r="D312" s="2" t="s">
        <v>95</v>
      </c>
      <c r="E312" s="2" t="s">
        <v>21</v>
      </c>
      <c r="F312" s="4">
        <v>10000</v>
      </c>
      <c r="G312" s="5">
        <v>1</v>
      </c>
      <c r="H312" s="6">
        <v>0</v>
      </c>
      <c r="I312" s="7">
        <f t="shared" si="20"/>
        <v>10000</v>
      </c>
      <c r="J312" s="7">
        <f t="shared" si="21"/>
        <v>0</v>
      </c>
      <c r="K312" s="7">
        <f t="shared" si="22"/>
        <v>10000</v>
      </c>
      <c r="L312" s="4">
        <v>85000</v>
      </c>
      <c r="M312" s="7">
        <f t="shared" si="23"/>
        <v>95000</v>
      </c>
      <c r="N312" s="2" t="s">
        <v>59</v>
      </c>
      <c r="O312" t="s">
        <v>23</v>
      </c>
      <c r="P312" s="2" t="s">
        <v>2369</v>
      </c>
      <c r="Q312" s="2">
        <v>4</v>
      </c>
      <c r="R312" s="2" t="s">
        <v>24</v>
      </c>
      <c r="S312" t="str">
        <f t="shared" si="24"/>
        <v>Thu</v>
      </c>
      <c r="T312" t="str">
        <f>VLOOKUP(A312,Status!$A$2:$B$1867,2,FALSE)</f>
        <v>Completed</v>
      </c>
    </row>
    <row r="313" spans="1:20" x14ac:dyDescent="0.3">
      <c r="A313" s="2" t="s">
        <v>578</v>
      </c>
      <c r="B313" s="3">
        <v>45715.894537037027</v>
      </c>
      <c r="C313" s="2" t="s">
        <v>133</v>
      </c>
      <c r="D313" s="2" t="s">
        <v>134</v>
      </c>
      <c r="E313" s="2" t="s">
        <v>76</v>
      </c>
      <c r="F313" s="4">
        <v>45000</v>
      </c>
      <c r="G313" s="5">
        <v>0.8</v>
      </c>
      <c r="H313" s="6">
        <v>0</v>
      </c>
      <c r="I313" s="7">
        <f t="shared" si="20"/>
        <v>36000</v>
      </c>
      <c r="J313" s="7">
        <f t="shared" si="21"/>
        <v>0</v>
      </c>
      <c r="K313" s="7">
        <f t="shared" si="22"/>
        <v>36000</v>
      </c>
      <c r="L313" s="4">
        <v>50000</v>
      </c>
      <c r="M313" s="7">
        <f t="shared" si="23"/>
        <v>86000</v>
      </c>
      <c r="N313" s="2" t="s">
        <v>34</v>
      </c>
      <c r="O313" t="s">
        <v>23</v>
      </c>
      <c r="P313" s="2" t="s">
        <v>2367</v>
      </c>
      <c r="Q313" s="2">
        <v>5</v>
      </c>
      <c r="R313" s="2" t="s">
        <v>24</v>
      </c>
      <c r="S313" t="str">
        <f t="shared" si="24"/>
        <v>Thu</v>
      </c>
      <c r="T313" t="str">
        <f>VLOOKUP(A313,Status!$A$2:$B$1867,2,FALSE)</f>
        <v>Completed</v>
      </c>
    </row>
    <row r="314" spans="1:20" x14ac:dyDescent="0.3">
      <c r="A314" s="2" t="s">
        <v>579</v>
      </c>
      <c r="B314" s="3">
        <v>45715.911724537043</v>
      </c>
      <c r="C314" s="2" t="s">
        <v>580</v>
      </c>
      <c r="D314" s="2" t="s">
        <v>253</v>
      </c>
      <c r="E314" s="2" t="s">
        <v>50</v>
      </c>
      <c r="F314" s="4">
        <v>26000</v>
      </c>
      <c r="G314" s="5">
        <v>0.5</v>
      </c>
      <c r="H314" s="6">
        <v>0</v>
      </c>
      <c r="I314" s="7">
        <f t="shared" si="20"/>
        <v>13000</v>
      </c>
      <c r="J314" s="7">
        <f t="shared" si="21"/>
        <v>0</v>
      </c>
      <c r="K314" s="7">
        <f t="shared" si="22"/>
        <v>13000</v>
      </c>
      <c r="L314" s="4">
        <v>18000</v>
      </c>
      <c r="M314" s="7">
        <f t="shared" si="23"/>
        <v>31000</v>
      </c>
      <c r="N314" s="2" t="s">
        <v>29</v>
      </c>
      <c r="O314" t="s">
        <v>23</v>
      </c>
      <c r="P314" s="2" t="s">
        <v>2368</v>
      </c>
      <c r="Q314" s="2">
        <v>4</v>
      </c>
      <c r="R314" s="2" t="s">
        <v>35</v>
      </c>
      <c r="S314" t="str">
        <f t="shared" si="24"/>
        <v>Thu</v>
      </c>
      <c r="T314" t="str">
        <f>VLOOKUP(A314,Status!$A$2:$B$1867,2,FALSE)</f>
        <v>Completed</v>
      </c>
    </row>
    <row r="315" spans="1:20" x14ac:dyDescent="0.3">
      <c r="A315" s="2" t="s">
        <v>581</v>
      </c>
      <c r="B315" s="3">
        <v>45715.911921296298</v>
      </c>
      <c r="C315" s="2" t="s">
        <v>561</v>
      </c>
      <c r="D315" s="2" t="s">
        <v>75</v>
      </c>
      <c r="E315" s="2" t="s">
        <v>191</v>
      </c>
      <c r="F315" s="4">
        <v>15500</v>
      </c>
      <c r="G315" s="5">
        <v>0.4</v>
      </c>
      <c r="H315" s="6">
        <v>0</v>
      </c>
      <c r="I315" s="7">
        <f t="shared" si="20"/>
        <v>6200</v>
      </c>
      <c r="J315" s="7">
        <f t="shared" si="21"/>
        <v>0</v>
      </c>
      <c r="K315" s="7">
        <f t="shared" si="22"/>
        <v>6200</v>
      </c>
      <c r="L315" s="4">
        <v>74000</v>
      </c>
      <c r="M315" s="7">
        <f t="shared" si="23"/>
        <v>80200</v>
      </c>
      <c r="N315" s="2" t="s">
        <v>29</v>
      </c>
      <c r="O315" t="s">
        <v>23</v>
      </c>
      <c r="P315" s="2" t="s">
        <v>2366</v>
      </c>
      <c r="Q315" s="2">
        <v>1</v>
      </c>
      <c r="R315" s="2" t="s">
        <v>24</v>
      </c>
      <c r="S315" t="str">
        <f t="shared" si="24"/>
        <v>Thu</v>
      </c>
      <c r="T315" t="str">
        <f>VLOOKUP(A315,Status!$A$2:$B$1867,2,FALSE)</f>
        <v>Completed</v>
      </c>
    </row>
    <row r="316" spans="1:20" x14ac:dyDescent="0.3">
      <c r="A316" s="2" t="s">
        <v>582</v>
      </c>
      <c r="B316" s="3">
        <v>45715.968124999999</v>
      </c>
      <c r="C316" s="2" t="s">
        <v>229</v>
      </c>
      <c r="D316" s="2" t="s">
        <v>230</v>
      </c>
      <c r="E316" s="2" t="s">
        <v>46</v>
      </c>
      <c r="F316" s="4">
        <v>10500</v>
      </c>
      <c r="G316" s="5">
        <v>1.2</v>
      </c>
      <c r="H316" s="6">
        <v>0</v>
      </c>
      <c r="I316" s="7">
        <f t="shared" si="20"/>
        <v>12600</v>
      </c>
      <c r="J316" s="7">
        <f t="shared" si="21"/>
        <v>0</v>
      </c>
      <c r="K316" s="7">
        <f t="shared" si="22"/>
        <v>12600</v>
      </c>
      <c r="L316" s="4">
        <v>28000</v>
      </c>
      <c r="M316" s="7">
        <f t="shared" si="23"/>
        <v>40600</v>
      </c>
      <c r="N316" s="2" t="s">
        <v>59</v>
      </c>
      <c r="O316" t="s">
        <v>23</v>
      </c>
      <c r="P316" s="2" t="s">
        <v>2368</v>
      </c>
      <c r="Q316" s="2">
        <v>4</v>
      </c>
      <c r="R316" s="2" t="s">
        <v>24</v>
      </c>
      <c r="S316" t="str">
        <f t="shared" si="24"/>
        <v>Thu</v>
      </c>
      <c r="T316" t="str">
        <f>VLOOKUP(A316,Status!$A$2:$B$1867,2,FALSE)</f>
        <v>Completed</v>
      </c>
    </row>
    <row r="317" spans="1:20" x14ac:dyDescent="0.3">
      <c r="A317" s="2" t="s">
        <v>583</v>
      </c>
      <c r="B317" s="3">
        <v>45716.124907407408</v>
      </c>
      <c r="C317" s="2" t="s">
        <v>584</v>
      </c>
      <c r="D317" s="2" t="s">
        <v>186</v>
      </c>
      <c r="E317" s="2" t="s">
        <v>46</v>
      </c>
      <c r="F317" s="4">
        <v>10500</v>
      </c>
      <c r="G317" s="5">
        <v>2.5</v>
      </c>
      <c r="H317" s="6">
        <v>0</v>
      </c>
      <c r="I317" s="7">
        <f t="shared" si="20"/>
        <v>26250</v>
      </c>
      <c r="J317" s="7">
        <f t="shared" si="21"/>
        <v>0</v>
      </c>
      <c r="K317" s="7">
        <f t="shared" si="22"/>
        <v>26250</v>
      </c>
      <c r="L317" s="4">
        <v>87000</v>
      </c>
      <c r="M317" s="7">
        <f t="shared" si="23"/>
        <v>113250</v>
      </c>
      <c r="N317" s="2" t="s">
        <v>22</v>
      </c>
      <c r="O317" t="s">
        <v>23</v>
      </c>
      <c r="P317" s="2" t="s">
        <v>2371</v>
      </c>
      <c r="Q317" s="2">
        <v>4</v>
      </c>
      <c r="R317" s="2" t="s">
        <v>24</v>
      </c>
      <c r="S317" t="str">
        <f t="shared" si="24"/>
        <v>Fri</v>
      </c>
      <c r="T317" t="str">
        <f>VLOOKUP(A317,Status!$A$2:$B$1867,2,FALSE)</f>
        <v>Completed</v>
      </c>
    </row>
    <row r="318" spans="1:20" x14ac:dyDescent="0.3">
      <c r="A318" s="2" t="s">
        <v>585</v>
      </c>
      <c r="B318" s="3">
        <v>45716.313171296293</v>
      </c>
      <c r="C318" s="2" t="s">
        <v>98</v>
      </c>
      <c r="D318" s="2" t="s">
        <v>99</v>
      </c>
      <c r="E318" s="2" t="s">
        <v>21</v>
      </c>
      <c r="F318" s="4">
        <v>10000</v>
      </c>
      <c r="G318" s="5">
        <v>2.4</v>
      </c>
      <c r="H318" s="6">
        <v>0</v>
      </c>
      <c r="I318" s="7">
        <f t="shared" si="20"/>
        <v>24000</v>
      </c>
      <c r="J318" s="7">
        <f t="shared" si="21"/>
        <v>0</v>
      </c>
      <c r="K318" s="7">
        <f t="shared" si="22"/>
        <v>24000</v>
      </c>
      <c r="L318" s="4">
        <v>97000</v>
      </c>
      <c r="M318" s="7">
        <f t="shared" si="23"/>
        <v>121000</v>
      </c>
      <c r="N318" s="2" t="s">
        <v>22</v>
      </c>
      <c r="O318" t="s">
        <v>23</v>
      </c>
      <c r="P318" s="2" t="s">
        <v>2367</v>
      </c>
      <c r="Q318" s="2">
        <v>4</v>
      </c>
      <c r="R318" s="2" t="s">
        <v>24</v>
      </c>
      <c r="S318" t="str">
        <f t="shared" si="24"/>
        <v>Fri</v>
      </c>
      <c r="T318" t="str">
        <f>VLOOKUP(A318,Status!$A$2:$B$1867,2,FALSE)</f>
        <v>Completed</v>
      </c>
    </row>
    <row r="319" spans="1:20" x14ac:dyDescent="0.3">
      <c r="A319" s="2" t="s">
        <v>586</v>
      </c>
      <c r="B319" s="3">
        <v>45716.382418981477</v>
      </c>
      <c r="C319" s="2" t="s">
        <v>587</v>
      </c>
      <c r="D319" s="2" t="s">
        <v>65</v>
      </c>
      <c r="E319" s="2" t="s">
        <v>21</v>
      </c>
      <c r="F319" s="4">
        <v>10000</v>
      </c>
      <c r="G319" s="5">
        <v>1.3</v>
      </c>
      <c r="H319" s="6">
        <v>0</v>
      </c>
      <c r="I319" s="7">
        <f t="shared" si="20"/>
        <v>13000</v>
      </c>
      <c r="J319" s="7">
        <f t="shared" si="21"/>
        <v>0</v>
      </c>
      <c r="K319" s="7">
        <f t="shared" si="22"/>
        <v>13000</v>
      </c>
      <c r="L319" s="4">
        <v>89000</v>
      </c>
      <c r="M319" s="7">
        <f t="shared" si="23"/>
        <v>102000</v>
      </c>
      <c r="N319" s="2" t="s">
        <v>29</v>
      </c>
      <c r="O319" t="s">
        <v>23</v>
      </c>
      <c r="P319" s="2" t="s">
        <v>2368</v>
      </c>
      <c r="Q319" s="2">
        <v>3</v>
      </c>
      <c r="R319" s="2" t="s">
        <v>24</v>
      </c>
      <c r="S319" t="str">
        <f t="shared" si="24"/>
        <v>Fri</v>
      </c>
      <c r="T319" t="str">
        <f>VLOOKUP(A319,Status!$A$2:$B$1867,2,FALSE)</f>
        <v>Completed</v>
      </c>
    </row>
    <row r="320" spans="1:20" x14ac:dyDescent="0.3">
      <c r="A320" s="2" t="s">
        <v>588</v>
      </c>
      <c r="B320" s="3">
        <v>45716.400405092587</v>
      </c>
      <c r="C320" s="2" t="s">
        <v>589</v>
      </c>
      <c r="D320" s="2" t="s">
        <v>57</v>
      </c>
      <c r="E320" s="2" t="s">
        <v>103</v>
      </c>
      <c r="F320" s="4">
        <v>55000</v>
      </c>
      <c r="G320" s="5">
        <v>0.4</v>
      </c>
      <c r="H320" s="6">
        <v>0</v>
      </c>
      <c r="I320" s="7">
        <f t="shared" si="20"/>
        <v>22000</v>
      </c>
      <c r="J320" s="7">
        <f t="shared" si="21"/>
        <v>0</v>
      </c>
      <c r="K320" s="7">
        <f t="shared" si="22"/>
        <v>22000</v>
      </c>
      <c r="L320" s="4">
        <v>26000</v>
      </c>
      <c r="M320" s="7">
        <f t="shared" si="23"/>
        <v>48000</v>
      </c>
      <c r="N320" s="2" t="s">
        <v>29</v>
      </c>
      <c r="O320" t="s">
        <v>23</v>
      </c>
      <c r="P320" s="2" t="s">
        <v>2371</v>
      </c>
      <c r="Q320" s="2">
        <v>4</v>
      </c>
      <c r="R320" s="2" t="s">
        <v>24</v>
      </c>
      <c r="S320" t="str">
        <f t="shared" si="24"/>
        <v>Fri</v>
      </c>
      <c r="T320" t="str">
        <f>VLOOKUP(A320,Status!$A$2:$B$1867,2,FALSE)</f>
        <v>Completed</v>
      </c>
    </row>
    <row r="321" spans="1:20" x14ac:dyDescent="0.3">
      <c r="A321" s="2" t="s">
        <v>590</v>
      </c>
      <c r="B321" s="3">
        <v>45716.403587962966</v>
      </c>
      <c r="C321" s="2" t="s">
        <v>434</v>
      </c>
      <c r="D321" s="2" t="s">
        <v>49</v>
      </c>
      <c r="E321" s="2" t="s">
        <v>81</v>
      </c>
      <c r="F321" s="4">
        <v>15000</v>
      </c>
      <c r="G321" s="5">
        <v>1.3</v>
      </c>
      <c r="H321" s="6">
        <v>0</v>
      </c>
      <c r="I321" s="7">
        <f t="shared" si="20"/>
        <v>19500</v>
      </c>
      <c r="J321" s="7">
        <f t="shared" si="21"/>
        <v>0</v>
      </c>
      <c r="K321" s="7">
        <f t="shared" si="22"/>
        <v>19500</v>
      </c>
      <c r="L321" s="4">
        <v>18000</v>
      </c>
      <c r="M321" s="7">
        <f t="shared" si="23"/>
        <v>37500</v>
      </c>
      <c r="N321" s="2" t="s">
        <v>34</v>
      </c>
      <c r="O321" t="s">
        <v>23</v>
      </c>
      <c r="P321" s="2" t="s">
        <v>2368</v>
      </c>
      <c r="Q321" s="2">
        <v>2</v>
      </c>
      <c r="R321" s="2" t="s">
        <v>24</v>
      </c>
      <c r="S321" t="str">
        <f t="shared" si="24"/>
        <v>Fri</v>
      </c>
      <c r="T321" t="str">
        <f>VLOOKUP(A321,Status!$A$2:$B$1867,2,FALSE)</f>
        <v>Completed</v>
      </c>
    </row>
    <row r="322" spans="1:20" x14ac:dyDescent="0.3">
      <c r="A322" s="2" t="s">
        <v>591</v>
      </c>
      <c r="B322" s="3">
        <v>45716.407754629632</v>
      </c>
      <c r="C322" s="2" t="s">
        <v>592</v>
      </c>
      <c r="D322" s="2" t="s">
        <v>112</v>
      </c>
      <c r="E322" s="2" t="s">
        <v>21</v>
      </c>
      <c r="F322" s="4">
        <v>10000</v>
      </c>
      <c r="G322" s="5">
        <v>1</v>
      </c>
      <c r="H322" s="6">
        <v>0</v>
      </c>
      <c r="I322" s="7">
        <f t="shared" si="20"/>
        <v>10000</v>
      </c>
      <c r="J322" s="7">
        <f t="shared" si="21"/>
        <v>0</v>
      </c>
      <c r="K322" s="7">
        <f t="shared" si="22"/>
        <v>10000</v>
      </c>
      <c r="L322" s="4">
        <v>0</v>
      </c>
      <c r="M322" s="7">
        <f t="shared" si="23"/>
        <v>10000</v>
      </c>
      <c r="N322" s="2" t="s">
        <v>22</v>
      </c>
      <c r="O322" t="s">
        <v>23</v>
      </c>
      <c r="P322" s="2" t="s">
        <v>2371</v>
      </c>
      <c r="Q322" s="2">
        <v>3</v>
      </c>
      <c r="R322" s="2" t="s">
        <v>24</v>
      </c>
      <c r="S322" t="str">
        <f t="shared" si="24"/>
        <v>Fri</v>
      </c>
      <c r="T322" t="str">
        <f>VLOOKUP(A322,Status!$A$2:$B$1867,2,FALSE)</f>
        <v>Completed</v>
      </c>
    </row>
    <row r="323" spans="1:20" x14ac:dyDescent="0.3">
      <c r="A323" s="2" t="s">
        <v>593</v>
      </c>
      <c r="B323" s="3">
        <v>45716.422430555547</v>
      </c>
      <c r="C323" s="2" t="s">
        <v>594</v>
      </c>
      <c r="D323" s="2" t="s">
        <v>49</v>
      </c>
      <c r="E323" s="2" t="s">
        <v>144</v>
      </c>
      <c r="F323" s="4">
        <v>10000</v>
      </c>
      <c r="G323" s="5">
        <v>1</v>
      </c>
      <c r="H323" s="6">
        <v>0</v>
      </c>
      <c r="I323" s="7">
        <f t="shared" si="20"/>
        <v>10000</v>
      </c>
      <c r="J323" s="7">
        <f t="shared" si="21"/>
        <v>0</v>
      </c>
      <c r="K323" s="7">
        <f t="shared" si="22"/>
        <v>10000</v>
      </c>
      <c r="L323" s="4">
        <v>18000</v>
      </c>
      <c r="M323" s="7">
        <f t="shared" si="23"/>
        <v>28000</v>
      </c>
      <c r="N323" s="2" t="s">
        <v>29</v>
      </c>
      <c r="O323" t="s">
        <v>70</v>
      </c>
      <c r="P323" s="2" t="s">
        <v>2366</v>
      </c>
      <c r="Q323" s="2">
        <v>1</v>
      </c>
      <c r="R323" s="2" t="s">
        <v>24</v>
      </c>
      <c r="S323" t="str">
        <f t="shared" si="24"/>
        <v>Fri</v>
      </c>
      <c r="T323" t="str">
        <f>VLOOKUP(A323,Status!$A$2:$B$1867,2,FALSE)</f>
        <v>Returned</v>
      </c>
    </row>
    <row r="324" spans="1:20" x14ac:dyDescent="0.3">
      <c r="A324" s="2" t="s">
        <v>595</v>
      </c>
      <c r="B324" s="3">
        <v>45716.472824074073</v>
      </c>
      <c r="C324" s="2" t="s">
        <v>596</v>
      </c>
      <c r="D324" s="2" t="s">
        <v>141</v>
      </c>
      <c r="E324" s="2" t="s">
        <v>58</v>
      </c>
      <c r="F324" s="4">
        <v>17500</v>
      </c>
      <c r="G324" s="5">
        <v>1.1000000000000001</v>
      </c>
      <c r="H324" s="6">
        <v>0</v>
      </c>
      <c r="I324" s="7">
        <f t="shared" ref="I324:I387" si="25">F324*G324</f>
        <v>19250</v>
      </c>
      <c r="J324" s="7">
        <f t="shared" ref="J324:J387" si="26">I324*(H324/100)</f>
        <v>0</v>
      </c>
      <c r="K324" s="7">
        <f t="shared" ref="K324:K387" si="27">I324-J324</f>
        <v>19250</v>
      </c>
      <c r="L324" s="4">
        <v>55000</v>
      </c>
      <c r="M324" s="7">
        <f t="shared" ref="M324:M387" si="28">K324+L324</f>
        <v>74250</v>
      </c>
      <c r="N324" s="2" t="s">
        <v>29</v>
      </c>
      <c r="O324" t="s">
        <v>23</v>
      </c>
      <c r="P324" s="2" t="s">
        <v>2371</v>
      </c>
      <c r="Q324" s="2">
        <v>2</v>
      </c>
      <c r="R324" s="2" t="s">
        <v>24</v>
      </c>
      <c r="S324" t="str">
        <f t="shared" si="24"/>
        <v>Fri</v>
      </c>
      <c r="T324" t="str">
        <f>VLOOKUP(A324,Status!$A$2:$B$1867,2,FALSE)</f>
        <v>Completed</v>
      </c>
    </row>
    <row r="325" spans="1:20" x14ac:dyDescent="0.3">
      <c r="A325" s="2" t="s">
        <v>597</v>
      </c>
      <c r="B325" s="3">
        <v>45716.490543981483</v>
      </c>
      <c r="C325" s="2" t="s">
        <v>407</v>
      </c>
      <c r="D325" s="2" t="s">
        <v>124</v>
      </c>
      <c r="E325" s="2" t="s">
        <v>183</v>
      </c>
      <c r="F325" s="4">
        <v>11000</v>
      </c>
      <c r="G325" s="5">
        <v>1.2</v>
      </c>
      <c r="H325" s="6">
        <v>0</v>
      </c>
      <c r="I325" s="7">
        <f t="shared" si="25"/>
        <v>13200</v>
      </c>
      <c r="J325" s="7">
        <f t="shared" si="26"/>
        <v>0</v>
      </c>
      <c r="K325" s="7">
        <f t="shared" si="27"/>
        <v>13200</v>
      </c>
      <c r="L325" s="4">
        <v>59000</v>
      </c>
      <c r="M325" s="7">
        <f t="shared" si="28"/>
        <v>72200</v>
      </c>
      <c r="N325" s="2" t="s">
        <v>59</v>
      </c>
      <c r="O325" t="s">
        <v>23</v>
      </c>
      <c r="P325" s="2" t="s">
        <v>2371</v>
      </c>
      <c r="Q325" s="2">
        <v>1</v>
      </c>
      <c r="R325" s="2" t="s">
        <v>24</v>
      </c>
      <c r="S325" t="str">
        <f t="shared" ref="S325:S388" si="29">TEXT(B325,"DDD")</f>
        <v>Fri</v>
      </c>
      <c r="T325" t="str">
        <f>VLOOKUP(A325,Status!$A$2:$B$1867,2,FALSE)</f>
        <v>Completed</v>
      </c>
    </row>
    <row r="326" spans="1:20" x14ac:dyDescent="0.3">
      <c r="A326" s="2" t="s">
        <v>598</v>
      </c>
      <c r="B326" s="3">
        <v>45716.507025462961</v>
      </c>
      <c r="C326" s="2" t="s">
        <v>44</v>
      </c>
      <c r="D326" s="2" t="s">
        <v>45</v>
      </c>
      <c r="E326" s="2" t="s">
        <v>21</v>
      </c>
      <c r="F326" s="4">
        <v>10000</v>
      </c>
      <c r="G326" s="5">
        <v>2.7</v>
      </c>
      <c r="H326" s="6">
        <v>0</v>
      </c>
      <c r="I326" s="7">
        <f t="shared" si="25"/>
        <v>27000</v>
      </c>
      <c r="J326" s="7">
        <f t="shared" si="26"/>
        <v>0</v>
      </c>
      <c r="K326" s="7">
        <f t="shared" si="27"/>
        <v>27000</v>
      </c>
      <c r="L326" s="4">
        <v>43000</v>
      </c>
      <c r="M326" s="7">
        <f t="shared" si="28"/>
        <v>70000</v>
      </c>
      <c r="N326" s="2" t="s">
        <v>22</v>
      </c>
      <c r="O326" t="s">
        <v>23</v>
      </c>
      <c r="P326" s="2" t="s">
        <v>2367</v>
      </c>
      <c r="Q326" s="2">
        <v>4</v>
      </c>
      <c r="R326" s="2" t="s">
        <v>24</v>
      </c>
      <c r="S326" t="str">
        <f t="shared" si="29"/>
        <v>Fri</v>
      </c>
      <c r="T326" t="str">
        <f>VLOOKUP(A326,Status!$A$2:$B$1867,2,FALSE)</f>
        <v>Completed</v>
      </c>
    </row>
    <row r="327" spans="1:20" x14ac:dyDescent="0.3">
      <c r="A327" s="2" t="s">
        <v>599</v>
      </c>
      <c r="B327" s="3">
        <v>45716.514791666668</v>
      </c>
      <c r="C327" s="2" t="s">
        <v>600</v>
      </c>
      <c r="D327" s="2" t="s">
        <v>75</v>
      </c>
      <c r="E327" s="2" t="s">
        <v>36</v>
      </c>
      <c r="F327" s="4">
        <v>13500</v>
      </c>
      <c r="G327" s="5">
        <v>2.4</v>
      </c>
      <c r="H327" s="6">
        <v>0</v>
      </c>
      <c r="I327" s="7">
        <f t="shared" si="25"/>
        <v>32400</v>
      </c>
      <c r="J327" s="7">
        <f t="shared" si="26"/>
        <v>0</v>
      </c>
      <c r="K327" s="7">
        <f t="shared" si="27"/>
        <v>32400</v>
      </c>
      <c r="L327" s="4">
        <v>74000</v>
      </c>
      <c r="M327" s="7">
        <f t="shared" si="28"/>
        <v>106400</v>
      </c>
      <c r="N327" s="2" t="s">
        <v>59</v>
      </c>
      <c r="O327" t="s">
        <v>23</v>
      </c>
      <c r="P327" s="2" t="s">
        <v>2369</v>
      </c>
      <c r="Q327" s="2">
        <v>2</v>
      </c>
      <c r="R327" s="2" t="s">
        <v>24</v>
      </c>
      <c r="S327" t="str">
        <f t="shared" si="29"/>
        <v>Fri</v>
      </c>
      <c r="T327" t="str">
        <f>VLOOKUP(A327,Status!$A$2:$B$1867,2,FALSE)</f>
        <v>Completed</v>
      </c>
    </row>
    <row r="328" spans="1:20" x14ac:dyDescent="0.3">
      <c r="A328" s="2" t="s">
        <v>601</v>
      </c>
      <c r="B328" s="3">
        <v>45716.516608796293</v>
      </c>
      <c r="C328" s="2" t="s">
        <v>272</v>
      </c>
      <c r="D328" s="2" t="s">
        <v>141</v>
      </c>
      <c r="E328" s="2" t="s">
        <v>42</v>
      </c>
      <c r="F328" s="4">
        <v>40000</v>
      </c>
      <c r="G328" s="5">
        <v>0.4</v>
      </c>
      <c r="H328" s="6">
        <v>0</v>
      </c>
      <c r="I328" s="7">
        <f t="shared" si="25"/>
        <v>16000</v>
      </c>
      <c r="J328" s="7">
        <f t="shared" si="26"/>
        <v>0</v>
      </c>
      <c r="K328" s="7">
        <f t="shared" si="27"/>
        <v>16000</v>
      </c>
      <c r="L328" s="4">
        <v>55000</v>
      </c>
      <c r="M328" s="7">
        <f t="shared" si="28"/>
        <v>71000</v>
      </c>
      <c r="N328" s="2" t="s">
        <v>29</v>
      </c>
      <c r="O328" t="s">
        <v>23</v>
      </c>
      <c r="P328" s="2" t="s">
        <v>2368</v>
      </c>
      <c r="Q328" s="2">
        <v>1</v>
      </c>
      <c r="R328" s="2" t="s">
        <v>24</v>
      </c>
      <c r="S328" t="str">
        <f t="shared" si="29"/>
        <v>Fri</v>
      </c>
      <c r="T328" t="str">
        <f>VLOOKUP(A328,Status!$A$2:$B$1867,2,FALSE)</f>
        <v>Completed</v>
      </c>
    </row>
    <row r="329" spans="1:20" x14ac:dyDescent="0.3">
      <c r="A329" s="2" t="s">
        <v>602</v>
      </c>
      <c r="B329" s="3">
        <v>45716.518541666657</v>
      </c>
      <c r="C329" s="2" t="s">
        <v>493</v>
      </c>
      <c r="D329" s="2" t="s">
        <v>99</v>
      </c>
      <c r="E329" s="2" t="s">
        <v>183</v>
      </c>
      <c r="F329" s="4">
        <v>11000</v>
      </c>
      <c r="G329" s="5">
        <v>1.6</v>
      </c>
      <c r="H329" s="6">
        <v>0</v>
      </c>
      <c r="I329" s="7">
        <f t="shared" si="25"/>
        <v>17600</v>
      </c>
      <c r="J329" s="7">
        <f t="shared" si="26"/>
        <v>0</v>
      </c>
      <c r="K329" s="7">
        <f t="shared" si="27"/>
        <v>17600</v>
      </c>
      <c r="L329" s="4">
        <v>97000</v>
      </c>
      <c r="M329" s="7">
        <f t="shared" si="28"/>
        <v>114600</v>
      </c>
      <c r="N329" s="2" t="s">
        <v>34</v>
      </c>
      <c r="O329" t="s">
        <v>23</v>
      </c>
      <c r="P329" s="2" t="s">
        <v>2366</v>
      </c>
      <c r="Q329" s="2">
        <v>2</v>
      </c>
      <c r="R329" s="2" t="s">
        <v>24</v>
      </c>
      <c r="S329" t="str">
        <f t="shared" si="29"/>
        <v>Fri</v>
      </c>
      <c r="T329" t="str">
        <f>VLOOKUP(A329,Status!$A$2:$B$1867,2,FALSE)</f>
        <v>Completed</v>
      </c>
    </row>
    <row r="330" spans="1:20" x14ac:dyDescent="0.3">
      <c r="A330" s="2" t="s">
        <v>602</v>
      </c>
      <c r="B330" s="3">
        <v>45716.518541666657</v>
      </c>
      <c r="C330" s="2" t="s">
        <v>493</v>
      </c>
      <c r="D330" s="2" t="s">
        <v>99</v>
      </c>
      <c r="E330" s="2" t="s">
        <v>144</v>
      </c>
      <c r="F330" s="4">
        <v>10000</v>
      </c>
      <c r="G330" s="5">
        <v>1</v>
      </c>
      <c r="H330" s="6">
        <v>0</v>
      </c>
      <c r="I330" s="7">
        <f t="shared" si="25"/>
        <v>10000</v>
      </c>
      <c r="J330" s="7">
        <f t="shared" si="26"/>
        <v>0</v>
      </c>
      <c r="K330" s="7">
        <f t="shared" si="27"/>
        <v>10000</v>
      </c>
      <c r="L330" s="4">
        <v>0</v>
      </c>
      <c r="M330" s="7">
        <f t="shared" si="28"/>
        <v>10000</v>
      </c>
      <c r="N330" s="2" t="s">
        <v>34</v>
      </c>
      <c r="O330" t="s">
        <v>23</v>
      </c>
      <c r="P330" s="2" t="s">
        <v>2366</v>
      </c>
      <c r="Q330" s="2">
        <v>2</v>
      </c>
      <c r="R330" s="2" t="s">
        <v>24</v>
      </c>
      <c r="S330" t="str">
        <f t="shared" si="29"/>
        <v>Fri</v>
      </c>
      <c r="T330" t="str">
        <f>VLOOKUP(A330,Status!$A$2:$B$1867,2,FALSE)</f>
        <v>Completed</v>
      </c>
    </row>
    <row r="331" spans="1:20" x14ac:dyDescent="0.3">
      <c r="A331" s="2" t="s">
        <v>603</v>
      </c>
      <c r="B331" s="3">
        <v>45716.525335648148</v>
      </c>
      <c r="C331" s="2" t="s">
        <v>604</v>
      </c>
      <c r="D331" s="2" t="s">
        <v>366</v>
      </c>
      <c r="E331" s="2" t="s">
        <v>21</v>
      </c>
      <c r="F331" s="4">
        <v>10000</v>
      </c>
      <c r="G331" s="5">
        <v>1.6</v>
      </c>
      <c r="H331" s="6">
        <v>0</v>
      </c>
      <c r="I331" s="7">
        <f t="shared" si="25"/>
        <v>16000</v>
      </c>
      <c r="J331" s="7">
        <f t="shared" si="26"/>
        <v>0</v>
      </c>
      <c r="K331" s="7">
        <f t="shared" si="27"/>
        <v>16000</v>
      </c>
      <c r="L331" s="4">
        <v>21000</v>
      </c>
      <c r="M331" s="7">
        <f t="shared" si="28"/>
        <v>37000</v>
      </c>
      <c r="N331" s="2" t="s">
        <v>22</v>
      </c>
      <c r="O331" t="s">
        <v>23</v>
      </c>
      <c r="P331" s="2" t="s">
        <v>2366</v>
      </c>
      <c r="Q331" s="2">
        <v>1</v>
      </c>
      <c r="R331" s="2" t="s">
        <v>24</v>
      </c>
      <c r="S331" t="str">
        <f t="shared" si="29"/>
        <v>Fri</v>
      </c>
      <c r="T331" t="str">
        <f>VLOOKUP(A331,Status!$A$2:$B$1867,2,FALSE)</f>
        <v>Completed</v>
      </c>
    </row>
    <row r="332" spans="1:20" x14ac:dyDescent="0.3">
      <c r="A332" s="2" t="s">
        <v>605</v>
      </c>
      <c r="B332" s="3">
        <v>45716.539131944453</v>
      </c>
      <c r="C332" s="2" t="s">
        <v>606</v>
      </c>
      <c r="D332" s="2" t="s">
        <v>85</v>
      </c>
      <c r="E332" s="2" t="s">
        <v>21</v>
      </c>
      <c r="F332" s="4">
        <v>10000</v>
      </c>
      <c r="G332" s="5">
        <v>2.2000000000000002</v>
      </c>
      <c r="H332" s="6">
        <v>0</v>
      </c>
      <c r="I332" s="7">
        <f t="shared" si="25"/>
        <v>22000</v>
      </c>
      <c r="J332" s="7">
        <f t="shared" si="26"/>
        <v>0</v>
      </c>
      <c r="K332" s="7">
        <f t="shared" si="27"/>
        <v>22000</v>
      </c>
      <c r="L332" s="4">
        <v>30000</v>
      </c>
      <c r="M332" s="7">
        <f t="shared" si="28"/>
        <v>52000</v>
      </c>
      <c r="N332" s="2" t="s">
        <v>34</v>
      </c>
      <c r="O332" t="s">
        <v>23</v>
      </c>
      <c r="P332" s="2" t="s">
        <v>2367</v>
      </c>
      <c r="Q332" s="2">
        <v>4</v>
      </c>
      <c r="R332" s="2" t="s">
        <v>24</v>
      </c>
      <c r="S332" t="str">
        <f t="shared" si="29"/>
        <v>Fri</v>
      </c>
      <c r="T332" t="str">
        <f>VLOOKUP(A332,Status!$A$2:$B$1867,2,FALSE)</f>
        <v>Completed</v>
      </c>
    </row>
    <row r="333" spans="1:20" x14ac:dyDescent="0.3">
      <c r="A333" s="2" t="s">
        <v>607</v>
      </c>
      <c r="B333" s="3">
        <v>45716.551261574074</v>
      </c>
      <c r="C333" s="2" t="s">
        <v>573</v>
      </c>
      <c r="D333" s="2" t="s">
        <v>426</v>
      </c>
      <c r="E333" s="2" t="s">
        <v>162</v>
      </c>
      <c r="F333" s="4">
        <v>115000</v>
      </c>
      <c r="G333" s="5">
        <v>0.4</v>
      </c>
      <c r="H333" s="6">
        <v>0</v>
      </c>
      <c r="I333" s="7">
        <f t="shared" si="25"/>
        <v>46000</v>
      </c>
      <c r="J333" s="7">
        <f t="shared" si="26"/>
        <v>0</v>
      </c>
      <c r="K333" s="7">
        <f t="shared" si="27"/>
        <v>46000</v>
      </c>
      <c r="L333" s="4">
        <v>67000</v>
      </c>
      <c r="M333" s="7">
        <f t="shared" si="28"/>
        <v>113000</v>
      </c>
      <c r="N333" s="2" t="s">
        <v>29</v>
      </c>
      <c r="O333" t="s">
        <v>70</v>
      </c>
      <c r="P333" s="2" t="s">
        <v>2369</v>
      </c>
      <c r="Q333" s="2">
        <v>2</v>
      </c>
      <c r="R333" s="2" t="s">
        <v>24</v>
      </c>
      <c r="S333" t="str">
        <f t="shared" si="29"/>
        <v>Fri</v>
      </c>
      <c r="T333" t="str">
        <f>VLOOKUP(A333,Status!$A$2:$B$1867,2,FALSE)</f>
        <v>Returned</v>
      </c>
    </row>
    <row r="334" spans="1:20" x14ac:dyDescent="0.3">
      <c r="A334" s="2" t="s">
        <v>608</v>
      </c>
      <c r="B334" s="3">
        <v>45716.600543981483</v>
      </c>
      <c r="C334" s="2" t="s">
        <v>221</v>
      </c>
      <c r="D334" s="2" t="s">
        <v>186</v>
      </c>
      <c r="E334" s="2" t="s">
        <v>66</v>
      </c>
      <c r="F334" s="4">
        <v>46000</v>
      </c>
      <c r="G334" s="5">
        <v>1.7</v>
      </c>
      <c r="H334" s="6">
        <v>0</v>
      </c>
      <c r="I334" s="7">
        <f t="shared" si="25"/>
        <v>78200</v>
      </c>
      <c r="J334" s="7">
        <f t="shared" si="26"/>
        <v>0</v>
      </c>
      <c r="K334" s="7">
        <f t="shared" si="27"/>
        <v>78200</v>
      </c>
      <c r="L334" s="4">
        <v>87000</v>
      </c>
      <c r="M334" s="7">
        <f t="shared" si="28"/>
        <v>165200</v>
      </c>
      <c r="N334" s="2" t="s">
        <v>22</v>
      </c>
      <c r="O334" t="s">
        <v>23</v>
      </c>
      <c r="P334" s="2" t="s">
        <v>2369</v>
      </c>
      <c r="Q334" s="2">
        <v>1</v>
      </c>
      <c r="R334" s="2" t="s">
        <v>24</v>
      </c>
      <c r="S334" t="str">
        <f t="shared" si="29"/>
        <v>Fri</v>
      </c>
      <c r="T334" t="str">
        <f>VLOOKUP(A334,Status!$A$2:$B$1867,2,FALSE)</f>
        <v>Completed</v>
      </c>
    </row>
    <row r="335" spans="1:20" x14ac:dyDescent="0.3">
      <c r="A335" s="2" t="s">
        <v>609</v>
      </c>
      <c r="B335" s="3">
        <v>45716.610833333332</v>
      </c>
      <c r="C335" s="2" t="s">
        <v>610</v>
      </c>
      <c r="D335" s="2" t="s">
        <v>426</v>
      </c>
      <c r="E335" s="2" t="s">
        <v>66</v>
      </c>
      <c r="F335" s="4">
        <v>46000</v>
      </c>
      <c r="G335" s="5">
        <v>1.1000000000000001</v>
      </c>
      <c r="H335" s="6">
        <v>0</v>
      </c>
      <c r="I335" s="7">
        <f t="shared" si="25"/>
        <v>50600.000000000007</v>
      </c>
      <c r="J335" s="7">
        <f t="shared" si="26"/>
        <v>0</v>
      </c>
      <c r="K335" s="7">
        <f t="shared" si="27"/>
        <v>50600.000000000007</v>
      </c>
      <c r="L335" s="4">
        <v>67000</v>
      </c>
      <c r="M335" s="7">
        <f t="shared" si="28"/>
        <v>117600</v>
      </c>
      <c r="N335" s="2" t="s">
        <v>59</v>
      </c>
      <c r="O335" t="s">
        <v>23</v>
      </c>
      <c r="P335" s="2" t="s">
        <v>2368</v>
      </c>
      <c r="Q335" s="2">
        <v>2</v>
      </c>
      <c r="R335" s="2" t="s">
        <v>24</v>
      </c>
      <c r="S335" t="str">
        <f t="shared" si="29"/>
        <v>Fri</v>
      </c>
      <c r="T335" t="str">
        <f>VLOOKUP(A335,Status!$A$2:$B$1867,2,FALSE)</f>
        <v>Completed</v>
      </c>
    </row>
    <row r="336" spans="1:20" x14ac:dyDescent="0.3">
      <c r="A336" s="2" t="s">
        <v>611</v>
      </c>
      <c r="B336" s="3">
        <v>45716.63925925926</v>
      </c>
      <c r="C336" s="2" t="s">
        <v>156</v>
      </c>
      <c r="D336" s="2" t="s">
        <v>134</v>
      </c>
      <c r="E336" s="2" t="s">
        <v>103</v>
      </c>
      <c r="F336" s="4">
        <v>55000</v>
      </c>
      <c r="G336" s="5">
        <v>0.2</v>
      </c>
      <c r="H336" s="6">
        <v>0</v>
      </c>
      <c r="I336" s="7">
        <f t="shared" si="25"/>
        <v>11000</v>
      </c>
      <c r="J336" s="7">
        <f t="shared" si="26"/>
        <v>0</v>
      </c>
      <c r="K336" s="7">
        <f t="shared" si="27"/>
        <v>11000</v>
      </c>
      <c r="L336" s="4">
        <v>50000</v>
      </c>
      <c r="M336" s="7">
        <f t="shared" si="28"/>
        <v>61000</v>
      </c>
      <c r="N336" s="2" t="s">
        <v>59</v>
      </c>
      <c r="O336" t="s">
        <v>23</v>
      </c>
      <c r="P336" s="2" t="s">
        <v>2367</v>
      </c>
      <c r="Q336" s="2">
        <v>2</v>
      </c>
      <c r="R336" s="2" t="s">
        <v>24</v>
      </c>
      <c r="S336" t="str">
        <f t="shared" si="29"/>
        <v>Fri</v>
      </c>
      <c r="T336" t="str">
        <f>VLOOKUP(A336,Status!$A$2:$B$1867,2,FALSE)</f>
        <v>Completed</v>
      </c>
    </row>
    <row r="337" spans="1:20" x14ac:dyDescent="0.3">
      <c r="A337" s="2" t="s">
        <v>612</v>
      </c>
      <c r="B337" s="3">
        <v>45716.685787037037</v>
      </c>
      <c r="C337" s="2" t="s">
        <v>188</v>
      </c>
      <c r="D337" s="2" t="s">
        <v>112</v>
      </c>
      <c r="E337" s="2" t="s">
        <v>103</v>
      </c>
      <c r="F337" s="4">
        <v>55000</v>
      </c>
      <c r="G337" s="5">
        <v>0.5</v>
      </c>
      <c r="H337" s="6">
        <v>0</v>
      </c>
      <c r="I337" s="7">
        <f t="shared" si="25"/>
        <v>27500</v>
      </c>
      <c r="J337" s="7">
        <f t="shared" si="26"/>
        <v>0</v>
      </c>
      <c r="K337" s="7">
        <f t="shared" si="27"/>
        <v>27500</v>
      </c>
      <c r="L337" s="4">
        <v>0</v>
      </c>
      <c r="M337" s="7">
        <f t="shared" si="28"/>
        <v>27500</v>
      </c>
      <c r="N337" s="2" t="s">
        <v>29</v>
      </c>
      <c r="O337" t="s">
        <v>23</v>
      </c>
      <c r="P337" s="2" t="s">
        <v>2371</v>
      </c>
      <c r="Q337" s="2">
        <v>2</v>
      </c>
      <c r="R337" s="2" t="s">
        <v>35</v>
      </c>
      <c r="S337" t="str">
        <f t="shared" si="29"/>
        <v>Fri</v>
      </c>
      <c r="T337" t="str">
        <f>VLOOKUP(A337,Status!$A$2:$B$1867,2,FALSE)</f>
        <v>Completed</v>
      </c>
    </row>
    <row r="338" spans="1:20" x14ac:dyDescent="0.3">
      <c r="A338" s="2" t="s">
        <v>613</v>
      </c>
      <c r="B338" s="3">
        <v>45716.700868055559</v>
      </c>
      <c r="C338" s="2" t="s">
        <v>52</v>
      </c>
      <c r="D338" s="2" t="s">
        <v>53</v>
      </c>
      <c r="E338" s="2" t="s">
        <v>66</v>
      </c>
      <c r="F338" s="4">
        <v>46000</v>
      </c>
      <c r="G338" s="5">
        <v>1.5</v>
      </c>
      <c r="H338" s="6">
        <v>0</v>
      </c>
      <c r="I338" s="7">
        <f t="shared" si="25"/>
        <v>69000</v>
      </c>
      <c r="J338" s="7">
        <f t="shared" si="26"/>
        <v>0</v>
      </c>
      <c r="K338" s="7">
        <f t="shared" si="27"/>
        <v>69000</v>
      </c>
      <c r="L338" s="4">
        <v>80000</v>
      </c>
      <c r="M338" s="7">
        <f t="shared" si="28"/>
        <v>149000</v>
      </c>
      <c r="N338" s="2" t="s">
        <v>29</v>
      </c>
      <c r="O338" t="s">
        <v>23</v>
      </c>
      <c r="P338" s="2" t="s">
        <v>2369</v>
      </c>
      <c r="Q338" s="2">
        <v>2</v>
      </c>
      <c r="R338" s="2" t="s">
        <v>24</v>
      </c>
      <c r="S338" t="str">
        <f t="shared" si="29"/>
        <v>Fri</v>
      </c>
      <c r="T338" t="str">
        <f>VLOOKUP(A338,Status!$A$2:$B$1867,2,FALSE)</f>
        <v>Completed</v>
      </c>
    </row>
    <row r="339" spans="1:20" x14ac:dyDescent="0.3">
      <c r="A339" s="2" t="s">
        <v>614</v>
      </c>
      <c r="B339" s="3">
        <v>45716.747627314813</v>
      </c>
      <c r="C339" s="2" t="s">
        <v>212</v>
      </c>
      <c r="D339" s="2" t="s">
        <v>49</v>
      </c>
      <c r="E339" s="2" t="s">
        <v>191</v>
      </c>
      <c r="F339" s="4">
        <v>15500</v>
      </c>
      <c r="G339" s="5">
        <v>0.5</v>
      </c>
      <c r="H339" s="6">
        <v>0</v>
      </c>
      <c r="I339" s="7">
        <f t="shared" si="25"/>
        <v>7750</v>
      </c>
      <c r="J339" s="7">
        <f t="shared" si="26"/>
        <v>0</v>
      </c>
      <c r="K339" s="7">
        <f t="shared" si="27"/>
        <v>7750</v>
      </c>
      <c r="L339" s="4">
        <v>18000</v>
      </c>
      <c r="M339" s="7">
        <f t="shared" si="28"/>
        <v>25750</v>
      </c>
      <c r="N339" s="2" t="s">
        <v>29</v>
      </c>
      <c r="O339" t="s">
        <v>23</v>
      </c>
      <c r="P339" s="2" t="s">
        <v>2369</v>
      </c>
      <c r="Q339" s="2">
        <v>5</v>
      </c>
      <c r="R339" s="2" t="s">
        <v>24</v>
      </c>
      <c r="S339" t="str">
        <f t="shared" si="29"/>
        <v>Fri</v>
      </c>
      <c r="T339" t="str">
        <f>VLOOKUP(A339,Status!$A$2:$B$1867,2,FALSE)</f>
        <v>Completed</v>
      </c>
    </row>
    <row r="340" spans="1:20" x14ac:dyDescent="0.3">
      <c r="A340" s="2" t="s">
        <v>615</v>
      </c>
      <c r="B340" s="3">
        <v>45716.788703703707</v>
      </c>
      <c r="C340" s="2" t="s">
        <v>190</v>
      </c>
      <c r="D340" s="2" t="s">
        <v>134</v>
      </c>
      <c r="E340" s="2" t="s">
        <v>81</v>
      </c>
      <c r="F340" s="4">
        <v>15000</v>
      </c>
      <c r="G340" s="5">
        <v>2.2999999999999998</v>
      </c>
      <c r="H340" s="6">
        <v>0</v>
      </c>
      <c r="I340" s="7">
        <f t="shared" si="25"/>
        <v>34500</v>
      </c>
      <c r="J340" s="7">
        <f t="shared" si="26"/>
        <v>0</v>
      </c>
      <c r="K340" s="7">
        <f t="shared" si="27"/>
        <v>34500</v>
      </c>
      <c r="L340" s="4">
        <v>50000</v>
      </c>
      <c r="M340" s="7">
        <f t="shared" si="28"/>
        <v>84500</v>
      </c>
      <c r="N340" s="2" t="s">
        <v>34</v>
      </c>
      <c r="O340" t="s">
        <v>70</v>
      </c>
      <c r="P340" s="2" t="s">
        <v>2371</v>
      </c>
      <c r="Q340" s="2">
        <v>5</v>
      </c>
      <c r="R340" s="2" t="s">
        <v>24</v>
      </c>
      <c r="S340" t="str">
        <f t="shared" si="29"/>
        <v>Fri</v>
      </c>
      <c r="T340" t="str">
        <f>VLOOKUP(A340,Status!$A$2:$B$1867,2,FALSE)</f>
        <v>Returned</v>
      </c>
    </row>
    <row r="341" spans="1:20" x14ac:dyDescent="0.3">
      <c r="A341" s="2" t="s">
        <v>616</v>
      </c>
      <c r="B341" s="3">
        <v>45717.860567129632</v>
      </c>
      <c r="C341" s="2" t="s">
        <v>617</v>
      </c>
      <c r="D341" s="2" t="s">
        <v>287</v>
      </c>
      <c r="E341" s="2" t="s">
        <v>162</v>
      </c>
      <c r="F341" s="4">
        <v>115000</v>
      </c>
      <c r="G341" s="5">
        <v>0.4</v>
      </c>
      <c r="H341" s="6">
        <v>0</v>
      </c>
      <c r="I341" s="7">
        <f t="shared" si="25"/>
        <v>46000</v>
      </c>
      <c r="J341" s="7">
        <f t="shared" si="26"/>
        <v>0</v>
      </c>
      <c r="K341" s="7">
        <f t="shared" si="27"/>
        <v>46000</v>
      </c>
      <c r="L341" s="4">
        <v>79000</v>
      </c>
      <c r="M341" s="7">
        <f t="shared" si="28"/>
        <v>125000</v>
      </c>
      <c r="N341" s="2" t="s">
        <v>29</v>
      </c>
      <c r="O341" t="s">
        <v>23</v>
      </c>
      <c r="P341" s="2" t="s">
        <v>2371</v>
      </c>
      <c r="Q341" s="2">
        <v>1</v>
      </c>
      <c r="R341" s="2" t="s">
        <v>24</v>
      </c>
      <c r="S341" t="str">
        <f t="shared" si="29"/>
        <v>Sat</v>
      </c>
      <c r="T341" t="str">
        <f>VLOOKUP(A341,Status!$A$2:$B$1867,2,FALSE)</f>
        <v>Completed</v>
      </c>
    </row>
    <row r="342" spans="1:20" x14ac:dyDescent="0.3">
      <c r="A342" s="2" t="s">
        <v>618</v>
      </c>
      <c r="B342" s="3">
        <v>45718.483923611107</v>
      </c>
      <c r="C342" s="2" t="s">
        <v>501</v>
      </c>
      <c r="D342" s="2" t="s">
        <v>88</v>
      </c>
      <c r="E342" s="2" t="s">
        <v>36</v>
      </c>
      <c r="F342" s="4">
        <v>13500</v>
      </c>
      <c r="G342" s="5">
        <v>3.2</v>
      </c>
      <c r="H342" s="6">
        <v>0</v>
      </c>
      <c r="I342" s="7">
        <f t="shared" si="25"/>
        <v>43200</v>
      </c>
      <c r="J342" s="7">
        <f t="shared" si="26"/>
        <v>0</v>
      </c>
      <c r="K342" s="7">
        <f t="shared" si="27"/>
        <v>43200</v>
      </c>
      <c r="L342" s="4">
        <v>49000</v>
      </c>
      <c r="M342" s="7">
        <f t="shared" si="28"/>
        <v>92200</v>
      </c>
      <c r="N342" s="2" t="s">
        <v>29</v>
      </c>
      <c r="O342" t="s">
        <v>23</v>
      </c>
      <c r="P342" s="2" t="s">
        <v>2371</v>
      </c>
      <c r="Q342" s="2">
        <v>4</v>
      </c>
      <c r="R342" s="2" t="s">
        <v>24</v>
      </c>
      <c r="S342" t="str">
        <f t="shared" si="29"/>
        <v>Sun</v>
      </c>
      <c r="T342" t="str">
        <f>VLOOKUP(A342,Status!$A$2:$B$1867,2,FALSE)</f>
        <v>Completed</v>
      </c>
    </row>
    <row r="343" spans="1:20" x14ac:dyDescent="0.3">
      <c r="A343" s="2" t="s">
        <v>619</v>
      </c>
      <c r="B343" s="3">
        <v>45718.591122685182</v>
      </c>
      <c r="C343" s="2" t="s">
        <v>511</v>
      </c>
      <c r="D343" s="2" t="s">
        <v>95</v>
      </c>
      <c r="E343" s="2" t="s">
        <v>33</v>
      </c>
      <c r="F343" s="4">
        <v>20000</v>
      </c>
      <c r="G343" s="5">
        <v>2.8</v>
      </c>
      <c r="H343" s="6">
        <v>0</v>
      </c>
      <c r="I343" s="7">
        <f t="shared" si="25"/>
        <v>56000</v>
      </c>
      <c r="J343" s="7">
        <f t="shared" si="26"/>
        <v>0</v>
      </c>
      <c r="K343" s="7">
        <f t="shared" si="27"/>
        <v>56000</v>
      </c>
      <c r="L343" s="4">
        <v>85000</v>
      </c>
      <c r="M343" s="7">
        <f t="shared" si="28"/>
        <v>141000</v>
      </c>
      <c r="N343" s="2" t="s">
        <v>34</v>
      </c>
      <c r="O343" t="s">
        <v>23</v>
      </c>
      <c r="P343" s="2" t="s">
        <v>2371</v>
      </c>
      <c r="Q343" s="2">
        <v>4</v>
      </c>
      <c r="R343" s="2" t="s">
        <v>24</v>
      </c>
      <c r="S343" t="str">
        <f t="shared" si="29"/>
        <v>Sun</v>
      </c>
      <c r="T343" t="str">
        <f>VLOOKUP(A343,Status!$A$2:$B$1867,2,FALSE)</f>
        <v>Completed</v>
      </c>
    </row>
    <row r="344" spans="1:20" x14ac:dyDescent="0.3">
      <c r="A344" s="2" t="s">
        <v>620</v>
      </c>
      <c r="B344" s="3">
        <v>45718.744270833333</v>
      </c>
      <c r="C344" s="2" t="s">
        <v>468</v>
      </c>
      <c r="D344" s="2" t="s">
        <v>174</v>
      </c>
      <c r="E344" s="2" t="s">
        <v>54</v>
      </c>
      <c r="F344" s="4">
        <v>14000</v>
      </c>
      <c r="G344" s="5">
        <v>1</v>
      </c>
      <c r="H344" s="6">
        <v>0</v>
      </c>
      <c r="I344" s="7">
        <f t="shared" si="25"/>
        <v>14000</v>
      </c>
      <c r="J344" s="7">
        <f t="shared" si="26"/>
        <v>0</v>
      </c>
      <c r="K344" s="7">
        <f t="shared" si="27"/>
        <v>14000</v>
      </c>
      <c r="L344" s="4">
        <v>48000</v>
      </c>
      <c r="M344" s="7">
        <f t="shared" si="28"/>
        <v>62000</v>
      </c>
      <c r="N344" s="2" t="s">
        <v>29</v>
      </c>
      <c r="O344" t="s">
        <v>23</v>
      </c>
      <c r="P344" s="2" t="s">
        <v>2366</v>
      </c>
      <c r="Q344" s="2">
        <v>4</v>
      </c>
      <c r="R344" s="2" t="s">
        <v>24</v>
      </c>
      <c r="S344" t="str">
        <f t="shared" si="29"/>
        <v>Sun</v>
      </c>
      <c r="T344" t="str">
        <f>VLOOKUP(A344,Status!$A$2:$B$1867,2,FALSE)</f>
        <v>Completed</v>
      </c>
    </row>
    <row r="345" spans="1:20" x14ac:dyDescent="0.3">
      <c r="A345" s="2" t="s">
        <v>621</v>
      </c>
      <c r="B345" s="3">
        <v>45718.833657407413</v>
      </c>
      <c r="C345" s="2" t="s">
        <v>622</v>
      </c>
      <c r="D345" s="2" t="s">
        <v>20</v>
      </c>
      <c r="E345" s="2" t="s">
        <v>162</v>
      </c>
      <c r="F345" s="4">
        <v>115000</v>
      </c>
      <c r="G345" s="5">
        <v>0.9</v>
      </c>
      <c r="H345" s="6">
        <v>0</v>
      </c>
      <c r="I345" s="7">
        <f t="shared" si="25"/>
        <v>103500</v>
      </c>
      <c r="J345" s="7">
        <f t="shared" si="26"/>
        <v>0</v>
      </c>
      <c r="K345" s="7">
        <f t="shared" si="27"/>
        <v>103500</v>
      </c>
      <c r="L345" s="4">
        <v>15000</v>
      </c>
      <c r="M345" s="7">
        <f t="shared" si="28"/>
        <v>118500</v>
      </c>
      <c r="N345" s="2" t="s">
        <v>34</v>
      </c>
      <c r="O345" t="s">
        <v>23</v>
      </c>
      <c r="P345" s="2" t="s">
        <v>2371</v>
      </c>
      <c r="Q345" s="2">
        <v>3</v>
      </c>
      <c r="R345" s="2" t="s">
        <v>35</v>
      </c>
      <c r="S345" t="str">
        <f t="shared" si="29"/>
        <v>Sun</v>
      </c>
      <c r="T345" t="str">
        <f>VLOOKUP(A345,Status!$A$2:$B$1867,2,FALSE)</f>
        <v>Completed</v>
      </c>
    </row>
    <row r="346" spans="1:20" x14ac:dyDescent="0.3">
      <c r="A346" s="2" t="s">
        <v>623</v>
      </c>
      <c r="B346" s="3">
        <v>45719.312210648153</v>
      </c>
      <c r="C346" s="2" t="s">
        <v>61</v>
      </c>
      <c r="D346" s="2" t="s">
        <v>62</v>
      </c>
      <c r="E346" s="2" t="s">
        <v>96</v>
      </c>
      <c r="F346" s="4">
        <v>9500</v>
      </c>
      <c r="G346" s="5">
        <v>1.3</v>
      </c>
      <c r="H346" s="6">
        <v>5</v>
      </c>
      <c r="I346" s="7">
        <f t="shared" si="25"/>
        <v>12350</v>
      </c>
      <c r="J346" s="7">
        <f t="shared" si="26"/>
        <v>617.5</v>
      </c>
      <c r="K346" s="7">
        <f t="shared" si="27"/>
        <v>11732.5</v>
      </c>
      <c r="L346" s="4">
        <v>59000</v>
      </c>
      <c r="M346" s="7">
        <f t="shared" si="28"/>
        <v>70732.5</v>
      </c>
      <c r="N346" s="2" t="s">
        <v>34</v>
      </c>
      <c r="O346" t="s">
        <v>23</v>
      </c>
      <c r="P346" s="2" t="s">
        <v>2366</v>
      </c>
      <c r="Q346" s="2">
        <v>3</v>
      </c>
      <c r="R346" s="2" t="s">
        <v>35</v>
      </c>
      <c r="S346" t="str">
        <f t="shared" si="29"/>
        <v>Mon</v>
      </c>
      <c r="T346" t="str">
        <f>VLOOKUP(A346,Status!$A$2:$B$1867,2,FALSE)</f>
        <v>Completed</v>
      </c>
    </row>
    <row r="347" spans="1:20" x14ac:dyDescent="0.3">
      <c r="A347" s="2" t="s">
        <v>624</v>
      </c>
      <c r="B347" s="3">
        <v>45719.428622685176</v>
      </c>
      <c r="C347" s="2" t="s">
        <v>243</v>
      </c>
      <c r="D347" s="2" t="s">
        <v>124</v>
      </c>
      <c r="E347" s="2" t="s">
        <v>33</v>
      </c>
      <c r="F347" s="4">
        <v>20000</v>
      </c>
      <c r="G347" s="5">
        <v>1.2</v>
      </c>
      <c r="H347" s="6">
        <v>5</v>
      </c>
      <c r="I347" s="7">
        <f t="shared" si="25"/>
        <v>24000</v>
      </c>
      <c r="J347" s="7">
        <f t="shared" si="26"/>
        <v>1200</v>
      </c>
      <c r="K347" s="7">
        <f t="shared" si="27"/>
        <v>22800</v>
      </c>
      <c r="L347" s="4">
        <v>59000</v>
      </c>
      <c r="M347" s="7">
        <f t="shared" si="28"/>
        <v>81800</v>
      </c>
      <c r="N347" s="2" t="s">
        <v>22</v>
      </c>
      <c r="O347" t="s">
        <v>23</v>
      </c>
      <c r="P347" s="2" t="s">
        <v>2366</v>
      </c>
      <c r="Q347" s="2">
        <v>4</v>
      </c>
      <c r="R347" s="2" t="s">
        <v>24</v>
      </c>
      <c r="S347" t="str">
        <f t="shared" si="29"/>
        <v>Mon</v>
      </c>
      <c r="T347" t="str">
        <f>VLOOKUP(A347,Status!$A$2:$B$1867,2,FALSE)</f>
        <v>Completed</v>
      </c>
    </row>
    <row r="348" spans="1:20" x14ac:dyDescent="0.3">
      <c r="A348" s="2" t="s">
        <v>625</v>
      </c>
      <c r="B348" s="3">
        <v>45719.43540509259</v>
      </c>
      <c r="C348" s="2" t="s">
        <v>626</v>
      </c>
      <c r="D348" s="2" t="s">
        <v>95</v>
      </c>
      <c r="E348" s="2" t="s">
        <v>171</v>
      </c>
      <c r="F348" s="4">
        <v>12000</v>
      </c>
      <c r="G348" s="5">
        <v>1.1000000000000001</v>
      </c>
      <c r="H348" s="6">
        <v>5</v>
      </c>
      <c r="I348" s="7">
        <f t="shared" si="25"/>
        <v>13200.000000000002</v>
      </c>
      <c r="J348" s="7">
        <f t="shared" si="26"/>
        <v>660.00000000000011</v>
      </c>
      <c r="K348" s="7">
        <f t="shared" si="27"/>
        <v>12540.000000000002</v>
      </c>
      <c r="L348" s="4">
        <v>85000</v>
      </c>
      <c r="M348" s="7">
        <f t="shared" si="28"/>
        <v>97540</v>
      </c>
      <c r="N348" s="2" t="s">
        <v>22</v>
      </c>
      <c r="O348" t="s">
        <v>23</v>
      </c>
      <c r="P348" s="2" t="s">
        <v>2371</v>
      </c>
      <c r="Q348" s="2">
        <v>5</v>
      </c>
      <c r="R348" s="2" t="s">
        <v>24</v>
      </c>
      <c r="S348" t="str">
        <f t="shared" si="29"/>
        <v>Mon</v>
      </c>
      <c r="T348" t="str">
        <f>VLOOKUP(A348,Status!$A$2:$B$1867,2,FALSE)</f>
        <v>Completed</v>
      </c>
    </row>
    <row r="349" spans="1:20" x14ac:dyDescent="0.3">
      <c r="A349" s="2" t="s">
        <v>627</v>
      </c>
      <c r="B349" s="3">
        <v>45719.913761574076</v>
      </c>
      <c r="C349" s="2" t="s">
        <v>346</v>
      </c>
      <c r="D349" s="2" t="s">
        <v>109</v>
      </c>
      <c r="E349" s="2" t="s">
        <v>42</v>
      </c>
      <c r="F349" s="4">
        <v>40000</v>
      </c>
      <c r="G349" s="5">
        <v>0.5</v>
      </c>
      <c r="H349" s="6">
        <v>5</v>
      </c>
      <c r="I349" s="7">
        <f t="shared" si="25"/>
        <v>20000</v>
      </c>
      <c r="J349" s="7">
        <f t="shared" si="26"/>
        <v>1000</v>
      </c>
      <c r="K349" s="7">
        <f t="shared" si="27"/>
        <v>19000</v>
      </c>
      <c r="L349" s="4">
        <v>72000</v>
      </c>
      <c r="M349" s="7">
        <f t="shared" si="28"/>
        <v>91000</v>
      </c>
      <c r="N349" s="2" t="s">
        <v>59</v>
      </c>
      <c r="O349" t="s">
        <v>70</v>
      </c>
      <c r="P349" s="2" t="s">
        <v>2369</v>
      </c>
      <c r="Q349" s="2">
        <v>2</v>
      </c>
      <c r="R349" s="2" t="s">
        <v>24</v>
      </c>
      <c r="S349" t="str">
        <f t="shared" si="29"/>
        <v>Mon</v>
      </c>
      <c r="T349" t="str">
        <f>VLOOKUP(A349,Status!$A$2:$B$1867,2,FALSE)</f>
        <v>Returned</v>
      </c>
    </row>
    <row r="350" spans="1:20" x14ac:dyDescent="0.3">
      <c r="A350" s="2" t="s">
        <v>628</v>
      </c>
      <c r="B350" s="3">
        <v>45721.270451388889</v>
      </c>
      <c r="C350" s="2" t="s">
        <v>629</v>
      </c>
      <c r="D350" s="2" t="s">
        <v>186</v>
      </c>
      <c r="E350" s="2" t="s">
        <v>103</v>
      </c>
      <c r="F350" s="4">
        <v>55000</v>
      </c>
      <c r="G350" s="5">
        <v>0.8</v>
      </c>
      <c r="H350" s="6">
        <v>0</v>
      </c>
      <c r="I350" s="7">
        <f t="shared" si="25"/>
        <v>44000</v>
      </c>
      <c r="J350" s="7">
        <f t="shared" si="26"/>
        <v>0</v>
      </c>
      <c r="K350" s="7">
        <f t="shared" si="27"/>
        <v>44000</v>
      </c>
      <c r="L350" s="4">
        <v>87000</v>
      </c>
      <c r="M350" s="7">
        <f t="shared" si="28"/>
        <v>131000</v>
      </c>
      <c r="N350" s="2" t="s">
        <v>22</v>
      </c>
      <c r="O350" t="s">
        <v>23</v>
      </c>
      <c r="P350" s="2" t="s">
        <v>2371</v>
      </c>
      <c r="Q350" s="2">
        <v>5</v>
      </c>
      <c r="R350" s="2" t="s">
        <v>35</v>
      </c>
      <c r="S350" t="str">
        <f t="shared" si="29"/>
        <v>Wed</v>
      </c>
      <c r="T350" t="str">
        <f>VLOOKUP(A350,Status!$A$2:$B$1867,2,FALSE)</f>
        <v>Completed</v>
      </c>
    </row>
    <row r="351" spans="1:20" x14ac:dyDescent="0.3">
      <c r="A351" s="2" t="s">
        <v>630</v>
      </c>
      <c r="B351" s="3">
        <v>45721.620775462958</v>
      </c>
      <c r="C351" s="2" t="s">
        <v>514</v>
      </c>
      <c r="D351" s="2" t="s">
        <v>106</v>
      </c>
      <c r="E351" s="2" t="s">
        <v>96</v>
      </c>
      <c r="F351" s="4">
        <v>9500</v>
      </c>
      <c r="G351" s="5">
        <v>1.8</v>
      </c>
      <c r="H351" s="6">
        <v>0</v>
      </c>
      <c r="I351" s="7">
        <f t="shared" si="25"/>
        <v>17100</v>
      </c>
      <c r="J351" s="7">
        <f t="shared" si="26"/>
        <v>0</v>
      </c>
      <c r="K351" s="7">
        <f t="shared" si="27"/>
        <v>17100</v>
      </c>
      <c r="L351" s="4">
        <v>18000</v>
      </c>
      <c r="M351" s="7">
        <f t="shared" si="28"/>
        <v>35100</v>
      </c>
      <c r="N351" s="2" t="s">
        <v>59</v>
      </c>
      <c r="O351" t="s">
        <v>23</v>
      </c>
      <c r="P351" s="2" t="s">
        <v>2371</v>
      </c>
      <c r="Q351" s="2">
        <v>5</v>
      </c>
      <c r="R351" s="2" t="s">
        <v>24</v>
      </c>
      <c r="S351" t="str">
        <f t="shared" si="29"/>
        <v>Wed</v>
      </c>
      <c r="T351" t="str">
        <f>VLOOKUP(A351,Status!$A$2:$B$1867,2,FALSE)</f>
        <v>Completed</v>
      </c>
    </row>
    <row r="352" spans="1:20" x14ac:dyDescent="0.3">
      <c r="A352" s="2" t="s">
        <v>631</v>
      </c>
      <c r="B352" s="3">
        <v>45722.355624999997</v>
      </c>
      <c r="C352" s="2" t="s">
        <v>504</v>
      </c>
      <c r="D352" s="2" t="s">
        <v>174</v>
      </c>
      <c r="E352" s="2" t="s">
        <v>58</v>
      </c>
      <c r="F352" s="4">
        <v>17500</v>
      </c>
      <c r="G352" s="5">
        <v>1.9</v>
      </c>
      <c r="H352" s="6">
        <v>0</v>
      </c>
      <c r="I352" s="7">
        <f t="shared" si="25"/>
        <v>33250</v>
      </c>
      <c r="J352" s="7">
        <f t="shared" si="26"/>
        <v>0</v>
      </c>
      <c r="K352" s="7">
        <f t="shared" si="27"/>
        <v>33250</v>
      </c>
      <c r="L352" s="4">
        <v>48000</v>
      </c>
      <c r="M352" s="7">
        <f t="shared" si="28"/>
        <v>81250</v>
      </c>
      <c r="N352" s="2" t="s">
        <v>29</v>
      </c>
      <c r="O352" t="s">
        <v>23</v>
      </c>
      <c r="P352" s="2" t="s">
        <v>2366</v>
      </c>
      <c r="Q352" s="2">
        <v>1</v>
      </c>
      <c r="R352" s="2" t="s">
        <v>24</v>
      </c>
      <c r="S352" t="str">
        <f t="shared" si="29"/>
        <v>Thu</v>
      </c>
      <c r="T352" t="str">
        <f>VLOOKUP(A352,Status!$A$2:$B$1867,2,FALSE)</f>
        <v>Completed</v>
      </c>
    </row>
    <row r="353" spans="1:20" x14ac:dyDescent="0.3">
      <c r="A353" s="2" t="s">
        <v>632</v>
      </c>
      <c r="B353" s="3">
        <v>45722.518333333333</v>
      </c>
      <c r="C353" s="2" t="s">
        <v>633</v>
      </c>
      <c r="D353" s="2" t="s">
        <v>151</v>
      </c>
      <c r="E353" s="2" t="s">
        <v>33</v>
      </c>
      <c r="F353" s="4">
        <v>20000</v>
      </c>
      <c r="G353" s="5">
        <v>1.6</v>
      </c>
      <c r="H353" s="6">
        <v>0</v>
      </c>
      <c r="I353" s="7">
        <f t="shared" si="25"/>
        <v>32000</v>
      </c>
      <c r="J353" s="7">
        <f t="shared" si="26"/>
        <v>0</v>
      </c>
      <c r="K353" s="7">
        <f t="shared" si="27"/>
        <v>32000</v>
      </c>
      <c r="L353" s="4">
        <v>68000</v>
      </c>
      <c r="M353" s="7">
        <f t="shared" si="28"/>
        <v>100000</v>
      </c>
      <c r="N353" s="2" t="s">
        <v>22</v>
      </c>
      <c r="O353" t="s">
        <v>23</v>
      </c>
      <c r="P353" s="2" t="s">
        <v>2367</v>
      </c>
      <c r="Q353" s="2">
        <v>2</v>
      </c>
      <c r="R353" s="2" t="s">
        <v>24</v>
      </c>
      <c r="S353" t="str">
        <f t="shared" si="29"/>
        <v>Thu</v>
      </c>
      <c r="T353" t="str">
        <f>VLOOKUP(A353,Status!$A$2:$B$1867,2,FALSE)</f>
        <v>Completed</v>
      </c>
    </row>
    <row r="354" spans="1:20" x14ac:dyDescent="0.3">
      <c r="A354" s="2" t="s">
        <v>634</v>
      </c>
      <c r="B354" s="3">
        <v>45723.033136574071</v>
      </c>
      <c r="C354" s="2" t="s">
        <v>635</v>
      </c>
      <c r="D354" s="2" t="s">
        <v>236</v>
      </c>
      <c r="E354" s="2" t="s">
        <v>66</v>
      </c>
      <c r="F354" s="4">
        <v>46000</v>
      </c>
      <c r="G354" s="5">
        <v>0.6</v>
      </c>
      <c r="H354" s="6">
        <v>0</v>
      </c>
      <c r="I354" s="7">
        <f t="shared" si="25"/>
        <v>27600</v>
      </c>
      <c r="J354" s="7">
        <f t="shared" si="26"/>
        <v>0</v>
      </c>
      <c r="K354" s="7">
        <f t="shared" si="27"/>
        <v>27600</v>
      </c>
      <c r="L354" s="4">
        <v>80000</v>
      </c>
      <c r="M354" s="7">
        <f t="shared" si="28"/>
        <v>107600</v>
      </c>
      <c r="N354" s="2" t="s">
        <v>59</v>
      </c>
      <c r="O354" t="s">
        <v>23</v>
      </c>
      <c r="P354" s="2" t="s">
        <v>2368</v>
      </c>
      <c r="Q354" s="2">
        <v>2</v>
      </c>
      <c r="R354" s="2" t="s">
        <v>24</v>
      </c>
      <c r="S354" t="str">
        <f t="shared" si="29"/>
        <v>Fri</v>
      </c>
      <c r="T354" t="str">
        <f>VLOOKUP(A354,Status!$A$2:$B$1867,2,FALSE)</f>
        <v>Completed</v>
      </c>
    </row>
    <row r="355" spans="1:20" x14ac:dyDescent="0.3">
      <c r="A355" s="2" t="s">
        <v>636</v>
      </c>
      <c r="B355" s="3">
        <v>45723.362384259257</v>
      </c>
      <c r="C355" s="2" t="s">
        <v>252</v>
      </c>
      <c r="D355" s="2" t="s">
        <v>253</v>
      </c>
      <c r="E355" s="2" t="s">
        <v>28</v>
      </c>
      <c r="F355" s="4">
        <v>15000</v>
      </c>
      <c r="G355" s="5">
        <v>0.6</v>
      </c>
      <c r="H355" s="6">
        <v>0</v>
      </c>
      <c r="I355" s="7">
        <f t="shared" si="25"/>
        <v>9000</v>
      </c>
      <c r="J355" s="7">
        <f t="shared" si="26"/>
        <v>0</v>
      </c>
      <c r="K355" s="7">
        <f t="shared" si="27"/>
        <v>9000</v>
      </c>
      <c r="L355" s="4">
        <v>18000</v>
      </c>
      <c r="M355" s="7">
        <f t="shared" si="28"/>
        <v>27000</v>
      </c>
      <c r="N355" s="2" t="s">
        <v>29</v>
      </c>
      <c r="O355" t="s">
        <v>23</v>
      </c>
      <c r="P355" s="2" t="s">
        <v>2366</v>
      </c>
      <c r="Q355" s="2">
        <v>5</v>
      </c>
      <c r="R355" s="2" t="s">
        <v>24</v>
      </c>
      <c r="S355" t="str">
        <f t="shared" si="29"/>
        <v>Fri</v>
      </c>
      <c r="T355" t="str">
        <f>VLOOKUP(A355,Status!$A$2:$B$1867,2,FALSE)</f>
        <v>Completed</v>
      </c>
    </row>
    <row r="356" spans="1:20" x14ac:dyDescent="0.3">
      <c r="A356" s="2" t="s">
        <v>636</v>
      </c>
      <c r="B356" s="3">
        <v>45723.362384259257</v>
      </c>
      <c r="C356" s="2" t="s">
        <v>252</v>
      </c>
      <c r="D356" s="2" t="s">
        <v>253</v>
      </c>
      <c r="E356" s="2" t="s">
        <v>50</v>
      </c>
      <c r="F356" s="4">
        <v>26000</v>
      </c>
      <c r="G356" s="5">
        <v>1.7</v>
      </c>
      <c r="H356" s="6">
        <v>0</v>
      </c>
      <c r="I356" s="7">
        <f t="shared" si="25"/>
        <v>44200</v>
      </c>
      <c r="J356" s="7">
        <f t="shared" si="26"/>
        <v>0</v>
      </c>
      <c r="K356" s="7">
        <f t="shared" si="27"/>
        <v>44200</v>
      </c>
      <c r="L356" s="4">
        <v>0</v>
      </c>
      <c r="M356" s="7">
        <f t="shared" si="28"/>
        <v>44200</v>
      </c>
      <c r="N356" s="2" t="s">
        <v>29</v>
      </c>
      <c r="O356" t="s">
        <v>23</v>
      </c>
      <c r="P356" s="2" t="s">
        <v>2366</v>
      </c>
      <c r="Q356" s="2">
        <v>5</v>
      </c>
      <c r="R356" s="2" t="s">
        <v>24</v>
      </c>
      <c r="S356" t="str">
        <f t="shared" si="29"/>
        <v>Fri</v>
      </c>
      <c r="T356" t="str">
        <f>VLOOKUP(A356,Status!$A$2:$B$1867,2,FALSE)</f>
        <v>Completed</v>
      </c>
    </row>
    <row r="357" spans="1:20" x14ac:dyDescent="0.3">
      <c r="A357" s="2" t="s">
        <v>637</v>
      </c>
      <c r="B357" s="3">
        <v>45723.638622685183</v>
      </c>
      <c r="C357" s="2" t="s">
        <v>542</v>
      </c>
      <c r="D357" s="2" t="s">
        <v>253</v>
      </c>
      <c r="E357" s="2" t="s">
        <v>21</v>
      </c>
      <c r="F357" s="4">
        <v>10000</v>
      </c>
      <c r="G357" s="5">
        <v>1.6</v>
      </c>
      <c r="H357" s="6">
        <v>0</v>
      </c>
      <c r="I357" s="7">
        <f t="shared" si="25"/>
        <v>16000</v>
      </c>
      <c r="J357" s="7">
        <f t="shared" si="26"/>
        <v>0</v>
      </c>
      <c r="K357" s="7">
        <f t="shared" si="27"/>
        <v>16000</v>
      </c>
      <c r="L357" s="4">
        <v>18000</v>
      </c>
      <c r="M357" s="7">
        <f t="shared" si="28"/>
        <v>34000</v>
      </c>
      <c r="N357" s="2" t="s">
        <v>59</v>
      </c>
      <c r="O357" t="s">
        <v>23</v>
      </c>
      <c r="P357" s="2" t="s">
        <v>2367</v>
      </c>
      <c r="Q357" s="2">
        <v>5</v>
      </c>
      <c r="R357" s="2" t="s">
        <v>35</v>
      </c>
      <c r="S357" t="str">
        <f t="shared" si="29"/>
        <v>Fri</v>
      </c>
      <c r="T357" t="str">
        <f>VLOOKUP(A357,Status!$A$2:$B$1867,2,FALSE)</f>
        <v>Completed</v>
      </c>
    </row>
    <row r="358" spans="1:20" x14ac:dyDescent="0.3">
      <c r="A358" s="2" t="s">
        <v>638</v>
      </c>
      <c r="B358" s="3">
        <v>45724.211435185192</v>
      </c>
      <c r="C358" s="2" t="s">
        <v>606</v>
      </c>
      <c r="D358" s="2" t="s">
        <v>85</v>
      </c>
      <c r="E358" s="2" t="s">
        <v>33</v>
      </c>
      <c r="F358" s="4">
        <v>20000</v>
      </c>
      <c r="G358" s="5">
        <v>2.2000000000000002</v>
      </c>
      <c r="H358" s="6">
        <v>0</v>
      </c>
      <c r="I358" s="7">
        <f t="shared" si="25"/>
        <v>44000</v>
      </c>
      <c r="J358" s="7">
        <f t="shared" si="26"/>
        <v>0</v>
      </c>
      <c r="K358" s="7">
        <f t="shared" si="27"/>
        <v>44000</v>
      </c>
      <c r="L358" s="4">
        <v>30000</v>
      </c>
      <c r="M358" s="7">
        <f t="shared" si="28"/>
        <v>74000</v>
      </c>
      <c r="N358" s="2" t="s">
        <v>34</v>
      </c>
      <c r="O358" t="s">
        <v>23</v>
      </c>
      <c r="P358" s="2" t="s">
        <v>2371</v>
      </c>
      <c r="Q358" s="2">
        <v>2</v>
      </c>
      <c r="R358" s="2" t="s">
        <v>24</v>
      </c>
      <c r="S358" t="str">
        <f t="shared" si="29"/>
        <v>Sat</v>
      </c>
      <c r="T358" t="str">
        <f>VLOOKUP(A358,Status!$A$2:$B$1867,2,FALSE)</f>
        <v>Completed</v>
      </c>
    </row>
    <row r="359" spans="1:20" x14ac:dyDescent="0.3">
      <c r="A359" s="2" t="s">
        <v>639</v>
      </c>
      <c r="B359" s="3">
        <v>45724.324270833327</v>
      </c>
      <c r="C359" s="2" t="s">
        <v>640</v>
      </c>
      <c r="D359" s="2" t="s">
        <v>168</v>
      </c>
      <c r="E359" s="2" t="s">
        <v>103</v>
      </c>
      <c r="F359" s="4">
        <v>55000</v>
      </c>
      <c r="G359" s="5">
        <v>1.3</v>
      </c>
      <c r="H359" s="6">
        <v>0</v>
      </c>
      <c r="I359" s="7">
        <f t="shared" si="25"/>
        <v>71500</v>
      </c>
      <c r="J359" s="7">
        <f t="shared" si="26"/>
        <v>0</v>
      </c>
      <c r="K359" s="7">
        <f t="shared" si="27"/>
        <v>71500</v>
      </c>
      <c r="L359" s="4">
        <v>56000</v>
      </c>
      <c r="M359" s="7">
        <f t="shared" si="28"/>
        <v>127500</v>
      </c>
      <c r="N359" s="2" t="s">
        <v>22</v>
      </c>
      <c r="O359" t="s">
        <v>23</v>
      </c>
      <c r="P359" s="2" t="s">
        <v>2371</v>
      </c>
      <c r="Q359" s="2">
        <v>1</v>
      </c>
      <c r="R359" s="2" t="s">
        <v>24</v>
      </c>
      <c r="S359" t="str">
        <f t="shared" si="29"/>
        <v>Sat</v>
      </c>
      <c r="T359" t="str">
        <f>VLOOKUP(A359,Status!$A$2:$B$1867,2,FALSE)</f>
        <v>Completed</v>
      </c>
    </row>
    <row r="360" spans="1:20" x14ac:dyDescent="0.3">
      <c r="A360" s="2" t="s">
        <v>639</v>
      </c>
      <c r="B360" s="3">
        <v>45724.324270833327</v>
      </c>
      <c r="C360" s="2" t="s">
        <v>640</v>
      </c>
      <c r="D360" s="2" t="s">
        <v>168</v>
      </c>
      <c r="E360" s="2" t="s">
        <v>50</v>
      </c>
      <c r="F360" s="4">
        <v>26000</v>
      </c>
      <c r="G360" s="5">
        <v>1.1000000000000001</v>
      </c>
      <c r="H360" s="6">
        <v>0</v>
      </c>
      <c r="I360" s="7">
        <f t="shared" si="25"/>
        <v>28600.000000000004</v>
      </c>
      <c r="J360" s="7">
        <f t="shared" si="26"/>
        <v>0</v>
      </c>
      <c r="K360" s="7">
        <f t="shared" si="27"/>
        <v>28600.000000000004</v>
      </c>
      <c r="L360" s="4">
        <v>0</v>
      </c>
      <c r="M360" s="7">
        <f t="shared" si="28"/>
        <v>28600.000000000004</v>
      </c>
      <c r="N360" s="2" t="s">
        <v>22</v>
      </c>
      <c r="O360" t="s">
        <v>23</v>
      </c>
      <c r="P360" s="2" t="s">
        <v>2371</v>
      </c>
      <c r="Q360" s="2">
        <v>1</v>
      </c>
      <c r="R360" s="2" t="s">
        <v>24</v>
      </c>
      <c r="S360" t="str">
        <f t="shared" si="29"/>
        <v>Sat</v>
      </c>
      <c r="T360" t="str">
        <f>VLOOKUP(A360,Status!$A$2:$B$1867,2,FALSE)</f>
        <v>Completed</v>
      </c>
    </row>
    <row r="361" spans="1:20" x14ac:dyDescent="0.3">
      <c r="A361" s="2" t="s">
        <v>641</v>
      </c>
      <c r="B361" s="3">
        <v>45724.591099537043</v>
      </c>
      <c r="C361" s="2" t="s">
        <v>642</v>
      </c>
      <c r="D361" s="2" t="s">
        <v>174</v>
      </c>
      <c r="E361" s="2" t="s">
        <v>42</v>
      </c>
      <c r="F361" s="4">
        <v>40000</v>
      </c>
      <c r="G361" s="5">
        <v>1</v>
      </c>
      <c r="H361" s="6">
        <v>0</v>
      </c>
      <c r="I361" s="7">
        <f t="shared" si="25"/>
        <v>40000</v>
      </c>
      <c r="J361" s="7">
        <f t="shared" si="26"/>
        <v>0</v>
      </c>
      <c r="K361" s="7">
        <f t="shared" si="27"/>
        <v>40000</v>
      </c>
      <c r="L361" s="4">
        <v>48000</v>
      </c>
      <c r="M361" s="7">
        <f t="shared" si="28"/>
        <v>88000</v>
      </c>
      <c r="N361" s="2" t="s">
        <v>22</v>
      </c>
      <c r="O361" t="s">
        <v>70</v>
      </c>
      <c r="P361" s="2" t="s">
        <v>2371</v>
      </c>
      <c r="Q361" s="2">
        <v>1</v>
      </c>
      <c r="R361" s="2" t="s">
        <v>35</v>
      </c>
      <c r="S361" t="str">
        <f t="shared" si="29"/>
        <v>Sat</v>
      </c>
      <c r="T361" t="str">
        <f>VLOOKUP(A361,Status!$A$2:$B$1867,2,FALSE)</f>
        <v>Returned</v>
      </c>
    </row>
    <row r="362" spans="1:20" x14ac:dyDescent="0.3">
      <c r="A362" s="2" t="s">
        <v>643</v>
      </c>
      <c r="B362" s="3">
        <v>45726.601678240739</v>
      </c>
      <c r="C362" s="2" t="s">
        <v>430</v>
      </c>
      <c r="D362" s="2" t="s">
        <v>112</v>
      </c>
      <c r="E362" s="2" t="s">
        <v>96</v>
      </c>
      <c r="F362" s="4">
        <v>9500</v>
      </c>
      <c r="G362" s="5">
        <v>1.9</v>
      </c>
      <c r="H362" s="6">
        <v>0</v>
      </c>
      <c r="I362" s="7">
        <f t="shared" si="25"/>
        <v>18050</v>
      </c>
      <c r="J362" s="7">
        <f t="shared" si="26"/>
        <v>0</v>
      </c>
      <c r="K362" s="7">
        <f t="shared" si="27"/>
        <v>18050</v>
      </c>
      <c r="L362" s="4">
        <v>0</v>
      </c>
      <c r="M362" s="7">
        <f t="shared" si="28"/>
        <v>18050</v>
      </c>
      <c r="N362" s="2" t="s">
        <v>34</v>
      </c>
      <c r="O362" t="s">
        <v>23</v>
      </c>
      <c r="P362" s="2" t="s">
        <v>2369</v>
      </c>
      <c r="Q362" s="2">
        <v>5</v>
      </c>
      <c r="R362" s="2" t="s">
        <v>35</v>
      </c>
      <c r="S362" t="str">
        <f t="shared" si="29"/>
        <v>Mon</v>
      </c>
      <c r="T362" t="str">
        <f>VLOOKUP(A362,Status!$A$2:$B$1867,2,FALSE)</f>
        <v>Completed</v>
      </c>
    </row>
    <row r="363" spans="1:20" x14ac:dyDescent="0.3">
      <c r="A363" s="2" t="s">
        <v>644</v>
      </c>
      <c r="B363" s="3">
        <v>45726.801527777781</v>
      </c>
      <c r="C363" s="2" t="s">
        <v>645</v>
      </c>
      <c r="D363" s="2" t="s">
        <v>366</v>
      </c>
      <c r="E363" s="2" t="s">
        <v>42</v>
      </c>
      <c r="F363" s="4">
        <v>40000</v>
      </c>
      <c r="G363" s="5">
        <v>0.7</v>
      </c>
      <c r="H363" s="6">
        <v>0</v>
      </c>
      <c r="I363" s="7">
        <f t="shared" si="25"/>
        <v>28000</v>
      </c>
      <c r="J363" s="7">
        <f t="shared" si="26"/>
        <v>0</v>
      </c>
      <c r="K363" s="7">
        <f t="shared" si="27"/>
        <v>28000</v>
      </c>
      <c r="L363" s="4">
        <v>21000</v>
      </c>
      <c r="M363" s="7">
        <f t="shared" si="28"/>
        <v>49000</v>
      </c>
      <c r="N363" s="2" t="s">
        <v>22</v>
      </c>
      <c r="O363" t="s">
        <v>23</v>
      </c>
      <c r="P363" s="2" t="s">
        <v>2369</v>
      </c>
      <c r="Q363" s="2">
        <v>1</v>
      </c>
      <c r="R363" s="2" t="s">
        <v>24</v>
      </c>
      <c r="S363" t="str">
        <f t="shared" si="29"/>
        <v>Mon</v>
      </c>
      <c r="T363" t="str">
        <f>VLOOKUP(A363,Status!$A$2:$B$1867,2,FALSE)</f>
        <v>Completed</v>
      </c>
    </row>
    <row r="364" spans="1:20" x14ac:dyDescent="0.3">
      <c r="A364" s="2" t="s">
        <v>646</v>
      </c>
      <c r="B364" s="3">
        <v>45727.515694444453</v>
      </c>
      <c r="C364" s="2" t="s">
        <v>647</v>
      </c>
      <c r="D364" s="2" t="s">
        <v>186</v>
      </c>
      <c r="E364" s="2" t="s">
        <v>171</v>
      </c>
      <c r="F364" s="4">
        <v>12000</v>
      </c>
      <c r="G364" s="5">
        <v>1.5</v>
      </c>
      <c r="H364" s="6">
        <v>0</v>
      </c>
      <c r="I364" s="7">
        <f t="shared" si="25"/>
        <v>18000</v>
      </c>
      <c r="J364" s="7">
        <f t="shared" si="26"/>
        <v>0</v>
      </c>
      <c r="K364" s="7">
        <f t="shared" si="27"/>
        <v>18000</v>
      </c>
      <c r="L364" s="4">
        <v>87000</v>
      </c>
      <c r="M364" s="7">
        <f t="shared" si="28"/>
        <v>105000</v>
      </c>
      <c r="N364" s="2" t="s">
        <v>59</v>
      </c>
      <c r="O364" t="s">
        <v>23</v>
      </c>
      <c r="P364" s="2" t="s">
        <v>2371</v>
      </c>
      <c r="Q364" s="2">
        <v>2</v>
      </c>
      <c r="R364" s="2" t="s">
        <v>35</v>
      </c>
      <c r="S364" t="str">
        <f t="shared" si="29"/>
        <v>Tue</v>
      </c>
      <c r="T364" t="str">
        <f>VLOOKUP(A364,Status!$A$2:$B$1867,2,FALSE)</f>
        <v>Completed</v>
      </c>
    </row>
    <row r="365" spans="1:20" x14ac:dyDescent="0.3">
      <c r="A365" s="2" t="s">
        <v>648</v>
      </c>
      <c r="B365" s="3">
        <v>45728.568182870367</v>
      </c>
      <c r="C365" s="2" t="s">
        <v>203</v>
      </c>
      <c r="D365" s="2" t="s">
        <v>45</v>
      </c>
      <c r="E365" s="2" t="s">
        <v>81</v>
      </c>
      <c r="F365" s="4">
        <v>15000</v>
      </c>
      <c r="G365" s="5">
        <v>0.6</v>
      </c>
      <c r="H365" s="6">
        <v>0</v>
      </c>
      <c r="I365" s="7">
        <f t="shared" si="25"/>
        <v>9000</v>
      </c>
      <c r="J365" s="7">
        <f t="shared" si="26"/>
        <v>0</v>
      </c>
      <c r="K365" s="7">
        <f t="shared" si="27"/>
        <v>9000</v>
      </c>
      <c r="L365" s="4">
        <v>43000</v>
      </c>
      <c r="M365" s="7">
        <f t="shared" si="28"/>
        <v>52000</v>
      </c>
      <c r="N365" s="2" t="s">
        <v>22</v>
      </c>
      <c r="O365" t="s">
        <v>23</v>
      </c>
      <c r="P365" s="2" t="s">
        <v>2371</v>
      </c>
      <c r="Q365" s="2">
        <v>4</v>
      </c>
      <c r="R365" s="2" t="s">
        <v>24</v>
      </c>
      <c r="S365" t="str">
        <f t="shared" si="29"/>
        <v>Wed</v>
      </c>
      <c r="T365" t="str">
        <f>VLOOKUP(A365,Status!$A$2:$B$1867,2,FALSE)</f>
        <v>Completed</v>
      </c>
    </row>
    <row r="366" spans="1:20" x14ac:dyDescent="0.3">
      <c r="A366" s="2" t="s">
        <v>648</v>
      </c>
      <c r="B366" s="3">
        <v>45728.568182870367</v>
      </c>
      <c r="C366" s="2" t="s">
        <v>203</v>
      </c>
      <c r="D366" s="2" t="s">
        <v>45</v>
      </c>
      <c r="E366" s="2" t="s">
        <v>66</v>
      </c>
      <c r="F366" s="4">
        <v>46000</v>
      </c>
      <c r="G366" s="5">
        <v>1.1000000000000001</v>
      </c>
      <c r="H366" s="6">
        <v>0</v>
      </c>
      <c r="I366" s="7">
        <f t="shared" si="25"/>
        <v>50600.000000000007</v>
      </c>
      <c r="J366" s="7">
        <f t="shared" si="26"/>
        <v>0</v>
      </c>
      <c r="K366" s="7">
        <f t="shared" si="27"/>
        <v>50600.000000000007</v>
      </c>
      <c r="L366" s="4">
        <v>0</v>
      </c>
      <c r="M366" s="7">
        <f t="shared" si="28"/>
        <v>50600.000000000007</v>
      </c>
      <c r="N366" s="2" t="s">
        <v>22</v>
      </c>
      <c r="O366" t="s">
        <v>23</v>
      </c>
      <c r="P366" s="2" t="s">
        <v>2371</v>
      </c>
      <c r="Q366" s="2">
        <v>4</v>
      </c>
      <c r="R366" s="2" t="s">
        <v>24</v>
      </c>
      <c r="S366" t="str">
        <f t="shared" si="29"/>
        <v>Wed</v>
      </c>
      <c r="T366" t="str">
        <f>VLOOKUP(A366,Status!$A$2:$B$1867,2,FALSE)</f>
        <v>Completed</v>
      </c>
    </row>
    <row r="367" spans="1:20" x14ac:dyDescent="0.3">
      <c r="A367" s="2" t="s">
        <v>649</v>
      </c>
      <c r="B367" s="3">
        <v>45730.697615740741</v>
      </c>
      <c r="C367" s="2" t="s">
        <v>382</v>
      </c>
      <c r="D367" s="2" t="s">
        <v>115</v>
      </c>
      <c r="E367" s="2" t="s">
        <v>21</v>
      </c>
      <c r="F367" s="4">
        <v>10000</v>
      </c>
      <c r="G367" s="5">
        <v>2.2000000000000002</v>
      </c>
      <c r="H367" s="6">
        <v>0</v>
      </c>
      <c r="I367" s="7">
        <f t="shared" si="25"/>
        <v>22000</v>
      </c>
      <c r="J367" s="7">
        <f t="shared" si="26"/>
        <v>0</v>
      </c>
      <c r="K367" s="7">
        <f t="shared" si="27"/>
        <v>22000</v>
      </c>
      <c r="L367" s="4">
        <v>78000</v>
      </c>
      <c r="M367" s="7">
        <f t="shared" si="28"/>
        <v>100000</v>
      </c>
      <c r="N367" s="2" t="s">
        <v>29</v>
      </c>
      <c r="O367" t="s">
        <v>70</v>
      </c>
      <c r="P367" s="2" t="s">
        <v>2367</v>
      </c>
      <c r="Q367" s="2">
        <v>5</v>
      </c>
      <c r="R367" s="2" t="s">
        <v>24</v>
      </c>
      <c r="S367" t="str">
        <f t="shared" si="29"/>
        <v>Fri</v>
      </c>
      <c r="T367" t="str">
        <f>VLOOKUP(A367,Status!$A$2:$B$1867,2,FALSE)</f>
        <v>Returned</v>
      </c>
    </row>
    <row r="368" spans="1:20" x14ac:dyDescent="0.3">
      <c r="A368" s="2" t="s">
        <v>650</v>
      </c>
      <c r="B368" s="3">
        <v>45730.735381944447</v>
      </c>
      <c r="C368" s="2" t="s">
        <v>185</v>
      </c>
      <c r="D368" s="2" t="s">
        <v>186</v>
      </c>
      <c r="E368" s="2" t="s">
        <v>171</v>
      </c>
      <c r="F368" s="4">
        <v>12000</v>
      </c>
      <c r="G368" s="5">
        <v>1.1000000000000001</v>
      </c>
      <c r="H368" s="6">
        <v>0</v>
      </c>
      <c r="I368" s="7">
        <f t="shared" si="25"/>
        <v>13200.000000000002</v>
      </c>
      <c r="J368" s="7">
        <f t="shared" si="26"/>
        <v>0</v>
      </c>
      <c r="K368" s="7">
        <f t="shared" si="27"/>
        <v>13200.000000000002</v>
      </c>
      <c r="L368" s="4">
        <v>87000</v>
      </c>
      <c r="M368" s="7">
        <f t="shared" si="28"/>
        <v>100200</v>
      </c>
      <c r="N368" s="2" t="s">
        <v>59</v>
      </c>
      <c r="O368" t="s">
        <v>23</v>
      </c>
      <c r="P368" s="2" t="s">
        <v>2369</v>
      </c>
      <c r="Q368" s="2">
        <v>4</v>
      </c>
      <c r="R368" s="2" t="s">
        <v>24</v>
      </c>
      <c r="S368" t="str">
        <f t="shared" si="29"/>
        <v>Fri</v>
      </c>
      <c r="T368" t="str">
        <f>VLOOKUP(A368,Status!$A$2:$B$1867,2,FALSE)</f>
        <v>Completed</v>
      </c>
    </row>
    <row r="369" spans="1:20" x14ac:dyDescent="0.3">
      <c r="A369" s="2" t="s">
        <v>651</v>
      </c>
      <c r="B369" s="3">
        <v>45732.497465277767</v>
      </c>
      <c r="C369" s="2" t="s">
        <v>652</v>
      </c>
      <c r="D369" s="2" t="s">
        <v>45</v>
      </c>
      <c r="E369" s="2" t="s">
        <v>21</v>
      </c>
      <c r="F369" s="4">
        <v>10000</v>
      </c>
      <c r="G369" s="5">
        <v>2</v>
      </c>
      <c r="H369" s="6">
        <v>0</v>
      </c>
      <c r="I369" s="7">
        <f t="shared" si="25"/>
        <v>20000</v>
      </c>
      <c r="J369" s="7">
        <f t="shared" si="26"/>
        <v>0</v>
      </c>
      <c r="K369" s="7">
        <f t="shared" si="27"/>
        <v>20000</v>
      </c>
      <c r="L369" s="4">
        <v>43000</v>
      </c>
      <c r="M369" s="7">
        <f t="shared" si="28"/>
        <v>63000</v>
      </c>
      <c r="N369" s="2" t="s">
        <v>22</v>
      </c>
      <c r="O369" t="s">
        <v>23</v>
      </c>
      <c r="P369" s="2" t="s">
        <v>2368</v>
      </c>
      <c r="Q369" s="2">
        <v>3</v>
      </c>
      <c r="R369" s="2" t="s">
        <v>24</v>
      </c>
      <c r="S369" t="str">
        <f t="shared" si="29"/>
        <v>Sun</v>
      </c>
      <c r="T369" t="str">
        <f>VLOOKUP(A369,Status!$A$2:$B$1867,2,FALSE)</f>
        <v>Completed</v>
      </c>
    </row>
    <row r="370" spans="1:20" x14ac:dyDescent="0.3">
      <c r="A370" s="2" t="s">
        <v>651</v>
      </c>
      <c r="B370" s="3">
        <v>45732.497465277767</v>
      </c>
      <c r="C370" s="2" t="s">
        <v>652</v>
      </c>
      <c r="D370" s="2" t="s">
        <v>45</v>
      </c>
      <c r="E370" s="2" t="s">
        <v>42</v>
      </c>
      <c r="F370" s="4">
        <v>40000</v>
      </c>
      <c r="G370" s="5">
        <v>1.3</v>
      </c>
      <c r="H370" s="6">
        <v>0</v>
      </c>
      <c r="I370" s="7">
        <f t="shared" si="25"/>
        <v>52000</v>
      </c>
      <c r="J370" s="7">
        <f t="shared" si="26"/>
        <v>0</v>
      </c>
      <c r="K370" s="7">
        <f t="shared" si="27"/>
        <v>52000</v>
      </c>
      <c r="L370" s="4">
        <v>0</v>
      </c>
      <c r="M370" s="7">
        <f t="shared" si="28"/>
        <v>52000</v>
      </c>
      <c r="N370" s="2" t="s">
        <v>22</v>
      </c>
      <c r="O370" t="s">
        <v>23</v>
      </c>
      <c r="P370" s="2" t="s">
        <v>2368</v>
      </c>
      <c r="Q370" s="2">
        <v>3</v>
      </c>
      <c r="R370" s="2" t="s">
        <v>24</v>
      </c>
      <c r="S370" t="str">
        <f t="shared" si="29"/>
        <v>Sun</v>
      </c>
      <c r="T370" t="str">
        <f>VLOOKUP(A370,Status!$A$2:$B$1867,2,FALSE)</f>
        <v>Completed</v>
      </c>
    </row>
    <row r="371" spans="1:20" x14ac:dyDescent="0.3">
      <c r="A371" s="2" t="s">
        <v>653</v>
      </c>
      <c r="B371" s="3">
        <v>45732.696574074071</v>
      </c>
      <c r="C371" s="2" t="s">
        <v>245</v>
      </c>
      <c r="D371" s="2" t="s">
        <v>57</v>
      </c>
      <c r="E371" s="2" t="s">
        <v>33</v>
      </c>
      <c r="F371" s="4">
        <v>20000</v>
      </c>
      <c r="G371" s="5">
        <v>1.5</v>
      </c>
      <c r="H371" s="6">
        <v>0</v>
      </c>
      <c r="I371" s="7">
        <f t="shared" si="25"/>
        <v>30000</v>
      </c>
      <c r="J371" s="7">
        <f t="shared" si="26"/>
        <v>0</v>
      </c>
      <c r="K371" s="7">
        <f t="shared" si="27"/>
        <v>30000</v>
      </c>
      <c r="L371" s="4">
        <v>26000</v>
      </c>
      <c r="M371" s="7">
        <f t="shared" si="28"/>
        <v>56000</v>
      </c>
      <c r="N371" s="2" t="s">
        <v>29</v>
      </c>
      <c r="O371" t="s">
        <v>23</v>
      </c>
      <c r="P371" s="2" t="s">
        <v>2369</v>
      </c>
      <c r="Q371" s="2">
        <v>1</v>
      </c>
      <c r="R371" s="2" t="s">
        <v>24</v>
      </c>
      <c r="S371" t="str">
        <f t="shared" si="29"/>
        <v>Sun</v>
      </c>
      <c r="T371" t="str">
        <f>VLOOKUP(A371,Status!$A$2:$B$1867,2,FALSE)</f>
        <v>Completed</v>
      </c>
    </row>
    <row r="372" spans="1:20" x14ac:dyDescent="0.3">
      <c r="A372" s="2" t="s">
        <v>654</v>
      </c>
      <c r="B372" s="3">
        <v>45733.000138888892</v>
      </c>
      <c r="C372" s="2" t="s">
        <v>249</v>
      </c>
      <c r="D372" s="2" t="s">
        <v>41</v>
      </c>
      <c r="E372" s="2" t="s">
        <v>171</v>
      </c>
      <c r="F372" s="4">
        <v>12000</v>
      </c>
      <c r="G372" s="5">
        <v>1.3</v>
      </c>
      <c r="H372" s="6">
        <v>0</v>
      </c>
      <c r="I372" s="7">
        <f t="shared" si="25"/>
        <v>15600</v>
      </c>
      <c r="J372" s="7">
        <f t="shared" si="26"/>
        <v>0</v>
      </c>
      <c r="K372" s="7">
        <f t="shared" si="27"/>
        <v>15600</v>
      </c>
      <c r="L372" s="4">
        <v>93000</v>
      </c>
      <c r="M372" s="7">
        <f t="shared" si="28"/>
        <v>108600</v>
      </c>
      <c r="N372" s="2" t="s">
        <v>29</v>
      </c>
      <c r="O372" t="s">
        <v>70</v>
      </c>
      <c r="P372" s="2" t="s">
        <v>2371</v>
      </c>
      <c r="Q372" s="2">
        <v>1</v>
      </c>
      <c r="R372" s="2" t="s">
        <v>24</v>
      </c>
      <c r="S372" t="str">
        <f t="shared" si="29"/>
        <v>Mon</v>
      </c>
      <c r="T372" t="str">
        <f>VLOOKUP(A372,Status!$A$2:$B$1867,2,FALSE)</f>
        <v>Returned</v>
      </c>
    </row>
    <row r="373" spans="1:20" x14ac:dyDescent="0.3">
      <c r="A373" s="2" t="s">
        <v>655</v>
      </c>
      <c r="B373" s="3">
        <v>45733.664305555547</v>
      </c>
      <c r="C373" s="2" t="s">
        <v>344</v>
      </c>
      <c r="D373" s="2" t="s">
        <v>62</v>
      </c>
      <c r="E373" s="2" t="s">
        <v>36</v>
      </c>
      <c r="F373" s="4">
        <v>13500</v>
      </c>
      <c r="G373" s="5">
        <v>2.5</v>
      </c>
      <c r="H373" s="6">
        <v>0</v>
      </c>
      <c r="I373" s="7">
        <f t="shared" si="25"/>
        <v>33750</v>
      </c>
      <c r="J373" s="7">
        <f t="shared" si="26"/>
        <v>0</v>
      </c>
      <c r="K373" s="7">
        <f t="shared" si="27"/>
        <v>33750</v>
      </c>
      <c r="L373" s="4">
        <v>59000</v>
      </c>
      <c r="M373" s="7">
        <f t="shared" si="28"/>
        <v>92750</v>
      </c>
      <c r="N373" s="2" t="s">
        <v>59</v>
      </c>
      <c r="O373" t="s">
        <v>23</v>
      </c>
      <c r="P373" s="2" t="s">
        <v>2369</v>
      </c>
      <c r="Q373" s="2">
        <v>3</v>
      </c>
      <c r="R373" s="2" t="s">
        <v>24</v>
      </c>
      <c r="S373" t="str">
        <f t="shared" si="29"/>
        <v>Mon</v>
      </c>
      <c r="T373" t="str">
        <f>VLOOKUP(A373,Status!$A$2:$B$1867,2,FALSE)</f>
        <v>Completed</v>
      </c>
    </row>
    <row r="374" spans="1:20" x14ac:dyDescent="0.3">
      <c r="A374" s="2" t="s">
        <v>656</v>
      </c>
      <c r="B374" s="3">
        <v>45733.736898148149</v>
      </c>
      <c r="C374" s="2" t="s">
        <v>657</v>
      </c>
      <c r="D374" s="2" t="s">
        <v>62</v>
      </c>
      <c r="E374" s="2" t="s">
        <v>66</v>
      </c>
      <c r="F374" s="4">
        <v>46000</v>
      </c>
      <c r="G374" s="5">
        <v>1.4</v>
      </c>
      <c r="H374" s="6">
        <v>0</v>
      </c>
      <c r="I374" s="7">
        <f t="shared" si="25"/>
        <v>64399.999999999993</v>
      </c>
      <c r="J374" s="7">
        <f t="shared" si="26"/>
        <v>0</v>
      </c>
      <c r="K374" s="7">
        <f t="shared" si="27"/>
        <v>64399.999999999993</v>
      </c>
      <c r="L374" s="4">
        <v>59000</v>
      </c>
      <c r="M374" s="7">
        <f t="shared" si="28"/>
        <v>123400</v>
      </c>
      <c r="N374" s="2" t="s">
        <v>22</v>
      </c>
      <c r="O374" t="s">
        <v>23</v>
      </c>
      <c r="P374" s="2" t="s">
        <v>2371</v>
      </c>
      <c r="Q374" s="2">
        <v>1</v>
      </c>
      <c r="R374" s="2" t="s">
        <v>24</v>
      </c>
      <c r="S374" t="str">
        <f t="shared" si="29"/>
        <v>Mon</v>
      </c>
      <c r="T374" t="str">
        <f>VLOOKUP(A374,Status!$A$2:$B$1867,2,FALSE)</f>
        <v>Completed</v>
      </c>
    </row>
    <row r="375" spans="1:20" x14ac:dyDescent="0.3">
      <c r="A375" s="2" t="s">
        <v>656</v>
      </c>
      <c r="B375" s="3">
        <v>45733.736898148149</v>
      </c>
      <c r="C375" s="2" t="s">
        <v>657</v>
      </c>
      <c r="D375" s="2" t="s">
        <v>62</v>
      </c>
      <c r="E375" s="2" t="s">
        <v>33</v>
      </c>
      <c r="F375" s="4">
        <v>20000</v>
      </c>
      <c r="G375" s="5">
        <v>3.6</v>
      </c>
      <c r="H375" s="6">
        <v>0</v>
      </c>
      <c r="I375" s="7">
        <f t="shared" si="25"/>
        <v>72000</v>
      </c>
      <c r="J375" s="7">
        <f t="shared" si="26"/>
        <v>0</v>
      </c>
      <c r="K375" s="7">
        <f t="shared" si="27"/>
        <v>72000</v>
      </c>
      <c r="L375" s="4">
        <v>0</v>
      </c>
      <c r="M375" s="7">
        <f t="shared" si="28"/>
        <v>72000</v>
      </c>
      <c r="N375" s="2" t="s">
        <v>22</v>
      </c>
      <c r="O375" t="s">
        <v>23</v>
      </c>
      <c r="P375" s="2" t="s">
        <v>2371</v>
      </c>
      <c r="Q375" s="2">
        <v>1</v>
      </c>
      <c r="R375" s="2" t="s">
        <v>24</v>
      </c>
      <c r="S375" t="str">
        <f t="shared" si="29"/>
        <v>Mon</v>
      </c>
      <c r="T375" t="str">
        <f>VLOOKUP(A375,Status!$A$2:$B$1867,2,FALSE)</f>
        <v>Completed</v>
      </c>
    </row>
    <row r="376" spans="1:20" x14ac:dyDescent="0.3">
      <c r="A376" s="2" t="s">
        <v>658</v>
      </c>
      <c r="B376" s="3">
        <v>45733.824884259258</v>
      </c>
      <c r="C376" s="2" t="s">
        <v>280</v>
      </c>
      <c r="D376" s="2" t="s">
        <v>20</v>
      </c>
      <c r="E376" s="2" t="s">
        <v>21</v>
      </c>
      <c r="F376" s="4">
        <v>10000</v>
      </c>
      <c r="G376" s="5">
        <v>3</v>
      </c>
      <c r="H376" s="6">
        <v>0</v>
      </c>
      <c r="I376" s="7">
        <f t="shared" si="25"/>
        <v>30000</v>
      </c>
      <c r="J376" s="7">
        <f t="shared" si="26"/>
        <v>0</v>
      </c>
      <c r="K376" s="7">
        <f t="shared" si="27"/>
        <v>30000</v>
      </c>
      <c r="L376" s="4">
        <v>15000</v>
      </c>
      <c r="M376" s="7">
        <f t="shared" si="28"/>
        <v>45000</v>
      </c>
      <c r="N376" s="2" t="s">
        <v>29</v>
      </c>
      <c r="O376" t="s">
        <v>23</v>
      </c>
      <c r="P376" s="2" t="s">
        <v>2369</v>
      </c>
      <c r="Q376" s="2">
        <v>3</v>
      </c>
      <c r="R376" s="2" t="s">
        <v>24</v>
      </c>
      <c r="S376" t="str">
        <f t="shared" si="29"/>
        <v>Mon</v>
      </c>
      <c r="T376" t="str">
        <f>VLOOKUP(A376,Status!$A$2:$B$1867,2,FALSE)</f>
        <v>Completed</v>
      </c>
    </row>
    <row r="377" spans="1:20" x14ac:dyDescent="0.3">
      <c r="A377" s="2" t="s">
        <v>659</v>
      </c>
      <c r="B377" s="3">
        <v>45734.199050925927</v>
      </c>
      <c r="C377" s="2" t="s">
        <v>660</v>
      </c>
      <c r="D377" s="2" t="s">
        <v>141</v>
      </c>
      <c r="E377" s="2" t="s">
        <v>76</v>
      </c>
      <c r="F377" s="4">
        <v>45000</v>
      </c>
      <c r="G377" s="5">
        <v>1.2</v>
      </c>
      <c r="H377" s="6">
        <v>0</v>
      </c>
      <c r="I377" s="7">
        <f t="shared" si="25"/>
        <v>54000</v>
      </c>
      <c r="J377" s="7">
        <f t="shared" si="26"/>
        <v>0</v>
      </c>
      <c r="K377" s="7">
        <f t="shared" si="27"/>
        <v>54000</v>
      </c>
      <c r="L377" s="4">
        <v>55000</v>
      </c>
      <c r="M377" s="7">
        <f t="shared" si="28"/>
        <v>109000</v>
      </c>
      <c r="N377" s="2" t="s">
        <v>29</v>
      </c>
      <c r="O377" t="s">
        <v>23</v>
      </c>
      <c r="P377" s="2" t="s">
        <v>2366</v>
      </c>
      <c r="Q377" s="2">
        <v>3</v>
      </c>
      <c r="R377" s="2" t="s">
        <v>24</v>
      </c>
      <c r="S377" t="str">
        <f t="shared" si="29"/>
        <v>Tue</v>
      </c>
      <c r="T377" t="str">
        <f>VLOOKUP(A377,Status!$A$2:$B$1867,2,FALSE)</f>
        <v>Completed</v>
      </c>
    </row>
    <row r="378" spans="1:20" x14ac:dyDescent="0.3">
      <c r="A378" s="2" t="s">
        <v>661</v>
      </c>
      <c r="B378" s="3">
        <v>45734.363159722219</v>
      </c>
      <c r="C378" s="2" t="s">
        <v>662</v>
      </c>
      <c r="D378" s="2" t="s">
        <v>151</v>
      </c>
      <c r="E378" s="2" t="s">
        <v>21</v>
      </c>
      <c r="F378" s="4">
        <v>10000</v>
      </c>
      <c r="G378" s="5">
        <v>3.3</v>
      </c>
      <c r="H378" s="6">
        <v>0</v>
      </c>
      <c r="I378" s="7">
        <f t="shared" si="25"/>
        <v>33000</v>
      </c>
      <c r="J378" s="7">
        <f t="shared" si="26"/>
        <v>0</v>
      </c>
      <c r="K378" s="7">
        <f t="shared" si="27"/>
        <v>33000</v>
      </c>
      <c r="L378" s="4">
        <v>68000</v>
      </c>
      <c r="M378" s="7">
        <f t="shared" si="28"/>
        <v>101000</v>
      </c>
      <c r="N378" s="2" t="s">
        <v>34</v>
      </c>
      <c r="O378" t="s">
        <v>70</v>
      </c>
      <c r="P378" s="2" t="s">
        <v>2368</v>
      </c>
      <c r="Q378" s="2">
        <v>2</v>
      </c>
      <c r="R378" s="2" t="s">
        <v>24</v>
      </c>
      <c r="S378" t="str">
        <f t="shared" si="29"/>
        <v>Tue</v>
      </c>
      <c r="T378" t="str">
        <f>VLOOKUP(A378,Status!$A$2:$B$1867,2,FALSE)</f>
        <v>Returned</v>
      </c>
    </row>
    <row r="379" spans="1:20" x14ac:dyDescent="0.3">
      <c r="A379" s="2" t="s">
        <v>663</v>
      </c>
      <c r="B379" s="3">
        <v>45735.558425925927</v>
      </c>
      <c r="C379" s="2" t="s">
        <v>559</v>
      </c>
      <c r="D379" s="2" t="s">
        <v>426</v>
      </c>
      <c r="E379" s="2" t="s">
        <v>162</v>
      </c>
      <c r="F379" s="4">
        <v>115000</v>
      </c>
      <c r="G379" s="5">
        <v>0.7</v>
      </c>
      <c r="H379" s="6">
        <v>0</v>
      </c>
      <c r="I379" s="7">
        <f t="shared" si="25"/>
        <v>80500</v>
      </c>
      <c r="J379" s="7">
        <f t="shared" si="26"/>
        <v>0</v>
      </c>
      <c r="K379" s="7">
        <f t="shared" si="27"/>
        <v>80500</v>
      </c>
      <c r="L379" s="4">
        <v>67000</v>
      </c>
      <c r="M379" s="7">
        <f t="shared" si="28"/>
        <v>147500</v>
      </c>
      <c r="N379" s="2" t="s">
        <v>29</v>
      </c>
      <c r="O379" t="s">
        <v>23</v>
      </c>
      <c r="P379" s="2" t="s">
        <v>2369</v>
      </c>
      <c r="Q379" s="2">
        <v>4</v>
      </c>
      <c r="R379" s="2" t="s">
        <v>24</v>
      </c>
      <c r="S379" t="str">
        <f t="shared" si="29"/>
        <v>Wed</v>
      </c>
      <c r="T379" t="str">
        <f>VLOOKUP(A379,Status!$A$2:$B$1867,2,FALSE)</f>
        <v>Completed</v>
      </c>
    </row>
    <row r="380" spans="1:20" x14ac:dyDescent="0.3">
      <c r="A380" s="2" t="s">
        <v>663</v>
      </c>
      <c r="B380" s="3">
        <v>45735.558425925927</v>
      </c>
      <c r="C380" s="2" t="s">
        <v>559</v>
      </c>
      <c r="D380" s="2" t="s">
        <v>426</v>
      </c>
      <c r="E380" s="2" t="s">
        <v>36</v>
      </c>
      <c r="F380" s="4">
        <v>13500</v>
      </c>
      <c r="G380" s="5">
        <v>1.5</v>
      </c>
      <c r="H380" s="6">
        <v>0</v>
      </c>
      <c r="I380" s="7">
        <f t="shared" si="25"/>
        <v>20250</v>
      </c>
      <c r="J380" s="7">
        <f t="shared" si="26"/>
        <v>0</v>
      </c>
      <c r="K380" s="7">
        <f t="shared" si="27"/>
        <v>20250</v>
      </c>
      <c r="L380" s="4">
        <v>0</v>
      </c>
      <c r="M380" s="7">
        <f t="shared" si="28"/>
        <v>20250</v>
      </c>
      <c r="N380" s="2" t="s">
        <v>29</v>
      </c>
      <c r="O380" t="s">
        <v>23</v>
      </c>
      <c r="P380" s="2" t="s">
        <v>2369</v>
      </c>
      <c r="Q380" s="2">
        <v>4</v>
      </c>
      <c r="R380" s="2" t="s">
        <v>24</v>
      </c>
      <c r="S380" t="str">
        <f t="shared" si="29"/>
        <v>Wed</v>
      </c>
      <c r="T380" t="str">
        <f>VLOOKUP(A380,Status!$A$2:$B$1867,2,FALSE)</f>
        <v>Completed</v>
      </c>
    </row>
    <row r="381" spans="1:20" x14ac:dyDescent="0.3">
      <c r="A381" s="2" t="s">
        <v>664</v>
      </c>
      <c r="B381" s="3">
        <v>45735.609178240738</v>
      </c>
      <c r="C381" s="2" t="s">
        <v>407</v>
      </c>
      <c r="D381" s="2" t="s">
        <v>124</v>
      </c>
      <c r="E381" s="2" t="s">
        <v>76</v>
      </c>
      <c r="F381" s="4">
        <v>45000</v>
      </c>
      <c r="G381" s="5">
        <v>0.4</v>
      </c>
      <c r="H381" s="6">
        <v>0</v>
      </c>
      <c r="I381" s="7">
        <f t="shared" si="25"/>
        <v>18000</v>
      </c>
      <c r="J381" s="7">
        <f t="shared" si="26"/>
        <v>0</v>
      </c>
      <c r="K381" s="7">
        <f t="shared" si="27"/>
        <v>18000</v>
      </c>
      <c r="L381" s="4">
        <v>59000</v>
      </c>
      <c r="M381" s="7">
        <f t="shared" si="28"/>
        <v>77000</v>
      </c>
      <c r="N381" s="2" t="s">
        <v>29</v>
      </c>
      <c r="O381" t="s">
        <v>23</v>
      </c>
      <c r="P381" s="2" t="s">
        <v>2366</v>
      </c>
      <c r="Q381" s="2">
        <v>3</v>
      </c>
      <c r="R381" s="2" t="s">
        <v>24</v>
      </c>
      <c r="S381" t="str">
        <f t="shared" si="29"/>
        <v>Wed</v>
      </c>
      <c r="T381" t="str">
        <f>VLOOKUP(A381,Status!$A$2:$B$1867,2,FALSE)</f>
        <v>Completed</v>
      </c>
    </row>
    <row r="382" spans="1:20" x14ac:dyDescent="0.3">
      <c r="A382" s="2" t="s">
        <v>665</v>
      </c>
      <c r="B382" s="3">
        <v>45735.718206018522</v>
      </c>
      <c r="C382" s="2" t="s">
        <v>511</v>
      </c>
      <c r="D382" s="2" t="s">
        <v>95</v>
      </c>
      <c r="E382" s="2" t="s">
        <v>103</v>
      </c>
      <c r="F382" s="4">
        <v>55000</v>
      </c>
      <c r="G382" s="5">
        <v>0.7</v>
      </c>
      <c r="H382" s="6">
        <v>0</v>
      </c>
      <c r="I382" s="7">
        <f t="shared" si="25"/>
        <v>38500</v>
      </c>
      <c r="J382" s="7">
        <f t="shared" si="26"/>
        <v>0</v>
      </c>
      <c r="K382" s="7">
        <f t="shared" si="27"/>
        <v>38500</v>
      </c>
      <c r="L382" s="4">
        <v>85000</v>
      </c>
      <c r="M382" s="7">
        <f t="shared" si="28"/>
        <v>123500</v>
      </c>
      <c r="N382" s="2" t="s">
        <v>22</v>
      </c>
      <c r="O382" t="s">
        <v>23</v>
      </c>
      <c r="P382" s="2" t="s">
        <v>2367</v>
      </c>
      <c r="Q382" s="2">
        <v>5</v>
      </c>
      <c r="R382" s="2" t="s">
        <v>24</v>
      </c>
      <c r="S382" t="str">
        <f t="shared" si="29"/>
        <v>Wed</v>
      </c>
      <c r="T382" t="str">
        <f>VLOOKUP(A382,Status!$A$2:$B$1867,2,FALSE)</f>
        <v>Completed</v>
      </c>
    </row>
    <row r="383" spans="1:20" x14ac:dyDescent="0.3">
      <c r="A383" s="2" t="s">
        <v>666</v>
      </c>
      <c r="B383" s="3">
        <v>45735.857118055559</v>
      </c>
      <c r="C383" s="2" t="s">
        <v>420</v>
      </c>
      <c r="D383" s="2" t="s">
        <v>168</v>
      </c>
      <c r="E383" s="2" t="s">
        <v>162</v>
      </c>
      <c r="F383" s="4">
        <v>115000</v>
      </c>
      <c r="G383" s="5">
        <v>0.5</v>
      </c>
      <c r="H383" s="6">
        <v>0</v>
      </c>
      <c r="I383" s="7">
        <f t="shared" si="25"/>
        <v>57500</v>
      </c>
      <c r="J383" s="7">
        <f t="shared" si="26"/>
        <v>0</v>
      </c>
      <c r="K383" s="7">
        <f t="shared" si="27"/>
        <v>57500</v>
      </c>
      <c r="L383" s="4">
        <v>56000</v>
      </c>
      <c r="M383" s="7">
        <f t="shared" si="28"/>
        <v>113500</v>
      </c>
      <c r="N383" s="2" t="s">
        <v>34</v>
      </c>
      <c r="O383" t="s">
        <v>70</v>
      </c>
      <c r="P383" s="2" t="s">
        <v>2368</v>
      </c>
      <c r="Q383" s="2">
        <v>3</v>
      </c>
      <c r="R383" s="2" t="s">
        <v>35</v>
      </c>
      <c r="S383" t="str">
        <f t="shared" si="29"/>
        <v>Wed</v>
      </c>
      <c r="T383" t="str">
        <f>VLOOKUP(A383,Status!$A$2:$B$1867,2,FALSE)</f>
        <v>Returned</v>
      </c>
    </row>
    <row r="384" spans="1:20" x14ac:dyDescent="0.3">
      <c r="A384" s="2" t="s">
        <v>667</v>
      </c>
      <c r="B384" s="3">
        <v>45736.234710648147</v>
      </c>
      <c r="C384" s="2" t="s">
        <v>333</v>
      </c>
      <c r="D384" s="2" t="s">
        <v>124</v>
      </c>
      <c r="E384" s="2" t="s">
        <v>103</v>
      </c>
      <c r="F384" s="4">
        <v>55000</v>
      </c>
      <c r="G384" s="5">
        <v>1.3</v>
      </c>
      <c r="H384" s="6">
        <v>0</v>
      </c>
      <c r="I384" s="7">
        <f t="shared" si="25"/>
        <v>71500</v>
      </c>
      <c r="J384" s="7">
        <f t="shared" si="26"/>
        <v>0</v>
      </c>
      <c r="K384" s="7">
        <f t="shared" si="27"/>
        <v>71500</v>
      </c>
      <c r="L384" s="4">
        <v>59000</v>
      </c>
      <c r="M384" s="7">
        <f t="shared" si="28"/>
        <v>130500</v>
      </c>
      <c r="N384" s="2" t="s">
        <v>22</v>
      </c>
      <c r="O384" t="s">
        <v>23</v>
      </c>
      <c r="P384" s="2" t="s">
        <v>2366</v>
      </c>
      <c r="Q384" s="2">
        <v>5</v>
      </c>
      <c r="R384" s="2" t="s">
        <v>35</v>
      </c>
      <c r="S384" t="str">
        <f t="shared" si="29"/>
        <v>Thu</v>
      </c>
      <c r="T384" t="str">
        <f>VLOOKUP(A384,Status!$A$2:$B$1867,2,FALSE)</f>
        <v>Completed</v>
      </c>
    </row>
    <row r="385" spans="1:20" x14ac:dyDescent="0.3">
      <c r="A385" s="2" t="s">
        <v>668</v>
      </c>
      <c r="B385" s="3">
        <v>45736.627986111111</v>
      </c>
      <c r="C385" s="2" t="s">
        <v>393</v>
      </c>
      <c r="D385" s="2" t="s">
        <v>154</v>
      </c>
      <c r="E385" s="2" t="s">
        <v>81</v>
      </c>
      <c r="F385" s="4">
        <v>15000</v>
      </c>
      <c r="G385" s="5">
        <v>2.2999999999999998</v>
      </c>
      <c r="H385" s="6">
        <v>0</v>
      </c>
      <c r="I385" s="7">
        <f t="shared" si="25"/>
        <v>34500</v>
      </c>
      <c r="J385" s="7">
        <f t="shared" si="26"/>
        <v>0</v>
      </c>
      <c r="K385" s="7">
        <f t="shared" si="27"/>
        <v>34500</v>
      </c>
      <c r="L385" s="4">
        <v>50000</v>
      </c>
      <c r="M385" s="7">
        <f t="shared" si="28"/>
        <v>84500</v>
      </c>
      <c r="N385" s="2" t="s">
        <v>59</v>
      </c>
      <c r="O385" t="s">
        <v>23</v>
      </c>
      <c r="P385" s="2" t="s">
        <v>2369</v>
      </c>
      <c r="Q385" s="2">
        <v>4</v>
      </c>
      <c r="R385" s="2" t="s">
        <v>24</v>
      </c>
      <c r="S385" t="str">
        <f t="shared" si="29"/>
        <v>Thu</v>
      </c>
      <c r="T385" t="str">
        <f>VLOOKUP(A385,Status!$A$2:$B$1867,2,FALSE)</f>
        <v>Completed</v>
      </c>
    </row>
    <row r="386" spans="1:20" x14ac:dyDescent="0.3">
      <c r="A386" s="2" t="s">
        <v>669</v>
      </c>
      <c r="B386" s="3">
        <v>45736.724618055552</v>
      </c>
      <c r="C386" s="2" t="s">
        <v>592</v>
      </c>
      <c r="D386" s="2" t="s">
        <v>112</v>
      </c>
      <c r="E386" s="2" t="s">
        <v>171</v>
      </c>
      <c r="F386" s="4">
        <v>12000</v>
      </c>
      <c r="G386" s="5">
        <v>0.9</v>
      </c>
      <c r="H386" s="6">
        <v>0</v>
      </c>
      <c r="I386" s="7">
        <f t="shared" si="25"/>
        <v>10800</v>
      </c>
      <c r="J386" s="7">
        <f t="shared" si="26"/>
        <v>0</v>
      </c>
      <c r="K386" s="7">
        <f t="shared" si="27"/>
        <v>10800</v>
      </c>
      <c r="L386" s="4">
        <v>0</v>
      </c>
      <c r="M386" s="7">
        <f t="shared" si="28"/>
        <v>10800</v>
      </c>
      <c r="N386" s="2" t="s">
        <v>34</v>
      </c>
      <c r="O386" t="s">
        <v>23</v>
      </c>
      <c r="P386" s="2" t="s">
        <v>2367</v>
      </c>
      <c r="Q386" s="2">
        <v>4</v>
      </c>
      <c r="R386" s="2" t="s">
        <v>24</v>
      </c>
      <c r="S386" t="str">
        <f t="shared" si="29"/>
        <v>Thu</v>
      </c>
      <c r="T386" t="str">
        <f>VLOOKUP(A386,Status!$A$2:$B$1867,2,FALSE)</f>
        <v>Completed</v>
      </c>
    </row>
    <row r="387" spans="1:20" x14ac:dyDescent="0.3">
      <c r="A387" s="2" t="s">
        <v>670</v>
      </c>
      <c r="B387" s="3">
        <v>45738.534143518518</v>
      </c>
      <c r="C387" s="2" t="s">
        <v>105</v>
      </c>
      <c r="D387" s="2" t="s">
        <v>106</v>
      </c>
      <c r="E387" s="2" t="s">
        <v>144</v>
      </c>
      <c r="F387" s="4">
        <v>10000</v>
      </c>
      <c r="G387" s="5">
        <v>0.3</v>
      </c>
      <c r="H387" s="6">
        <v>0</v>
      </c>
      <c r="I387" s="7">
        <f t="shared" si="25"/>
        <v>3000</v>
      </c>
      <c r="J387" s="7">
        <f t="shared" si="26"/>
        <v>0</v>
      </c>
      <c r="K387" s="7">
        <f t="shared" si="27"/>
        <v>3000</v>
      </c>
      <c r="L387" s="4">
        <v>18000</v>
      </c>
      <c r="M387" s="7">
        <f t="shared" si="28"/>
        <v>21000</v>
      </c>
      <c r="N387" s="2" t="s">
        <v>34</v>
      </c>
      <c r="O387" t="s">
        <v>23</v>
      </c>
      <c r="P387" s="2" t="s">
        <v>2367</v>
      </c>
      <c r="Q387" s="2">
        <v>2</v>
      </c>
      <c r="R387" s="2" t="s">
        <v>24</v>
      </c>
      <c r="S387" t="str">
        <f t="shared" si="29"/>
        <v>Sat</v>
      </c>
      <c r="T387" t="str">
        <f>VLOOKUP(A387,Status!$A$2:$B$1867,2,FALSE)</f>
        <v>Completed</v>
      </c>
    </row>
    <row r="388" spans="1:20" x14ac:dyDescent="0.3">
      <c r="A388" s="2" t="s">
        <v>671</v>
      </c>
      <c r="B388" s="3">
        <v>45738.599247685182</v>
      </c>
      <c r="C388" s="2" t="s">
        <v>672</v>
      </c>
      <c r="D388" s="2" t="s">
        <v>253</v>
      </c>
      <c r="E388" s="2" t="s">
        <v>42</v>
      </c>
      <c r="F388" s="4">
        <v>40000</v>
      </c>
      <c r="G388" s="5">
        <v>0.7</v>
      </c>
      <c r="H388" s="6">
        <v>0</v>
      </c>
      <c r="I388" s="7">
        <f t="shared" ref="I388:I451" si="30">F388*G388</f>
        <v>28000</v>
      </c>
      <c r="J388" s="7">
        <f t="shared" ref="J388:J451" si="31">I388*(H388/100)</f>
        <v>0</v>
      </c>
      <c r="K388" s="7">
        <f t="shared" ref="K388:K451" si="32">I388-J388</f>
        <v>28000</v>
      </c>
      <c r="L388" s="4">
        <v>18000</v>
      </c>
      <c r="M388" s="7">
        <f t="shared" ref="M388:M451" si="33">K388+L388</f>
        <v>46000</v>
      </c>
      <c r="N388" s="2" t="s">
        <v>34</v>
      </c>
      <c r="O388" t="s">
        <v>23</v>
      </c>
      <c r="P388" s="2" t="s">
        <v>2369</v>
      </c>
      <c r="Q388" s="2">
        <v>5</v>
      </c>
      <c r="R388" s="2" t="s">
        <v>24</v>
      </c>
      <c r="S388" t="str">
        <f t="shared" si="29"/>
        <v>Sat</v>
      </c>
      <c r="T388" t="str">
        <f>VLOOKUP(A388,Status!$A$2:$B$1867,2,FALSE)</f>
        <v>Completed</v>
      </c>
    </row>
    <row r="389" spans="1:20" x14ac:dyDescent="0.3">
      <c r="A389" s="2" t="s">
        <v>673</v>
      </c>
      <c r="B389" s="3">
        <v>45739.794756944437</v>
      </c>
      <c r="C389" s="2" t="s">
        <v>674</v>
      </c>
      <c r="D389" s="2" t="s">
        <v>27</v>
      </c>
      <c r="E389" s="2" t="s">
        <v>171</v>
      </c>
      <c r="F389" s="4">
        <v>12000</v>
      </c>
      <c r="G389" s="5">
        <v>1.2</v>
      </c>
      <c r="H389" s="6">
        <v>0</v>
      </c>
      <c r="I389" s="7">
        <f t="shared" si="30"/>
        <v>14400</v>
      </c>
      <c r="J389" s="7">
        <f t="shared" si="31"/>
        <v>0</v>
      </c>
      <c r="K389" s="7">
        <f t="shared" si="32"/>
        <v>14400</v>
      </c>
      <c r="L389" s="4">
        <v>17000</v>
      </c>
      <c r="M389" s="7">
        <f t="shared" si="33"/>
        <v>31400</v>
      </c>
      <c r="N389" s="2" t="s">
        <v>34</v>
      </c>
      <c r="O389" t="s">
        <v>70</v>
      </c>
      <c r="P389" s="2" t="s">
        <v>2367</v>
      </c>
      <c r="Q389" s="2">
        <v>1</v>
      </c>
      <c r="R389" s="2" t="s">
        <v>35</v>
      </c>
      <c r="S389" t="str">
        <f t="shared" ref="S389:S452" si="34">TEXT(B389,"DDD")</f>
        <v>Sun</v>
      </c>
      <c r="T389" t="str">
        <f>VLOOKUP(A389,Status!$A$2:$B$1867,2,FALSE)</f>
        <v>Returned</v>
      </c>
    </row>
    <row r="390" spans="1:20" x14ac:dyDescent="0.3">
      <c r="A390" s="2" t="s">
        <v>675</v>
      </c>
      <c r="B390" s="3">
        <v>45739.943206018521</v>
      </c>
      <c r="C390" s="2" t="s">
        <v>393</v>
      </c>
      <c r="D390" s="2" t="s">
        <v>154</v>
      </c>
      <c r="E390" s="2" t="s">
        <v>81</v>
      </c>
      <c r="F390" s="4">
        <v>15000</v>
      </c>
      <c r="G390" s="5">
        <v>1</v>
      </c>
      <c r="H390" s="6">
        <v>0</v>
      </c>
      <c r="I390" s="7">
        <f t="shared" si="30"/>
        <v>15000</v>
      </c>
      <c r="J390" s="7">
        <f t="shared" si="31"/>
        <v>0</v>
      </c>
      <c r="K390" s="7">
        <f t="shared" si="32"/>
        <v>15000</v>
      </c>
      <c r="L390" s="4">
        <v>50000</v>
      </c>
      <c r="M390" s="7">
        <f t="shared" si="33"/>
        <v>65000</v>
      </c>
      <c r="N390" s="2" t="s">
        <v>34</v>
      </c>
      <c r="O390" t="s">
        <v>23</v>
      </c>
      <c r="P390" s="2" t="s">
        <v>2369</v>
      </c>
      <c r="Q390" s="2">
        <v>3</v>
      </c>
      <c r="R390" s="2" t="s">
        <v>24</v>
      </c>
      <c r="S390" t="str">
        <f t="shared" si="34"/>
        <v>Sun</v>
      </c>
      <c r="T390" t="str">
        <f>VLOOKUP(A390,Status!$A$2:$B$1867,2,FALSE)</f>
        <v>Completed</v>
      </c>
    </row>
    <row r="391" spans="1:20" x14ac:dyDescent="0.3">
      <c r="A391" s="2" t="s">
        <v>676</v>
      </c>
      <c r="B391" s="3">
        <v>45740.113935185182</v>
      </c>
      <c r="C391" s="2" t="s">
        <v>486</v>
      </c>
      <c r="D391" s="2" t="s">
        <v>41</v>
      </c>
      <c r="E391" s="2" t="s">
        <v>54</v>
      </c>
      <c r="F391" s="4">
        <v>14000</v>
      </c>
      <c r="G391" s="5">
        <v>1.3</v>
      </c>
      <c r="H391" s="6">
        <v>0</v>
      </c>
      <c r="I391" s="7">
        <f t="shared" si="30"/>
        <v>18200</v>
      </c>
      <c r="J391" s="7">
        <f t="shared" si="31"/>
        <v>0</v>
      </c>
      <c r="K391" s="7">
        <f t="shared" si="32"/>
        <v>18200</v>
      </c>
      <c r="L391" s="4">
        <v>93000</v>
      </c>
      <c r="M391" s="7">
        <f t="shared" si="33"/>
        <v>111200</v>
      </c>
      <c r="N391" s="2" t="s">
        <v>34</v>
      </c>
      <c r="O391" t="s">
        <v>23</v>
      </c>
      <c r="P391" s="2" t="s">
        <v>2368</v>
      </c>
      <c r="Q391" s="2">
        <v>3</v>
      </c>
      <c r="R391" s="2" t="s">
        <v>35</v>
      </c>
      <c r="S391" t="str">
        <f t="shared" si="34"/>
        <v>Mon</v>
      </c>
      <c r="T391" t="str">
        <f>VLOOKUP(A391,Status!$A$2:$B$1867,2,FALSE)</f>
        <v>Completed</v>
      </c>
    </row>
    <row r="392" spans="1:20" x14ac:dyDescent="0.3">
      <c r="A392" s="2" t="s">
        <v>677</v>
      </c>
      <c r="B392" s="3">
        <v>45740.423854166656</v>
      </c>
      <c r="C392" s="2" t="s">
        <v>470</v>
      </c>
      <c r="D392" s="2" t="s">
        <v>99</v>
      </c>
      <c r="E392" s="2" t="s">
        <v>162</v>
      </c>
      <c r="F392" s="4">
        <v>115000</v>
      </c>
      <c r="G392" s="5">
        <v>0.3</v>
      </c>
      <c r="H392" s="6">
        <v>0</v>
      </c>
      <c r="I392" s="7">
        <f t="shared" si="30"/>
        <v>34500</v>
      </c>
      <c r="J392" s="7">
        <f t="shared" si="31"/>
        <v>0</v>
      </c>
      <c r="K392" s="7">
        <f t="shared" si="32"/>
        <v>34500</v>
      </c>
      <c r="L392" s="4">
        <v>97000</v>
      </c>
      <c r="M392" s="7">
        <f t="shared" si="33"/>
        <v>131500</v>
      </c>
      <c r="N392" s="2" t="s">
        <v>59</v>
      </c>
      <c r="O392" t="s">
        <v>116</v>
      </c>
      <c r="P392" s="2" t="s">
        <v>2369</v>
      </c>
      <c r="Q392" s="2">
        <v>2</v>
      </c>
      <c r="R392" s="2" t="s">
        <v>35</v>
      </c>
      <c r="S392" t="str">
        <f t="shared" si="34"/>
        <v>Mon</v>
      </c>
      <c r="T392" t="str">
        <f>VLOOKUP(A392,Status!$A$2:$B$1867,2,FALSE)</f>
        <v>Cancelled</v>
      </c>
    </row>
    <row r="393" spans="1:20" x14ac:dyDescent="0.3">
      <c r="A393" s="2" t="s">
        <v>678</v>
      </c>
      <c r="B393" s="3">
        <v>45740.50681712963</v>
      </c>
      <c r="C393" s="2" t="s">
        <v>679</v>
      </c>
      <c r="D393" s="2" t="s">
        <v>85</v>
      </c>
      <c r="E393" s="2" t="s">
        <v>144</v>
      </c>
      <c r="F393" s="4">
        <v>10000</v>
      </c>
      <c r="G393" s="5">
        <v>0.4</v>
      </c>
      <c r="H393" s="6">
        <v>0</v>
      </c>
      <c r="I393" s="7">
        <f t="shared" si="30"/>
        <v>4000</v>
      </c>
      <c r="J393" s="7">
        <f t="shared" si="31"/>
        <v>0</v>
      </c>
      <c r="K393" s="7">
        <f t="shared" si="32"/>
        <v>4000</v>
      </c>
      <c r="L393" s="4">
        <v>30000</v>
      </c>
      <c r="M393" s="7">
        <f t="shared" si="33"/>
        <v>34000</v>
      </c>
      <c r="N393" s="2" t="s">
        <v>22</v>
      </c>
      <c r="O393" t="s">
        <v>23</v>
      </c>
      <c r="P393" s="2" t="s">
        <v>2369</v>
      </c>
      <c r="Q393" s="2">
        <v>3</v>
      </c>
      <c r="R393" s="2" t="s">
        <v>24</v>
      </c>
      <c r="S393" t="str">
        <f t="shared" si="34"/>
        <v>Mon</v>
      </c>
      <c r="T393" t="str">
        <f>VLOOKUP(A393,Status!$A$2:$B$1867,2,FALSE)</f>
        <v>Completed</v>
      </c>
    </row>
    <row r="394" spans="1:20" x14ac:dyDescent="0.3">
      <c r="A394" s="2" t="s">
        <v>680</v>
      </c>
      <c r="B394" s="3">
        <v>45741.088287037041</v>
      </c>
      <c r="C394" s="2" t="s">
        <v>681</v>
      </c>
      <c r="D394" s="2" t="s">
        <v>165</v>
      </c>
      <c r="E394" s="2" t="s">
        <v>33</v>
      </c>
      <c r="F394" s="4">
        <v>20000</v>
      </c>
      <c r="G394" s="5">
        <v>2.6</v>
      </c>
      <c r="H394" s="6">
        <v>5</v>
      </c>
      <c r="I394" s="7">
        <f t="shared" si="30"/>
        <v>52000</v>
      </c>
      <c r="J394" s="7">
        <f t="shared" si="31"/>
        <v>2600</v>
      </c>
      <c r="K394" s="7">
        <f t="shared" si="32"/>
        <v>49400</v>
      </c>
      <c r="L394" s="4">
        <v>49000</v>
      </c>
      <c r="M394" s="7">
        <f t="shared" si="33"/>
        <v>98400</v>
      </c>
      <c r="N394" s="2" t="s">
        <v>22</v>
      </c>
      <c r="O394" t="s">
        <v>70</v>
      </c>
      <c r="P394" s="2" t="s">
        <v>2367</v>
      </c>
      <c r="Q394" s="2">
        <v>3</v>
      </c>
      <c r="R394" s="2" t="s">
        <v>35</v>
      </c>
      <c r="S394" t="str">
        <f t="shared" si="34"/>
        <v>Tue</v>
      </c>
      <c r="T394" t="str">
        <f>VLOOKUP(A394,Status!$A$2:$B$1867,2,FALSE)</f>
        <v>Returned</v>
      </c>
    </row>
    <row r="395" spans="1:20" x14ac:dyDescent="0.3">
      <c r="A395" s="2" t="s">
        <v>682</v>
      </c>
      <c r="B395" s="3">
        <v>45741.353182870371</v>
      </c>
      <c r="C395" s="2" t="s">
        <v>672</v>
      </c>
      <c r="D395" s="2" t="s">
        <v>253</v>
      </c>
      <c r="E395" s="2" t="s">
        <v>100</v>
      </c>
      <c r="F395" s="4">
        <v>10000</v>
      </c>
      <c r="G395" s="5">
        <v>1.4</v>
      </c>
      <c r="H395" s="6">
        <v>5</v>
      </c>
      <c r="I395" s="7">
        <f t="shared" si="30"/>
        <v>14000</v>
      </c>
      <c r="J395" s="7">
        <f t="shared" si="31"/>
        <v>700</v>
      </c>
      <c r="K395" s="7">
        <f t="shared" si="32"/>
        <v>13300</v>
      </c>
      <c r="L395" s="4">
        <v>18000</v>
      </c>
      <c r="M395" s="7">
        <f t="shared" si="33"/>
        <v>31300</v>
      </c>
      <c r="N395" s="2" t="s">
        <v>59</v>
      </c>
      <c r="O395" t="s">
        <v>23</v>
      </c>
      <c r="P395" s="2" t="s">
        <v>2366</v>
      </c>
      <c r="Q395" s="2">
        <v>4</v>
      </c>
      <c r="R395" s="2" t="s">
        <v>24</v>
      </c>
      <c r="S395" t="str">
        <f t="shared" si="34"/>
        <v>Tue</v>
      </c>
      <c r="T395" t="str">
        <f>VLOOKUP(A395,Status!$A$2:$B$1867,2,FALSE)</f>
        <v>Completed</v>
      </c>
    </row>
    <row r="396" spans="1:20" x14ac:dyDescent="0.3">
      <c r="A396" s="2" t="s">
        <v>683</v>
      </c>
      <c r="B396" s="3">
        <v>45741.427233796298</v>
      </c>
      <c r="C396" s="2" t="s">
        <v>684</v>
      </c>
      <c r="D396" s="2" t="s">
        <v>112</v>
      </c>
      <c r="E396" s="2" t="s">
        <v>42</v>
      </c>
      <c r="F396" s="4">
        <v>40000</v>
      </c>
      <c r="G396" s="5">
        <v>1.2</v>
      </c>
      <c r="H396" s="6">
        <v>5</v>
      </c>
      <c r="I396" s="7">
        <f t="shared" si="30"/>
        <v>48000</v>
      </c>
      <c r="J396" s="7">
        <f t="shared" si="31"/>
        <v>2400</v>
      </c>
      <c r="K396" s="7">
        <f t="shared" si="32"/>
        <v>45600</v>
      </c>
      <c r="L396" s="4">
        <v>0</v>
      </c>
      <c r="M396" s="7">
        <f t="shared" si="33"/>
        <v>45600</v>
      </c>
      <c r="N396" s="2" t="s">
        <v>29</v>
      </c>
      <c r="O396" t="s">
        <v>70</v>
      </c>
      <c r="P396" s="2" t="s">
        <v>2366</v>
      </c>
      <c r="Q396" s="2">
        <v>1</v>
      </c>
      <c r="R396" s="2" t="s">
        <v>24</v>
      </c>
      <c r="S396" t="str">
        <f t="shared" si="34"/>
        <v>Tue</v>
      </c>
      <c r="T396" t="str">
        <f>VLOOKUP(A396,Status!$A$2:$B$1867,2,FALSE)</f>
        <v>Returned</v>
      </c>
    </row>
    <row r="397" spans="1:20" x14ac:dyDescent="0.3">
      <c r="A397" s="2" t="s">
        <v>683</v>
      </c>
      <c r="B397" s="3">
        <v>45741.427233796298</v>
      </c>
      <c r="C397" s="2" t="s">
        <v>684</v>
      </c>
      <c r="D397" s="2" t="s">
        <v>112</v>
      </c>
      <c r="E397" s="2" t="s">
        <v>36</v>
      </c>
      <c r="F397" s="4">
        <v>13500</v>
      </c>
      <c r="G397" s="5">
        <v>0.5</v>
      </c>
      <c r="H397" s="6">
        <v>5</v>
      </c>
      <c r="I397" s="7">
        <f t="shared" si="30"/>
        <v>6750</v>
      </c>
      <c r="J397" s="7">
        <f t="shared" si="31"/>
        <v>337.5</v>
      </c>
      <c r="K397" s="7">
        <f t="shared" si="32"/>
        <v>6412.5</v>
      </c>
      <c r="L397" s="4">
        <v>0</v>
      </c>
      <c r="M397" s="7">
        <f t="shared" si="33"/>
        <v>6412.5</v>
      </c>
      <c r="N397" s="2" t="s">
        <v>29</v>
      </c>
      <c r="O397" t="s">
        <v>70</v>
      </c>
      <c r="P397" s="2" t="s">
        <v>2366</v>
      </c>
      <c r="Q397" s="2">
        <v>1</v>
      </c>
      <c r="R397" s="2" t="s">
        <v>24</v>
      </c>
      <c r="S397" t="str">
        <f t="shared" si="34"/>
        <v>Tue</v>
      </c>
      <c r="T397" t="str">
        <f>VLOOKUP(A397,Status!$A$2:$B$1867,2,FALSE)</f>
        <v>Returned</v>
      </c>
    </row>
    <row r="398" spans="1:20" x14ac:dyDescent="0.3">
      <c r="A398" s="2" t="s">
        <v>685</v>
      </c>
      <c r="B398" s="3">
        <v>45741.466168981482</v>
      </c>
      <c r="C398" s="2" t="s">
        <v>686</v>
      </c>
      <c r="D398" s="2" t="s">
        <v>112</v>
      </c>
      <c r="E398" s="2" t="s">
        <v>96</v>
      </c>
      <c r="F398" s="4">
        <v>9500</v>
      </c>
      <c r="G398" s="5">
        <v>0.7</v>
      </c>
      <c r="H398" s="6">
        <v>5</v>
      </c>
      <c r="I398" s="7">
        <f t="shared" si="30"/>
        <v>6650</v>
      </c>
      <c r="J398" s="7">
        <f t="shared" si="31"/>
        <v>332.5</v>
      </c>
      <c r="K398" s="7">
        <f t="shared" si="32"/>
        <v>6317.5</v>
      </c>
      <c r="L398" s="4">
        <v>0</v>
      </c>
      <c r="M398" s="7">
        <f t="shared" si="33"/>
        <v>6317.5</v>
      </c>
      <c r="N398" s="2" t="s">
        <v>29</v>
      </c>
      <c r="O398" t="s">
        <v>23</v>
      </c>
      <c r="P398" s="2" t="s">
        <v>2369</v>
      </c>
      <c r="Q398" s="2">
        <v>5</v>
      </c>
      <c r="R398" s="2" t="s">
        <v>24</v>
      </c>
      <c r="S398" t="str">
        <f t="shared" si="34"/>
        <v>Tue</v>
      </c>
      <c r="T398" t="str">
        <f>VLOOKUP(A398,Status!$A$2:$B$1867,2,FALSE)</f>
        <v>Completed</v>
      </c>
    </row>
    <row r="399" spans="1:20" x14ac:dyDescent="0.3">
      <c r="A399" s="2" t="s">
        <v>687</v>
      </c>
      <c r="B399" s="3">
        <v>45741.471273148149</v>
      </c>
      <c r="C399" s="2" t="s">
        <v>688</v>
      </c>
      <c r="D399" s="2" t="s">
        <v>134</v>
      </c>
      <c r="E399" s="2" t="s">
        <v>76</v>
      </c>
      <c r="F399" s="4">
        <v>45000</v>
      </c>
      <c r="G399" s="5">
        <v>1.1000000000000001</v>
      </c>
      <c r="H399" s="6">
        <v>5</v>
      </c>
      <c r="I399" s="7">
        <f t="shared" si="30"/>
        <v>49500.000000000007</v>
      </c>
      <c r="J399" s="7">
        <f t="shared" si="31"/>
        <v>2475.0000000000005</v>
      </c>
      <c r="K399" s="7">
        <f t="shared" si="32"/>
        <v>47025.000000000007</v>
      </c>
      <c r="L399" s="4">
        <v>50000</v>
      </c>
      <c r="M399" s="7">
        <f t="shared" si="33"/>
        <v>97025</v>
      </c>
      <c r="N399" s="2" t="s">
        <v>22</v>
      </c>
      <c r="O399" t="s">
        <v>23</v>
      </c>
      <c r="P399" s="2" t="s">
        <v>2371</v>
      </c>
      <c r="Q399" s="2">
        <v>4</v>
      </c>
      <c r="R399" s="2" t="s">
        <v>35</v>
      </c>
      <c r="S399" t="str">
        <f t="shared" si="34"/>
        <v>Tue</v>
      </c>
      <c r="T399" t="str">
        <f>VLOOKUP(A399,Status!$A$2:$B$1867,2,FALSE)</f>
        <v>Completed</v>
      </c>
    </row>
    <row r="400" spans="1:20" x14ac:dyDescent="0.3">
      <c r="A400" s="2" t="s">
        <v>687</v>
      </c>
      <c r="B400" s="3">
        <v>45741.471273148149</v>
      </c>
      <c r="C400" s="2" t="s">
        <v>688</v>
      </c>
      <c r="D400" s="2" t="s">
        <v>134</v>
      </c>
      <c r="E400" s="2" t="s">
        <v>81</v>
      </c>
      <c r="F400" s="4">
        <v>15000</v>
      </c>
      <c r="G400" s="5">
        <v>1.3</v>
      </c>
      <c r="H400" s="6">
        <v>5</v>
      </c>
      <c r="I400" s="7">
        <f t="shared" si="30"/>
        <v>19500</v>
      </c>
      <c r="J400" s="7">
        <f t="shared" si="31"/>
        <v>975</v>
      </c>
      <c r="K400" s="7">
        <f t="shared" si="32"/>
        <v>18525</v>
      </c>
      <c r="L400" s="4">
        <v>0</v>
      </c>
      <c r="M400" s="7">
        <f t="shared" si="33"/>
        <v>18525</v>
      </c>
      <c r="N400" s="2" t="s">
        <v>22</v>
      </c>
      <c r="O400" t="s">
        <v>23</v>
      </c>
      <c r="P400" s="2" t="s">
        <v>2371</v>
      </c>
      <c r="Q400" s="2">
        <v>4</v>
      </c>
      <c r="R400" s="2" t="s">
        <v>35</v>
      </c>
      <c r="S400" t="str">
        <f t="shared" si="34"/>
        <v>Tue</v>
      </c>
      <c r="T400" t="str">
        <f>VLOOKUP(A400,Status!$A$2:$B$1867,2,FALSE)</f>
        <v>Completed</v>
      </c>
    </row>
    <row r="401" spans="1:20" x14ac:dyDescent="0.3">
      <c r="A401" s="2" t="s">
        <v>689</v>
      </c>
      <c r="B401" s="3">
        <v>45741.472638888888</v>
      </c>
      <c r="C401" s="2" t="s">
        <v>690</v>
      </c>
      <c r="D401" s="2" t="s">
        <v>230</v>
      </c>
      <c r="E401" s="2" t="s">
        <v>54</v>
      </c>
      <c r="F401" s="4">
        <v>14000</v>
      </c>
      <c r="G401" s="5">
        <v>0.8</v>
      </c>
      <c r="H401" s="6">
        <v>5</v>
      </c>
      <c r="I401" s="7">
        <f t="shared" si="30"/>
        <v>11200</v>
      </c>
      <c r="J401" s="7">
        <f t="shared" si="31"/>
        <v>560</v>
      </c>
      <c r="K401" s="7">
        <f t="shared" si="32"/>
        <v>10640</v>
      </c>
      <c r="L401" s="4">
        <v>28000</v>
      </c>
      <c r="M401" s="7">
        <f t="shared" si="33"/>
        <v>38640</v>
      </c>
      <c r="N401" s="2" t="s">
        <v>34</v>
      </c>
      <c r="O401" t="s">
        <v>70</v>
      </c>
      <c r="P401" s="2" t="s">
        <v>2369</v>
      </c>
      <c r="Q401" s="2">
        <v>5</v>
      </c>
      <c r="R401" s="2" t="s">
        <v>35</v>
      </c>
      <c r="S401" t="str">
        <f t="shared" si="34"/>
        <v>Tue</v>
      </c>
      <c r="T401" t="str">
        <f>VLOOKUP(A401,Status!$A$2:$B$1867,2,FALSE)</f>
        <v>Returned</v>
      </c>
    </row>
    <row r="402" spans="1:20" x14ac:dyDescent="0.3">
      <c r="A402" s="2" t="s">
        <v>691</v>
      </c>
      <c r="B402" s="3">
        <v>45741.477962962963</v>
      </c>
      <c r="C402" s="2" t="s">
        <v>493</v>
      </c>
      <c r="D402" s="2" t="s">
        <v>99</v>
      </c>
      <c r="E402" s="2" t="s">
        <v>42</v>
      </c>
      <c r="F402" s="4">
        <v>40000</v>
      </c>
      <c r="G402" s="5">
        <v>0.7</v>
      </c>
      <c r="H402" s="6">
        <v>5</v>
      </c>
      <c r="I402" s="7">
        <f t="shared" si="30"/>
        <v>28000</v>
      </c>
      <c r="J402" s="7">
        <f t="shared" si="31"/>
        <v>1400</v>
      </c>
      <c r="K402" s="7">
        <f t="shared" si="32"/>
        <v>26600</v>
      </c>
      <c r="L402" s="4">
        <v>97000</v>
      </c>
      <c r="M402" s="7">
        <f t="shared" si="33"/>
        <v>123600</v>
      </c>
      <c r="N402" s="2" t="s">
        <v>59</v>
      </c>
      <c r="O402" t="s">
        <v>23</v>
      </c>
      <c r="P402" s="2" t="s">
        <v>2366</v>
      </c>
      <c r="Q402" s="2">
        <v>4</v>
      </c>
      <c r="R402" s="2" t="s">
        <v>24</v>
      </c>
      <c r="S402" t="str">
        <f t="shared" si="34"/>
        <v>Tue</v>
      </c>
      <c r="T402" t="str">
        <f>VLOOKUP(A402,Status!$A$2:$B$1867,2,FALSE)</f>
        <v>Completed</v>
      </c>
    </row>
    <row r="403" spans="1:20" x14ac:dyDescent="0.3">
      <c r="A403" s="2" t="s">
        <v>692</v>
      </c>
      <c r="B403" s="3">
        <v>45741.49664351852</v>
      </c>
      <c r="C403" s="2" t="s">
        <v>584</v>
      </c>
      <c r="D403" s="2" t="s">
        <v>186</v>
      </c>
      <c r="E403" s="2" t="s">
        <v>33</v>
      </c>
      <c r="F403" s="4">
        <v>20000</v>
      </c>
      <c r="G403" s="5">
        <v>1.2</v>
      </c>
      <c r="H403" s="6">
        <v>5</v>
      </c>
      <c r="I403" s="7">
        <f t="shared" si="30"/>
        <v>24000</v>
      </c>
      <c r="J403" s="7">
        <f t="shared" si="31"/>
        <v>1200</v>
      </c>
      <c r="K403" s="7">
        <f t="shared" si="32"/>
        <v>22800</v>
      </c>
      <c r="L403" s="4">
        <v>87000</v>
      </c>
      <c r="M403" s="7">
        <f t="shared" si="33"/>
        <v>109800</v>
      </c>
      <c r="N403" s="2" t="s">
        <v>29</v>
      </c>
      <c r="O403" t="s">
        <v>23</v>
      </c>
      <c r="P403" s="2" t="s">
        <v>2369</v>
      </c>
      <c r="Q403" s="2">
        <v>2</v>
      </c>
      <c r="R403" s="2" t="s">
        <v>24</v>
      </c>
      <c r="S403" t="str">
        <f t="shared" si="34"/>
        <v>Tue</v>
      </c>
      <c r="T403" t="str">
        <f>VLOOKUP(A403,Status!$A$2:$B$1867,2,FALSE)</f>
        <v>Completed</v>
      </c>
    </row>
    <row r="404" spans="1:20" x14ac:dyDescent="0.3">
      <c r="A404" s="2" t="s">
        <v>693</v>
      </c>
      <c r="B404" s="3">
        <v>45741.507372685177</v>
      </c>
      <c r="C404" s="2" t="s">
        <v>694</v>
      </c>
      <c r="D404" s="2" t="s">
        <v>115</v>
      </c>
      <c r="E404" s="2" t="s">
        <v>42</v>
      </c>
      <c r="F404" s="4">
        <v>40000</v>
      </c>
      <c r="G404" s="5">
        <v>0.9</v>
      </c>
      <c r="H404" s="6">
        <v>5</v>
      </c>
      <c r="I404" s="7">
        <f t="shared" si="30"/>
        <v>36000</v>
      </c>
      <c r="J404" s="7">
        <f t="shared" si="31"/>
        <v>1800</v>
      </c>
      <c r="K404" s="7">
        <f t="shared" si="32"/>
        <v>34200</v>
      </c>
      <c r="L404" s="4">
        <v>78000</v>
      </c>
      <c r="M404" s="7">
        <f t="shared" si="33"/>
        <v>112200</v>
      </c>
      <c r="N404" s="2" t="s">
        <v>22</v>
      </c>
      <c r="O404" t="s">
        <v>23</v>
      </c>
      <c r="P404" s="2" t="s">
        <v>2369</v>
      </c>
      <c r="Q404" s="2">
        <v>2</v>
      </c>
      <c r="R404" s="2" t="s">
        <v>24</v>
      </c>
      <c r="S404" t="str">
        <f t="shared" si="34"/>
        <v>Tue</v>
      </c>
      <c r="T404" t="str">
        <f>VLOOKUP(A404,Status!$A$2:$B$1867,2,FALSE)</f>
        <v>Completed</v>
      </c>
    </row>
    <row r="405" spans="1:20" x14ac:dyDescent="0.3">
      <c r="A405" s="2" t="s">
        <v>695</v>
      </c>
      <c r="B405" s="3">
        <v>45741.542199074072</v>
      </c>
      <c r="C405" s="2" t="s">
        <v>696</v>
      </c>
      <c r="D405" s="2" t="s">
        <v>180</v>
      </c>
      <c r="E405" s="2" t="s">
        <v>36</v>
      </c>
      <c r="F405" s="4">
        <v>13500</v>
      </c>
      <c r="G405" s="5">
        <v>1.6</v>
      </c>
      <c r="H405" s="6">
        <v>5</v>
      </c>
      <c r="I405" s="7">
        <f t="shared" si="30"/>
        <v>21600</v>
      </c>
      <c r="J405" s="7">
        <f t="shared" si="31"/>
        <v>1080</v>
      </c>
      <c r="K405" s="7">
        <f t="shared" si="32"/>
        <v>20520</v>
      </c>
      <c r="L405" s="4">
        <v>57000</v>
      </c>
      <c r="M405" s="7">
        <f t="shared" si="33"/>
        <v>77520</v>
      </c>
      <c r="N405" s="2" t="s">
        <v>34</v>
      </c>
      <c r="O405" t="s">
        <v>23</v>
      </c>
      <c r="P405" s="2" t="s">
        <v>2366</v>
      </c>
      <c r="Q405" s="2">
        <v>4</v>
      </c>
      <c r="R405" s="2" t="s">
        <v>24</v>
      </c>
      <c r="S405" t="str">
        <f t="shared" si="34"/>
        <v>Tue</v>
      </c>
      <c r="T405" t="str">
        <f>VLOOKUP(A405,Status!$A$2:$B$1867,2,FALSE)</f>
        <v>Completed</v>
      </c>
    </row>
    <row r="406" spans="1:20" x14ac:dyDescent="0.3">
      <c r="A406" s="2" t="s">
        <v>697</v>
      </c>
      <c r="B406" s="3">
        <v>45741.597013888888</v>
      </c>
      <c r="C406" s="2" t="s">
        <v>92</v>
      </c>
      <c r="D406" s="2" t="s">
        <v>62</v>
      </c>
      <c r="E406" s="2" t="s">
        <v>33</v>
      </c>
      <c r="F406" s="4">
        <v>20000</v>
      </c>
      <c r="G406" s="5">
        <v>0.5</v>
      </c>
      <c r="H406" s="6">
        <v>5</v>
      </c>
      <c r="I406" s="7">
        <f t="shared" si="30"/>
        <v>10000</v>
      </c>
      <c r="J406" s="7">
        <f t="shared" si="31"/>
        <v>500</v>
      </c>
      <c r="K406" s="7">
        <f t="shared" si="32"/>
        <v>9500</v>
      </c>
      <c r="L406" s="4">
        <v>59000</v>
      </c>
      <c r="M406" s="7">
        <f t="shared" si="33"/>
        <v>68500</v>
      </c>
      <c r="N406" s="2" t="s">
        <v>22</v>
      </c>
      <c r="O406" t="s">
        <v>23</v>
      </c>
      <c r="P406" s="2" t="s">
        <v>2371</v>
      </c>
      <c r="Q406" s="2">
        <v>5</v>
      </c>
      <c r="R406" s="2" t="s">
        <v>24</v>
      </c>
      <c r="S406" t="str">
        <f t="shared" si="34"/>
        <v>Tue</v>
      </c>
      <c r="T406" t="str">
        <f>VLOOKUP(A406,Status!$A$2:$B$1867,2,FALSE)</f>
        <v>Completed</v>
      </c>
    </row>
    <row r="407" spans="1:20" x14ac:dyDescent="0.3">
      <c r="A407" s="2" t="s">
        <v>698</v>
      </c>
      <c r="B407" s="3">
        <v>45741.608703703707</v>
      </c>
      <c r="C407" s="2" t="s">
        <v>699</v>
      </c>
      <c r="D407" s="2" t="s">
        <v>109</v>
      </c>
      <c r="E407" s="2" t="s">
        <v>66</v>
      </c>
      <c r="F407" s="4">
        <v>46000</v>
      </c>
      <c r="G407" s="5">
        <v>0.5</v>
      </c>
      <c r="H407" s="6">
        <v>5</v>
      </c>
      <c r="I407" s="7">
        <f t="shared" si="30"/>
        <v>23000</v>
      </c>
      <c r="J407" s="7">
        <f t="shared" si="31"/>
        <v>1150</v>
      </c>
      <c r="K407" s="7">
        <f t="shared" si="32"/>
        <v>21850</v>
      </c>
      <c r="L407" s="4">
        <v>72000</v>
      </c>
      <c r="M407" s="7">
        <f t="shared" si="33"/>
        <v>93850</v>
      </c>
      <c r="N407" s="2" t="s">
        <v>59</v>
      </c>
      <c r="O407" t="s">
        <v>23</v>
      </c>
      <c r="P407" s="2" t="s">
        <v>2366</v>
      </c>
      <c r="Q407" s="2">
        <v>4</v>
      </c>
      <c r="R407" s="2" t="s">
        <v>24</v>
      </c>
      <c r="S407" t="str">
        <f t="shared" si="34"/>
        <v>Tue</v>
      </c>
      <c r="T407" t="str">
        <f>VLOOKUP(A407,Status!$A$2:$B$1867,2,FALSE)</f>
        <v>Completed</v>
      </c>
    </row>
    <row r="408" spans="1:20" x14ac:dyDescent="0.3">
      <c r="A408" s="2" t="s">
        <v>700</v>
      </c>
      <c r="B408" s="3">
        <v>45741.624097222222</v>
      </c>
      <c r="C408" s="2" t="s">
        <v>92</v>
      </c>
      <c r="D408" s="2" t="s">
        <v>62</v>
      </c>
      <c r="E408" s="2" t="s">
        <v>81</v>
      </c>
      <c r="F408" s="4">
        <v>15000</v>
      </c>
      <c r="G408" s="5">
        <v>1.8</v>
      </c>
      <c r="H408" s="6">
        <v>5</v>
      </c>
      <c r="I408" s="7">
        <f t="shared" si="30"/>
        <v>27000</v>
      </c>
      <c r="J408" s="7">
        <f t="shared" si="31"/>
        <v>1350</v>
      </c>
      <c r="K408" s="7">
        <f t="shared" si="32"/>
        <v>25650</v>
      </c>
      <c r="L408" s="4">
        <v>59000</v>
      </c>
      <c r="M408" s="7">
        <f t="shared" si="33"/>
        <v>84650</v>
      </c>
      <c r="N408" s="2" t="s">
        <v>34</v>
      </c>
      <c r="O408" t="s">
        <v>23</v>
      </c>
      <c r="P408" s="2" t="s">
        <v>2367</v>
      </c>
      <c r="Q408" s="2">
        <v>3</v>
      </c>
      <c r="R408" s="2" t="s">
        <v>24</v>
      </c>
      <c r="S408" t="str">
        <f t="shared" si="34"/>
        <v>Tue</v>
      </c>
      <c r="T408" t="str">
        <f>VLOOKUP(A408,Status!$A$2:$B$1867,2,FALSE)</f>
        <v>Completed</v>
      </c>
    </row>
    <row r="409" spans="1:20" x14ac:dyDescent="0.3">
      <c r="A409" s="2" t="s">
        <v>701</v>
      </c>
      <c r="B409" s="3">
        <v>45741.698854166672</v>
      </c>
      <c r="C409" s="2" t="s">
        <v>702</v>
      </c>
      <c r="D409" s="2" t="s">
        <v>168</v>
      </c>
      <c r="E409" s="2" t="s">
        <v>54</v>
      </c>
      <c r="F409" s="4">
        <v>14000</v>
      </c>
      <c r="G409" s="5">
        <v>1</v>
      </c>
      <c r="H409" s="6">
        <v>5</v>
      </c>
      <c r="I409" s="7">
        <f t="shared" si="30"/>
        <v>14000</v>
      </c>
      <c r="J409" s="7">
        <f t="shared" si="31"/>
        <v>700</v>
      </c>
      <c r="K409" s="7">
        <f t="shared" si="32"/>
        <v>13300</v>
      </c>
      <c r="L409" s="4">
        <v>56000</v>
      </c>
      <c r="M409" s="7">
        <f t="shared" si="33"/>
        <v>69300</v>
      </c>
      <c r="N409" s="2" t="s">
        <v>22</v>
      </c>
      <c r="O409" t="s">
        <v>23</v>
      </c>
      <c r="P409" s="2" t="s">
        <v>2366</v>
      </c>
      <c r="Q409" s="2">
        <v>5</v>
      </c>
      <c r="R409" s="2" t="s">
        <v>24</v>
      </c>
      <c r="S409" t="str">
        <f t="shared" si="34"/>
        <v>Tue</v>
      </c>
      <c r="T409" t="str">
        <f>VLOOKUP(A409,Status!$A$2:$B$1867,2,FALSE)</f>
        <v>Completed</v>
      </c>
    </row>
    <row r="410" spans="1:20" x14ac:dyDescent="0.3">
      <c r="A410" s="2" t="s">
        <v>703</v>
      </c>
      <c r="B410" s="3">
        <v>45741.712418981479</v>
      </c>
      <c r="C410" s="2" t="s">
        <v>314</v>
      </c>
      <c r="D410" s="2" t="s">
        <v>95</v>
      </c>
      <c r="E410" s="2" t="s">
        <v>81</v>
      </c>
      <c r="F410" s="4">
        <v>15000</v>
      </c>
      <c r="G410" s="5">
        <v>1</v>
      </c>
      <c r="H410" s="6">
        <v>5</v>
      </c>
      <c r="I410" s="7">
        <f t="shared" si="30"/>
        <v>15000</v>
      </c>
      <c r="J410" s="7">
        <f t="shared" si="31"/>
        <v>750</v>
      </c>
      <c r="K410" s="7">
        <f t="shared" si="32"/>
        <v>14250</v>
      </c>
      <c r="L410" s="4">
        <v>85000</v>
      </c>
      <c r="M410" s="7">
        <f t="shared" si="33"/>
        <v>99250</v>
      </c>
      <c r="N410" s="2" t="s">
        <v>22</v>
      </c>
      <c r="O410" t="s">
        <v>70</v>
      </c>
      <c r="P410" s="2" t="s">
        <v>2367</v>
      </c>
      <c r="Q410" s="2">
        <v>3</v>
      </c>
      <c r="R410" s="2" t="s">
        <v>24</v>
      </c>
      <c r="S410" t="str">
        <f t="shared" si="34"/>
        <v>Tue</v>
      </c>
      <c r="T410" t="str">
        <f>VLOOKUP(A410,Status!$A$2:$B$1867,2,FALSE)</f>
        <v>Returned</v>
      </c>
    </row>
    <row r="411" spans="1:20" x14ac:dyDescent="0.3">
      <c r="A411" s="2" t="s">
        <v>704</v>
      </c>
      <c r="B411" s="3">
        <v>45741.860763888893</v>
      </c>
      <c r="C411" s="2" t="s">
        <v>705</v>
      </c>
      <c r="D411" s="2" t="s">
        <v>253</v>
      </c>
      <c r="E411" s="2" t="s">
        <v>100</v>
      </c>
      <c r="F411" s="4">
        <v>10000</v>
      </c>
      <c r="G411" s="5">
        <v>0.9</v>
      </c>
      <c r="H411" s="6">
        <v>5</v>
      </c>
      <c r="I411" s="7">
        <f t="shared" si="30"/>
        <v>9000</v>
      </c>
      <c r="J411" s="7">
        <f t="shared" si="31"/>
        <v>450</v>
      </c>
      <c r="K411" s="7">
        <f t="shared" si="32"/>
        <v>8550</v>
      </c>
      <c r="L411" s="4">
        <v>18000</v>
      </c>
      <c r="M411" s="7">
        <f t="shared" si="33"/>
        <v>26550</v>
      </c>
      <c r="N411" s="2" t="s">
        <v>29</v>
      </c>
      <c r="O411" t="s">
        <v>23</v>
      </c>
      <c r="P411" s="2" t="s">
        <v>2371</v>
      </c>
      <c r="Q411" s="2">
        <v>4</v>
      </c>
      <c r="R411" s="2" t="s">
        <v>24</v>
      </c>
      <c r="S411" t="str">
        <f t="shared" si="34"/>
        <v>Tue</v>
      </c>
      <c r="T411" t="str">
        <f>VLOOKUP(A411,Status!$A$2:$B$1867,2,FALSE)</f>
        <v>Completed</v>
      </c>
    </row>
    <row r="412" spans="1:20" x14ac:dyDescent="0.3">
      <c r="A412" s="2" t="s">
        <v>704</v>
      </c>
      <c r="B412" s="3">
        <v>45741.860763888893</v>
      </c>
      <c r="C412" s="2" t="s">
        <v>705</v>
      </c>
      <c r="D412" s="2" t="s">
        <v>253</v>
      </c>
      <c r="E412" s="2" t="s">
        <v>33</v>
      </c>
      <c r="F412" s="4">
        <v>20000</v>
      </c>
      <c r="G412" s="5">
        <v>0.8</v>
      </c>
      <c r="H412" s="6">
        <v>5</v>
      </c>
      <c r="I412" s="7">
        <f t="shared" si="30"/>
        <v>16000</v>
      </c>
      <c r="J412" s="7">
        <f t="shared" si="31"/>
        <v>800</v>
      </c>
      <c r="K412" s="7">
        <f t="shared" si="32"/>
        <v>15200</v>
      </c>
      <c r="L412" s="4">
        <v>0</v>
      </c>
      <c r="M412" s="7">
        <f t="shared" si="33"/>
        <v>15200</v>
      </c>
      <c r="N412" s="2" t="s">
        <v>29</v>
      </c>
      <c r="O412" t="s">
        <v>23</v>
      </c>
      <c r="P412" s="2" t="s">
        <v>2371</v>
      </c>
      <c r="Q412" s="2">
        <v>4</v>
      </c>
      <c r="R412" s="2" t="s">
        <v>24</v>
      </c>
      <c r="S412" t="str">
        <f t="shared" si="34"/>
        <v>Tue</v>
      </c>
      <c r="T412" t="str">
        <f>VLOOKUP(A412,Status!$A$2:$B$1867,2,FALSE)</f>
        <v>Completed</v>
      </c>
    </row>
    <row r="413" spans="1:20" x14ac:dyDescent="0.3">
      <c r="A413" s="2" t="s">
        <v>706</v>
      </c>
      <c r="B413" s="3">
        <v>45741.905474537038</v>
      </c>
      <c r="C413" s="2" t="s">
        <v>707</v>
      </c>
      <c r="D413" s="2" t="s">
        <v>62</v>
      </c>
      <c r="E413" s="2" t="s">
        <v>46</v>
      </c>
      <c r="F413" s="4">
        <v>10500</v>
      </c>
      <c r="G413" s="5">
        <v>2.8</v>
      </c>
      <c r="H413" s="6">
        <v>5</v>
      </c>
      <c r="I413" s="7">
        <f t="shared" si="30"/>
        <v>29399.999999999996</v>
      </c>
      <c r="J413" s="7">
        <f t="shared" si="31"/>
        <v>1470</v>
      </c>
      <c r="K413" s="7">
        <f t="shared" si="32"/>
        <v>27929.999999999996</v>
      </c>
      <c r="L413" s="4">
        <v>59000</v>
      </c>
      <c r="M413" s="7">
        <f t="shared" si="33"/>
        <v>86930</v>
      </c>
      <c r="N413" s="2" t="s">
        <v>29</v>
      </c>
      <c r="O413" t="s">
        <v>23</v>
      </c>
      <c r="P413" s="2" t="s">
        <v>2369</v>
      </c>
      <c r="Q413" s="2">
        <v>4</v>
      </c>
      <c r="R413" s="2" t="s">
        <v>24</v>
      </c>
      <c r="S413" t="str">
        <f t="shared" si="34"/>
        <v>Tue</v>
      </c>
      <c r="T413" t="str">
        <f>VLOOKUP(A413,Status!$A$2:$B$1867,2,FALSE)</f>
        <v>Completed</v>
      </c>
    </row>
    <row r="414" spans="1:20" x14ac:dyDescent="0.3">
      <c r="A414" s="2" t="s">
        <v>708</v>
      </c>
      <c r="B414" s="3">
        <v>45742.112199074072</v>
      </c>
      <c r="C414" s="2" t="s">
        <v>452</v>
      </c>
      <c r="D414" s="2" t="s">
        <v>85</v>
      </c>
      <c r="E414" s="2" t="s">
        <v>162</v>
      </c>
      <c r="F414" s="4">
        <v>115000</v>
      </c>
      <c r="G414" s="5">
        <v>0.5</v>
      </c>
      <c r="H414" s="6">
        <v>0</v>
      </c>
      <c r="I414" s="7">
        <f t="shared" si="30"/>
        <v>57500</v>
      </c>
      <c r="J414" s="7">
        <f t="shared" si="31"/>
        <v>0</v>
      </c>
      <c r="K414" s="7">
        <f t="shared" si="32"/>
        <v>57500</v>
      </c>
      <c r="L414" s="4">
        <v>30000</v>
      </c>
      <c r="M414" s="7">
        <f t="shared" si="33"/>
        <v>87500</v>
      </c>
      <c r="N414" s="2" t="s">
        <v>34</v>
      </c>
      <c r="O414" t="s">
        <v>23</v>
      </c>
      <c r="P414" s="2" t="s">
        <v>2369</v>
      </c>
      <c r="Q414" s="2">
        <v>4</v>
      </c>
      <c r="R414" s="2" t="s">
        <v>35</v>
      </c>
      <c r="S414" t="str">
        <f t="shared" si="34"/>
        <v>Wed</v>
      </c>
      <c r="T414" t="str">
        <f>VLOOKUP(A414,Status!$A$2:$B$1867,2,FALSE)</f>
        <v>Completed</v>
      </c>
    </row>
    <row r="415" spans="1:20" x14ac:dyDescent="0.3">
      <c r="A415" s="2" t="s">
        <v>709</v>
      </c>
      <c r="B415" s="3">
        <v>45742.22855324074</v>
      </c>
      <c r="C415" s="2" t="s">
        <v>407</v>
      </c>
      <c r="D415" s="2" t="s">
        <v>124</v>
      </c>
      <c r="E415" s="2" t="s">
        <v>33</v>
      </c>
      <c r="F415" s="4">
        <v>20000</v>
      </c>
      <c r="G415" s="5">
        <v>1.3</v>
      </c>
      <c r="H415" s="6">
        <v>0</v>
      </c>
      <c r="I415" s="7">
        <f t="shared" si="30"/>
        <v>26000</v>
      </c>
      <c r="J415" s="7">
        <f t="shared" si="31"/>
        <v>0</v>
      </c>
      <c r="K415" s="7">
        <f t="shared" si="32"/>
        <v>26000</v>
      </c>
      <c r="L415" s="4">
        <v>59000</v>
      </c>
      <c r="M415" s="7">
        <f t="shared" si="33"/>
        <v>85000</v>
      </c>
      <c r="N415" s="2" t="s">
        <v>59</v>
      </c>
      <c r="O415" t="s">
        <v>116</v>
      </c>
      <c r="P415" s="2" t="s">
        <v>2371</v>
      </c>
      <c r="Q415" s="2">
        <v>5</v>
      </c>
      <c r="R415" s="2" t="s">
        <v>24</v>
      </c>
      <c r="S415" t="str">
        <f t="shared" si="34"/>
        <v>Wed</v>
      </c>
      <c r="T415" t="str">
        <f>VLOOKUP(A415,Status!$A$2:$B$1867,2,FALSE)</f>
        <v>Cancelled</v>
      </c>
    </row>
    <row r="416" spans="1:20" x14ac:dyDescent="0.3">
      <c r="A416" s="2" t="s">
        <v>710</v>
      </c>
      <c r="B416" s="3">
        <v>45742.424212962957</v>
      </c>
      <c r="C416" s="2" t="s">
        <v>346</v>
      </c>
      <c r="D416" s="2" t="s">
        <v>109</v>
      </c>
      <c r="E416" s="2" t="s">
        <v>76</v>
      </c>
      <c r="F416" s="4">
        <v>45000</v>
      </c>
      <c r="G416" s="5">
        <v>1.6</v>
      </c>
      <c r="H416" s="6">
        <v>0</v>
      </c>
      <c r="I416" s="7">
        <f t="shared" si="30"/>
        <v>72000</v>
      </c>
      <c r="J416" s="7">
        <f t="shared" si="31"/>
        <v>0</v>
      </c>
      <c r="K416" s="7">
        <f t="shared" si="32"/>
        <v>72000</v>
      </c>
      <c r="L416" s="4">
        <v>72000</v>
      </c>
      <c r="M416" s="7">
        <f t="shared" si="33"/>
        <v>144000</v>
      </c>
      <c r="N416" s="2" t="s">
        <v>29</v>
      </c>
      <c r="O416" t="s">
        <v>23</v>
      </c>
      <c r="P416" s="2" t="s">
        <v>2371</v>
      </c>
      <c r="Q416" s="2">
        <v>2</v>
      </c>
      <c r="R416" s="2" t="s">
        <v>24</v>
      </c>
      <c r="S416" t="str">
        <f t="shared" si="34"/>
        <v>Wed</v>
      </c>
      <c r="T416" t="str">
        <f>VLOOKUP(A416,Status!$A$2:$B$1867,2,FALSE)</f>
        <v>Completed</v>
      </c>
    </row>
    <row r="417" spans="1:20" x14ac:dyDescent="0.3">
      <c r="A417" s="2" t="s">
        <v>711</v>
      </c>
      <c r="B417" s="3">
        <v>45742.444027777783</v>
      </c>
      <c r="C417" s="2" t="s">
        <v>260</v>
      </c>
      <c r="D417" s="2" t="s">
        <v>165</v>
      </c>
      <c r="E417" s="2" t="s">
        <v>33</v>
      </c>
      <c r="F417" s="4">
        <v>20000</v>
      </c>
      <c r="G417" s="5">
        <v>2.9</v>
      </c>
      <c r="H417" s="6">
        <v>0</v>
      </c>
      <c r="I417" s="7">
        <f t="shared" si="30"/>
        <v>58000</v>
      </c>
      <c r="J417" s="7">
        <f t="shared" si="31"/>
        <v>0</v>
      </c>
      <c r="K417" s="7">
        <f t="shared" si="32"/>
        <v>58000</v>
      </c>
      <c r="L417" s="4">
        <v>49000</v>
      </c>
      <c r="M417" s="7">
        <f t="shared" si="33"/>
        <v>107000</v>
      </c>
      <c r="N417" s="2" t="s">
        <v>29</v>
      </c>
      <c r="O417" t="s">
        <v>23</v>
      </c>
      <c r="P417" s="2" t="s">
        <v>2371</v>
      </c>
      <c r="Q417" s="2">
        <v>4</v>
      </c>
      <c r="R417" s="2" t="s">
        <v>35</v>
      </c>
      <c r="S417" t="str">
        <f t="shared" si="34"/>
        <v>Wed</v>
      </c>
      <c r="T417" t="str">
        <f>VLOOKUP(A417,Status!$A$2:$B$1867,2,FALSE)</f>
        <v>Completed</v>
      </c>
    </row>
    <row r="418" spans="1:20" x14ac:dyDescent="0.3">
      <c r="A418" s="2" t="s">
        <v>712</v>
      </c>
      <c r="B418" s="3">
        <v>45742.458414351851</v>
      </c>
      <c r="C418" s="2" t="s">
        <v>713</v>
      </c>
      <c r="D418" s="2" t="s">
        <v>53</v>
      </c>
      <c r="E418" s="2" t="s">
        <v>42</v>
      </c>
      <c r="F418" s="4">
        <v>40000</v>
      </c>
      <c r="G418" s="5">
        <v>1.1000000000000001</v>
      </c>
      <c r="H418" s="6">
        <v>0</v>
      </c>
      <c r="I418" s="7">
        <f t="shared" si="30"/>
        <v>44000</v>
      </c>
      <c r="J418" s="7">
        <f t="shared" si="31"/>
        <v>0</v>
      </c>
      <c r="K418" s="7">
        <f t="shared" si="32"/>
        <v>44000</v>
      </c>
      <c r="L418" s="4">
        <v>80000</v>
      </c>
      <c r="M418" s="7">
        <f t="shared" si="33"/>
        <v>124000</v>
      </c>
      <c r="N418" s="2" t="s">
        <v>34</v>
      </c>
      <c r="O418" t="s">
        <v>23</v>
      </c>
      <c r="P418" s="2" t="s">
        <v>2369</v>
      </c>
      <c r="Q418" s="2">
        <v>1</v>
      </c>
      <c r="R418" s="2" t="s">
        <v>24</v>
      </c>
      <c r="S418" t="str">
        <f t="shared" si="34"/>
        <v>Wed</v>
      </c>
      <c r="T418" t="str">
        <f>VLOOKUP(A418,Status!$A$2:$B$1867,2,FALSE)</f>
        <v>Completed</v>
      </c>
    </row>
    <row r="419" spans="1:20" x14ac:dyDescent="0.3">
      <c r="A419" s="2" t="s">
        <v>714</v>
      </c>
      <c r="B419" s="3">
        <v>45742.479016203702</v>
      </c>
      <c r="C419" s="2" t="s">
        <v>715</v>
      </c>
      <c r="D419" s="2" t="s">
        <v>49</v>
      </c>
      <c r="E419" s="2" t="s">
        <v>171</v>
      </c>
      <c r="F419" s="4">
        <v>12000</v>
      </c>
      <c r="G419" s="5">
        <v>1.8</v>
      </c>
      <c r="H419" s="6">
        <v>0</v>
      </c>
      <c r="I419" s="7">
        <f t="shared" si="30"/>
        <v>21600</v>
      </c>
      <c r="J419" s="7">
        <f t="shared" si="31"/>
        <v>0</v>
      </c>
      <c r="K419" s="7">
        <f t="shared" si="32"/>
        <v>21600</v>
      </c>
      <c r="L419" s="4">
        <v>18000</v>
      </c>
      <c r="M419" s="7">
        <f t="shared" si="33"/>
        <v>39600</v>
      </c>
      <c r="N419" s="2" t="s">
        <v>22</v>
      </c>
      <c r="O419" t="s">
        <v>70</v>
      </c>
      <c r="P419" s="2" t="s">
        <v>2368</v>
      </c>
      <c r="Q419" s="2">
        <v>3</v>
      </c>
      <c r="R419" s="2" t="s">
        <v>24</v>
      </c>
      <c r="S419" t="str">
        <f t="shared" si="34"/>
        <v>Wed</v>
      </c>
      <c r="T419" t="str">
        <f>VLOOKUP(A419,Status!$A$2:$B$1867,2,FALSE)</f>
        <v>Returned</v>
      </c>
    </row>
    <row r="420" spans="1:20" x14ac:dyDescent="0.3">
      <c r="A420" s="2" t="s">
        <v>716</v>
      </c>
      <c r="B420" s="3">
        <v>45742.523159722223</v>
      </c>
      <c r="C420" s="2" t="s">
        <v>717</v>
      </c>
      <c r="D420" s="2" t="s">
        <v>49</v>
      </c>
      <c r="E420" s="2" t="s">
        <v>58</v>
      </c>
      <c r="F420" s="4">
        <v>17500</v>
      </c>
      <c r="G420" s="5">
        <v>1.8</v>
      </c>
      <c r="H420" s="6">
        <v>0</v>
      </c>
      <c r="I420" s="7">
        <f t="shared" si="30"/>
        <v>31500</v>
      </c>
      <c r="J420" s="7">
        <f t="shared" si="31"/>
        <v>0</v>
      </c>
      <c r="K420" s="7">
        <f t="shared" si="32"/>
        <v>31500</v>
      </c>
      <c r="L420" s="4">
        <v>18000</v>
      </c>
      <c r="M420" s="7">
        <f t="shared" si="33"/>
        <v>49500</v>
      </c>
      <c r="N420" s="2" t="s">
        <v>59</v>
      </c>
      <c r="O420" t="s">
        <v>23</v>
      </c>
      <c r="P420" s="2" t="s">
        <v>2368</v>
      </c>
      <c r="Q420" s="2">
        <v>4</v>
      </c>
      <c r="R420" s="2" t="s">
        <v>35</v>
      </c>
      <c r="S420" t="str">
        <f t="shared" si="34"/>
        <v>Wed</v>
      </c>
      <c r="T420" t="str">
        <f>VLOOKUP(A420,Status!$A$2:$B$1867,2,FALSE)</f>
        <v>Completed</v>
      </c>
    </row>
    <row r="421" spans="1:20" x14ac:dyDescent="0.3">
      <c r="A421" s="2" t="s">
        <v>718</v>
      </c>
      <c r="B421" s="3">
        <v>45742.544305555559</v>
      </c>
      <c r="C421" s="2" t="s">
        <v>401</v>
      </c>
      <c r="D421" s="2" t="s">
        <v>141</v>
      </c>
      <c r="E421" s="2" t="s">
        <v>50</v>
      </c>
      <c r="F421" s="4">
        <v>26000</v>
      </c>
      <c r="G421" s="5">
        <v>1.7</v>
      </c>
      <c r="H421" s="6">
        <v>0</v>
      </c>
      <c r="I421" s="7">
        <f t="shared" si="30"/>
        <v>44200</v>
      </c>
      <c r="J421" s="7">
        <f t="shared" si="31"/>
        <v>0</v>
      </c>
      <c r="K421" s="7">
        <f t="shared" si="32"/>
        <v>44200</v>
      </c>
      <c r="L421" s="4">
        <v>55000</v>
      </c>
      <c r="M421" s="7">
        <f t="shared" si="33"/>
        <v>99200</v>
      </c>
      <c r="N421" s="2" t="s">
        <v>22</v>
      </c>
      <c r="O421" t="s">
        <v>23</v>
      </c>
      <c r="P421" s="2" t="s">
        <v>2369</v>
      </c>
      <c r="Q421" s="2">
        <v>5</v>
      </c>
      <c r="R421" s="2" t="s">
        <v>24</v>
      </c>
      <c r="S421" t="str">
        <f t="shared" si="34"/>
        <v>Wed</v>
      </c>
      <c r="T421" t="str">
        <f>VLOOKUP(A421,Status!$A$2:$B$1867,2,FALSE)</f>
        <v>Completed</v>
      </c>
    </row>
    <row r="422" spans="1:20" x14ac:dyDescent="0.3">
      <c r="A422" s="2" t="s">
        <v>719</v>
      </c>
      <c r="B422" s="3">
        <v>45742.628807870373</v>
      </c>
      <c r="C422" s="2" t="s">
        <v>720</v>
      </c>
      <c r="D422" s="2" t="s">
        <v>69</v>
      </c>
      <c r="E422" s="2" t="s">
        <v>50</v>
      </c>
      <c r="F422" s="4">
        <v>26000</v>
      </c>
      <c r="G422" s="5">
        <v>2.2000000000000002</v>
      </c>
      <c r="H422" s="6">
        <v>0</v>
      </c>
      <c r="I422" s="7">
        <f t="shared" si="30"/>
        <v>57200.000000000007</v>
      </c>
      <c r="J422" s="7">
        <f t="shared" si="31"/>
        <v>0</v>
      </c>
      <c r="K422" s="7">
        <f t="shared" si="32"/>
        <v>57200.000000000007</v>
      </c>
      <c r="L422" s="4">
        <v>87000</v>
      </c>
      <c r="M422" s="7">
        <f t="shared" si="33"/>
        <v>144200</v>
      </c>
      <c r="N422" s="2" t="s">
        <v>59</v>
      </c>
      <c r="O422" t="s">
        <v>23</v>
      </c>
      <c r="P422" s="2" t="s">
        <v>2367</v>
      </c>
      <c r="Q422" s="2">
        <v>5</v>
      </c>
      <c r="R422" s="2" t="s">
        <v>24</v>
      </c>
      <c r="S422" t="str">
        <f t="shared" si="34"/>
        <v>Wed</v>
      </c>
      <c r="T422" t="str">
        <f>VLOOKUP(A422,Status!$A$2:$B$1867,2,FALSE)</f>
        <v>Completed</v>
      </c>
    </row>
    <row r="423" spans="1:20" x14ac:dyDescent="0.3">
      <c r="A423" s="2" t="s">
        <v>721</v>
      </c>
      <c r="B423" s="3">
        <v>45742.666481481479</v>
      </c>
      <c r="C423" s="2" t="s">
        <v>446</v>
      </c>
      <c r="D423" s="2" t="s">
        <v>32</v>
      </c>
      <c r="E423" s="2" t="s">
        <v>42</v>
      </c>
      <c r="F423" s="4">
        <v>40000</v>
      </c>
      <c r="G423" s="5">
        <v>0.5</v>
      </c>
      <c r="H423" s="6">
        <v>0</v>
      </c>
      <c r="I423" s="7">
        <f t="shared" si="30"/>
        <v>20000</v>
      </c>
      <c r="J423" s="7">
        <f t="shared" si="31"/>
        <v>0</v>
      </c>
      <c r="K423" s="7">
        <f t="shared" si="32"/>
        <v>20000</v>
      </c>
      <c r="L423" s="4">
        <v>76000</v>
      </c>
      <c r="M423" s="7">
        <f t="shared" si="33"/>
        <v>96000</v>
      </c>
      <c r="N423" s="2" t="s">
        <v>34</v>
      </c>
      <c r="O423" t="s">
        <v>23</v>
      </c>
      <c r="P423" s="2" t="s">
        <v>2371</v>
      </c>
      <c r="Q423" s="2">
        <v>1</v>
      </c>
      <c r="R423" s="2" t="s">
        <v>24</v>
      </c>
      <c r="S423" t="str">
        <f t="shared" si="34"/>
        <v>Wed</v>
      </c>
      <c r="T423" t="str">
        <f>VLOOKUP(A423,Status!$A$2:$B$1867,2,FALSE)</f>
        <v>Completed</v>
      </c>
    </row>
    <row r="424" spans="1:20" x14ac:dyDescent="0.3">
      <c r="A424" s="2" t="s">
        <v>722</v>
      </c>
      <c r="B424" s="3">
        <v>45742.735462962963</v>
      </c>
      <c r="C424" s="2" t="s">
        <v>723</v>
      </c>
      <c r="D424" s="2" t="s">
        <v>161</v>
      </c>
      <c r="E424" s="2" t="s">
        <v>36</v>
      </c>
      <c r="F424" s="4">
        <v>13500</v>
      </c>
      <c r="G424" s="5">
        <v>0.9</v>
      </c>
      <c r="H424" s="6">
        <v>0</v>
      </c>
      <c r="I424" s="7">
        <f t="shared" si="30"/>
        <v>12150</v>
      </c>
      <c r="J424" s="7">
        <f t="shared" si="31"/>
        <v>0</v>
      </c>
      <c r="K424" s="7">
        <f t="shared" si="32"/>
        <v>12150</v>
      </c>
      <c r="L424" s="4">
        <v>46000</v>
      </c>
      <c r="M424" s="7">
        <f t="shared" si="33"/>
        <v>58150</v>
      </c>
      <c r="N424" s="2" t="s">
        <v>34</v>
      </c>
      <c r="O424" t="s">
        <v>23</v>
      </c>
      <c r="P424" s="2" t="s">
        <v>2369</v>
      </c>
      <c r="Q424" s="2">
        <v>1</v>
      </c>
      <c r="R424" s="2" t="s">
        <v>24</v>
      </c>
      <c r="S424" t="str">
        <f t="shared" si="34"/>
        <v>Wed</v>
      </c>
      <c r="T424" t="str">
        <f>VLOOKUP(A424,Status!$A$2:$B$1867,2,FALSE)</f>
        <v>Completed</v>
      </c>
    </row>
    <row r="425" spans="1:20" x14ac:dyDescent="0.3">
      <c r="A425" s="2" t="s">
        <v>724</v>
      </c>
      <c r="B425" s="3">
        <v>45742.874895833331</v>
      </c>
      <c r="C425" s="2" t="s">
        <v>72</v>
      </c>
      <c r="D425" s="2" t="s">
        <v>57</v>
      </c>
      <c r="E425" s="2" t="s">
        <v>66</v>
      </c>
      <c r="F425" s="4">
        <v>46000</v>
      </c>
      <c r="G425" s="5">
        <v>1.2</v>
      </c>
      <c r="H425" s="6">
        <v>0</v>
      </c>
      <c r="I425" s="7">
        <f t="shared" si="30"/>
        <v>55200</v>
      </c>
      <c r="J425" s="7">
        <f t="shared" si="31"/>
        <v>0</v>
      </c>
      <c r="K425" s="7">
        <f t="shared" si="32"/>
        <v>55200</v>
      </c>
      <c r="L425" s="4">
        <v>26000</v>
      </c>
      <c r="M425" s="7">
        <f t="shared" si="33"/>
        <v>81200</v>
      </c>
      <c r="N425" s="2" t="s">
        <v>34</v>
      </c>
      <c r="O425" t="s">
        <v>23</v>
      </c>
      <c r="P425" s="2" t="s">
        <v>2368</v>
      </c>
      <c r="Q425" s="2">
        <v>4</v>
      </c>
      <c r="R425" s="2" t="s">
        <v>24</v>
      </c>
      <c r="S425" t="str">
        <f t="shared" si="34"/>
        <v>Wed</v>
      </c>
      <c r="T425" t="str">
        <f>VLOOKUP(A425,Status!$A$2:$B$1867,2,FALSE)</f>
        <v>Completed</v>
      </c>
    </row>
    <row r="426" spans="1:20" x14ac:dyDescent="0.3">
      <c r="A426" s="2" t="s">
        <v>725</v>
      </c>
      <c r="B426" s="3">
        <v>45742.923692129632</v>
      </c>
      <c r="C426" s="2" t="s">
        <v>635</v>
      </c>
      <c r="D426" s="2" t="s">
        <v>236</v>
      </c>
      <c r="E426" s="2" t="s">
        <v>42</v>
      </c>
      <c r="F426" s="4">
        <v>40000</v>
      </c>
      <c r="G426" s="5">
        <v>1</v>
      </c>
      <c r="H426" s="6">
        <v>0</v>
      </c>
      <c r="I426" s="7">
        <f t="shared" si="30"/>
        <v>40000</v>
      </c>
      <c r="J426" s="7">
        <f t="shared" si="31"/>
        <v>0</v>
      </c>
      <c r="K426" s="7">
        <f t="shared" si="32"/>
        <v>40000</v>
      </c>
      <c r="L426" s="4">
        <v>80000</v>
      </c>
      <c r="M426" s="7">
        <f t="shared" si="33"/>
        <v>120000</v>
      </c>
      <c r="N426" s="2" t="s">
        <v>34</v>
      </c>
      <c r="O426" t="s">
        <v>116</v>
      </c>
      <c r="P426" s="2" t="s">
        <v>2371</v>
      </c>
      <c r="Q426" s="2">
        <v>4</v>
      </c>
      <c r="R426" s="2" t="s">
        <v>24</v>
      </c>
      <c r="S426" t="str">
        <f t="shared" si="34"/>
        <v>Wed</v>
      </c>
      <c r="T426" t="str">
        <f>VLOOKUP(A426,Status!$A$2:$B$1867,2,FALSE)</f>
        <v>Cancelled</v>
      </c>
    </row>
    <row r="427" spans="1:20" x14ac:dyDescent="0.3">
      <c r="A427" s="2" t="s">
        <v>726</v>
      </c>
      <c r="B427" s="3">
        <v>45743.146157407413</v>
      </c>
      <c r="C427" s="2" t="s">
        <v>221</v>
      </c>
      <c r="D427" s="2" t="s">
        <v>186</v>
      </c>
      <c r="E427" s="2" t="s">
        <v>54</v>
      </c>
      <c r="F427" s="4">
        <v>14000</v>
      </c>
      <c r="G427" s="5">
        <v>1.1000000000000001</v>
      </c>
      <c r="H427" s="6">
        <v>0</v>
      </c>
      <c r="I427" s="7">
        <f t="shared" si="30"/>
        <v>15400.000000000002</v>
      </c>
      <c r="J427" s="7">
        <f t="shared" si="31"/>
        <v>0</v>
      </c>
      <c r="K427" s="7">
        <f t="shared" si="32"/>
        <v>15400.000000000002</v>
      </c>
      <c r="L427" s="4">
        <v>87000</v>
      </c>
      <c r="M427" s="7">
        <f t="shared" si="33"/>
        <v>102400</v>
      </c>
      <c r="N427" s="2" t="s">
        <v>29</v>
      </c>
      <c r="O427" t="s">
        <v>23</v>
      </c>
      <c r="P427" s="2" t="s">
        <v>2368</v>
      </c>
      <c r="Q427" s="2">
        <v>5</v>
      </c>
      <c r="R427" s="2" t="s">
        <v>24</v>
      </c>
      <c r="S427" t="str">
        <f t="shared" si="34"/>
        <v>Thu</v>
      </c>
      <c r="T427" t="str">
        <f>VLOOKUP(A427,Status!$A$2:$B$1867,2,FALSE)</f>
        <v>Completed</v>
      </c>
    </row>
    <row r="428" spans="1:20" x14ac:dyDescent="0.3">
      <c r="A428" s="2" t="s">
        <v>727</v>
      </c>
      <c r="B428" s="3">
        <v>45743.368981481479</v>
      </c>
      <c r="C428" s="2" t="s">
        <v>245</v>
      </c>
      <c r="D428" s="2" t="s">
        <v>57</v>
      </c>
      <c r="E428" s="2" t="s">
        <v>76</v>
      </c>
      <c r="F428" s="4">
        <v>45000</v>
      </c>
      <c r="G428" s="5">
        <v>1.2</v>
      </c>
      <c r="H428" s="6">
        <v>0</v>
      </c>
      <c r="I428" s="7">
        <f t="shared" si="30"/>
        <v>54000</v>
      </c>
      <c r="J428" s="7">
        <f t="shared" si="31"/>
        <v>0</v>
      </c>
      <c r="K428" s="7">
        <f t="shared" si="32"/>
        <v>54000</v>
      </c>
      <c r="L428" s="4">
        <v>26000</v>
      </c>
      <c r="M428" s="7">
        <f t="shared" si="33"/>
        <v>80000</v>
      </c>
      <c r="N428" s="2" t="s">
        <v>59</v>
      </c>
      <c r="O428" t="s">
        <v>23</v>
      </c>
      <c r="P428" s="2" t="s">
        <v>2371</v>
      </c>
      <c r="Q428" s="2">
        <v>5</v>
      </c>
      <c r="R428" s="2" t="s">
        <v>24</v>
      </c>
      <c r="S428" t="str">
        <f t="shared" si="34"/>
        <v>Thu</v>
      </c>
      <c r="T428" t="str">
        <f>VLOOKUP(A428,Status!$A$2:$B$1867,2,FALSE)</f>
        <v>Completed</v>
      </c>
    </row>
    <row r="429" spans="1:20" x14ac:dyDescent="0.3">
      <c r="A429" s="2" t="s">
        <v>728</v>
      </c>
      <c r="B429" s="3">
        <v>45743.400370370371</v>
      </c>
      <c r="C429" s="2" t="s">
        <v>561</v>
      </c>
      <c r="D429" s="2" t="s">
        <v>75</v>
      </c>
      <c r="E429" s="2" t="s">
        <v>46</v>
      </c>
      <c r="F429" s="4">
        <v>10500</v>
      </c>
      <c r="G429" s="5">
        <v>3.2</v>
      </c>
      <c r="H429" s="6">
        <v>0</v>
      </c>
      <c r="I429" s="7">
        <f t="shared" si="30"/>
        <v>33600</v>
      </c>
      <c r="J429" s="7">
        <f t="shared" si="31"/>
        <v>0</v>
      </c>
      <c r="K429" s="7">
        <f t="shared" si="32"/>
        <v>33600</v>
      </c>
      <c r="L429" s="4">
        <v>74000</v>
      </c>
      <c r="M429" s="7">
        <f t="shared" si="33"/>
        <v>107600</v>
      </c>
      <c r="N429" s="2" t="s">
        <v>34</v>
      </c>
      <c r="O429" t="s">
        <v>116</v>
      </c>
      <c r="P429" s="2" t="s">
        <v>2368</v>
      </c>
      <c r="Q429" s="2">
        <v>5</v>
      </c>
      <c r="R429" s="2" t="s">
        <v>24</v>
      </c>
      <c r="S429" t="str">
        <f t="shared" si="34"/>
        <v>Thu</v>
      </c>
      <c r="T429" t="str">
        <f>VLOOKUP(A429,Status!$A$2:$B$1867,2,FALSE)</f>
        <v>Cancelled</v>
      </c>
    </row>
    <row r="430" spans="1:20" x14ac:dyDescent="0.3">
      <c r="A430" s="2" t="s">
        <v>729</v>
      </c>
      <c r="B430" s="3">
        <v>45743.406481481477</v>
      </c>
      <c r="C430" s="2" t="s">
        <v>730</v>
      </c>
      <c r="D430" s="2" t="s">
        <v>168</v>
      </c>
      <c r="E430" s="2" t="s">
        <v>42</v>
      </c>
      <c r="F430" s="4">
        <v>40000</v>
      </c>
      <c r="G430" s="5">
        <v>1.4</v>
      </c>
      <c r="H430" s="6">
        <v>0</v>
      </c>
      <c r="I430" s="7">
        <f t="shared" si="30"/>
        <v>56000</v>
      </c>
      <c r="J430" s="7">
        <f t="shared" si="31"/>
        <v>0</v>
      </c>
      <c r="K430" s="7">
        <f t="shared" si="32"/>
        <v>56000</v>
      </c>
      <c r="L430" s="4">
        <v>56000</v>
      </c>
      <c r="M430" s="7">
        <f t="shared" si="33"/>
        <v>112000</v>
      </c>
      <c r="N430" s="2" t="s">
        <v>29</v>
      </c>
      <c r="O430" t="s">
        <v>70</v>
      </c>
      <c r="P430" s="2" t="s">
        <v>2367</v>
      </c>
      <c r="Q430" s="2">
        <v>5</v>
      </c>
      <c r="R430" s="2" t="s">
        <v>24</v>
      </c>
      <c r="S430" t="str">
        <f t="shared" si="34"/>
        <v>Thu</v>
      </c>
      <c r="T430" t="str">
        <f>VLOOKUP(A430,Status!$A$2:$B$1867,2,FALSE)</f>
        <v>Returned</v>
      </c>
    </row>
    <row r="431" spans="1:20" x14ac:dyDescent="0.3">
      <c r="A431" s="2" t="s">
        <v>731</v>
      </c>
      <c r="B431" s="3">
        <v>45743.433657407397</v>
      </c>
      <c r="C431" s="2" t="s">
        <v>732</v>
      </c>
      <c r="D431" s="2" t="s">
        <v>180</v>
      </c>
      <c r="E431" s="2" t="s">
        <v>103</v>
      </c>
      <c r="F431" s="4">
        <v>55000</v>
      </c>
      <c r="G431" s="5">
        <v>0.3</v>
      </c>
      <c r="H431" s="6">
        <v>0</v>
      </c>
      <c r="I431" s="7">
        <f t="shared" si="30"/>
        <v>16500</v>
      </c>
      <c r="J431" s="7">
        <f t="shared" si="31"/>
        <v>0</v>
      </c>
      <c r="K431" s="7">
        <f t="shared" si="32"/>
        <v>16500</v>
      </c>
      <c r="L431" s="4">
        <v>57000</v>
      </c>
      <c r="M431" s="7">
        <f t="shared" si="33"/>
        <v>73500</v>
      </c>
      <c r="N431" s="2" t="s">
        <v>22</v>
      </c>
      <c r="O431" t="s">
        <v>70</v>
      </c>
      <c r="P431" s="2" t="s">
        <v>2368</v>
      </c>
      <c r="Q431" s="2">
        <v>4</v>
      </c>
      <c r="R431" s="2" t="s">
        <v>24</v>
      </c>
      <c r="S431" t="str">
        <f t="shared" si="34"/>
        <v>Thu</v>
      </c>
      <c r="T431" t="str">
        <f>VLOOKUP(A431,Status!$A$2:$B$1867,2,FALSE)</f>
        <v>Returned</v>
      </c>
    </row>
    <row r="432" spans="1:20" x14ac:dyDescent="0.3">
      <c r="A432" s="2" t="s">
        <v>733</v>
      </c>
      <c r="B432" s="3">
        <v>45743.455613425933</v>
      </c>
      <c r="C432" s="2" t="s">
        <v>314</v>
      </c>
      <c r="D432" s="2" t="s">
        <v>95</v>
      </c>
      <c r="E432" s="2" t="s">
        <v>46</v>
      </c>
      <c r="F432" s="4">
        <v>10500</v>
      </c>
      <c r="G432" s="5">
        <v>1</v>
      </c>
      <c r="H432" s="6">
        <v>0</v>
      </c>
      <c r="I432" s="7">
        <f t="shared" si="30"/>
        <v>10500</v>
      </c>
      <c r="J432" s="7">
        <f t="shared" si="31"/>
        <v>0</v>
      </c>
      <c r="K432" s="7">
        <f t="shared" si="32"/>
        <v>10500</v>
      </c>
      <c r="L432" s="4">
        <v>85000</v>
      </c>
      <c r="M432" s="7">
        <f t="shared" si="33"/>
        <v>95500</v>
      </c>
      <c r="N432" s="2" t="s">
        <v>29</v>
      </c>
      <c r="O432" t="s">
        <v>23</v>
      </c>
      <c r="P432" s="2" t="s">
        <v>2366</v>
      </c>
      <c r="Q432" s="2">
        <v>4</v>
      </c>
      <c r="R432" s="2" t="s">
        <v>24</v>
      </c>
      <c r="S432" t="str">
        <f t="shared" si="34"/>
        <v>Thu</v>
      </c>
      <c r="T432" t="str">
        <f>VLOOKUP(A432,Status!$A$2:$B$1867,2,FALSE)</f>
        <v>Completed</v>
      </c>
    </row>
    <row r="433" spans="1:20" x14ac:dyDescent="0.3">
      <c r="A433" s="2" t="s">
        <v>733</v>
      </c>
      <c r="B433" s="3">
        <v>45743.455613425933</v>
      </c>
      <c r="C433" s="2" t="s">
        <v>314</v>
      </c>
      <c r="D433" s="2" t="s">
        <v>95</v>
      </c>
      <c r="E433" s="2" t="s">
        <v>36</v>
      </c>
      <c r="F433" s="4">
        <v>13500</v>
      </c>
      <c r="G433" s="5">
        <v>1.8</v>
      </c>
      <c r="H433" s="6">
        <v>0</v>
      </c>
      <c r="I433" s="7">
        <f t="shared" si="30"/>
        <v>24300</v>
      </c>
      <c r="J433" s="7">
        <f t="shared" si="31"/>
        <v>0</v>
      </c>
      <c r="K433" s="7">
        <f t="shared" si="32"/>
        <v>24300</v>
      </c>
      <c r="L433" s="4">
        <v>0</v>
      </c>
      <c r="M433" s="7">
        <f t="shared" si="33"/>
        <v>24300</v>
      </c>
      <c r="N433" s="2" t="s">
        <v>29</v>
      </c>
      <c r="O433" t="s">
        <v>23</v>
      </c>
      <c r="P433" s="2" t="s">
        <v>2366</v>
      </c>
      <c r="Q433" s="2">
        <v>4</v>
      </c>
      <c r="R433" s="2" t="s">
        <v>24</v>
      </c>
      <c r="S433" t="str">
        <f t="shared" si="34"/>
        <v>Thu</v>
      </c>
      <c r="T433" t="str">
        <f>VLOOKUP(A433,Status!$A$2:$B$1867,2,FALSE)</f>
        <v>Completed</v>
      </c>
    </row>
    <row r="434" spans="1:20" x14ac:dyDescent="0.3">
      <c r="A434" s="2" t="s">
        <v>734</v>
      </c>
      <c r="B434" s="3">
        <v>45743.515613425923</v>
      </c>
      <c r="C434" s="2" t="s">
        <v>735</v>
      </c>
      <c r="D434" s="2" t="s">
        <v>366</v>
      </c>
      <c r="E434" s="2" t="s">
        <v>36</v>
      </c>
      <c r="F434" s="4">
        <v>13500</v>
      </c>
      <c r="G434" s="5">
        <v>3.2</v>
      </c>
      <c r="H434" s="6">
        <v>0</v>
      </c>
      <c r="I434" s="7">
        <f t="shared" si="30"/>
        <v>43200</v>
      </c>
      <c r="J434" s="7">
        <f t="shared" si="31"/>
        <v>0</v>
      </c>
      <c r="K434" s="7">
        <f t="shared" si="32"/>
        <v>43200</v>
      </c>
      <c r="L434" s="4">
        <v>21000</v>
      </c>
      <c r="M434" s="7">
        <f t="shared" si="33"/>
        <v>64200</v>
      </c>
      <c r="N434" s="2" t="s">
        <v>34</v>
      </c>
      <c r="O434" t="s">
        <v>23</v>
      </c>
      <c r="P434" s="2" t="s">
        <v>2367</v>
      </c>
      <c r="Q434" s="2">
        <v>1</v>
      </c>
      <c r="R434" s="2" t="s">
        <v>24</v>
      </c>
      <c r="S434" t="str">
        <f t="shared" si="34"/>
        <v>Thu</v>
      </c>
      <c r="T434" t="str">
        <f>VLOOKUP(A434,Status!$A$2:$B$1867,2,FALSE)</f>
        <v>Completed</v>
      </c>
    </row>
    <row r="435" spans="1:20" x14ac:dyDescent="0.3">
      <c r="A435" s="2" t="s">
        <v>736</v>
      </c>
      <c r="B435" s="3">
        <v>45743.540266203701</v>
      </c>
      <c r="C435" s="2" t="s">
        <v>540</v>
      </c>
      <c r="D435" s="2" t="s">
        <v>99</v>
      </c>
      <c r="E435" s="2" t="s">
        <v>96</v>
      </c>
      <c r="F435" s="4">
        <v>9500</v>
      </c>
      <c r="G435" s="5">
        <v>0.8</v>
      </c>
      <c r="H435" s="6">
        <v>0</v>
      </c>
      <c r="I435" s="7">
        <f t="shared" si="30"/>
        <v>7600</v>
      </c>
      <c r="J435" s="7">
        <f t="shared" si="31"/>
        <v>0</v>
      </c>
      <c r="K435" s="7">
        <f t="shared" si="32"/>
        <v>7600</v>
      </c>
      <c r="L435" s="4">
        <v>97000</v>
      </c>
      <c r="M435" s="7">
        <f t="shared" si="33"/>
        <v>104600</v>
      </c>
      <c r="N435" s="2" t="s">
        <v>22</v>
      </c>
      <c r="O435" t="s">
        <v>23</v>
      </c>
      <c r="P435" s="2" t="s">
        <v>2369</v>
      </c>
      <c r="Q435" s="2">
        <v>5</v>
      </c>
      <c r="R435" s="2" t="s">
        <v>24</v>
      </c>
      <c r="S435" t="str">
        <f t="shared" si="34"/>
        <v>Thu</v>
      </c>
      <c r="T435" t="str">
        <f>VLOOKUP(A435,Status!$A$2:$B$1867,2,FALSE)</f>
        <v>Completed</v>
      </c>
    </row>
    <row r="436" spans="1:20" x14ac:dyDescent="0.3">
      <c r="A436" s="2" t="s">
        <v>737</v>
      </c>
      <c r="B436" s="3">
        <v>45743.56454861111</v>
      </c>
      <c r="C436" s="2" t="s">
        <v>52</v>
      </c>
      <c r="D436" s="2" t="s">
        <v>53</v>
      </c>
      <c r="E436" s="2" t="s">
        <v>162</v>
      </c>
      <c r="F436" s="4">
        <v>115000</v>
      </c>
      <c r="G436" s="5">
        <v>0.3</v>
      </c>
      <c r="H436" s="6">
        <v>0</v>
      </c>
      <c r="I436" s="7">
        <f t="shared" si="30"/>
        <v>34500</v>
      </c>
      <c r="J436" s="7">
        <f t="shared" si="31"/>
        <v>0</v>
      </c>
      <c r="K436" s="7">
        <f t="shared" si="32"/>
        <v>34500</v>
      </c>
      <c r="L436" s="4">
        <v>80000</v>
      </c>
      <c r="M436" s="7">
        <f t="shared" si="33"/>
        <v>114500</v>
      </c>
      <c r="N436" s="2" t="s">
        <v>59</v>
      </c>
      <c r="O436" t="s">
        <v>23</v>
      </c>
      <c r="P436" s="2" t="s">
        <v>2369</v>
      </c>
      <c r="Q436" s="2">
        <v>4</v>
      </c>
      <c r="R436" s="2" t="s">
        <v>24</v>
      </c>
      <c r="S436" t="str">
        <f t="shared" si="34"/>
        <v>Thu</v>
      </c>
      <c r="T436" t="str">
        <f>VLOOKUP(A436,Status!$A$2:$B$1867,2,FALSE)</f>
        <v>Completed</v>
      </c>
    </row>
    <row r="437" spans="1:20" x14ac:dyDescent="0.3">
      <c r="A437" s="2" t="s">
        <v>738</v>
      </c>
      <c r="B437" s="3">
        <v>45743.654490740737</v>
      </c>
      <c r="C437" s="2" t="s">
        <v>739</v>
      </c>
      <c r="D437" s="2" t="s">
        <v>151</v>
      </c>
      <c r="E437" s="2" t="s">
        <v>66</v>
      </c>
      <c r="F437" s="4">
        <v>46000</v>
      </c>
      <c r="G437" s="5">
        <v>1.2</v>
      </c>
      <c r="H437" s="6">
        <v>0</v>
      </c>
      <c r="I437" s="7">
        <f t="shared" si="30"/>
        <v>55200</v>
      </c>
      <c r="J437" s="7">
        <f t="shared" si="31"/>
        <v>0</v>
      </c>
      <c r="K437" s="7">
        <f t="shared" si="32"/>
        <v>55200</v>
      </c>
      <c r="L437" s="4">
        <v>68000</v>
      </c>
      <c r="M437" s="7">
        <f t="shared" si="33"/>
        <v>123200</v>
      </c>
      <c r="N437" s="2" t="s">
        <v>59</v>
      </c>
      <c r="O437" t="s">
        <v>23</v>
      </c>
      <c r="P437" s="2" t="s">
        <v>2369</v>
      </c>
      <c r="Q437" s="2">
        <v>1</v>
      </c>
      <c r="R437" s="2" t="s">
        <v>24</v>
      </c>
      <c r="S437" t="str">
        <f t="shared" si="34"/>
        <v>Thu</v>
      </c>
      <c r="T437" t="str">
        <f>VLOOKUP(A437,Status!$A$2:$B$1867,2,FALSE)</f>
        <v>Completed</v>
      </c>
    </row>
    <row r="438" spans="1:20" x14ac:dyDescent="0.3">
      <c r="A438" s="2" t="s">
        <v>740</v>
      </c>
      <c r="B438" s="3">
        <v>45743.659016203703</v>
      </c>
      <c r="C438" s="2" t="s">
        <v>126</v>
      </c>
      <c r="D438" s="2" t="s">
        <v>32</v>
      </c>
      <c r="E438" s="2" t="s">
        <v>76</v>
      </c>
      <c r="F438" s="4">
        <v>45000</v>
      </c>
      <c r="G438" s="5">
        <v>1.6</v>
      </c>
      <c r="H438" s="6">
        <v>0</v>
      </c>
      <c r="I438" s="7">
        <f t="shared" si="30"/>
        <v>72000</v>
      </c>
      <c r="J438" s="7">
        <f t="shared" si="31"/>
        <v>0</v>
      </c>
      <c r="K438" s="7">
        <f t="shared" si="32"/>
        <v>72000</v>
      </c>
      <c r="L438" s="4">
        <v>76000</v>
      </c>
      <c r="M438" s="7">
        <f t="shared" si="33"/>
        <v>148000</v>
      </c>
      <c r="N438" s="2" t="s">
        <v>59</v>
      </c>
      <c r="O438" t="s">
        <v>70</v>
      </c>
      <c r="P438" s="2" t="s">
        <v>2368</v>
      </c>
      <c r="Q438" s="2">
        <v>4</v>
      </c>
      <c r="R438" s="2" t="s">
        <v>24</v>
      </c>
      <c r="S438" t="str">
        <f t="shared" si="34"/>
        <v>Thu</v>
      </c>
      <c r="T438" t="str">
        <f>VLOOKUP(A438,Status!$A$2:$B$1867,2,FALSE)</f>
        <v>Returned</v>
      </c>
    </row>
    <row r="439" spans="1:20" x14ac:dyDescent="0.3">
      <c r="A439" s="2" t="s">
        <v>741</v>
      </c>
      <c r="B439" s="3">
        <v>45743.671886574077</v>
      </c>
      <c r="C439" s="2" t="s">
        <v>742</v>
      </c>
      <c r="D439" s="2" t="s">
        <v>75</v>
      </c>
      <c r="E439" s="2" t="s">
        <v>81</v>
      </c>
      <c r="F439" s="4">
        <v>15000</v>
      </c>
      <c r="G439" s="5">
        <v>2.9</v>
      </c>
      <c r="H439" s="6">
        <v>0</v>
      </c>
      <c r="I439" s="7">
        <f t="shared" si="30"/>
        <v>43500</v>
      </c>
      <c r="J439" s="7">
        <f t="shared" si="31"/>
        <v>0</v>
      </c>
      <c r="K439" s="7">
        <f t="shared" si="32"/>
        <v>43500</v>
      </c>
      <c r="L439" s="4">
        <v>74000</v>
      </c>
      <c r="M439" s="7">
        <f t="shared" si="33"/>
        <v>117500</v>
      </c>
      <c r="N439" s="2" t="s">
        <v>59</v>
      </c>
      <c r="O439" t="s">
        <v>23</v>
      </c>
      <c r="P439" s="2" t="s">
        <v>2369</v>
      </c>
      <c r="Q439" s="2">
        <v>4</v>
      </c>
      <c r="R439" s="2" t="s">
        <v>24</v>
      </c>
      <c r="S439" t="str">
        <f t="shared" si="34"/>
        <v>Thu</v>
      </c>
      <c r="T439" t="str">
        <f>VLOOKUP(A439,Status!$A$2:$B$1867,2,FALSE)</f>
        <v>Completed</v>
      </c>
    </row>
    <row r="440" spans="1:20" x14ac:dyDescent="0.3">
      <c r="A440" s="2" t="s">
        <v>743</v>
      </c>
      <c r="B440" s="3">
        <v>45743.782962962963</v>
      </c>
      <c r="C440" s="2" t="s">
        <v>450</v>
      </c>
      <c r="D440" s="2" t="s">
        <v>57</v>
      </c>
      <c r="E440" s="2" t="s">
        <v>66</v>
      </c>
      <c r="F440" s="4">
        <v>46000</v>
      </c>
      <c r="G440" s="5">
        <v>1.4</v>
      </c>
      <c r="H440" s="6">
        <v>0</v>
      </c>
      <c r="I440" s="7">
        <f t="shared" si="30"/>
        <v>64399.999999999993</v>
      </c>
      <c r="J440" s="7">
        <f t="shared" si="31"/>
        <v>0</v>
      </c>
      <c r="K440" s="7">
        <f t="shared" si="32"/>
        <v>64399.999999999993</v>
      </c>
      <c r="L440" s="4">
        <v>26000</v>
      </c>
      <c r="M440" s="7">
        <f t="shared" si="33"/>
        <v>90400</v>
      </c>
      <c r="N440" s="2" t="s">
        <v>29</v>
      </c>
      <c r="O440" t="s">
        <v>23</v>
      </c>
      <c r="P440" s="2" t="s">
        <v>2371</v>
      </c>
      <c r="Q440" s="2">
        <v>1</v>
      </c>
      <c r="R440" s="2" t="s">
        <v>24</v>
      </c>
      <c r="S440" t="str">
        <f t="shared" si="34"/>
        <v>Thu</v>
      </c>
      <c r="T440" t="str">
        <f>VLOOKUP(A440,Status!$A$2:$B$1867,2,FALSE)</f>
        <v>Completed</v>
      </c>
    </row>
    <row r="441" spans="1:20" x14ac:dyDescent="0.3">
      <c r="A441" s="2" t="s">
        <v>744</v>
      </c>
      <c r="B441" s="3">
        <v>45743.973553240743</v>
      </c>
      <c r="C441" s="2" t="s">
        <v>745</v>
      </c>
      <c r="D441" s="2" t="s">
        <v>230</v>
      </c>
      <c r="E441" s="2" t="s">
        <v>191</v>
      </c>
      <c r="F441" s="4">
        <v>15500</v>
      </c>
      <c r="G441" s="5">
        <v>0.2</v>
      </c>
      <c r="H441" s="6">
        <v>0</v>
      </c>
      <c r="I441" s="7">
        <f t="shared" si="30"/>
        <v>3100</v>
      </c>
      <c r="J441" s="7">
        <f t="shared" si="31"/>
        <v>0</v>
      </c>
      <c r="K441" s="7">
        <f t="shared" si="32"/>
        <v>3100</v>
      </c>
      <c r="L441" s="4">
        <v>28000</v>
      </c>
      <c r="M441" s="7">
        <f t="shared" si="33"/>
        <v>31100</v>
      </c>
      <c r="N441" s="2" t="s">
        <v>59</v>
      </c>
      <c r="O441" t="s">
        <v>23</v>
      </c>
      <c r="P441" s="2" t="s">
        <v>2369</v>
      </c>
      <c r="Q441" s="2">
        <v>3</v>
      </c>
      <c r="R441" s="2" t="s">
        <v>35</v>
      </c>
      <c r="S441" t="str">
        <f t="shared" si="34"/>
        <v>Thu</v>
      </c>
      <c r="T441" t="str">
        <f>VLOOKUP(A441,Status!$A$2:$B$1867,2,FALSE)</f>
        <v>Completed</v>
      </c>
    </row>
    <row r="442" spans="1:20" x14ac:dyDescent="0.3">
      <c r="A442" s="2" t="s">
        <v>744</v>
      </c>
      <c r="B442" s="3">
        <v>45743.973553240743</v>
      </c>
      <c r="C442" s="2" t="s">
        <v>745</v>
      </c>
      <c r="D442" s="2" t="s">
        <v>230</v>
      </c>
      <c r="E442" s="2" t="s">
        <v>100</v>
      </c>
      <c r="F442" s="4">
        <v>10000</v>
      </c>
      <c r="G442" s="5">
        <v>0.4</v>
      </c>
      <c r="H442" s="6">
        <v>0</v>
      </c>
      <c r="I442" s="7">
        <f t="shared" si="30"/>
        <v>4000</v>
      </c>
      <c r="J442" s="7">
        <f t="shared" si="31"/>
        <v>0</v>
      </c>
      <c r="K442" s="7">
        <f t="shared" si="32"/>
        <v>4000</v>
      </c>
      <c r="L442" s="4">
        <v>0</v>
      </c>
      <c r="M442" s="7">
        <f t="shared" si="33"/>
        <v>4000</v>
      </c>
      <c r="N442" s="2" t="s">
        <v>59</v>
      </c>
      <c r="O442" t="s">
        <v>23</v>
      </c>
      <c r="P442" s="2" t="s">
        <v>2369</v>
      </c>
      <c r="Q442" s="2">
        <v>3</v>
      </c>
      <c r="R442" s="2" t="s">
        <v>35</v>
      </c>
      <c r="S442" t="str">
        <f t="shared" si="34"/>
        <v>Thu</v>
      </c>
      <c r="T442" t="str">
        <f>VLOOKUP(A442,Status!$A$2:$B$1867,2,FALSE)</f>
        <v>Completed</v>
      </c>
    </row>
    <row r="443" spans="1:20" x14ac:dyDescent="0.3">
      <c r="A443" s="2" t="s">
        <v>746</v>
      </c>
      <c r="B443" s="3">
        <v>45744.076967592591</v>
      </c>
      <c r="C443" s="2" t="s">
        <v>430</v>
      </c>
      <c r="D443" s="2" t="s">
        <v>112</v>
      </c>
      <c r="E443" s="2" t="s">
        <v>144</v>
      </c>
      <c r="F443" s="4">
        <v>10000</v>
      </c>
      <c r="G443" s="5">
        <v>0.5</v>
      </c>
      <c r="H443" s="6">
        <v>0</v>
      </c>
      <c r="I443" s="7">
        <f t="shared" si="30"/>
        <v>5000</v>
      </c>
      <c r="J443" s="7">
        <f t="shared" si="31"/>
        <v>0</v>
      </c>
      <c r="K443" s="7">
        <f t="shared" si="32"/>
        <v>5000</v>
      </c>
      <c r="L443" s="4">
        <v>0</v>
      </c>
      <c r="M443" s="7">
        <f t="shared" si="33"/>
        <v>5000</v>
      </c>
      <c r="N443" s="2" t="s">
        <v>34</v>
      </c>
      <c r="O443" t="s">
        <v>23</v>
      </c>
      <c r="P443" s="2" t="s">
        <v>2371</v>
      </c>
      <c r="Q443" s="2">
        <v>4</v>
      </c>
      <c r="R443" s="2" t="s">
        <v>35</v>
      </c>
      <c r="S443" t="str">
        <f t="shared" si="34"/>
        <v>Fri</v>
      </c>
      <c r="T443" t="str">
        <f>VLOOKUP(A443,Status!$A$2:$B$1867,2,FALSE)</f>
        <v>Completed</v>
      </c>
    </row>
    <row r="444" spans="1:20" x14ac:dyDescent="0.3">
      <c r="A444" s="2" t="s">
        <v>747</v>
      </c>
      <c r="B444" s="3">
        <v>45744.144363425927</v>
      </c>
      <c r="C444" s="2" t="s">
        <v>561</v>
      </c>
      <c r="D444" s="2" t="s">
        <v>75</v>
      </c>
      <c r="E444" s="2" t="s">
        <v>96</v>
      </c>
      <c r="F444" s="4">
        <v>9500</v>
      </c>
      <c r="G444" s="5">
        <v>2.2999999999999998</v>
      </c>
      <c r="H444" s="6">
        <v>0</v>
      </c>
      <c r="I444" s="7">
        <f t="shared" si="30"/>
        <v>21850</v>
      </c>
      <c r="J444" s="7">
        <f t="shared" si="31"/>
        <v>0</v>
      </c>
      <c r="K444" s="7">
        <f t="shared" si="32"/>
        <v>21850</v>
      </c>
      <c r="L444" s="4">
        <v>74000</v>
      </c>
      <c r="M444" s="7">
        <f t="shared" si="33"/>
        <v>95850</v>
      </c>
      <c r="N444" s="2" t="s">
        <v>29</v>
      </c>
      <c r="O444" t="s">
        <v>23</v>
      </c>
      <c r="P444" s="2" t="s">
        <v>2371</v>
      </c>
      <c r="Q444" s="2">
        <v>2</v>
      </c>
      <c r="R444" s="2" t="s">
        <v>24</v>
      </c>
      <c r="S444" t="str">
        <f t="shared" si="34"/>
        <v>Fri</v>
      </c>
      <c r="T444" t="str">
        <f>VLOOKUP(A444,Status!$A$2:$B$1867,2,FALSE)</f>
        <v>Completed</v>
      </c>
    </row>
    <row r="445" spans="1:20" x14ac:dyDescent="0.3">
      <c r="A445" s="2" t="s">
        <v>748</v>
      </c>
      <c r="B445" s="3">
        <v>45744.381377314807</v>
      </c>
      <c r="C445" s="2" t="s">
        <v>749</v>
      </c>
      <c r="D445" s="2" t="s">
        <v>230</v>
      </c>
      <c r="E445" s="2" t="s">
        <v>162</v>
      </c>
      <c r="F445" s="4">
        <v>115000</v>
      </c>
      <c r="G445" s="5">
        <v>0.7</v>
      </c>
      <c r="H445" s="6">
        <v>0</v>
      </c>
      <c r="I445" s="7">
        <f t="shared" si="30"/>
        <v>80500</v>
      </c>
      <c r="J445" s="7">
        <f t="shared" si="31"/>
        <v>0</v>
      </c>
      <c r="K445" s="7">
        <f t="shared" si="32"/>
        <v>80500</v>
      </c>
      <c r="L445" s="4">
        <v>28000</v>
      </c>
      <c r="M445" s="7">
        <f t="shared" si="33"/>
        <v>108500</v>
      </c>
      <c r="N445" s="2" t="s">
        <v>59</v>
      </c>
      <c r="O445" t="s">
        <v>116</v>
      </c>
      <c r="P445" s="2" t="s">
        <v>2367</v>
      </c>
      <c r="Q445" s="2">
        <v>5</v>
      </c>
      <c r="R445" s="2" t="s">
        <v>24</v>
      </c>
      <c r="S445" t="str">
        <f t="shared" si="34"/>
        <v>Fri</v>
      </c>
      <c r="T445" t="str">
        <f>VLOOKUP(A445,Status!$A$2:$B$1867,2,FALSE)</f>
        <v>Cancelled</v>
      </c>
    </row>
    <row r="446" spans="1:20" x14ac:dyDescent="0.3">
      <c r="A446" s="2" t="s">
        <v>750</v>
      </c>
      <c r="B446" s="3">
        <v>45744.412511574083</v>
      </c>
      <c r="C446" s="2" t="s">
        <v>690</v>
      </c>
      <c r="D446" s="2" t="s">
        <v>230</v>
      </c>
      <c r="E446" s="2" t="s">
        <v>28</v>
      </c>
      <c r="F446" s="4">
        <v>15000</v>
      </c>
      <c r="G446" s="5">
        <v>1.3</v>
      </c>
      <c r="H446" s="6">
        <v>0</v>
      </c>
      <c r="I446" s="7">
        <f t="shared" si="30"/>
        <v>19500</v>
      </c>
      <c r="J446" s="7">
        <f t="shared" si="31"/>
        <v>0</v>
      </c>
      <c r="K446" s="7">
        <f t="shared" si="32"/>
        <v>19500</v>
      </c>
      <c r="L446" s="4">
        <v>28000</v>
      </c>
      <c r="M446" s="7">
        <f t="shared" si="33"/>
        <v>47500</v>
      </c>
      <c r="N446" s="2" t="s">
        <v>22</v>
      </c>
      <c r="O446" t="s">
        <v>23</v>
      </c>
      <c r="P446" s="2" t="s">
        <v>2366</v>
      </c>
      <c r="Q446" s="2">
        <v>1</v>
      </c>
      <c r="R446" s="2" t="s">
        <v>35</v>
      </c>
      <c r="S446" t="str">
        <f t="shared" si="34"/>
        <v>Fri</v>
      </c>
      <c r="T446" t="str">
        <f>VLOOKUP(A446,Status!$A$2:$B$1867,2,FALSE)</f>
        <v>Completed</v>
      </c>
    </row>
    <row r="447" spans="1:20" x14ac:dyDescent="0.3">
      <c r="A447" s="2" t="s">
        <v>751</v>
      </c>
      <c r="B447" s="3">
        <v>45744.421111111107</v>
      </c>
      <c r="C447" s="2" t="s">
        <v>31</v>
      </c>
      <c r="D447" s="2" t="s">
        <v>32</v>
      </c>
      <c r="E447" s="2" t="s">
        <v>81</v>
      </c>
      <c r="F447" s="4">
        <v>15000</v>
      </c>
      <c r="G447" s="5">
        <v>2</v>
      </c>
      <c r="H447" s="6">
        <v>0</v>
      </c>
      <c r="I447" s="7">
        <f t="shared" si="30"/>
        <v>30000</v>
      </c>
      <c r="J447" s="7">
        <f t="shared" si="31"/>
        <v>0</v>
      </c>
      <c r="K447" s="7">
        <f t="shared" si="32"/>
        <v>30000</v>
      </c>
      <c r="L447" s="4">
        <v>76000</v>
      </c>
      <c r="M447" s="7">
        <f t="shared" si="33"/>
        <v>106000</v>
      </c>
      <c r="N447" s="2" t="s">
        <v>29</v>
      </c>
      <c r="O447" t="s">
        <v>23</v>
      </c>
      <c r="P447" s="2" t="s">
        <v>2367</v>
      </c>
      <c r="Q447" s="2">
        <v>5</v>
      </c>
      <c r="R447" s="2" t="s">
        <v>35</v>
      </c>
      <c r="S447" t="str">
        <f t="shared" si="34"/>
        <v>Fri</v>
      </c>
      <c r="T447" t="str">
        <f>VLOOKUP(A447,Status!$A$2:$B$1867,2,FALSE)</f>
        <v>Completed</v>
      </c>
    </row>
    <row r="448" spans="1:20" x14ac:dyDescent="0.3">
      <c r="A448" s="2" t="s">
        <v>752</v>
      </c>
      <c r="B448" s="3">
        <v>45744.463020833333</v>
      </c>
      <c r="C448" s="2" t="s">
        <v>479</v>
      </c>
      <c r="D448" s="2" t="s">
        <v>45</v>
      </c>
      <c r="E448" s="2" t="s">
        <v>46</v>
      </c>
      <c r="F448" s="4">
        <v>10500</v>
      </c>
      <c r="G448" s="5">
        <v>0.5</v>
      </c>
      <c r="H448" s="6">
        <v>0</v>
      </c>
      <c r="I448" s="7">
        <f t="shared" si="30"/>
        <v>5250</v>
      </c>
      <c r="J448" s="7">
        <f t="shared" si="31"/>
        <v>0</v>
      </c>
      <c r="K448" s="7">
        <f t="shared" si="32"/>
        <v>5250</v>
      </c>
      <c r="L448" s="4">
        <v>43000</v>
      </c>
      <c r="M448" s="7">
        <f t="shared" si="33"/>
        <v>48250</v>
      </c>
      <c r="N448" s="2" t="s">
        <v>59</v>
      </c>
      <c r="O448" t="s">
        <v>23</v>
      </c>
      <c r="P448" s="2" t="s">
        <v>2368</v>
      </c>
      <c r="Q448" s="2">
        <v>3</v>
      </c>
      <c r="R448" s="2" t="s">
        <v>24</v>
      </c>
      <c r="S448" t="str">
        <f t="shared" si="34"/>
        <v>Fri</v>
      </c>
      <c r="T448" t="str">
        <f>VLOOKUP(A448,Status!$A$2:$B$1867,2,FALSE)</f>
        <v>Completed</v>
      </c>
    </row>
    <row r="449" spans="1:20" x14ac:dyDescent="0.3">
      <c r="A449" s="2" t="s">
        <v>753</v>
      </c>
      <c r="B449" s="3">
        <v>45744.465289351851</v>
      </c>
      <c r="C449" s="2" t="s">
        <v>754</v>
      </c>
      <c r="D449" s="2" t="s">
        <v>69</v>
      </c>
      <c r="E449" s="2" t="s">
        <v>81</v>
      </c>
      <c r="F449" s="4">
        <v>15000</v>
      </c>
      <c r="G449" s="5">
        <v>1</v>
      </c>
      <c r="H449" s="6">
        <v>0</v>
      </c>
      <c r="I449" s="7">
        <f t="shared" si="30"/>
        <v>15000</v>
      </c>
      <c r="J449" s="7">
        <f t="shared" si="31"/>
        <v>0</v>
      </c>
      <c r="K449" s="7">
        <f t="shared" si="32"/>
        <v>15000</v>
      </c>
      <c r="L449" s="4">
        <v>87000</v>
      </c>
      <c r="M449" s="7">
        <f t="shared" si="33"/>
        <v>102000</v>
      </c>
      <c r="N449" s="2" t="s">
        <v>22</v>
      </c>
      <c r="O449" t="s">
        <v>23</v>
      </c>
      <c r="P449" s="2" t="s">
        <v>2371</v>
      </c>
      <c r="Q449" s="2">
        <v>1</v>
      </c>
      <c r="R449" s="2" t="s">
        <v>24</v>
      </c>
      <c r="S449" t="str">
        <f t="shared" si="34"/>
        <v>Fri</v>
      </c>
      <c r="T449" t="str">
        <f>VLOOKUP(A449,Status!$A$2:$B$1867,2,FALSE)</f>
        <v>Completed</v>
      </c>
    </row>
    <row r="450" spans="1:20" x14ac:dyDescent="0.3">
      <c r="A450" s="2" t="s">
        <v>755</v>
      </c>
      <c r="B450" s="3">
        <v>45744.650266203702</v>
      </c>
      <c r="C450" s="2" t="s">
        <v>604</v>
      </c>
      <c r="D450" s="2" t="s">
        <v>366</v>
      </c>
      <c r="E450" s="2" t="s">
        <v>21</v>
      </c>
      <c r="F450" s="4">
        <v>10000</v>
      </c>
      <c r="G450" s="5">
        <v>2.9</v>
      </c>
      <c r="H450" s="6">
        <v>0</v>
      </c>
      <c r="I450" s="7">
        <f t="shared" si="30"/>
        <v>29000</v>
      </c>
      <c r="J450" s="7">
        <f t="shared" si="31"/>
        <v>0</v>
      </c>
      <c r="K450" s="7">
        <f t="shared" si="32"/>
        <v>29000</v>
      </c>
      <c r="L450" s="4">
        <v>21000</v>
      </c>
      <c r="M450" s="7">
        <f t="shared" si="33"/>
        <v>50000</v>
      </c>
      <c r="N450" s="2" t="s">
        <v>59</v>
      </c>
      <c r="O450" t="s">
        <v>23</v>
      </c>
      <c r="P450" s="2" t="s">
        <v>2369</v>
      </c>
      <c r="Q450" s="2">
        <v>5</v>
      </c>
      <c r="R450" s="2" t="s">
        <v>24</v>
      </c>
      <c r="S450" t="str">
        <f t="shared" si="34"/>
        <v>Fri</v>
      </c>
      <c r="T450" t="str">
        <f>VLOOKUP(A450,Status!$A$2:$B$1867,2,FALSE)</f>
        <v>Completed</v>
      </c>
    </row>
    <row r="451" spans="1:20" x14ac:dyDescent="0.3">
      <c r="A451" s="2" t="s">
        <v>756</v>
      </c>
      <c r="B451" s="3">
        <v>45744.657685185193</v>
      </c>
      <c r="C451" s="2" t="s">
        <v>359</v>
      </c>
      <c r="D451" s="2" t="s">
        <v>106</v>
      </c>
      <c r="E451" s="2" t="s">
        <v>54</v>
      </c>
      <c r="F451" s="4">
        <v>14000</v>
      </c>
      <c r="G451" s="5">
        <v>0.6</v>
      </c>
      <c r="H451" s="6">
        <v>0</v>
      </c>
      <c r="I451" s="7">
        <f t="shared" si="30"/>
        <v>8400</v>
      </c>
      <c r="J451" s="7">
        <f t="shared" si="31"/>
        <v>0</v>
      </c>
      <c r="K451" s="7">
        <f t="shared" si="32"/>
        <v>8400</v>
      </c>
      <c r="L451" s="4">
        <v>18000</v>
      </c>
      <c r="M451" s="7">
        <f t="shared" si="33"/>
        <v>26400</v>
      </c>
      <c r="N451" s="2" t="s">
        <v>34</v>
      </c>
      <c r="O451" t="s">
        <v>116</v>
      </c>
      <c r="P451" s="2" t="s">
        <v>2369</v>
      </c>
      <c r="Q451" s="2">
        <v>4</v>
      </c>
      <c r="R451" s="2" t="s">
        <v>35</v>
      </c>
      <c r="S451" t="str">
        <f t="shared" si="34"/>
        <v>Fri</v>
      </c>
      <c r="T451" t="str">
        <f>VLOOKUP(A451,Status!$A$2:$B$1867,2,FALSE)</f>
        <v>Cancelled</v>
      </c>
    </row>
    <row r="452" spans="1:20" x14ac:dyDescent="0.3">
      <c r="A452" s="2" t="s">
        <v>757</v>
      </c>
      <c r="B452" s="3">
        <v>45744.719513888893</v>
      </c>
      <c r="C452" s="2" t="s">
        <v>617</v>
      </c>
      <c r="D452" s="2" t="s">
        <v>287</v>
      </c>
      <c r="E452" s="2" t="s">
        <v>28</v>
      </c>
      <c r="F452" s="4">
        <v>15000</v>
      </c>
      <c r="G452" s="5">
        <v>0.7</v>
      </c>
      <c r="H452" s="6">
        <v>0</v>
      </c>
      <c r="I452" s="7">
        <f t="shared" ref="I452:I515" si="35">F452*G452</f>
        <v>10500</v>
      </c>
      <c r="J452" s="7">
        <f t="shared" ref="J452:J515" si="36">I452*(H452/100)</f>
        <v>0</v>
      </c>
      <c r="K452" s="7">
        <f t="shared" ref="K452:K515" si="37">I452-J452</f>
        <v>10500</v>
      </c>
      <c r="L452" s="4">
        <v>79000</v>
      </c>
      <c r="M452" s="7">
        <f t="shared" ref="M452:M515" si="38">K452+L452</f>
        <v>89500</v>
      </c>
      <c r="N452" s="2" t="s">
        <v>34</v>
      </c>
      <c r="O452" t="s">
        <v>70</v>
      </c>
      <c r="P452" s="2" t="s">
        <v>2371</v>
      </c>
      <c r="Q452" s="2">
        <v>5</v>
      </c>
      <c r="R452" s="2" t="s">
        <v>24</v>
      </c>
      <c r="S452" t="str">
        <f t="shared" si="34"/>
        <v>Fri</v>
      </c>
      <c r="T452" t="str">
        <f>VLOOKUP(A452,Status!$A$2:$B$1867,2,FALSE)</f>
        <v>Returned</v>
      </c>
    </row>
    <row r="453" spans="1:20" x14ac:dyDescent="0.3">
      <c r="A453" s="2" t="s">
        <v>758</v>
      </c>
      <c r="B453" s="3">
        <v>45744.721412037034</v>
      </c>
      <c r="C453" s="2" t="s">
        <v>84</v>
      </c>
      <c r="D453" s="2" t="s">
        <v>85</v>
      </c>
      <c r="E453" s="2" t="s">
        <v>36</v>
      </c>
      <c r="F453" s="4">
        <v>13500</v>
      </c>
      <c r="G453" s="5">
        <v>2.1</v>
      </c>
      <c r="H453" s="6">
        <v>0</v>
      </c>
      <c r="I453" s="7">
        <f t="shared" si="35"/>
        <v>28350</v>
      </c>
      <c r="J453" s="7">
        <f t="shared" si="36"/>
        <v>0</v>
      </c>
      <c r="K453" s="7">
        <f t="shared" si="37"/>
        <v>28350</v>
      </c>
      <c r="L453" s="4">
        <v>30000</v>
      </c>
      <c r="M453" s="7">
        <f t="shared" si="38"/>
        <v>58350</v>
      </c>
      <c r="N453" s="2" t="s">
        <v>34</v>
      </c>
      <c r="O453" t="s">
        <v>70</v>
      </c>
      <c r="P453" s="2" t="s">
        <v>2366</v>
      </c>
      <c r="Q453" s="2">
        <v>2</v>
      </c>
      <c r="R453" s="2" t="s">
        <v>24</v>
      </c>
      <c r="S453" t="str">
        <f t="shared" ref="S453:S516" si="39">TEXT(B453,"DDD")</f>
        <v>Fri</v>
      </c>
      <c r="T453" t="str">
        <f>VLOOKUP(A453,Status!$A$2:$B$1867,2,FALSE)</f>
        <v>Returned</v>
      </c>
    </row>
    <row r="454" spans="1:20" x14ac:dyDescent="0.3">
      <c r="A454" s="2" t="s">
        <v>759</v>
      </c>
      <c r="B454" s="3">
        <v>45744.791828703703</v>
      </c>
      <c r="C454" s="2" t="s">
        <v>401</v>
      </c>
      <c r="D454" s="2" t="s">
        <v>141</v>
      </c>
      <c r="E454" s="2" t="s">
        <v>100</v>
      </c>
      <c r="F454" s="4">
        <v>10000</v>
      </c>
      <c r="G454" s="5">
        <v>0.6</v>
      </c>
      <c r="H454" s="6">
        <v>0</v>
      </c>
      <c r="I454" s="7">
        <f t="shared" si="35"/>
        <v>6000</v>
      </c>
      <c r="J454" s="7">
        <f t="shared" si="36"/>
        <v>0</v>
      </c>
      <c r="K454" s="7">
        <f t="shared" si="37"/>
        <v>6000</v>
      </c>
      <c r="L454" s="4">
        <v>55000</v>
      </c>
      <c r="M454" s="7">
        <f t="shared" si="38"/>
        <v>61000</v>
      </c>
      <c r="N454" s="2" t="s">
        <v>34</v>
      </c>
      <c r="O454" t="s">
        <v>23</v>
      </c>
      <c r="P454" s="2" t="s">
        <v>2368</v>
      </c>
      <c r="Q454" s="2">
        <v>2</v>
      </c>
      <c r="R454" s="2" t="s">
        <v>24</v>
      </c>
      <c r="S454" t="str">
        <f t="shared" si="39"/>
        <v>Fri</v>
      </c>
      <c r="T454" t="str">
        <f>VLOOKUP(A454,Status!$A$2:$B$1867,2,FALSE)</f>
        <v>Completed</v>
      </c>
    </row>
    <row r="455" spans="1:20" x14ac:dyDescent="0.3">
      <c r="A455" s="2" t="s">
        <v>760</v>
      </c>
      <c r="B455" s="3">
        <v>45744.853912037041</v>
      </c>
      <c r="C455" s="2" t="s">
        <v>346</v>
      </c>
      <c r="D455" s="2" t="s">
        <v>109</v>
      </c>
      <c r="E455" s="2" t="s">
        <v>171</v>
      </c>
      <c r="F455" s="4">
        <v>12000</v>
      </c>
      <c r="G455" s="5">
        <v>1.6</v>
      </c>
      <c r="H455" s="6">
        <v>0</v>
      </c>
      <c r="I455" s="7">
        <f t="shared" si="35"/>
        <v>19200</v>
      </c>
      <c r="J455" s="7">
        <f t="shared" si="36"/>
        <v>0</v>
      </c>
      <c r="K455" s="7">
        <f t="shared" si="37"/>
        <v>19200</v>
      </c>
      <c r="L455" s="4">
        <v>72000</v>
      </c>
      <c r="M455" s="7">
        <f t="shared" si="38"/>
        <v>91200</v>
      </c>
      <c r="N455" s="2" t="s">
        <v>22</v>
      </c>
      <c r="O455" t="s">
        <v>70</v>
      </c>
      <c r="P455" s="2" t="s">
        <v>2371</v>
      </c>
      <c r="Q455" s="2">
        <v>5</v>
      </c>
      <c r="R455" s="2" t="s">
        <v>24</v>
      </c>
      <c r="S455" t="str">
        <f t="shared" si="39"/>
        <v>Fri</v>
      </c>
      <c r="T455" t="str">
        <f>VLOOKUP(A455,Status!$A$2:$B$1867,2,FALSE)</f>
        <v>Returned</v>
      </c>
    </row>
    <row r="456" spans="1:20" x14ac:dyDescent="0.3">
      <c r="A456" s="2" t="s">
        <v>761</v>
      </c>
      <c r="B456" s="3">
        <v>45744.887858796297</v>
      </c>
      <c r="C456" s="2" t="s">
        <v>556</v>
      </c>
      <c r="D456" s="2" t="s">
        <v>154</v>
      </c>
      <c r="E456" s="2" t="s">
        <v>100</v>
      </c>
      <c r="F456" s="4">
        <v>10000</v>
      </c>
      <c r="G456" s="5">
        <v>0.9</v>
      </c>
      <c r="H456" s="6">
        <v>0</v>
      </c>
      <c r="I456" s="7">
        <f t="shared" si="35"/>
        <v>9000</v>
      </c>
      <c r="J456" s="7">
        <f t="shared" si="36"/>
        <v>0</v>
      </c>
      <c r="K456" s="7">
        <f t="shared" si="37"/>
        <v>9000</v>
      </c>
      <c r="L456" s="4">
        <v>50000</v>
      </c>
      <c r="M456" s="7">
        <f t="shared" si="38"/>
        <v>59000</v>
      </c>
      <c r="N456" s="2" t="s">
        <v>22</v>
      </c>
      <c r="O456" t="s">
        <v>23</v>
      </c>
      <c r="P456" s="2" t="s">
        <v>2366</v>
      </c>
      <c r="Q456" s="2">
        <v>5</v>
      </c>
      <c r="R456" s="2" t="s">
        <v>24</v>
      </c>
      <c r="S456" t="str">
        <f t="shared" si="39"/>
        <v>Fri</v>
      </c>
      <c r="T456" t="str">
        <f>VLOOKUP(A456,Status!$A$2:$B$1867,2,FALSE)</f>
        <v>Completed</v>
      </c>
    </row>
    <row r="457" spans="1:20" x14ac:dyDescent="0.3">
      <c r="A457" s="2" t="s">
        <v>762</v>
      </c>
      <c r="B457" s="3">
        <v>45745.287638888891</v>
      </c>
      <c r="C457" s="2" t="s">
        <v>763</v>
      </c>
      <c r="D457" s="2" t="s">
        <v>106</v>
      </c>
      <c r="E457" s="2" t="s">
        <v>191</v>
      </c>
      <c r="F457" s="4">
        <v>15500</v>
      </c>
      <c r="G457" s="5">
        <v>0.3</v>
      </c>
      <c r="H457" s="6">
        <v>0</v>
      </c>
      <c r="I457" s="7">
        <f t="shared" si="35"/>
        <v>4650</v>
      </c>
      <c r="J457" s="7">
        <f t="shared" si="36"/>
        <v>0</v>
      </c>
      <c r="K457" s="7">
        <f t="shared" si="37"/>
        <v>4650</v>
      </c>
      <c r="L457" s="4">
        <v>18000</v>
      </c>
      <c r="M457" s="7">
        <f t="shared" si="38"/>
        <v>22650</v>
      </c>
      <c r="N457" s="2" t="s">
        <v>29</v>
      </c>
      <c r="O457" t="s">
        <v>23</v>
      </c>
      <c r="P457" s="2" t="s">
        <v>2366</v>
      </c>
      <c r="Q457" s="2">
        <v>1</v>
      </c>
      <c r="R457" s="2" t="s">
        <v>24</v>
      </c>
      <c r="S457" t="str">
        <f t="shared" si="39"/>
        <v>Sat</v>
      </c>
      <c r="T457" t="str">
        <f>VLOOKUP(A457,Status!$A$2:$B$1867,2,FALSE)</f>
        <v>Completed</v>
      </c>
    </row>
    <row r="458" spans="1:20" x14ac:dyDescent="0.3">
      <c r="A458" s="2" t="s">
        <v>764</v>
      </c>
      <c r="B458" s="3">
        <v>45745.301412037043</v>
      </c>
      <c r="C458" s="2" t="s">
        <v>765</v>
      </c>
      <c r="D458" s="2" t="s">
        <v>253</v>
      </c>
      <c r="E458" s="2" t="s">
        <v>191</v>
      </c>
      <c r="F458" s="4">
        <v>15500</v>
      </c>
      <c r="G458" s="5">
        <v>0.4</v>
      </c>
      <c r="H458" s="6">
        <v>0</v>
      </c>
      <c r="I458" s="7">
        <f t="shared" si="35"/>
        <v>6200</v>
      </c>
      <c r="J458" s="7">
        <f t="shared" si="36"/>
        <v>0</v>
      </c>
      <c r="K458" s="7">
        <f t="shared" si="37"/>
        <v>6200</v>
      </c>
      <c r="L458" s="4">
        <v>18000</v>
      </c>
      <c r="M458" s="7">
        <f t="shared" si="38"/>
        <v>24200</v>
      </c>
      <c r="N458" s="2" t="s">
        <v>22</v>
      </c>
      <c r="O458" t="s">
        <v>23</v>
      </c>
      <c r="P458" s="2" t="s">
        <v>2369</v>
      </c>
      <c r="Q458" s="2">
        <v>3</v>
      </c>
      <c r="R458" s="2" t="s">
        <v>24</v>
      </c>
      <c r="S458" t="str">
        <f t="shared" si="39"/>
        <v>Sat</v>
      </c>
      <c r="T458" t="str">
        <f>VLOOKUP(A458,Status!$A$2:$B$1867,2,FALSE)</f>
        <v>Completed</v>
      </c>
    </row>
    <row r="459" spans="1:20" x14ac:dyDescent="0.3">
      <c r="A459" s="2" t="s">
        <v>766</v>
      </c>
      <c r="B459" s="3">
        <v>45745.374618055554</v>
      </c>
      <c r="C459" s="2" t="s">
        <v>767</v>
      </c>
      <c r="D459" s="2" t="s">
        <v>95</v>
      </c>
      <c r="E459" s="2" t="s">
        <v>28</v>
      </c>
      <c r="F459" s="4">
        <v>15000</v>
      </c>
      <c r="G459" s="5">
        <v>0.6</v>
      </c>
      <c r="H459" s="6">
        <v>0</v>
      </c>
      <c r="I459" s="7">
        <f t="shared" si="35"/>
        <v>9000</v>
      </c>
      <c r="J459" s="7">
        <f t="shared" si="36"/>
        <v>0</v>
      </c>
      <c r="K459" s="7">
        <f t="shared" si="37"/>
        <v>9000</v>
      </c>
      <c r="L459" s="4">
        <v>85000</v>
      </c>
      <c r="M459" s="7">
        <f t="shared" si="38"/>
        <v>94000</v>
      </c>
      <c r="N459" s="2" t="s">
        <v>59</v>
      </c>
      <c r="O459" t="s">
        <v>23</v>
      </c>
      <c r="P459" s="2" t="s">
        <v>2367</v>
      </c>
      <c r="Q459" s="2">
        <v>2</v>
      </c>
      <c r="R459" s="2" t="s">
        <v>24</v>
      </c>
      <c r="S459" t="str">
        <f t="shared" si="39"/>
        <v>Sat</v>
      </c>
      <c r="T459" t="str">
        <f>VLOOKUP(A459,Status!$A$2:$B$1867,2,FALSE)</f>
        <v>Completed</v>
      </c>
    </row>
    <row r="460" spans="1:20" x14ac:dyDescent="0.3">
      <c r="A460" s="2" t="s">
        <v>768</v>
      </c>
      <c r="B460" s="3">
        <v>45745.41915509259</v>
      </c>
      <c r="C460" s="2" t="s">
        <v>268</v>
      </c>
      <c r="D460" s="2" t="s">
        <v>112</v>
      </c>
      <c r="E460" s="2" t="s">
        <v>46</v>
      </c>
      <c r="F460" s="4">
        <v>10500</v>
      </c>
      <c r="G460" s="5">
        <v>3.4</v>
      </c>
      <c r="H460" s="6">
        <v>0</v>
      </c>
      <c r="I460" s="7">
        <f t="shared" si="35"/>
        <v>35700</v>
      </c>
      <c r="J460" s="7">
        <f t="shared" si="36"/>
        <v>0</v>
      </c>
      <c r="K460" s="7">
        <f t="shared" si="37"/>
        <v>35700</v>
      </c>
      <c r="L460" s="4">
        <v>0</v>
      </c>
      <c r="M460" s="7">
        <f t="shared" si="38"/>
        <v>35700</v>
      </c>
      <c r="N460" s="2" t="s">
        <v>34</v>
      </c>
      <c r="O460" t="s">
        <v>23</v>
      </c>
      <c r="P460" s="2" t="s">
        <v>2371</v>
      </c>
      <c r="Q460" s="2">
        <v>2</v>
      </c>
      <c r="R460" s="2" t="s">
        <v>24</v>
      </c>
      <c r="S460" t="str">
        <f t="shared" si="39"/>
        <v>Sat</v>
      </c>
      <c r="T460" t="str">
        <f>VLOOKUP(A460,Status!$A$2:$B$1867,2,FALSE)</f>
        <v>Completed</v>
      </c>
    </row>
    <row r="461" spans="1:20" x14ac:dyDescent="0.3">
      <c r="A461" s="2" t="s">
        <v>769</v>
      </c>
      <c r="B461" s="3">
        <v>45745.443379629629</v>
      </c>
      <c r="C461" s="2" t="s">
        <v>730</v>
      </c>
      <c r="D461" s="2" t="s">
        <v>168</v>
      </c>
      <c r="E461" s="2" t="s">
        <v>58</v>
      </c>
      <c r="F461" s="4">
        <v>17500</v>
      </c>
      <c r="G461" s="5">
        <v>2.9</v>
      </c>
      <c r="H461" s="6">
        <v>0</v>
      </c>
      <c r="I461" s="7">
        <f t="shared" si="35"/>
        <v>50750</v>
      </c>
      <c r="J461" s="7">
        <f t="shared" si="36"/>
        <v>0</v>
      </c>
      <c r="K461" s="7">
        <f t="shared" si="37"/>
        <v>50750</v>
      </c>
      <c r="L461" s="4">
        <v>56000</v>
      </c>
      <c r="M461" s="7">
        <f t="shared" si="38"/>
        <v>106750</v>
      </c>
      <c r="N461" s="2" t="s">
        <v>59</v>
      </c>
      <c r="O461" t="s">
        <v>23</v>
      </c>
      <c r="P461" s="2" t="s">
        <v>2369</v>
      </c>
      <c r="Q461" s="2">
        <v>4</v>
      </c>
      <c r="R461" s="2" t="s">
        <v>24</v>
      </c>
      <c r="S461" t="str">
        <f t="shared" si="39"/>
        <v>Sat</v>
      </c>
      <c r="T461" t="str">
        <f>VLOOKUP(A461,Status!$A$2:$B$1867,2,FALSE)</f>
        <v>Completed</v>
      </c>
    </row>
    <row r="462" spans="1:20" x14ac:dyDescent="0.3">
      <c r="A462" s="2" t="s">
        <v>770</v>
      </c>
      <c r="B462" s="3">
        <v>45745.444710648153</v>
      </c>
      <c r="C462" s="2" t="s">
        <v>771</v>
      </c>
      <c r="D462" s="2" t="s">
        <v>106</v>
      </c>
      <c r="E462" s="2" t="s">
        <v>21</v>
      </c>
      <c r="F462" s="4">
        <v>10000</v>
      </c>
      <c r="G462" s="5">
        <v>2.4</v>
      </c>
      <c r="H462" s="6">
        <v>0</v>
      </c>
      <c r="I462" s="7">
        <f t="shared" si="35"/>
        <v>24000</v>
      </c>
      <c r="J462" s="7">
        <f t="shared" si="36"/>
        <v>0</v>
      </c>
      <c r="K462" s="7">
        <f t="shared" si="37"/>
        <v>24000</v>
      </c>
      <c r="L462" s="4">
        <v>18000</v>
      </c>
      <c r="M462" s="7">
        <f t="shared" si="38"/>
        <v>42000</v>
      </c>
      <c r="N462" s="2" t="s">
        <v>59</v>
      </c>
      <c r="O462" t="s">
        <v>23</v>
      </c>
      <c r="P462" s="2" t="s">
        <v>2371</v>
      </c>
      <c r="Q462" s="2">
        <v>2</v>
      </c>
      <c r="R462" s="2" t="s">
        <v>24</v>
      </c>
      <c r="S462" t="str">
        <f t="shared" si="39"/>
        <v>Sat</v>
      </c>
      <c r="T462" t="str">
        <f>VLOOKUP(A462,Status!$A$2:$B$1867,2,FALSE)</f>
        <v>Completed</v>
      </c>
    </row>
    <row r="463" spans="1:20" x14ac:dyDescent="0.3">
      <c r="A463" s="2" t="s">
        <v>772</v>
      </c>
      <c r="B463" s="3">
        <v>45745.486493055563</v>
      </c>
      <c r="C463" s="2" t="s">
        <v>773</v>
      </c>
      <c r="D463" s="2" t="s">
        <v>168</v>
      </c>
      <c r="E463" s="2" t="s">
        <v>33</v>
      </c>
      <c r="F463" s="4">
        <v>20000</v>
      </c>
      <c r="G463" s="5">
        <v>3</v>
      </c>
      <c r="H463" s="6">
        <v>0</v>
      </c>
      <c r="I463" s="7">
        <f t="shared" si="35"/>
        <v>60000</v>
      </c>
      <c r="J463" s="7">
        <f t="shared" si="36"/>
        <v>0</v>
      </c>
      <c r="K463" s="7">
        <f t="shared" si="37"/>
        <v>60000</v>
      </c>
      <c r="L463" s="4">
        <v>56000</v>
      </c>
      <c r="M463" s="7">
        <f t="shared" si="38"/>
        <v>116000</v>
      </c>
      <c r="N463" s="2" t="s">
        <v>34</v>
      </c>
      <c r="O463" t="s">
        <v>23</v>
      </c>
      <c r="P463" s="2" t="s">
        <v>2366</v>
      </c>
      <c r="Q463" s="2">
        <v>1</v>
      </c>
      <c r="R463" s="2" t="s">
        <v>24</v>
      </c>
      <c r="S463" t="str">
        <f t="shared" si="39"/>
        <v>Sat</v>
      </c>
      <c r="T463" t="str">
        <f>VLOOKUP(A463,Status!$A$2:$B$1867,2,FALSE)</f>
        <v>Completed</v>
      </c>
    </row>
    <row r="464" spans="1:20" x14ac:dyDescent="0.3">
      <c r="A464" s="2" t="s">
        <v>774</v>
      </c>
      <c r="B464" s="3">
        <v>45745.502060185187</v>
      </c>
      <c r="C464" s="2" t="s">
        <v>775</v>
      </c>
      <c r="D464" s="2" t="s">
        <v>109</v>
      </c>
      <c r="E464" s="2" t="s">
        <v>58</v>
      </c>
      <c r="F464" s="4">
        <v>17500</v>
      </c>
      <c r="G464" s="5">
        <v>1.3</v>
      </c>
      <c r="H464" s="6">
        <v>0</v>
      </c>
      <c r="I464" s="7">
        <f t="shared" si="35"/>
        <v>22750</v>
      </c>
      <c r="J464" s="7">
        <f t="shared" si="36"/>
        <v>0</v>
      </c>
      <c r="K464" s="7">
        <f t="shared" si="37"/>
        <v>22750</v>
      </c>
      <c r="L464" s="4">
        <v>72000</v>
      </c>
      <c r="M464" s="7">
        <f t="shared" si="38"/>
        <v>94750</v>
      </c>
      <c r="N464" s="2" t="s">
        <v>34</v>
      </c>
      <c r="O464" t="s">
        <v>70</v>
      </c>
      <c r="P464" s="2" t="s">
        <v>2371</v>
      </c>
      <c r="Q464" s="2">
        <v>1</v>
      </c>
      <c r="R464" s="2" t="s">
        <v>24</v>
      </c>
      <c r="S464" t="str">
        <f t="shared" si="39"/>
        <v>Sat</v>
      </c>
      <c r="T464" t="str">
        <f>VLOOKUP(A464,Status!$A$2:$B$1867,2,FALSE)</f>
        <v>Returned</v>
      </c>
    </row>
    <row r="465" spans="1:20" x14ac:dyDescent="0.3">
      <c r="A465" s="2" t="s">
        <v>776</v>
      </c>
      <c r="B465" s="3">
        <v>45745.549953703703</v>
      </c>
      <c r="C465" s="2" t="s">
        <v>777</v>
      </c>
      <c r="D465" s="2" t="s">
        <v>99</v>
      </c>
      <c r="E465" s="2" t="s">
        <v>42</v>
      </c>
      <c r="F465" s="4">
        <v>40000</v>
      </c>
      <c r="G465" s="5">
        <v>0.4</v>
      </c>
      <c r="H465" s="6">
        <v>0</v>
      </c>
      <c r="I465" s="7">
        <f t="shared" si="35"/>
        <v>16000</v>
      </c>
      <c r="J465" s="7">
        <f t="shared" si="36"/>
        <v>0</v>
      </c>
      <c r="K465" s="7">
        <f t="shared" si="37"/>
        <v>16000</v>
      </c>
      <c r="L465" s="4">
        <v>97000</v>
      </c>
      <c r="M465" s="7">
        <f t="shared" si="38"/>
        <v>113000</v>
      </c>
      <c r="N465" s="2" t="s">
        <v>22</v>
      </c>
      <c r="O465" t="s">
        <v>23</v>
      </c>
      <c r="P465" s="2" t="s">
        <v>2369</v>
      </c>
      <c r="Q465" s="2">
        <v>5</v>
      </c>
      <c r="R465" s="2" t="s">
        <v>24</v>
      </c>
      <c r="S465" t="str">
        <f t="shared" si="39"/>
        <v>Sat</v>
      </c>
      <c r="T465" t="str">
        <f>VLOOKUP(A465,Status!$A$2:$B$1867,2,FALSE)</f>
        <v>Completed</v>
      </c>
    </row>
    <row r="466" spans="1:20" x14ac:dyDescent="0.3">
      <c r="A466" s="2" t="s">
        <v>778</v>
      </c>
      <c r="B466" s="3">
        <v>45745.710416666669</v>
      </c>
      <c r="C466" s="2" t="s">
        <v>403</v>
      </c>
      <c r="D466" s="2" t="s">
        <v>65</v>
      </c>
      <c r="E466" s="2" t="s">
        <v>171</v>
      </c>
      <c r="F466" s="4">
        <v>12000</v>
      </c>
      <c r="G466" s="5">
        <v>1.2</v>
      </c>
      <c r="H466" s="6">
        <v>0</v>
      </c>
      <c r="I466" s="7">
        <f t="shared" si="35"/>
        <v>14400</v>
      </c>
      <c r="J466" s="7">
        <f t="shared" si="36"/>
        <v>0</v>
      </c>
      <c r="K466" s="7">
        <f t="shared" si="37"/>
        <v>14400</v>
      </c>
      <c r="L466" s="4">
        <v>89000</v>
      </c>
      <c r="M466" s="7">
        <f t="shared" si="38"/>
        <v>103400</v>
      </c>
      <c r="N466" s="2" t="s">
        <v>59</v>
      </c>
      <c r="O466" t="s">
        <v>116</v>
      </c>
      <c r="P466" s="2" t="s">
        <v>2366</v>
      </c>
      <c r="Q466" s="2">
        <v>2</v>
      </c>
      <c r="R466" s="2" t="s">
        <v>24</v>
      </c>
      <c r="S466" t="str">
        <f t="shared" si="39"/>
        <v>Sat</v>
      </c>
      <c r="T466" t="str">
        <f>VLOOKUP(A466,Status!$A$2:$B$1867,2,FALSE)</f>
        <v>Cancelled</v>
      </c>
    </row>
    <row r="467" spans="1:20" x14ac:dyDescent="0.3">
      <c r="A467" s="2" t="s">
        <v>779</v>
      </c>
      <c r="B467" s="3">
        <v>45745.795694444438</v>
      </c>
      <c r="C467" s="2" t="s">
        <v>309</v>
      </c>
      <c r="D467" s="2" t="s">
        <v>236</v>
      </c>
      <c r="E467" s="2" t="s">
        <v>191</v>
      </c>
      <c r="F467" s="4">
        <v>15500</v>
      </c>
      <c r="G467" s="5">
        <v>0.5</v>
      </c>
      <c r="H467" s="6">
        <v>0</v>
      </c>
      <c r="I467" s="7">
        <f t="shared" si="35"/>
        <v>7750</v>
      </c>
      <c r="J467" s="7">
        <f t="shared" si="36"/>
        <v>0</v>
      </c>
      <c r="K467" s="7">
        <f t="shared" si="37"/>
        <v>7750</v>
      </c>
      <c r="L467" s="4">
        <v>80000</v>
      </c>
      <c r="M467" s="7">
        <f t="shared" si="38"/>
        <v>87750</v>
      </c>
      <c r="N467" s="2" t="s">
        <v>22</v>
      </c>
      <c r="O467" t="s">
        <v>70</v>
      </c>
      <c r="P467" s="2" t="s">
        <v>2371</v>
      </c>
      <c r="Q467" s="2">
        <v>5</v>
      </c>
      <c r="R467" s="2" t="s">
        <v>35</v>
      </c>
      <c r="S467" t="str">
        <f t="shared" si="39"/>
        <v>Sat</v>
      </c>
      <c r="T467" t="str">
        <f>VLOOKUP(A467,Status!$A$2:$B$1867,2,FALSE)</f>
        <v>Returned</v>
      </c>
    </row>
    <row r="468" spans="1:20" x14ac:dyDescent="0.3">
      <c r="A468" s="2" t="s">
        <v>780</v>
      </c>
      <c r="B468" s="3">
        <v>45746.116273148153</v>
      </c>
      <c r="C468" s="2" t="s">
        <v>108</v>
      </c>
      <c r="D468" s="2" t="s">
        <v>109</v>
      </c>
      <c r="E468" s="2" t="s">
        <v>33</v>
      </c>
      <c r="F468" s="4">
        <v>20000</v>
      </c>
      <c r="G468" s="5">
        <v>2.8</v>
      </c>
      <c r="H468" s="6">
        <v>0</v>
      </c>
      <c r="I468" s="7">
        <f t="shared" si="35"/>
        <v>56000</v>
      </c>
      <c r="J468" s="7">
        <f t="shared" si="36"/>
        <v>0</v>
      </c>
      <c r="K468" s="7">
        <f t="shared" si="37"/>
        <v>56000</v>
      </c>
      <c r="L468" s="4">
        <v>72000</v>
      </c>
      <c r="M468" s="7">
        <f t="shared" si="38"/>
        <v>128000</v>
      </c>
      <c r="N468" s="2" t="s">
        <v>29</v>
      </c>
      <c r="O468" t="s">
        <v>23</v>
      </c>
      <c r="P468" s="2" t="s">
        <v>2367</v>
      </c>
      <c r="Q468" s="2">
        <v>3</v>
      </c>
      <c r="R468" s="2" t="s">
        <v>24</v>
      </c>
      <c r="S468" t="str">
        <f t="shared" si="39"/>
        <v>Sun</v>
      </c>
      <c r="T468" t="str">
        <f>VLOOKUP(A468,Status!$A$2:$B$1867,2,FALSE)</f>
        <v>Completed</v>
      </c>
    </row>
    <row r="469" spans="1:20" x14ac:dyDescent="0.3">
      <c r="A469" s="2" t="s">
        <v>781</v>
      </c>
      <c r="B469" s="3">
        <v>45746.149525462963</v>
      </c>
      <c r="C469" s="2" t="s">
        <v>111</v>
      </c>
      <c r="D469" s="2" t="s">
        <v>112</v>
      </c>
      <c r="E469" s="2" t="s">
        <v>100</v>
      </c>
      <c r="F469" s="4">
        <v>10000</v>
      </c>
      <c r="G469" s="5">
        <v>1.3</v>
      </c>
      <c r="H469" s="6">
        <v>0</v>
      </c>
      <c r="I469" s="7">
        <f t="shared" si="35"/>
        <v>13000</v>
      </c>
      <c r="J469" s="7">
        <f t="shared" si="36"/>
        <v>0</v>
      </c>
      <c r="K469" s="7">
        <f t="shared" si="37"/>
        <v>13000</v>
      </c>
      <c r="L469" s="4">
        <v>0</v>
      </c>
      <c r="M469" s="7">
        <f t="shared" si="38"/>
        <v>13000</v>
      </c>
      <c r="N469" s="2" t="s">
        <v>34</v>
      </c>
      <c r="O469" t="s">
        <v>23</v>
      </c>
      <c r="P469" s="2" t="s">
        <v>2371</v>
      </c>
      <c r="Q469" s="2">
        <v>4</v>
      </c>
      <c r="R469" s="2" t="s">
        <v>24</v>
      </c>
      <c r="S469" t="str">
        <f t="shared" si="39"/>
        <v>Sun</v>
      </c>
      <c r="T469" t="str">
        <f>VLOOKUP(A469,Status!$A$2:$B$1867,2,FALSE)</f>
        <v>Completed</v>
      </c>
    </row>
    <row r="470" spans="1:20" x14ac:dyDescent="0.3">
      <c r="A470" s="2" t="s">
        <v>782</v>
      </c>
      <c r="B470" s="3">
        <v>45746.39234953704</v>
      </c>
      <c r="C470" s="2" t="s">
        <v>219</v>
      </c>
      <c r="D470" s="2" t="s">
        <v>65</v>
      </c>
      <c r="E470" s="2" t="s">
        <v>81</v>
      </c>
      <c r="F470" s="4">
        <v>15000</v>
      </c>
      <c r="G470" s="5">
        <v>1</v>
      </c>
      <c r="H470" s="6">
        <v>0</v>
      </c>
      <c r="I470" s="7">
        <f t="shared" si="35"/>
        <v>15000</v>
      </c>
      <c r="J470" s="7">
        <f t="shared" si="36"/>
        <v>0</v>
      </c>
      <c r="K470" s="7">
        <f t="shared" si="37"/>
        <v>15000</v>
      </c>
      <c r="L470" s="4">
        <v>89000</v>
      </c>
      <c r="M470" s="7">
        <f t="shared" si="38"/>
        <v>104000</v>
      </c>
      <c r="N470" s="2" t="s">
        <v>34</v>
      </c>
      <c r="O470" t="s">
        <v>23</v>
      </c>
      <c r="P470" s="2" t="s">
        <v>2371</v>
      </c>
      <c r="Q470" s="2">
        <v>2</v>
      </c>
      <c r="R470" s="2" t="s">
        <v>24</v>
      </c>
      <c r="S470" t="str">
        <f t="shared" si="39"/>
        <v>Sun</v>
      </c>
      <c r="T470" t="str">
        <f>VLOOKUP(A470,Status!$A$2:$B$1867,2,FALSE)</f>
        <v>Completed</v>
      </c>
    </row>
    <row r="471" spans="1:20" x14ac:dyDescent="0.3">
      <c r="A471" s="2" t="s">
        <v>783</v>
      </c>
      <c r="B471" s="3">
        <v>45746.445821759262</v>
      </c>
      <c r="C471" s="2" t="s">
        <v>352</v>
      </c>
      <c r="D471" s="2" t="s">
        <v>65</v>
      </c>
      <c r="E471" s="2" t="s">
        <v>58</v>
      </c>
      <c r="F471" s="4">
        <v>17500</v>
      </c>
      <c r="G471" s="5">
        <v>2.7</v>
      </c>
      <c r="H471" s="6">
        <v>0</v>
      </c>
      <c r="I471" s="7">
        <f t="shared" si="35"/>
        <v>47250</v>
      </c>
      <c r="J471" s="7">
        <f t="shared" si="36"/>
        <v>0</v>
      </c>
      <c r="K471" s="7">
        <f t="shared" si="37"/>
        <v>47250</v>
      </c>
      <c r="L471" s="4">
        <v>89000</v>
      </c>
      <c r="M471" s="7">
        <f t="shared" si="38"/>
        <v>136250</v>
      </c>
      <c r="N471" s="2" t="s">
        <v>22</v>
      </c>
      <c r="O471" t="s">
        <v>23</v>
      </c>
      <c r="P471" s="2" t="s">
        <v>2368</v>
      </c>
      <c r="Q471" s="2">
        <v>2</v>
      </c>
      <c r="R471" s="2" t="s">
        <v>35</v>
      </c>
      <c r="S471" t="str">
        <f t="shared" si="39"/>
        <v>Sun</v>
      </c>
      <c r="T471" t="str">
        <f>VLOOKUP(A471,Status!$A$2:$B$1867,2,FALSE)</f>
        <v>Completed</v>
      </c>
    </row>
    <row r="472" spans="1:20" x14ac:dyDescent="0.3">
      <c r="A472" s="2" t="s">
        <v>784</v>
      </c>
      <c r="B472" s="3">
        <v>45746.447152777779</v>
      </c>
      <c r="C472" s="2" t="s">
        <v>785</v>
      </c>
      <c r="D472" s="2" t="s">
        <v>57</v>
      </c>
      <c r="E472" s="2" t="s">
        <v>28</v>
      </c>
      <c r="F472" s="4">
        <v>15000</v>
      </c>
      <c r="G472" s="5">
        <v>0.6</v>
      </c>
      <c r="H472" s="6">
        <v>0</v>
      </c>
      <c r="I472" s="7">
        <f t="shared" si="35"/>
        <v>9000</v>
      </c>
      <c r="J472" s="7">
        <f t="shared" si="36"/>
        <v>0</v>
      </c>
      <c r="K472" s="7">
        <f t="shared" si="37"/>
        <v>9000</v>
      </c>
      <c r="L472" s="4">
        <v>26000</v>
      </c>
      <c r="M472" s="7">
        <f t="shared" si="38"/>
        <v>35000</v>
      </c>
      <c r="N472" s="2" t="s">
        <v>29</v>
      </c>
      <c r="O472" t="s">
        <v>23</v>
      </c>
      <c r="P472" s="2" t="s">
        <v>2371</v>
      </c>
      <c r="Q472" s="2">
        <v>4</v>
      </c>
      <c r="R472" s="2" t="s">
        <v>35</v>
      </c>
      <c r="S472" t="str">
        <f t="shared" si="39"/>
        <v>Sun</v>
      </c>
      <c r="T472" t="str">
        <f>VLOOKUP(A472,Status!$A$2:$B$1867,2,FALSE)</f>
        <v>Completed</v>
      </c>
    </row>
    <row r="473" spans="1:20" x14ac:dyDescent="0.3">
      <c r="A473" s="2" t="s">
        <v>786</v>
      </c>
      <c r="B473" s="3">
        <v>45746.461145833331</v>
      </c>
      <c r="C473" s="2" t="s">
        <v>787</v>
      </c>
      <c r="D473" s="2" t="s">
        <v>112</v>
      </c>
      <c r="E473" s="2" t="s">
        <v>162</v>
      </c>
      <c r="F473" s="4">
        <v>115000</v>
      </c>
      <c r="G473" s="5">
        <v>1.3</v>
      </c>
      <c r="H473" s="6">
        <v>0</v>
      </c>
      <c r="I473" s="7">
        <f t="shared" si="35"/>
        <v>149500</v>
      </c>
      <c r="J473" s="7">
        <f t="shared" si="36"/>
        <v>0</v>
      </c>
      <c r="K473" s="7">
        <f t="shared" si="37"/>
        <v>149500</v>
      </c>
      <c r="L473" s="4">
        <v>0</v>
      </c>
      <c r="M473" s="7">
        <f t="shared" si="38"/>
        <v>149500</v>
      </c>
      <c r="N473" s="2" t="s">
        <v>22</v>
      </c>
      <c r="O473" t="s">
        <v>23</v>
      </c>
      <c r="P473" s="2" t="s">
        <v>2369</v>
      </c>
      <c r="Q473" s="2">
        <v>4</v>
      </c>
      <c r="R473" s="2" t="s">
        <v>24</v>
      </c>
      <c r="S473" t="str">
        <f t="shared" si="39"/>
        <v>Sun</v>
      </c>
      <c r="T473" t="str">
        <f>VLOOKUP(A473,Status!$A$2:$B$1867,2,FALSE)</f>
        <v>Completed</v>
      </c>
    </row>
    <row r="474" spans="1:20" x14ac:dyDescent="0.3">
      <c r="A474" s="2" t="s">
        <v>788</v>
      </c>
      <c r="B474" s="3">
        <v>45746.468043981477</v>
      </c>
      <c r="C474" s="2" t="s">
        <v>403</v>
      </c>
      <c r="D474" s="2" t="s">
        <v>65</v>
      </c>
      <c r="E474" s="2" t="s">
        <v>171</v>
      </c>
      <c r="F474" s="4">
        <v>12000</v>
      </c>
      <c r="G474" s="5">
        <v>1.1000000000000001</v>
      </c>
      <c r="H474" s="6">
        <v>0</v>
      </c>
      <c r="I474" s="7">
        <f t="shared" si="35"/>
        <v>13200.000000000002</v>
      </c>
      <c r="J474" s="7">
        <f t="shared" si="36"/>
        <v>0</v>
      </c>
      <c r="K474" s="7">
        <f t="shared" si="37"/>
        <v>13200.000000000002</v>
      </c>
      <c r="L474" s="4">
        <v>89000</v>
      </c>
      <c r="M474" s="7">
        <f t="shared" si="38"/>
        <v>102200</v>
      </c>
      <c r="N474" s="2" t="s">
        <v>59</v>
      </c>
      <c r="O474" t="s">
        <v>23</v>
      </c>
      <c r="P474" s="2" t="s">
        <v>2371</v>
      </c>
      <c r="Q474" s="2">
        <v>5</v>
      </c>
      <c r="R474" s="2" t="s">
        <v>24</v>
      </c>
      <c r="S474" t="str">
        <f t="shared" si="39"/>
        <v>Sun</v>
      </c>
      <c r="T474" t="str">
        <f>VLOOKUP(A474,Status!$A$2:$B$1867,2,FALSE)</f>
        <v>Completed</v>
      </c>
    </row>
    <row r="475" spans="1:20" x14ac:dyDescent="0.3">
      <c r="A475" s="2" t="s">
        <v>789</v>
      </c>
      <c r="B475" s="3">
        <v>45746.495810185188</v>
      </c>
      <c r="C475" s="2" t="s">
        <v>437</v>
      </c>
      <c r="D475" s="2" t="s">
        <v>287</v>
      </c>
      <c r="E475" s="2" t="s">
        <v>66</v>
      </c>
      <c r="F475" s="4">
        <v>46000</v>
      </c>
      <c r="G475" s="5">
        <v>1.1000000000000001</v>
      </c>
      <c r="H475" s="6">
        <v>0</v>
      </c>
      <c r="I475" s="7">
        <f t="shared" si="35"/>
        <v>50600.000000000007</v>
      </c>
      <c r="J475" s="7">
        <f t="shared" si="36"/>
        <v>0</v>
      </c>
      <c r="K475" s="7">
        <f t="shared" si="37"/>
        <v>50600.000000000007</v>
      </c>
      <c r="L475" s="4">
        <v>79000</v>
      </c>
      <c r="M475" s="7">
        <f t="shared" si="38"/>
        <v>129600</v>
      </c>
      <c r="N475" s="2" t="s">
        <v>59</v>
      </c>
      <c r="O475" t="s">
        <v>23</v>
      </c>
      <c r="P475" s="2" t="s">
        <v>2369</v>
      </c>
      <c r="Q475" s="2">
        <v>1</v>
      </c>
      <c r="R475" s="2" t="s">
        <v>35</v>
      </c>
      <c r="S475" t="str">
        <f t="shared" si="39"/>
        <v>Sun</v>
      </c>
      <c r="T475" t="str">
        <f>VLOOKUP(A475,Status!$A$2:$B$1867,2,FALSE)</f>
        <v>Completed</v>
      </c>
    </row>
    <row r="476" spans="1:20" x14ac:dyDescent="0.3">
      <c r="A476" s="2" t="s">
        <v>790</v>
      </c>
      <c r="B476" s="3">
        <v>45746.519375000003</v>
      </c>
      <c r="C476" s="2" t="s">
        <v>548</v>
      </c>
      <c r="D476" s="2" t="s">
        <v>165</v>
      </c>
      <c r="E476" s="2" t="s">
        <v>191</v>
      </c>
      <c r="F476" s="4">
        <v>15500</v>
      </c>
      <c r="G476" s="5">
        <v>0.8</v>
      </c>
      <c r="H476" s="6">
        <v>0</v>
      </c>
      <c r="I476" s="7">
        <f t="shared" si="35"/>
        <v>12400</v>
      </c>
      <c r="J476" s="7">
        <f t="shared" si="36"/>
        <v>0</v>
      </c>
      <c r="K476" s="7">
        <f t="shared" si="37"/>
        <v>12400</v>
      </c>
      <c r="L476" s="4">
        <v>49000</v>
      </c>
      <c r="M476" s="7">
        <f t="shared" si="38"/>
        <v>61400</v>
      </c>
      <c r="N476" s="2" t="s">
        <v>22</v>
      </c>
      <c r="O476" t="s">
        <v>23</v>
      </c>
      <c r="P476" s="2" t="s">
        <v>2367</v>
      </c>
      <c r="Q476" s="2">
        <v>4</v>
      </c>
      <c r="R476" s="2" t="s">
        <v>24</v>
      </c>
      <c r="S476" t="str">
        <f t="shared" si="39"/>
        <v>Sun</v>
      </c>
      <c r="T476" t="str">
        <f>VLOOKUP(A476,Status!$A$2:$B$1867,2,FALSE)</f>
        <v>Completed</v>
      </c>
    </row>
    <row r="477" spans="1:20" x14ac:dyDescent="0.3">
      <c r="A477" s="2" t="s">
        <v>791</v>
      </c>
      <c r="B477" s="3">
        <v>45746.541203703702</v>
      </c>
      <c r="C477" s="2" t="s">
        <v>19</v>
      </c>
      <c r="D477" s="2" t="s">
        <v>20</v>
      </c>
      <c r="E477" s="2" t="s">
        <v>50</v>
      </c>
      <c r="F477" s="4">
        <v>26000</v>
      </c>
      <c r="G477" s="5">
        <v>1.4</v>
      </c>
      <c r="H477" s="6">
        <v>0</v>
      </c>
      <c r="I477" s="7">
        <f t="shared" si="35"/>
        <v>36400</v>
      </c>
      <c r="J477" s="7">
        <f t="shared" si="36"/>
        <v>0</v>
      </c>
      <c r="K477" s="7">
        <f t="shared" si="37"/>
        <v>36400</v>
      </c>
      <c r="L477" s="4">
        <v>15000</v>
      </c>
      <c r="M477" s="7">
        <f t="shared" si="38"/>
        <v>51400</v>
      </c>
      <c r="N477" s="2" t="s">
        <v>34</v>
      </c>
      <c r="O477" t="s">
        <v>23</v>
      </c>
      <c r="P477" s="2" t="s">
        <v>2368</v>
      </c>
      <c r="Q477" s="2">
        <v>4</v>
      </c>
      <c r="R477" s="2" t="s">
        <v>24</v>
      </c>
      <c r="S477" t="str">
        <f t="shared" si="39"/>
        <v>Sun</v>
      </c>
      <c r="T477" t="str">
        <f>VLOOKUP(A477,Status!$A$2:$B$1867,2,FALSE)</f>
        <v>Completed</v>
      </c>
    </row>
    <row r="478" spans="1:20" x14ac:dyDescent="0.3">
      <c r="A478" s="2" t="s">
        <v>791</v>
      </c>
      <c r="B478" s="3">
        <v>45746.541203703702</v>
      </c>
      <c r="C478" s="2" t="s">
        <v>19</v>
      </c>
      <c r="D478" s="2" t="s">
        <v>20</v>
      </c>
      <c r="E478" s="2" t="s">
        <v>76</v>
      </c>
      <c r="F478" s="4">
        <v>45000</v>
      </c>
      <c r="G478" s="5">
        <v>1.1000000000000001</v>
      </c>
      <c r="H478" s="6">
        <v>0</v>
      </c>
      <c r="I478" s="7">
        <f t="shared" si="35"/>
        <v>49500.000000000007</v>
      </c>
      <c r="J478" s="7">
        <f t="shared" si="36"/>
        <v>0</v>
      </c>
      <c r="K478" s="7">
        <f t="shared" si="37"/>
        <v>49500.000000000007</v>
      </c>
      <c r="L478" s="4">
        <v>0</v>
      </c>
      <c r="M478" s="7">
        <f t="shared" si="38"/>
        <v>49500.000000000007</v>
      </c>
      <c r="N478" s="2" t="s">
        <v>34</v>
      </c>
      <c r="O478" t="s">
        <v>23</v>
      </c>
      <c r="P478" s="2" t="s">
        <v>2368</v>
      </c>
      <c r="Q478" s="2">
        <v>4</v>
      </c>
      <c r="R478" s="2" t="s">
        <v>24</v>
      </c>
      <c r="S478" t="str">
        <f t="shared" si="39"/>
        <v>Sun</v>
      </c>
      <c r="T478" t="str">
        <f>VLOOKUP(A478,Status!$A$2:$B$1867,2,FALSE)</f>
        <v>Completed</v>
      </c>
    </row>
    <row r="479" spans="1:20" x14ac:dyDescent="0.3">
      <c r="A479" s="2" t="s">
        <v>792</v>
      </c>
      <c r="B479" s="3">
        <v>45746.551712962973</v>
      </c>
      <c r="C479" s="2" t="s">
        <v>793</v>
      </c>
      <c r="D479" s="2" t="s">
        <v>119</v>
      </c>
      <c r="E479" s="2" t="s">
        <v>36</v>
      </c>
      <c r="F479" s="4">
        <v>13500</v>
      </c>
      <c r="G479" s="5">
        <v>3.6</v>
      </c>
      <c r="H479" s="6">
        <v>0</v>
      </c>
      <c r="I479" s="7">
        <f t="shared" si="35"/>
        <v>48600</v>
      </c>
      <c r="J479" s="7">
        <f t="shared" si="36"/>
        <v>0</v>
      </c>
      <c r="K479" s="7">
        <f t="shared" si="37"/>
        <v>48600</v>
      </c>
      <c r="L479" s="4">
        <v>84000</v>
      </c>
      <c r="M479" s="7">
        <f t="shared" si="38"/>
        <v>132600</v>
      </c>
      <c r="N479" s="2" t="s">
        <v>22</v>
      </c>
      <c r="O479" t="s">
        <v>23</v>
      </c>
      <c r="P479" s="2" t="s">
        <v>2371</v>
      </c>
      <c r="Q479" s="2">
        <v>4</v>
      </c>
      <c r="R479" s="2" t="s">
        <v>24</v>
      </c>
      <c r="S479" t="str">
        <f t="shared" si="39"/>
        <v>Sun</v>
      </c>
      <c r="T479" t="str">
        <f>VLOOKUP(A479,Status!$A$2:$B$1867,2,FALSE)</f>
        <v>Completed</v>
      </c>
    </row>
    <row r="480" spans="1:20" x14ac:dyDescent="0.3">
      <c r="A480" s="2" t="s">
        <v>794</v>
      </c>
      <c r="B480" s="3">
        <v>45746.574560185189</v>
      </c>
      <c r="C480" s="2" t="s">
        <v>795</v>
      </c>
      <c r="D480" s="2" t="s">
        <v>45</v>
      </c>
      <c r="E480" s="2" t="s">
        <v>46</v>
      </c>
      <c r="F480" s="4">
        <v>10500</v>
      </c>
      <c r="G480" s="5">
        <v>2.2999999999999998</v>
      </c>
      <c r="H480" s="6">
        <v>0</v>
      </c>
      <c r="I480" s="7">
        <f t="shared" si="35"/>
        <v>24149.999999999996</v>
      </c>
      <c r="J480" s="7">
        <f t="shared" si="36"/>
        <v>0</v>
      </c>
      <c r="K480" s="7">
        <f t="shared" si="37"/>
        <v>24149.999999999996</v>
      </c>
      <c r="L480" s="4">
        <v>43000</v>
      </c>
      <c r="M480" s="7">
        <f t="shared" si="38"/>
        <v>67150</v>
      </c>
      <c r="N480" s="2" t="s">
        <v>29</v>
      </c>
      <c r="O480" t="s">
        <v>116</v>
      </c>
      <c r="P480" s="2" t="s">
        <v>2369</v>
      </c>
      <c r="Q480" s="2">
        <v>5</v>
      </c>
      <c r="R480" s="2" t="s">
        <v>24</v>
      </c>
      <c r="S480" t="str">
        <f t="shared" si="39"/>
        <v>Sun</v>
      </c>
      <c r="T480" t="str">
        <f>VLOOKUP(A480,Status!$A$2:$B$1867,2,FALSE)</f>
        <v>Cancelled</v>
      </c>
    </row>
    <row r="481" spans="1:20" x14ac:dyDescent="0.3">
      <c r="A481" s="2" t="s">
        <v>796</v>
      </c>
      <c r="B481" s="3">
        <v>45746.635567129633</v>
      </c>
      <c r="C481" s="2" t="s">
        <v>286</v>
      </c>
      <c r="D481" s="2" t="s">
        <v>287</v>
      </c>
      <c r="E481" s="2" t="s">
        <v>33</v>
      </c>
      <c r="F481" s="4">
        <v>20000</v>
      </c>
      <c r="G481" s="5">
        <v>1.8</v>
      </c>
      <c r="H481" s="6">
        <v>0</v>
      </c>
      <c r="I481" s="7">
        <f t="shared" si="35"/>
        <v>36000</v>
      </c>
      <c r="J481" s="7">
        <f t="shared" si="36"/>
        <v>0</v>
      </c>
      <c r="K481" s="7">
        <f t="shared" si="37"/>
        <v>36000</v>
      </c>
      <c r="L481" s="4">
        <v>79000</v>
      </c>
      <c r="M481" s="7">
        <f t="shared" si="38"/>
        <v>115000</v>
      </c>
      <c r="N481" s="2" t="s">
        <v>29</v>
      </c>
      <c r="O481" t="s">
        <v>23</v>
      </c>
      <c r="P481" s="2" t="s">
        <v>2367</v>
      </c>
      <c r="Q481" s="2">
        <v>5</v>
      </c>
      <c r="R481" s="2" t="s">
        <v>24</v>
      </c>
      <c r="S481" t="str">
        <f t="shared" si="39"/>
        <v>Sun</v>
      </c>
      <c r="T481" t="str">
        <f>VLOOKUP(A481,Status!$A$2:$B$1867,2,FALSE)</f>
        <v>Completed</v>
      </c>
    </row>
    <row r="482" spans="1:20" x14ac:dyDescent="0.3">
      <c r="A482" s="2" t="s">
        <v>797</v>
      </c>
      <c r="B482" s="3">
        <v>45746.639965277784</v>
      </c>
      <c r="C482" s="2" t="s">
        <v>640</v>
      </c>
      <c r="D482" s="2" t="s">
        <v>168</v>
      </c>
      <c r="E482" s="2" t="s">
        <v>21</v>
      </c>
      <c r="F482" s="4">
        <v>10000</v>
      </c>
      <c r="G482" s="5">
        <v>2.4</v>
      </c>
      <c r="H482" s="6">
        <v>0</v>
      </c>
      <c r="I482" s="7">
        <f t="shared" si="35"/>
        <v>24000</v>
      </c>
      <c r="J482" s="7">
        <f t="shared" si="36"/>
        <v>0</v>
      </c>
      <c r="K482" s="7">
        <f t="shared" si="37"/>
        <v>24000</v>
      </c>
      <c r="L482" s="4">
        <v>56000</v>
      </c>
      <c r="M482" s="7">
        <f t="shared" si="38"/>
        <v>80000</v>
      </c>
      <c r="N482" s="2" t="s">
        <v>59</v>
      </c>
      <c r="O482" t="s">
        <v>23</v>
      </c>
      <c r="P482" s="2" t="s">
        <v>2368</v>
      </c>
      <c r="Q482" s="2">
        <v>5</v>
      </c>
      <c r="R482" s="2" t="s">
        <v>24</v>
      </c>
      <c r="S482" t="str">
        <f t="shared" si="39"/>
        <v>Sun</v>
      </c>
      <c r="T482" t="str">
        <f>VLOOKUP(A482,Status!$A$2:$B$1867,2,FALSE)</f>
        <v>Completed</v>
      </c>
    </row>
    <row r="483" spans="1:20" x14ac:dyDescent="0.3">
      <c r="A483" s="2" t="s">
        <v>798</v>
      </c>
      <c r="B483" s="3">
        <v>45746.643067129633</v>
      </c>
      <c r="C483" s="2" t="s">
        <v>799</v>
      </c>
      <c r="D483" s="2" t="s">
        <v>57</v>
      </c>
      <c r="E483" s="2" t="s">
        <v>183</v>
      </c>
      <c r="F483" s="4">
        <v>11000</v>
      </c>
      <c r="G483" s="5">
        <v>0.7</v>
      </c>
      <c r="H483" s="6">
        <v>0</v>
      </c>
      <c r="I483" s="7">
        <f t="shared" si="35"/>
        <v>7699.9999999999991</v>
      </c>
      <c r="J483" s="7">
        <f t="shared" si="36"/>
        <v>0</v>
      </c>
      <c r="K483" s="7">
        <f t="shared" si="37"/>
        <v>7699.9999999999991</v>
      </c>
      <c r="L483" s="4">
        <v>26000</v>
      </c>
      <c r="M483" s="7">
        <f t="shared" si="38"/>
        <v>33700</v>
      </c>
      <c r="N483" s="2" t="s">
        <v>29</v>
      </c>
      <c r="O483" t="s">
        <v>23</v>
      </c>
      <c r="P483" s="2" t="s">
        <v>2369</v>
      </c>
      <c r="Q483" s="2">
        <v>1</v>
      </c>
      <c r="R483" s="2" t="s">
        <v>24</v>
      </c>
      <c r="S483" t="str">
        <f t="shared" si="39"/>
        <v>Sun</v>
      </c>
      <c r="T483" t="str">
        <f>VLOOKUP(A483,Status!$A$2:$B$1867,2,FALSE)</f>
        <v>Completed</v>
      </c>
    </row>
    <row r="484" spans="1:20" x14ac:dyDescent="0.3">
      <c r="A484" s="2" t="s">
        <v>800</v>
      </c>
      <c r="B484" s="3">
        <v>45746.739733796298</v>
      </c>
      <c r="C484" s="2" t="s">
        <v>370</v>
      </c>
      <c r="D484" s="2" t="s">
        <v>27</v>
      </c>
      <c r="E484" s="2" t="s">
        <v>42</v>
      </c>
      <c r="F484" s="4">
        <v>40000</v>
      </c>
      <c r="G484" s="5">
        <v>0.6</v>
      </c>
      <c r="H484" s="6">
        <v>0</v>
      </c>
      <c r="I484" s="7">
        <f t="shared" si="35"/>
        <v>24000</v>
      </c>
      <c r="J484" s="7">
        <f t="shared" si="36"/>
        <v>0</v>
      </c>
      <c r="K484" s="7">
        <f t="shared" si="37"/>
        <v>24000</v>
      </c>
      <c r="L484" s="4">
        <v>17000</v>
      </c>
      <c r="M484" s="7">
        <f t="shared" si="38"/>
        <v>41000</v>
      </c>
      <c r="N484" s="2" t="s">
        <v>59</v>
      </c>
      <c r="O484" t="s">
        <v>23</v>
      </c>
      <c r="P484" s="2" t="s">
        <v>2369</v>
      </c>
      <c r="Q484" s="2">
        <v>5</v>
      </c>
      <c r="R484" s="2" t="s">
        <v>24</v>
      </c>
      <c r="S484" t="str">
        <f t="shared" si="39"/>
        <v>Sun</v>
      </c>
      <c r="T484" t="str">
        <f>VLOOKUP(A484,Status!$A$2:$B$1867,2,FALSE)</f>
        <v>Completed</v>
      </c>
    </row>
    <row r="485" spans="1:20" x14ac:dyDescent="0.3">
      <c r="A485" s="2" t="s">
        <v>801</v>
      </c>
      <c r="B485" s="3">
        <v>45746.772951388892</v>
      </c>
      <c r="C485" s="2" t="s">
        <v>274</v>
      </c>
      <c r="D485" s="2" t="s">
        <v>85</v>
      </c>
      <c r="E485" s="2" t="s">
        <v>144</v>
      </c>
      <c r="F485" s="4">
        <v>10000</v>
      </c>
      <c r="G485" s="5">
        <v>0.5</v>
      </c>
      <c r="H485" s="6">
        <v>0</v>
      </c>
      <c r="I485" s="7">
        <f t="shared" si="35"/>
        <v>5000</v>
      </c>
      <c r="J485" s="7">
        <f t="shared" si="36"/>
        <v>0</v>
      </c>
      <c r="K485" s="7">
        <f t="shared" si="37"/>
        <v>5000</v>
      </c>
      <c r="L485" s="4">
        <v>30000</v>
      </c>
      <c r="M485" s="7">
        <f t="shared" si="38"/>
        <v>35000</v>
      </c>
      <c r="N485" s="2" t="s">
        <v>29</v>
      </c>
      <c r="O485" t="s">
        <v>23</v>
      </c>
      <c r="P485" s="2" t="s">
        <v>2367</v>
      </c>
      <c r="Q485" s="2">
        <v>3</v>
      </c>
      <c r="R485" s="2" t="s">
        <v>24</v>
      </c>
      <c r="S485" t="str">
        <f t="shared" si="39"/>
        <v>Sun</v>
      </c>
      <c r="T485" t="str">
        <f>VLOOKUP(A485,Status!$A$2:$B$1867,2,FALSE)</f>
        <v>Completed</v>
      </c>
    </row>
    <row r="486" spans="1:20" x14ac:dyDescent="0.3">
      <c r="A486" s="2" t="s">
        <v>802</v>
      </c>
      <c r="B486" s="3">
        <v>45746.856979166667</v>
      </c>
      <c r="C486" s="2" t="s">
        <v>803</v>
      </c>
      <c r="D486" s="2" t="s">
        <v>32</v>
      </c>
      <c r="E486" s="2" t="s">
        <v>21</v>
      </c>
      <c r="F486" s="4">
        <v>10000</v>
      </c>
      <c r="G486" s="5">
        <v>1.8</v>
      </c>
      <c r="H486" s="6">
        <v>0</v>
      </c>
      <c r="I486" s="7">
        <f t="shared" si="35"/>
        <v>18000</v>
      </c>
      <c r="J486" s="7">
        <f t="shared" si="36"/>
        <v>0</v>
      </c>
      <c r="K486" s="7">
        <f t="shared" si="37"/>
        <v>18000</v>
      </c>
      <c r="L486" s="4">
        <v>76000</v>
      </c>
      <c r="M486" s="7">
        <f t="shared" si="38"/>
        <v>94000</v>
      </c>
      <c r="N486" s="2" t="s">
        <v>22</v>
      </c>
      <c r="O486" t="s">
        <v>23</v>
      </c>
      <c r="P486" s="2" t="s">
        <v>2367</v>
      </c>
      <c r="Q486" s="2">
        <v>3</v>
      </c>
      <c r="R486" s="2" t="s">
        <v>24</v>
      </c>
      <c r="S486" t="str">
        <f t="shared" si="39"/>
        <v>Sun</v>
      </c>
      <c r="T486" t="str">
        <f>VLOOKUP(A486,Status!$A$2:$B$1867,2,FALSE)</f>
        <v>Completed</v>
      </c>
    </row>
    <row r="487" spans="1:20" x14ac:dyDescent="0.3">
      <c r="A487" s="2" t="s">
        <v>804</v>
      </c>
      <c r="B487" s="3">
        <v>45746.967118055552</v>
      </c>
      <c r="C487" s="2" t="s">
        <v>302</v>
      </c>
      <c r="D487" s="2" t="s">
        <v>109</v>
      </c>
      <c r="E487" s="2" t="s">
        <v>36</v>
      </c>
      <c r="F487" s="4">
        <v>13500</v>
      </c>
      <c r="G487" s="5">
        <v>1.6</v>
      </c>
      <c r="H487" s="6">
        <v>0</v>
      </c>
      <c r="I487" s="7">
        <f t="shared" si="35"/>
        <v>21600</v>
      </c>
      <c r="J487" s="7">
        <f t="shared" si="36"/>
        <v>0</v>
      </c>
      <c r="K487" s="7">
        <f t="shared" si="37"/>
        <v>21600</v>
      </c>
      <c r="L487" s="4">
        <v>72000</v>
      </c>
      <c r="M487" s="7">
        <f t="shared" si="38"/>
        <v>93600</v>
      </c>
      <c r="N487" s="2" t="s">
        <v>22</v>
      </c>
      <c r="O487" t="s">
        <v>23</v>
      </c>
      <c r="P487" s="2" t="s">
        <v>2366</v>
      </c>
      <c r="Q487" s="2">
        <v>5</v>
      </c>
      <c r="R487" s="2" t="s">
        <v>24</v>
      </c>
      <c r="S487" t="str">
        <f t="shared" si="39"/>
        <v>Sun</v>
      </c>
      <c r="T487" t="str">
        <f>VLOOKUP(A487,Status!$A$2:$B$1867,2,FALSE)</f>
        <v>Completed</v>
      </c>
    </row>
    <row r="488" spans="1:20" x14ac:dyDescent="0.3">
      <c r="A488" s="2" t="s">
        <v>805</v>
      </c>
      <c r="B488" s="3">
        <v>45747.090138888889</v>
      </c>
      <c r="C488" s="2" t="s">
        <v>199</v>
      </c>
      <c r="D488" s="2" t="s">
        <v>88</v>
      </c>
      <c r="E488" s="2" t="s">
        <v>50</v>
      </c>
      <c r="F488" s="4">
        <v>26000</v>
      </c>
      <c r="G488" s="5">
        <v>1</v>
      </c>
      <c r="H488" s="6">
        <v>0</v>
      </c>
      <c r="I488" s="7">
        <f t="shared" si="35"/>
        <v>26000</v>
      </c>
      <c r="J488" s="7">
        <f t="shared" si="36"/>
        <v>0</v>
      </c>
      <c r="K488" s="7">
        <f t="shared" si="37"/>
        <v>26000</v>
      </c>
      <c r="L488" s="4">
        <v>49000</v>
      </c>
      <c r="M488" s="7">
        <f t="shared" si="38"/>
        <v>75000</v>
      </c>
      <c r="N488" s="2" t="s">
        <v>29</v>
      </c>
      <c r="O488" t="s">
        <v>23</v>
      </c>
      <c r="P488" s="2" t="s">
        <v>2368</v>
      </c>
      <c r="Q488" s="2">
        <v>1</v>
      </c>
      <c r="R488" s="2" t="s">
        <v>24</v>
      </c>
      <c r="S488" t="str">
        <f t="shared" si="39"/>
        <v>Mon</v>
      </c>
      <c r="T488" t="str">
        <f>VLOOKUP(A488,Status!$A$2:$B$1867,2,FALSE)</f>
        <v>Completed</v>
      </c>
    </row>
    <row r="489" spans="1:20" x14ac:dyDescent="0.3">
      <c r="A489" s="2" t="s">
        <v>806</v>
      </c>
      <c r="B489" s="3">
        <v>45747.26284722222</v>
      </c>
      <c r="C489" s="2" t="s">
        <v>153</v>
      </c>
      <c r="D489" s="2" t="s">
        <v>154</v>
      </c>
      <c r="E489" s="2" t="s">
        <v>42</v>
      </c>
      <c r="F489" s="4">
        <v>40000</v>
      </c>
      <c r="G489" s="5">
        <v>0.7</v>
      </c>
      <c r="H489" s="6">
        <v>0</v>
      </c>
      <c r="I489" s="7">
        <f t="shared" si="35"/>
        <v>28000</v>
      </c>
      <c r="J489" s="7">
        <f t="shared" si="36"/>
        <v>0</v>
      </c>
      <c r="K489" s="7">
        <f t="shared" si="37"/>
        <v>28000</v>
      </c>
      <c r="L489" s="4">
        <v>50000</v>
      </c>
      <c r="M489" s="7">
        <f t="shared" si="38"/>
        <v>78000</v>
      </c>
      <c r="N489" s="2" t="s">
        <v>29</v>
      </c>
      <c r="O489" t="s">
        <v>23</v>
      </c>
      <c r="P489" s="2" t="s">
        <v>2369</v>
      </c>
      <c r="Q489" s="2">
        <v>2</v>
      </c>
      <c r="R489" s="2" t="s">
        <v>24</v>
      </c>
      <c r="S489" t="str">
        <f t="shared" si="39"/>
        <v>Mon</v>
      </c>
      <c r="T489" t="str">
        <f>VLOOKUP(A489,Status!$A$2:$B$1867,2,FALSE)</f>
        <v>Completed</v>
      </c>
    </row>
    <row r="490" spans="1:20" x14ac:dyDescent="0.3">
      <c r="A490" s="2" t="s">
        <v>807</v>
      </c>
      <c r="B490" s="3">
        <v>45747.320925925917</v>
      </c>
      <c r="C490" s="2" t="s">
        <v>548</v>
      </c>
      <c r="D490" s="2" t="s">
        <v>165</v>
      </c>
      <c r="E490" s="2" t="s">
        <v>81</v>
      </c>
      <c r="F490" s="4">
        <v>15000</v>
      </c>
      <c r="G490" s="5">
        <v>1</v>
      </c>
      <c r="H490" s="6">
        <v>0</v>
      </c>
      <c r="I490" s="7">
        <f t="shared" si="35"/>
        <v>15000</v>
      </c>
      <c r="J490" s="7">
        <f t="shared" si="36"/>
        <v>0</v>
      </c>
      <c r="K490" s="7">
        <f t="shared" si="37"/>
        <v>15000</v>
      </c>
      <c r="L490" s="4">
        <v>49000</v>
      </c>
      <c r="M490" s="7">
        <f t="shared" si="38"/>
        <v>64000</v>
      </c>
      <c r="N490" s="2" t="s">
        <v>29</v>
      </c>
      <c r="O490" t="s">
        <v>23</v>
      </c>
      <c r="P490" s="2" t="s">
        <v>2368</v>
      </c>
      <c r="Q490" s="2">
        <v>2</v>
      </c>
      <c r="R490" s="2" t="s">
        <v>24</v>
      </c>
      <c r="S490" t="str">
        <f t="shared" si="39"/>
        <v>Mon</v>
      </c>
      <c r="T490" t="str">
        <f>VLOOKUP(A490,Status!$A$2:$B$1867,2,FALSE)</f>
        <v>Completed</v>
      </c>
    </row>
    <row r="491" spans="1:20" x14ac:dyDescent="0.3">
      <c r="A491" s="2" t="s">
        <v>808</v>
      </c>
      <c r="B491" s="3">
        <v>45747.352546296293</v>
      </c>
      <c r="C491" s="2" t="s">
        <v>374</v>
      </c>
      <c r="D491" s="2" t="s">
        <v>115</v>
      </c>
      <c r="E491" s="2" t="s">
        <v>28</v>
      </c>
      <c r="F491" s="4">
        <v>15000</v>
      </c>
      <c r="G491" s="5">
        <v>0.9</v>
      </c>
      <c r="H491" s="6">
        <v>0</v>
      </c>
      <c r="I491" s="7">
        <f t="shared" si="35"/>
        <v>13500</v>
      </c>
      <c r="J491" s="7">
        <f t="shared" si="36"/>
        <v>0</v>
      </c>
      <c r="K491" s="7">
        <f t="shared" si="37"/>
        <v>13500</v>
      </c>
      <c r="L491" s="4">
        <v>78000</v>
      </c>
      <c r="M491" s="7">
        <f t="shared" si="38"/>
        <v>91500</v>
      </c>
      <c r="N491" s="2" t="s">
        <v>59</v>
      </c>
      <c r="O491" t="s">
        <v>23</v>
      </c>
      <c r="P491" s="2" t="s">
        <v>2367</v>
      </c>
      <c r="Q491" s="2">
        <v>2</v>
      </c>
      <c r="R491" s="2" t="s">
        <v>24</v>
      </c>
      <c r="S491" t="str">
        <f t="shared" si="39"/>
        <v>Mon</v>
      </c>
      <c r="T491" t="str">
        <f>VLOOKUP(A491,Status!$A$2:$B$1867,2,FALSE)</f>
        <v>Completed</v>
      </c>
    </row>
    <row r="492" spans="1:20" x14ac:dyDescent="0.3">
      <c r="A492" s="2" t="s">
        <v>809</v>
      </c>
      <c r="B492" s="3">
        <v>45747.487615740742</v>
      </c>
      <c r="C492" s="2" t="s">
        <v>810</v>
      </c>
      <c r="D492" s="2" t="s">
        <v>119</v>
      </c>
      <c r="E492" s="2" t="s">
        <v>171</v>
      </c>
      <c r="F492" s="4">
        <v>12000</v>
      </c>
      <c r="G492" s="5">
        <v>1.1000000000000001</v>
      </c>
      <c r="H492" s="6">
        <v>0</v>
      </c>
      <c r="I492" s="7">
        <f t="shared" si="35"/>
        <v>13200.000000000002</v>
      </c>
      <c r="J492" s="7">
        <f t="shared" si="36"/>
        <v>0</v>
      </c>
      <c r="K492" s="7">
        <f t="shared" si="37"/>
        <v>13200.000000000002</v>
      </c>
      <c r="L492" s="4">
        <v>84000</v>
      </c>
      <c r="M492" s="7">
        <f t="shared" si="38"/>
        <v>97200</v>
      </c>
      <c r="N492" s="2" t="s">
        <v>22</v>
      </c>
      <c r="O492" t="s">
        <v>23</v>
      </c>
      <c r="P492" s="2" t="s">
        <v>2368</v>
      </c>
      <c r="Q492" s="2">
        <v>5</v>
      </c>
      <c r="R492" s="2" t="s">
        <v>24</v>
      </c>
      <c r="S492" t="str">
        <f t="shared" si="39"/>
        <v>Mon</v>
      </c>
      <c r="T492" t="str">
        <f>VLOOKUP(A492,Status!$A$2:$B$1867,2,FALSE)</f>
        <v>Completed</v>
      </c>
    </row>
    <row r="493" spans="1:20" x14ac:dyDescent="0.3">
      <c r="A493" s="2" t="s">
        <v>811</v>
      </c>
      <c r="B493" s="3">
        <v>45747.546215277784</v>
      </c>
      <c r="C493" s="2" t="s">
        <v>812</v>
      </c>
      <c r="D493" s="2" t="s">
        <v>124</v>
      </c>
      <c r="E493" s="2" t="s">
        <v>103</v>
      </c>
      <c r="F493" s="4">
        <v>55000</v>
      </c>
      <c r="G493" s="5">
        <v>0.4</v>
      </c>
      <c r="H493" s="6">
        <v>0</v>
      </c>
      <c r="I493" s="7">
        <f t="shared" si="35"/>
        <v>22000</v>
      </c>
      <c r="J493" s="7">
        <f t="shared" si="36"/>
        <v>0</v>
      </c>
      <c r="K493" s="7">
        <f t="shared" si="37"/>
        <v>22000</v>
      </c>
      <c r="L493" s="4">
        <v>59000</v>
      </c>
      <c r="M493" s="7">
        <f t="shared" si="38"/>
        <v>81000</v>
      </c>
      <c r="N493" s="2" t="s">
        <v>59</v>
      </c>
      <c r="O493" t="s">
        <v>23</v>
      </c>
      <c r="P493" s="2" t="s">
        <v>2366</v>
      </c>
      <c r="Q493" s="2">
        <v>1</v>
      </c>
      <c r="R493" s="2" t="s">
        <v>24</v>
      </c>
      <c r="S493" t="str">
        <f t="shared" si="39"/>
        <v>Mon</v>
      </c>
      <c r="T493" t="str">
        <f>VLOOKUP(A493,Status!$A$2:$B$1867,2,FALSE)</f>
        <v>Completed</v>
      </c>
    </row>
    <row r="494" spans="1:20" x14ac:dyDescent="0.3">
      <c r="A494" s="2" t="s">
        <v>813</v>
      </c>
      <c r="B494" s="3">
        <v>45747.564074074071</v>
      </c>
      <c r="C494" s="2" t="s">
        <v>118</v>
      </c>
      <c r="D494" s="2" t="s">
        <v>119</v>
      </c>
      <c r="E494" s="2" t="s">
        <v>54</v>
      </c>
      <c r="F494" s="4">
        <v>14000</v>
      </c>
      <c r="G494" s="5">
        <v>0.8</v>
      </c>
      <c r="H494" s="6">
        <v>0</v>
      </c>
      <c r="I494" s="7">
        <f t="shared" si="35"/>
        <v>11200</v>
      </c>
      <c r="J494" s="7">
        <f t="shared" si="36"/>
        <v>0</v>
      </c>
      <c r="K494" s="7">
        <f t="shared" si="37"/>
        <v>11200</v>
      </c>
      <c r="L494" s="4">
        <v>84000</v>
      </c>
      <c r="M494" s="7">
        <f t="shared" si="38"/>
        <v>95200</v>
      </c>
      <c r="N494" s="2" t="s">
        <v>29</v>
      </c>
      <c r="O494" t="s">
        <v>23</v>
      </c>
      <c r="P494" s="2" t="s">
        <v>2369</v>
      </c>
      <c r="Q494" s="2">
        <v>4</v>
      </c>
      <c r="R494" s="2" t="s">
        <v>24</v>
      </c>
      <c r="S494" t="str">
        <f t="shared" si="39"/>
        <v>Mon</v>
      </c>
      <c r="T494" t="str">
        <f>VLOOKUP(A494,Status!$A$2:$B$1867,2,FALSE)</f>
        <v>Completed</v>
      </c>
    </row>
    <row r="495" spans="1:20" x14ac:dyDescent="0.3">
      <c r="A495" s="2" t="s">
        <v>814</v>
      </c>
      <c r="B495" s="3">
        <v>45747.590289351851</v>
      </c>
      <c r="C495" s="2" t="s">
        <v>314</v>
      </c>
      <c r="D495" s="2" t="s">
        <v>95</v>
      </c>
      <c r="E495" s="2" t="s">
        <v>28</v>
      </c>
      <c r="F495" s="4">
        <v>15000</v>
      </c>
      <c r="G495" s="5">
        <v>0.3</v>
      </c>
      <c r="H495" s="6">
        <v>0</v>
      </c>
      <c r="I495" s="7">
        <f t="shared" si="35"/>
        <v>4500</v>
      </c>
      <c r="J495" s="7">
        <f t="shared" si="36"/>
        <v>0</v>
      </c>
      <c r="K495" s="7">
        <f t="shared" si="37"/>
        <v>4500</v>
      </c>
      <c r="L495" s="4">
        <v>85000</v>
      </c>
      <c r="M495" s="7">
        <f t="shared" si="38"/>
        <v>89500</v>
      </c>
      <c r="N495" s="2" t="s">
        <v>34</v>
      </c>
      <c r="O495" t="s">
        <v>23</v>
      </c>
      <c r="P495" s="2" t="s">
        <v>2371</v>
      </c>
      <c r="Q495" s="2">
        <v>1</v>
      </c>
      <c r="R495" s="2" t="s">
        <v>24</v>
      </c>
      <c r="S495" t="str">
        <f t="shared" si="39"/>
        <v>Mon</v>
      </c>
      <c r="T495" t="str">
        <f>VLOOKUP(A495,Status!$A$2:$B$1867,2,FALSE)</f>
        <v>Completed</v>
      </c>
    </row>
    <row r="496" spans="1:20" x14ac:dyDescent="0.3">
      <c r="A496" s="2" t="s">
        <v>814</v>
      </c>
      <c r="B496" s="3">
        <v>45747.590289351851</v>
      </c>
      <c r="C496" s="2" t="s">
        <v>314</v>
      </c>
      <c r="D496" s="2" t="s">
        <v>95</v>
      </c>
      <c r="E496" s="2" t="s">
        <v>21</v>
      </c>
      <c r="F496" s="4">
        <v>10000</v>
      </c>
      <c r="G496" s="5">
        <v>1.1000000000000001</v>
      </c>
      <c r="H496" s="6">
        <v>0</v>
      </c>
      <c r="I496" s="7">
        <f t="shared" si="35"/>
        <v>11000</v>
      </c>
      <c r="J496" s="7">
        <f t="shared" si="36"/>
        <v>0</v>
      </c>
      <c r="K496" s="7">
        <f t="shared" si="37"/>
        <v>11000</v>
      </c>
      <c r="L496" s="4">
        <v>0</v>
      </c>
      <c r="M496" s="7">
        <f t="shared" si="38"/>
        <v>11000</v>
      </c>
      <c r="N496" s="2" t="s">
        <v>34</v>
      </c>
      <c r="O496" t="s">
        <v>23</v>
      </c>
      <c r="P496" s="2" t="s">
        <v>2371</v>
      </c>
      <c r="Q496" s="2">
        <v>1</v>
      </c>
      <c r="R496" s="2" t="s">
        <v>24</v>
      </c>
      <c r="S496" t="str">
        <f t="shared" si="39"/>
        <v>Mon</v>
      </c>
      <c r="T496" t="str">
        <f>VLOOKUP(A496,Status!$A$2:$B$1867,2,FALSE)</f>
        <v>Completed</v>
      </c>
    </row>
    <row r="497" spans="1:20" x14ac:dyDescent="0.3">
      <c r="A497" s="2" t="s">
        <v>815</v>
      </c>
      <c r="B497" s="3">
        <v>45747.616111111107</v>
      </c>
      <c r="C497" s="2" t="s">
        <v>538</v>
      </c>
      <c r="D497" s="2" t="s">
        <v>112</v>
      </c>
      <c r="E497" s="2" t="s">
        <v>21</v>
      </c>
      <c r="F497" s="4">
        <v>10000</v>
      </c>
      <c r="G497" s="5">
        <v>1.8</v>
      </c>
      <c r="H497" s="6">
        <v>0</v>
      </c>
      <c r="I497" s="7">
        <f t="shared" si="35"/>
        <v>18000</v>
      </c>
      <c r="J497" s="7">
        <f t="shared" si="36"/>
        <v>0</v>
      </c>
      <c r="K497" s="7">
        <f t="shared" si="37"/>
        <v>18000</v>
      </c>
      <c r="L497" s="4">
        <v>0</v>
      </c>
      <c r="M497" s="7">
        <f t="shared" si="38"/>
        <v>18000</v>
      </c>
      <c r="N497" s="2" t="s">
        <v>34</v>
      </c>
      <c r="O497" t="s">
        <v>23</v>
      </c>
      <c r="P497" s="2" t="s">
        <v>2371</v>
      </c>
      <c r="Q497" s="2">
        <v>1</v>
      </c>
      <c r="R497" s="2" t="s">
        <v>35</v>
      </c>
      <c r="S497" t="str">
        <f t="shared" si="39"/>
        <v>Mon</v>
      </c>
      <c r="T497" t="str">
        <f>VLOOKUP(A497,Status!$A$2:$B$1867,2,FALSE)</f>
        <v>Completed</v>
      </c>
    </row>
    <row r="498" spans="1:20" x14ac:dyDescent="0.3">
      <c r="A498" s="2" t="s">
        <v>816</v>
      </c>
      <c r="B498" s="3">
        <v>45747.643645833326</v>
      </c>
      <c r="C498" s="2" t="s">
        <v>372</v>
      </c>
      <c r="D498" s="2" t="s">
        <v>95</v>
      </c>
      <c r="E498" s="2" t="s">
        <v>33</v>
      </c>
      <c r="F498" s="4">
        <v>20000</v>
      </c>
      <c r="G498" s="5">
        <v>2</v>
      </c>
      <c r="H498" s="6">
        <v>0</v>
      </c>
      <c r="I498" s="7">
        <f t="shared" si="35"/>
        <v>40000</v>
      </c>
      <c r="J498" s="7">
        <f t="shared" si="36"/>
        <v>0</v>
      </c>
      <c r="K498" s="7">
        <f t="shared" si="37"/>
        <v>40000</v>
      </c>
      <c r="L498" s="4">
        <v>85000</v>
      </c>
      <c r="M498" s="7">
        <f t="shared" si="38"/>
        <v>125000</v>
      </c>
      <c r="N498" s="2" t="s">
        <v>59</v>
      </c>
      <c r="O498" t="s">
        <v>70</v>
      </c>
      <c r="P498" s="2" t="s">
        <v>2368</v>
      </c>
      <c r="Q498" s="2">
        <v>5</v>
      </c>
      <c r="R498" s="2" t="s">
        <v>24</v>
      </c>
      <c r="S498" t="str">
        <f t="shared" si="39"/>
        <v>Mon</v>
      </c>
      <c r="T498" t="str">
        <f>VLOOKUP(A498,Status!$A$2:$B$1867,2,FALSE)</f>
        <v>Returned</v>
      </c>
    </row>
    <row r="499" spans="1:20" x14ac:dyDescent="0.3">
      <c r="A499" s="2" t="s">
        <v>817</v>
      </c>
      <c r="B499" s="3">
        <v>45747.651597222219</v>
      </c>
      <c r="C499" s="2" t="s">
        <v>818</v>
      </c>
      <c r="D499" s="2" t="s">
        <v>20</v>
      </c>
      <c r="E499" s="2" t="s">
        <v>171</v>
      </c>
      <c r="F499" s="4">
        <v>12000</v>
      </c>
      <c r="G499" s="5">
        <v>1</v>
      </c>
      <c r="H499" s="6">
        <v>0</v>
      </c>
      <c r="I499" s="7">
        <f t="shared" si="35"/>
        <v>12000</v>
      </c>
      <c r="J499" s="7">
        <f t="shared" si="36"/>
        <v>0</v>
      </c>
      <c r="K499" s="7">
        <f t="shared" si="37"/>
        <v>12000</v>
      </c>
      <c r="L499" s="4">
        <v>15000</v>
      </c>
      <c r="M499" s="7">
        <f t="shared" si="38"/>
        <v>27000</v>
      </c>
      <c r="N499" s="2" t="s">
        <v>59</v>
      </c>
      <c r="O499" t="s">
        <v>23</v>
      </c>
      <c r="P499" s="2" t="s">
        <v>2369</v>
      </c>
      <c r="Q499" s="2">
        <v>1</v>
      </c>
      <c r="R499" s="2" t="s">
        <v>24</v>
      </c>
      <c r="S499" t="str">
        <f t="shared" si="39"/>
        <v>Mon</v>
      </c>
      <c r="T499" t="str">
        <f>VLOOKUP(A499,Status!$A$2:$B$1867,2,FALSE)</f>
        <v>Completed</v>
      </c>
    </row>
    <row r="500" spans="1:20" x14ac:dyDescent="0.3">
      <c r="A500" s="2" t="s">
        <v>819</v>
      </c>
      <c r="B500" s="3">
        <v>45747.712361111109</v>
      </c>
      <c r="C500" s="2" t="s">
        <v>74</v>
      </c>
      <c r="D500" s="2" t="s">
        <v>75</v>
      </c>
      <c r="E500" s="2" t="s">
        <v>76</v>
      </c>
      <c r="F500" s="4">
        <v>45000</v>
      </c>
      <c r="G500" s="5">
        <v>0.9</v>
      </c>
      <c r="H500" s="6">
        <v>0</v>
      </c>
      <c r="I500" s="7">
        <f t="shared" si="35"/>
        <v>40500</v>
      </c>
      <c r="J500" s="7">
        <f t="shared" si="36"/>
        <v>0</v>
      </c>
      <c r="K500" s="7">
        <f t="shared" si="37"/>
        <v>40500</v>
      </c>
      <c r="L500" s="4">
        <v>74000</v>
      </c>
      <c r="M500" s="7">
        <f t="shared" si="38"/>
        <v>114500</v>
      </c>
      <c r="N500" s="2" t="s">
        <v>22</v>
      </c>
      <c r="O500" t="s">
        <v>70</v>
      </c>
      <c r="P500" s="2" t="s">
        <v>2369</v>
      </c>
      <c r="Q500" s="2">
        <v>5</v>
      </c>
      <c r="R500" s="2" t="s">
        <v>24</v>
      </c>
      <c r="S500" t="str">
        <f t="shared" si="39"/>
        <v>Mon</v>
      </c>
      <c r="T500" t="str">
        <f>VLOOKUP(A500,Status!$A$2:$B$1867,2,FALSE)</f>
        <v>Returned</v>
      </c>
    </row>
    <row r="501" spans="1:20" x14ac:dyDescent="0.3">
      <c r="A501" s="2" t="s">
        <v>819</v>
      </c>
      <c r="B501" s="3">
        <v>45747.712361111109</v>
      </c>
      <c r="C501" s="2" t="s">
        <v>74</v>
      </c>
      <c r="D501" s="2" t="s">
        <v>75</v>
      </c>
      <c r="E501" s="2" t="s">
        <v>103</v>
      </c>
      <c r="F501" s="4">
        <v>55000</v>
      </c>
      <c r="G501" s="5">
        <v>0.6</v>
      </c>
      <c r="H501" s="6">
        <v>0</v>
      </c>
      <c r="I501" s="7">
        <f t="shared" si="35"/>
        <v>33000</v>
      </c>
      <c r="J501" s="7">
        <f t="shared" si="36"/>
        <v>0</v>
      </c>
      <c r="K501" s="7">
        <f t="shared" si="37"/>
        <v>33000</v>
      </c>
      <c r="L501" s="4">
        <v>0</v>
      </c>
      <c r="M501" s="7">
        <f t="shared" si="38"/>
        <v>33000</v>
      </c>
      <c r="N501" s="2" t="s">
        <v>22</v>
      </c>
      <c r="O501" t="s">
        <v>70</v>
      </c>
      <c r="P501" s="2" t="s">
        <v>2369</v>
      </c>
      <c r="Q501" s="2">
        <v>5</v>
      </c>
      <c r="R501" s="2" t="s">
        <v>24</v>
      </c>
      <c r="S501" t="str">
        <f t="shared" si="39"/>
        <v>Mon</v>
      </c>
      <c r="T501" t="str">
        <f>VLOOKUP(A501,Status!$A$2:$B$1867,2,FALSE)</f>
        <v>Returned</v>
      </c>
    </row>
    <row r="502" spans="1:20" x14ac:dyDescent="0.3">
      <c r="A502" s="2" t="s">
        <v>820</v>
      </c>
      <c r="B502" s="3">
        <v>45747.751643518517</v>
      </c>
      <c r="C502" s="2" t="s">
        <v>785</v>
      </c>
      <c r="D502" s="2" t="s">
        <v>57</v>
      </c>
      <c r="E502" s="2" t="s">
        <v>66</v>
      </c>
      <c r="F502" s="4">
        <v>46000</v>
      </c>
      <c r="G502" s="5">
        <v>1</v>
      </c>
      <c r="H502" s="6">
        <v>0</v>
      </c>
      <c r="I502" s="7">
        <f t="shared" si="35"/>
        <v>46000</v>
      </c>
      <c r="J502" s="7">
        <f t="shared" si="36"/>
        <v>0</v>
      </c>
      <c r="K502" s="7">
        <f t="shared" si="37"/>
        <v>46000</v>
      </c>
      <c r="L502" s="4">
        <v>26000</v>
      </c>
      <c r="M502" s="7">
        <f t="shared" si="38"/>
        <v>72000</v>
      </c>
      <c r="N502" s="2" t="s">
        <v>22</v>
      </c>
      <c r="O502" t="s">
        <v>70</v>
      </c>
      <c r="P502" s="2" t="s">
        <v>2366</v>
      </c>
      <c r="Q502" s="2">
        <v>4</v>
      </c>
      <c r="R502" s="2" t="s">
        <v>35</v>
      </c>
      <c r="S502" t="str">
        <f t="shared" si="39"/>
        <v>Mon</v>
      </c>
      <c r="T502" t="str">
        <f>VLOOKUP(A502,Status!$A$2:$B$1867,2,FALSE)</f>
        <v>Returned</v>
      </c>
    </row>
    <row r="503" spans="1:20" x14ac:dyDescent="0.3">
      <c r="A503" s="2" t="s">
        <v>821</v>
      </c>
      <c r="B503" s="3">
        <v>45747.979050925933</v>
      </c>
      <c r="C503" s="2" t="s">
        <v>732</v>
      </c>
      <c r="D503" s="2" t="s">
        <v>180</v>
      </c>
      <c r="E503" s="2" t="s">
        <v>96</v>
      </c>
      <c r="F503" s="4">
        <v>9500</v>
      </c>
      <c r="G503" s="5">
        <v>1.9</v>
      </c>
      <c r="H503" s="6">
        <v>0</v>
      </c>
      <c r="I503" s="7">
        <f t="shared" si="35"/>
        <v>18050</v>
      </c>
      <c r="J503" s="7">
        <f t="shared" si="36"/>
        <v>0</v>
      </c>
      <c r="K503" s="7">
        <f t="shared" si="37"/>
        <v>18050</v>
      </c>
      <c r="L503" s="4">
        <v>57000</v>
      </c>
      <c r="M503" s="7">
        <f t="shared" si="38"/>
        <v>75050</v>
      </c>
      <c r="N503" s="2" t="s">
        <v>59</v>
      </c>
      <c r="O503" t="s">
        <v>23</v>
      </c>
      <c r="P503" s="2" t="s">
        <v>2371</v>
      </c>
      <c r="Q503" s="2">
        <v>1</v>
      </c>
      <c r="R503" s="2" t="s">
        <v>24</v>
      </c>
      <c r="S503" t="str">
        <f t="shared" si="39"/>
        <v>Mon</v>
      </c>
      <c r="T503" t="str">
        <f>VLOOKUP(A503,Status!$A$2:$B$1867,2,FALSE)</f>
        <v>Completed</v>
      </c>
    </row>
    <row r="504" spans="1:20" x14ac:dyDescent="0.3">
      <c r="A504" s="2" t="s">
        <v>822</v>
      </c>
      <c r="B504" s="3">
        <v>45747.988703703697</v>
      </c>
      <c r="C504" s="2" t="s">
        <v>823</v>
      </c>
      <c r="D504" s="2" t="s">
        <v>124</v>
      </c>
      <c r="E504" s="2" t="s">
        <v>144</v>
      </c>
      <c r="F504" s="4">
        <v>10000</v>
      </c>
      <c r="G504" s="5">
        <v>1.1000000000000001</v>
      </c>
      <c r="H504" s="6">
        <v>0</v>
      </c>
      <c r="I504" s="7">
        <f t="shared" si="35"/>
        <v>11000</v>
      </c>
      <c r="J504" s="7">
        <f t="shared" si="36"/>
        <v>0</v>
      </c>
      <c r="K504" s="7">
        <f t="shared" si="37"/>
        <v>11000</v>
      </c>
      <c r="L504" s="4">
        <v>59000</v>
      </c>
      <c r="M504" s="7">
        <f t="shared" si="38"/>
        <v>70000</v>
      </c>
      <c r="N504" s="2" t="s">
        <v>59</v>
      </c>
      <c r="O504" t="s">
        <v>23</v>
      </c>
      <c r="P504" s="2" t="s">
        <v>2366</v>
      </c>
      <c r="Q504" s="2">
        <v>4</v>
      </c>
      <c r="R504" s="2" t="s">
        <v>24</v>
      </c>
      <c r="S504" t="str">
        <f t="shared" si="39"/>
        <v>Mon</v>
      </c>
      <c r="T504" t="str">
        <f>VLOOKUP(A504,Status!$A$2:$B$1867,2,FALSE)</f>
        <v>Completed</v>
      </c>
    </row>
    <row r="505" spans="1:20" x14ac:dyDescent="0.3">
      <c r="A505" s="2" t="s">
        <v>824</v>
      </c>
      <c r="B505" s="3">
        <v>45749.149687500001</v>
      </c>
      <c r="C505" s="2" t="s">
        <v>825</v>
      </c>
      <c r="D505" s="2" t="s">
        <v>168</v>
      </c>
      <c r="E505" s="2" t="s">
        <v>54</v>
      </c>
      <c r="F505" s="4">
        <v>14000</v>
      </c>
      <c r="G505" s="5">
        <v>1.5</v>
      </c>
      <c r="H505" s="6">
        <v>0</v>
      </c>
      <c r="I505" s="7">
        <f t="shared" si="35"/>
        <v>21000</v>
      </c>
      <c r="J505" s="7">
        <f t="shared" si="36"/>
        <v>0</v>
      </c>
      <c r="K505" s="7">
        <f t="shared" si="37"/>
        <v>21000</v>
      </c>
      <c r="L505" s="4">
        <v>56000</v>
      </c>
      <c r="M505" s="7">
        <f t="shared" si="38"/>
        <v>77000</v>
      </c>
      <c r="N505" s="2" t="s">
        <v>34</v>
      </c>
      <c r="O505" t="s">
        <v>23</v>
      </c>
      <c r="P505" s="2" t="s">
        <v>2367</v>
      </c>
      <c r="Q505" s="2">
        <v>5</v>
      </c>
      <c r="R505" s="2" t="s">
        <v>35</v>
      </c>
      <c r="S505" t="str">
        <f t="shared" si="39"/>
        <v>Wed</v>
      </c>
      <c r="T505" t="str">
        <f>VLOOKUP(A505,Status!$A$2:$B$1867,2,FALSE)</f>
        <v>Completed</v>
      </c>
    </row>
    <row r="506" spans="1:20" x14ac:dyDescent="0.3">
      <c r="A506" s="2" t="s">
        <v>826</v>
      </c>
      <c r="B506" s="3">
        <v>45749.400393518517</v>
      </c>
      <c r="C506" s="2" t="s">
        <v>827</v>
      </c>
      <c r="D506" s="2" t="s">
        <v>32</v>
      </c>
      <c r="E506" s="2" t="s">
        <v>162</v>
      </c>
      <c r="F506" s="4">
        <v>115000</v>
      </c>
      <c r="G506" s="5">
        <v>0.6</v>
      </c>
      <c r="H506" s="6">
        <v>0</v>
      </c>
      <c r="I506" s="7">
        <f t="shared" si="35"/>
        <v>69000</v>
      </c>
      <c r="J506" s="7">
        <f t="shared" si="36"/>
        <v>0</v>
      </c>
      <c r="K506" s="7">
        <f t="shared" si="37"/>
        <v>69000</v>
      </c>
      <c r="L506" s="4">
        <v>76000</v>
      </c>
      <c r="M506" s="7">
        <f t="shared" si="38"/>
        <v>145000</v>
      </c>
      <c r="N506" s="2" t="s">
        <v>22</v>
      </c>
      <c r="O506" t="s">
        <v>70</v>
      </c>
      <c r="P506" s="2" t="s">
        <v>2368</v>
      </c>
      <c r="Q506" s="2">
        <v>2</v>
      </c>
      <c r="R506" s="2" t="s">
        <v>35</v>
      </c>
      <c r="S506" t="str">
        <f t="shared" si="39"/>
        <v>Wed</v>
      </c>
      <c r="T506" t="str">
        <f>VLOOKUP(A506,Status!$A$2:$B$1867,2,FALSE)</f>
        <v>Returned</v>
      </c>
    </row>
    <row r="507" spans="1:20" x14ac:dyDescent="0.3">
      <c r="A507" s="2" t="s">
        <v>828</v>
      </c>
      <c r="B507" s="3">
        <v>45750.515543981477</v>
      </c>
      <c r="C507" s="2" t="s">
        <v>688</v>
      </c>
      <c r="D507" s="2" t="s">
        <v>134</v>
      </c>
      <c r="E507" s="2" t="s">
        <v>28</v>
      </c>
      <c r="F507" s="4">
        <v>15000</v>
      </c>
      <c r="G507" s="5">
        <v>0.6</v>
      </c>
      <c r="H507" s="6">
        <v>0</v>
      </c>
      <c r="I507" s="7">
        <f t="shared" si="35"/>
        <v>9000</v>
      </c>
      <c r="J507" s="7">
        <f t="shared" si="36"/>
        <v>0</v>
      </c>
      <c r="K507" s="7">
        <f t="shared" si="37"/>
        <v>9000</v>
      </c>
      <c r="L507" s="4">
        <v>50000</v>
      </c>
      <c r="M507" s="7">
        <f t="shared" si="38"/>
        <v>59000</v>
      </c>
      <c r="N507" s="2" t="s">
        <v>22</v>
      </c>
      <c r="O507" t="s">
        <v>23</v>
      </c>
      <c r="P507" s="2" t="s">
        <v>2366</v>
      </c>
      <c r="Q507" s="2">
        <v>2</v>
      </c>
      <c r="R507" s="2" t="s">
        <v>35</v>
      </c>
      <c r="S507" t="str">
        <f t="shared" si="39"/>
        <v>Thu</v>
      </c>
      <c r="T507" t="str">
        <f>VLOOKUP(A507,Status!$A$2:$B$1867,2,FALSE)</f>
        <v>Completed</v>
      </c>
    </row>
    <row r="508" spans="1:20" x14ac:dyDescent="0.3">
      <c r="A508" s="2" t="s">
        <v>829</v>
      </c>
      <c r="B508" s="3">
        <v>45750.754074074073</v>
      </c>
      <c r="C508" s="2" t="s">
        <v>278</v>
      </c>
      <c r="D508" s="2" t="s">
        <v>253</v>
      </c>
      <c r="E508" s="2" t="s">
        <v>42</v>
      </c>
      <c r="F508" s="4">
        <v>40000</v>
      </c>
      <c r="G508" s="5">
        <v>0.3</v>
      </c>
      <c r="H508" s="6">
        <v>0</v>
      </c>
      <c r="I508" s="7">
        <f t="shared" si="35"/>
        <v>12000</v>
      </c>
      <c r="J508" s="7">
        <f t="shared" si="36"/>
        <v>0</v>
      </c>
      <c r="K508" s="7">
        <f t="shared" si="37"/>
        <v>12000</v>
      </c>
      <c r="L508" s="4">
        <v>18000</v>
      </c>
      <c r="M508" s="7">
        <f t="shared" si="38"/>
        <v>30000</v>
      </c>
      <c r="N508" s="2" t="s">
        <v>59</v>
      </c>
      <c r="O508" t="s">
        <v>70</v>
      </c>
      <c r="P508" s="2" t="s">
        <v>2371</v>
      </c>
      <c r="Q508" s="2">
        <v>3</v>
      </c>
      <c r="R508" s="2" t="s">
        <v>24</v>
      </c>
      <c r="S508" t="str">
        <f t="shared" si="39"/>
        <v>Thu</v>
      </c>
      <c r="T508" t="str">
        <f>VLOOKUP(A508,Status!$A$2:$B$1867,2,FALSE)</f>
        <v>Returned</v>
      </c>
    </row>
    <row r="509" spans="1:20" x14ac:dyDescent="0.3">
      <c r="A509" s="2" t="s">
        <v>830</v>
      </c>
      <c r="B509" s="3">
        <v>45750.855891203697</v>
      </c>
      <c r="C509" s="2" t="s">
        <v>567</v>
      </c>
      <c r="D509" s="2" t="s">
        <v>53</v>
      </c>
      <c r="E509" s="2" t="s">
        <v>144</v>
      </c>
      <c r="F509" s="4">
        <v>10000</v>
      </c>
      <c r="G509" s="5">
        <v>1.1000000000000001</v>
      </c>
      <c r="H509" s="6">
        <v>0</v>
      </c>
      <c r="I509" s="7">
        <f t="shared" si="35"/>
        <v>11000</v>
      </c>
      <c r="J509" s="7">
        <f t="shared" si="36"/>
        <v>0</v>
      </c>
      <c r="K509" s="7">
        <f t="shared" si="37"/>
        <v>11000</v>
      </c>
      <c r="L509" s="4">
        <v>80000</v>
      </c>
      <c r="M509" s="7">
        <f t="shared" si="38"/>
        <v>91000</v>
      </c>
      <c r="N509" s="2" t="s">
        <v>34</v>
      </c>
      <c r="O509" t="s">
        <v>23</v>
      </c>
      <c r="P509" s="2" t="s">
        <v>2368</v>
      </c>
      <c r="Q509" s="2">
        <v>5</v>
      </c>
      <c r="R509" s="2" t="s">
        <v>35</v>
      </c>
      <c r="S509" t="str">
        <f t="shared" si="39"/>
        <v>Thu</v>
      </c>
      <c r="T509" t="str">
        <f>VLOOKUP(A509,Status!$A$2:$B$1867,2,FALSE)</f>
        <v>Completed</v>
      </c>
    </row>
    <row r="510" spans="1:20" x14ac:dyDescent="0.3">
      <c r="A510" s="2" t="s">
        <v>831</v>
      </c>
      <c r="B510" s="3">
        <v>45751.523148148153</v>
      </c>
      <c r="C510" s="2" t="s">
        <v>544</v>
      </c>
      <c r="D510" s="2" t="s">
        <v>99</v>
      </c>
      <c r="E510" s="2" t="s">
        <v>81</v>
      </c>
      <c r="F510" s="4">
        <v>15000</v>
      </c>
      <c r="G510" s="5">
        <v>1.3</v>
      </c>
      <c r="H510" s="6">
        <v>5</v>
      </c>
      <c r="I510" s="7">
        <f t="shared" si="35"/>
        <v>19500</v>
      </c>
      <c r="J510" s="7">
        <f t="shared" si="36"/>
        <v>975</v>
      </c>
      <c r="K510" s="7">
        <f t="shared" si="37"/>
        <v>18525</v>
      </c>
      <c r="L510" s="4">
        <v>97000</v>
      </c>
      <c r="M510" s="7">
        <f t="shared" si="38"/>
        <v>115525</v>
      </c>
      <c r="N510" s="2" t="s">
        <v>22</v>
      </c>
      <c r="O510" t="s">
        <v>116</v>
      </c>
      <c r="P510" s="2" t="s">
        <v>2371</v>
      </c>
      <c r="Q510" s="2">
        <v>3</v>
      </c>
      <c r="R510" s="2" t="s">
        <v>24</v>
      </c>
      <c r="S510" t="str">
        <f t="shared" si="39"/>
        <v>Fri</v>
      </c>
      <c r="T510" t="str">
        <f>VLOOKUP(A510,Status!$A$2:$B$1867,2,FALSE)</f>
        <v>Cancelled</v>
      </c>
    </row>
    <row r="511" spans="1:20" x14ac:dyDescent="0.3">
      <c r="A511" s="2" t="s">
        <v>832</v>
      </c>
      <c r="B511" s="3">
        <v>45751.856932870367</v>
      </c>
      <c r="C511" s="2" t="s">
        <v>133</v>
      </c>
      <c r="D511" s="2" t="s">
        <v>134</v>
      </c>
      <c r="E511" s="2" t="s">
        <v>76</v>
      </c>
      <c r="F511" s="4">
        <v>45000</v>
      </c>
      <c r="G511" s="5">
        <v>0.3</v>
      </c>
      <c r="H511" s="6">
        <v>5</v>
      </c>
      <c r="I511" s="7">
        <f t="shared" si="35"/>
        <v>13500</v>
      </c>
      <c r="J511" s="7">
        <f t="shared" si="36"/>
        <v>675</v>
      </c>
      <c r="K511" s="7">
        <f t="shared" si="37"/>
        <v>12825</v>
      </c>
      <c r="L511" s="4">
        <v>50000</v>
      </c>
      <c r="M511" s="7">
        <f t="shared" si="38"/>
        <v>62825</v>
      </c>
      <c r="N511" s="2" t="s">
        <v>34</v>
      </c>
      <c r="O511" t="s">
        <v>70</v>
      </c>
      <c r="P511" s="2" t="s">
        <v>2369</v>
      </c>
      <c r="Q511" s="2">
        <v>5</v>
      </c>
      <c r="R511" s="2" t="s">
        <v>24</v>
      </c>
      <c r="S511" t="str">
        <f t="shared" si="39"/>
        <v>Fri</v>
      </c>
      <c r="T511" t="str">
        <f>VLOOKUP(A511,Status!$A$2:$B$1867,2,FALSE)</f>
        <v>Returned</v>
      </c>
    </row>
    <row r="512" spans="1:20" x14ac:dyDescent="0.3">
      <c r="A512" s="2" t="s">
        <v>833</v>
      </c>
      <c r="B512" s="3">
        <v>45751.939930555563</v>
      </c>
      <c r="C512" s="2" t="s">
        <v>138</v>
      </c>
      <c r="D512" s="2" t="s">
        <v>69</v>
      </c>
      <c r="E512" s="2" t="s">
        <v>96</v>
      </c>
      <c r="F512" s="4">
        <v>9500</v>
      </c>
      <c r="G512" s="5">
        <v>1.4</v>
      </c>
      <c r="H512" s="6">
        <v>5</v>
      </c>
      <c r="I512" s="7">
        <f t="shared" si="35"/>
        <v>13300</v>
      </c>
      <c r="J512" s="7">
        <f t="shared" si="36"/>
        <v>665</v>
      </c>
      <c r="K512" s="7">
        <f t="shared" si="37"/>
        <v>12635</v>
      </c>
      <c r="L512" s="4">
        <v>87000</v>
      </c>
      <c r="M512" s="7">
        <f t="shared" si="38"/>
        <v>99635</v>
      </c>
      <c r="N512" s="2" t="s">
        <v>29</v>
      </c>
      <c r="O512" t="s">
        <v>23</v>
      </c>
      <c r="P512" s="2" t="s">
        <v>2367</v>
      </c>
      <c r="Q512" s="2">
        <v>3</v>
      </c>
      <c r="R512" s="2" t="s">
        <v>24</v>
      </c>
      <c r="S512" t="str">
        <f t="shared" si="39"/>
        <v>Fri</v>
      </c>
      <c r="T512" t="str">
        <f>VLOOKUP(A512,Status!$A$2:$B$1867,2,FALSE)</f>
        <v>Completed</v>
      </c>
    </row>
    <row r="513" spans="1:20" x14ac:dyDescent="0.3">
      <c r="A513" s="2" t="s">
        <v>834</v>
      </c>
      <c r="B513" s="3">
        <v>45752.25545138889</v>
      </c>
      <c r="C513" s="2" t="s">
        <v>835</v>
      </c>
      <c r="D513" s="2" t="s">
        <v>112</v>
      </c>
      <c r="E513" s="2" t="s">
        <v>36</v>
      </c>
      <c r="F513" s="4">
        <v>13500</v>
      </c>
      <c r="G513" s="5">
        <v>1</v>
      </c>
      <c r="H513" s="6">
        <v>0</v>
      </c>
      <c r="I513" s="7">
        <f t="shared" si="35"/>
        <v>13500</v>
      </c>
      <c r="J513" s="7">
        <f t="shared" si="36"/>
        <v>0</v>
      </c>
      <c r="K513" s="7">
        <f t="shared" si="37"/>
        <v>13500</v>
      </c>
      <c r="L513" s="4">
        <v>0</v>
      </c>
      <c r="M513" s="7">
        <f t="shared" si="38"/>
        <v>13500</v>
      </c>
      <c r="N513" s="2" t="s">
        <v>59</v>
      </c>
      <c r="O513" t="s">
        <v>23</v>
      </c>
      <c r="P513" s="2" t="s">
        <v>2368</v>
      </c>
      <c r="Q513" s="2">
        <v>1</v>
      </c>
      <c r="R513" s="2" t="s">
        <v>24</v>
      </c>
      <c r="S513" t="str">
        <f t="shared" si="39"/>
        <v>Sat</v>
      </c>
      <c r="T513" t="str">
        <f>VLOOKUP(A513,Status!$A$2:$B$1867,2,FALSE)</f>
        <v>Completed</v>
      </c>
    </row>
    <row r="514" spans="1:20" x14ac:dyDescent="0.3">
      <c r="A514" s="2" t="s">
        <v>836</v>
      </c>
      <c r="B514" s="3">
        <v>45752.623935185176</v>
      </c>
      <c r="C514" s="2" t="s">
        <v>837</v>
      </c>
      <c r="D514" s="2" t="s">
        <v>99</v>
      </c>
      <c r="E514" s="2" t="s">
        <v>21</v>
      </c>
      <c r="F514" s="4">
        <v>10000</v>
      </c>
      <c r="G514" s="5">
        <v>1.9</v>
      </c>
      <c r="H514" s="6">
        <v>0</v>
      </c>
      <c r="I514" s="7">
        <f t="shared" si="35"/>
        <v>19000</v>
      </c>
      <c r="J514" s="7">
        <f t="shared" si="36"/>
        <v>0</v>
      </c>
      <c r="K514" s="7">
        <f t="shared" si="37"/>
        <v>19000</v>
      </c>
      <c r="L514" s="4">
        <v>97000</v>
      </c>
      <c r="M514" s="7">
        <f t="shared" si="38"/>
        <v>116000</v>
      </c>
      <c r="N514" s="2" t="s">
        <v>34</v>
      </c>
      <c r="O514" t="s">
        <v>23</v>
      </c>
      <c r="P514" s="2" t="s">
        <v>2367</v>
      </c>
      <c r="Q514" s="2">
        <v>2</v>
      </c>
      <c r="R514" s="2" t="s">
        <v>24</v>
      </c>
      <c r="S514" t="str">
        <f t="shared" si="39"/>
        <v>Sat</v>
      </c>
      <c r="T514" t="str">
        <f>VLOOKUP(A514,Status!$A$2:$B$1867,2,FALSE)</f>
        <v>Completed</v>
      </c>
    </row>
    <row r="515" spans="1:20" x14ac:dyDescent="0.3">
      <c r="A515" s="2" t="s">
        <v>838</v>
      </c>
      <c r="B515" s="3">
        <v>45752.825509259259</v>
      </c>
      <c r="C515" s="2" t="s">
        <v>372</v>
      </c>
      <c r="D515" s="2" t="s">
        <v>95</v>
      </c>
      <c r="E515" s="2" t="s">
        <v>42</v>
      </c>
      <c r="F515" s="4">
        <v>40000</v>
      </c>
      <c r="G515" s="5">
        <v>0.8</v>
      </c>
      <c r="H515" s="6">
        <v>0</v>
      </c>
      <c r="I515" s="7">
        <f t="shared" si="35"/>
        <v>32000</v>
      </c>
      <c r="J515" s="7">
        <f t="shared" si="36"/>
        <v>0</v>
      </c>
      <c r="K515" s="7">
        <f t="shared" si="37"/>
        <v>32000</v>
      </c>
      <c r="L515" s="4">
        <v>85000</v>
      </c>
      <c r="M515" s="7">
        <f t="shared" si="38"/>
        <v>117000</v>
      </c>
      <c r="N515" s="2" t="s">
        <v>59</v>
      </c>
      <c r="O515" t="s">
        <v>23</v>
      </c>
      <c r="P515" s="2" t="s">
        <v>2366</v>
      </c>
      <c r="Q515" s="2">
        <v>2</v>
      </c>
      <c r="R515" s="2" t="s">
        <v>24</v>
      </c>
      <c r="S515" t="str">
        <f t="shared" si="39"/>
        <v>Sat</v>
      </c>
      <c r="T515" t="str">
        <f>VLOOKUP(A515,Status!$A$2:$B$1867,2,FALSE)</f>
        <v>Completed</v>
      </c>
    </row>
    <row r="516" spans="1:20" x14ac:dyDescent="0.3">
      <c r="A516" s="2" t="s">
        <v>839</v>
      </c>
      <c r="B516" s="3">
        <v>45753.570833333331</v>
      </c>
      <c r="C516" s="2" t="s">
        <v>501</v>
      </c>
      <c r="D516" s="2" t="s">
        <v>88</v>
      </c>
      <c r="E516" s="2" t="s">
        <v>76</v>
      </c>
      <c r="F516" s="4">
        <v>45000</v>
      </c>
      <c r="G516" s="5">
        <v>0.4</v>
      </c>
      <c r="H516" s="6">
        <v>0</v>
      </c>
      <c r="I516" s="7">
        <f t="shared" ref="I516:I579" si="40">F516*G516</f>
        <v>18000</v>
      </c>
      <c r="J516" s="7">
        <f t="shared" ref="J516:J579" si="41">I516*(H516/100)</f>
        <v>0</v>
      </c>
      <c r="K516" s="7">
        <f t="shared" ref="K516:K579" si="42">I516-J516</f>
        <v>18000</v>
      </c>
      <c r="L516" s="4">
        <v>49000</v>
      </c>
      <c r="M516" s="7">
        <f t="shared" ref="M516:M579" si="43">K516+L516</f>
        <v>67000</v>
      </c>
      <c r="N516" s="2" t="s">
        <v>22</v>
      </c>
      <c r="O516" t="s">
        <v>70</v>
      </c>
      <c r="P516" s="2" t="s">
        <v>2367</v>
      </c>
      <c r="Q516" s="2">
        <v>4</v>
      </c>
      <c r="R516" s="2" t="s">
        <v>24</v>
      </c>
      <c r="S516" t="str">
        <f t="shared" si="39"/>
        <v>Sun</v>
      </c>
      <c r="T516" t="str">
        <f>VLOOKUP(A516,Status!$A$2:$B$1867,2,FALSE)</f>
        <v>Returned</v>
      </c>
    </row>
    <row r="517" spans="1:20" x14ac:dyDescent="0.3">
      <c r="A517" s="2" t="s">
        <v>840</v>
      </c>
      <c r="B517" s="3">
        <v>45753.698784722219</v>
      </c>
      <c r="C517" s="2" t="s">
        <v>206</v>
      </c>
      <c r="D517" s="2" t="s">
        <v>124</v>
      </c>
      <c r="E517" s="2" t="s">
        <v>28</v>
      </c>
      <c r="F517" s="4">
        <v>15000</v>
      </c>
      <c r="G517" s="5">
        <v>0.9</v>
      </c>
      <c r="H517" s="6">
        <v>0</v>
      </c>
      <c r="I517" s="7">
        <f t="shared" si="40"/>
        <v>13500</v>
      </c>
      <c r="J517" s="7">
        <f t="shared" si="41"/>
        <v>0</v>
      </c>
      <c r="K517" s="7">
        <f t="shared" si="42"/>
        <v>13500</v>
      </c>
      <c r="L517" s="4">
        <v>59000</v>
      </c>
      <c r="M517" s="7">
        <f t="shared" si="43"/>
        <v>72500</v>
      </c>
      <c r="N517" s="2" t="s">
        <v>59</v>
      </c>
      <c r="O517" t="s">
        <v>23</v>
      </c>
      <c r="P517" s="2" t="s">
        <v>2368</v>
      </c>
      <c r="Q517" s="2">
        <v>1</v>
      </c>
      <c r="R517" s="2" t="s">
        <v>24</v>
      </c>
      <c r="S517" t="str">
        <f t="shared" ref="S517:S580" si="44">TEXT(B517,"DDD")</f>
        <v>Sun</v>
      </c>
      <c r="T517" t="str">
        <f>VLOOKUP(A517,Status!$A$2:$B$1867,2,FALSE)</f>
        <v>Completed</v>
      </c>
    </row>
    <row r="518" spans="1:20" x14ac:dyDescent="0.3">
      <c r="A518" s="2" t="s">
        <v>841</v>
      </c>
      <c r="B518" s="3">
        <v>45754.482106481482</v>
      </c>
      <c r="C518" s="2" t="s">
        <v>842</v>
      </c>
      <c r="D518" s="2" t="s">
        <v>62</v>
      </c>
      <c r="E518" s="2" t="s">
        <v>144</v>
      </c>
      <c r="F518" s="4">
        <v>10000</v>
      </c>
      <c r="G518" s="5">
        <v>1.2</v>
      </c>
      <c r="H518" s="6">
        <v>0</v>
      </c>
      <c r="I518" s="7">
        <f t="shared" si="40"/>
        <v>12000</v>
      </c>
      <c r="J518" s="7">
        <f t="shared" si="41"/>
        <v>0</v>
      </c>
      <c r="K518" s="7">
        <f t="shared" si="42"/>
        <v>12000</v>
      </c>
      <c r="L518" s="4">
        <v>59000</v>
      </c>
      <c r="M518" s="7">
        <f t="shared" si="43"/>
        <v>71000</v>
      </c>
      <c r="N518" s="2" t="s">
        <v>59</v>
      </c>
      <c r="O518" t="s">
        <v>23</v>
      </c>
      <c r="P518" s="2" t="s">
        <v>2368</v>
      </c>
      <c r="Q518" s="2">
        <v>5</v>
      </c>
      <c r="R518" s="2" t="s">
        <v>35</v>
      </c>
      <c r="S518" t="str">
        <f t="shared" si="44"/>
        <v>Mon</v>
      </c>
      <c r="T518" t="str">
        <f>VLOOKUP(A518,Status!$A$2:$B$1867,2,FALSE)</f>
        <v>Completed</v>
      </c>
    </row>
    <row r="519" spans="1:20" x14ac:dyDescent="0.3">
      <c r="A519" s="2" t="s">
        <v>843</v>
      </c>
      <c r="B519" s="3">
        <v>45754.780925925923</v>
      </c>
      <c r="C519" s="2" t="s">
        <v>844</v>
      </c>
      <c r="D519" s="2" t="s">
        <v>141</v>
      </c>
      <c r="E519" s="2" t="s">
        <v>42</v>
      </c>
      <c r="F519" s="4">
        <v>40000</v>
      </c>
      <c r="G519" s="5">
        <v>0.8</v>
      </c>
      <c r="H519" s="6">
        <v>0</v>
      </c>
      <c r="I519" s="7">
        <f t="shared" si="40"/>
        <v>32000</v>
      </c>
      <c r="J519" s="7">
        <f t="shared" si="41"/>
        <v>0</v>
      </c>
      <c r="K519" s="7">
        <f t="shared" si="42"/>
        <v>32000</v>
      </c>
      <c r="L519" s="4">
        <v>55000</v>
      </c>
      <c r="M519" s="7">
        <f t="shared" si="43"/>
        <v>87000</v>
      </c>
      <c r="N519" s="2" t="s">
        <v>22</v>
      </c>
      <c r="O519" t="s">
        <v>23</v>
      </c>
      <c r="P519" s="2" t="s">
        <v>2368</v>
      </c>
      <c r="Q519" s="2">
        <v>5</v>
      </c>
      <c r="R519" s="2" t="s">
        <v>24</v>
      </c>
      <c r="S519" t="str">
        <f t="shared" si="44"/>
        <v>Mon</v>
      </c>
      <c r="T519" t="str">
        <f>VLOOKUP(A519,Status!$A$2:$B$1867,2,FALSE)</f>
        <v>Completed</v>
      </c>
    </row>
    <row r="520" spans="1:20" x14ac:dyDescent="0.3">
      <c r="A520" s="2" t="s">
        <v>845</v>
      </c>
      <c r="B520" s="3">
        <v>45756.436562499999</v>
      </c>
      <c r="C520" s="2" t="s">
        <v>136</v>
      </c>
      <c r="D520" s="2" t="s">
        <v>85</v>
      </c>
      <c r="E520" s="2" t="s">
        <v>28</v>
      </c>
      <c r="F520" s="4">
        <v>15000</v>
      </c>
      <c r="G520" s="5">
        <v>1.4</v>
      </c>
      <c r="H520" s="6">
        <v>0</v>
      </c>
      <c r="I520" s="7">
        <f t="shared" si="40"/>
        <v>21000</v>
      </c>
      <c r="J520" s="7">
        <f t="shared" si="41"/>
        <v>0</v>
      </c>
      <c r="K520" s="7">
        <f t="shared" si="42"/>
        <v>21000</v>
      </c>
      <c r="L520" s="4">
        <v>30000</v>
      </c>
      <c r="M520" s="7">
        <f t="shared" si="43"/>
        <v>51000</v>
      </c>
      <c r="N520" s="2" t="s">
        <v>29</v>
      </c>
      <c r="O520" t="s">
        <v>23</v>
      </c>
      <c r="P520" s="2" t="s">
        <v>2367</v>
      </c>
      <c r="Q520" s="2">
        <v>3</v>
      </c>
      <c r="R520" s="2" t="s">
        <v>35</v>
      </c>
      <c r="S520" t="str">
        <f t="shared" si="44"/>
        <v>Wed</v>
      </c>
      <c r="T520" t="str">
        <f>VLOOKUP(A520,Status!$A$2:$B$1867,2,FALSE)</f>
        <v>Completed</v>
      </c>
    </row>
    <row r="521" spans="1:20" x14ac:dyDescent="0.3">
      <c r="A521" s="2" t="s">
        <v>846</v>
      </c>
      <c r="B521" s="3">
        <v>45757.226331018523</v>
      </c>
      <c r="C521" s="2" t="s">
        <v>847</v>
      </c>
      <c r="D521" s="2" t="s">
        <v>236</v>
      </c>
      <c r="E521" s="2" t="s">
        <v>58</v>
      </c>
      <c r="F521" s="4">
        <v>17500</v>
      </c>
      <c r="G521" s="5">
        <v>2.2999999999999998</v>
      </c>
      <c r="H521" s="6">
        <v>0</v>
      </c>
      <c r="I521" s="7">
        <f t="shared" si="40"/>
        <v>40250</v>
      </c>
      <c r="J521" s="7">
        <f t="shared" si="41"/>
        <v>0</v>
      </c>
      <c r="K521" s="7">
        <f t="shared" si="42"/>
        <v>40250</v>
      </c>
      <c r="L521" s="4">
        <v>80000</v>
      </c>
      <c r="M521" s="7">
        <f t="shared" si="43"/>
        <v>120250</v>
      </c>
      <c r="N521" s="2" t="s">
        <v>22</v>
      </c>
      <c r="O521" t="s">
        <v>70</v>
      </c>
      <c r="P521" s="2" t="s">
        <v>2368</v>
      </c>
      <c r="Q521" s="2">
        <v>2</v>
      </c>
      <c r="R521" s="2" t="s">
        <v>24</v>
      </c>
      <c r="S521" t="str">
        <f t="shared" si="44"/>
        <v>Thu</v>
      </c>
      <c r="T521" t="str">
        <f>VLOOKUP(A521,Status!$A$2:$B$1867,2,FALSE)</f>
        <v>Returned</v>
      </c>
    </row>
    <row r="522" spans="1:20" x14ac:dyDescent="0.3">
      <c r="A522" s="2" t="s">
        <v>848</v>
      </c>
      <c r="B522" s="3">
        <v>45758.667800925927</v>
      </c>
      <c r="C522" s="2" t="s">
        <v>44</v>
      </c>
      <c r="D522" s="2" t="s">
        <v>45</v>
      </c>
      <c r="E522" s="2" t="s">
        <v>96</v>
      </c>
      <c r="F522" s="4">
        <v>9500</v>
      </c>
      <c r="G522" s="5">
        <v>1.8</v>
      </c>
      <c r="H522" s="6">
        <v>0</v>
      </c>
      <c r="I522" s="7">
        <f t="shared" si="40"/>
        <v>17100</v>
      </c>
      <c r="J522" s="7">
        <f t="shared" si="41"/>
        <v>0</v>
      </c>
      <c r="K522" s="7">
        <f t="shared" si="42"/>
        <v>17100</v>
      </c>
      <c r="L522" s="4">
        <v>43000</v>
      </c>
      <c r="M522" s="7">
        <f t="shared" si="43"/>
        <v>60100</v>
      </c>
      <c r="N522" s="2" t="s">
        <v>59</v>
      </c>
      <c r="O522" t="s">
        <v>23</v>
      </c>
      <c r="P522" s="2" t="s">
        <v>2369</v>
      </c>
      <c r="Q522" s="2">
        <v>4</v>
      </c>
      <c r="R522" s="2" t="s">
        <v>24</v>
      </c>
      <c r="S522" t="str">
        <f t="shared" si="44"/>
        <v>Fri</v>
      </c>
      <c r="T522" t="str">
        <f>VLOOKUP(A522,Status!$A$2:$B$1867,2,FALSE)</f>
        <v>Completed</v>
      </c>
    </row>
    <row r="523" spans="1:20" x14ac:dyDescent="0.3">
      <c r="A523" s="2" t="s">
        <v>849</v>
      </c>
      <c r="B523" s="3">
        <v>45758.820023148153</v>
      </c>
      <c r="C523" s="2" t="s">
        <v>660</v>
      </c>
      <c r="D523" s="2" t="s">
        <v>141</v>
      </c>
      <c r="E523" s="2" t="s">
        <v>58</v>
      </c>
      <c r="F523" s="4">
        <v>17500</v>
      </c>
      <c r="G523" s="5">
        <v>1.2</v>
      </c>
      <c r="H523" s="6">
        <v>0</v>
      </c>
      <c r="I523" s="7">
        <f t="shared" si="40"/>
        <v>21000</v>
      </c>
      <c r="J523" s="7">
        <f t="shared" si="41"/>
        <v>0</v>
      </c>
      <c r="K523" s="7">
        <f t="shared" si="42"/>
        <v>21000</v>
      </c>
      <c r="L523" s="4">
        <v>55000</v>
      </c>
      <c r="M523" s="7">
        <f t="shared" si="43"/>
        <v>76000</v>
      </c>
      <c r="N523" s="2" t="s">
        <v>34</v>
      </c>
      <c r="O523" t="s">
        <v>23</v>
      </c>
      <c r="P523" s="2" t="s">
        <v>2369</v>
      </c>
      <c r="Q523" s="2">
        <v>5</v>
      </c>
      <c r="R523" s="2" t="s">
        <v>24</v>
      </c>
      <c r="S523" t="str">
        <f t="shared" si="44"/>
        <v>Fri</v>
      </c>
      <c r="T523" t="str">
        <f>VLOOKUP(A523,Status!$A$2:$B$1867,2,FALSE)</f>
        <v>Completed</v>
      </c>
    </row>
    <row r="524" spans="1:20" x14ac:dyDescent="0.3">
      <c r="A524" s="2" t="s">
        <v>850</v>
      </c>
      <c r="B524" s="3">
        <v>45759.32267361111</v>
      </c>
      <c r="C524" s="2" t="s">
        <v>851</v>
      </c>
      <c r="D524" s="2" t="s">
        <v>41</v>
      </c>
      <c r="E524" s="2" t="s">
        <v>28</v>
      </c>
      <c r="F524" s="4">
        <v>15000</v>
      </c>
      <c r="G524" s="5">
        <v>1</v>
      </c>
      <c r="H524" s="6">
        <v>0</v>
      </c>
      <c r="I524" s="7">
        <f t="shared" si="40"/>
        <v>15000</v>
      </c>
      <c r="J524" s="7">
        <f t="shared" si="41"/>
        <v>0</v>
      </c>
      <c r="K524" s="7">
        <f t="shared" si="42"/>
        <v>15000</v>
      </c>
      <c r="L524" s="4">
        <v>93000</v>
      </c>
      <c r="M524" s="7">
        <f t="shared" si="43"/>
        <v>108000</v>
      </c>
      <c r="N524" s="2" t="s">
        <v>59</v>
      </c>
      <c r="O524" t="s">
        <v>23</v>
      </c>
      <c r="P524" s="2" t="s">
        <v>2367</v>
      </c>
      <c r="Q524" s="2">
        <v>1</v>
      </c>
      <c r="R524" s="2" t="s">
        <v>35</v>
      </c>
      <c r="S524" t="str">
        <f t="shared" si="44"/>
        <v>Sat</v>
      </c>
      <c r="T524" t="str">
        <f>VLOOKUP(A524,Status!$A$2:$B$1867,2,FALSE)</f>
        <v>Completed</v>
      </c>
    </row>
    <row r="525" spans="1:20" x14ac:dyDescent="0.3">
      <c r="A525" s="2" t="s">
        <v>850</v>
      </c>
      <c r="B525" s="3">
        <v>45759.32267361111</v>
      </c>
      <c r="C525" s="2" t="s">
        <v>851</v>
      </c>
      <c r="D525" s="2" t="s">
        <v>41</v>
      </c>
      <c r="E525" s="2" t="s">
        <v>171</v>
      </c>
      <c r="F525" s="4">
        <v>12000</v>
      </c>
      <c r="G525" s="5">
        <v>0.8</v>
      </c>
      <c r="H525" s="6">
        <v>0</v>
      </c>
      <c r="I525" s="7">
        <f t="shared" si="40"/>
        <v>9600</v>
      </c>
      <c r="J525" s="7">
        <f t="shared" si="41"/>
        <v>0</v>
      </c>
      <c r="K525" s="7">
        <f t="shared" si="42"/>
        <v>9600</v>
      </c>
      <c r="L525" s="4">
        <v>0</v>
      </c>
      <c r="M525" s="7">
        <f t="shared" si="43"/>
        <v>9600</v>
      </c>
      <c r="N525" s="2" t="s">
        <v>59</v>
      </c>
      <c r="O525" t="s">
        <v>23</v>
      </c>
      <c r="P525" s="2" t="s">
        <v>2367</v>
      </c>
      <c r="Q525" s="2">
        <v>1</v>
      </c>
      <c r="R525" s="2" t="s">
        <v>35</v>
      </c>
      <c r="S525" t="str">
        <f t="shared" si="44"/>
        <v>Sat</v>
      </c>
      <c r="T525" t="str">
        <f>VLOOKUP(A525,Status!$A$2:$B$1867,2,FALSE)</f>
        <v>Completed</v>
      </c>
    </row>
    <row r="526" spans="1:20" x14ac:dyDescent="0.3">
      <c r="A526" s="2" t="s">
        <v>852</v>
      </c>
      <c r="B526" s="3">
        <v>45759.407013888893</v>
      </c>
      <c r="C526" s="2" t="s">
        <v>374</v>
      </c>
      <c r="D526" s="2" t="s">
        <v>115</v>
      </c>
      <c r="E526" s="2" t="s">
        <v>28</v>
      </c>
      <c r="F526" s="4">
        <v>15000</v>
      </c>
      <c r="G526" s="5">
        <v>0.4</v>
      </c>
      <c r="H526" s="6">
        <v>0</v>
      </c>
      <c r="I526" s="7">
        <f t="shared" si="40"/>
        <v>6000</v>
      </c>
      <c r="J526" s="7">
        <f t="shared" si="41"/>
        <v>0</v>
      </c>
      <c r="K526" s="7">
        <f t="shared" si="42"/>
        <v>6000</v>
      </c>
      <c r="L526" s="4">
        <v>78000</v>
      </c>
      <c r="M526" s="7">
        <f t="shared" si="43"/>
        <v>84000</v>
      </c>
      <c r="N526" s="2" t="s">
        <v>34</v>
      </c>
      <c r="O526" t="s">
        <v>23</v>
      </c>
      <c r="P526" s="2" t="s">
        <v>2368</v>
      </c>
      <c r="Q526" s="2">
        <v>4</v>
      </c>
      <c r="R526" s="2" t="s">
        <v>24</v>
      </c>
      <c r="S526" t="str">
        <f t="shared" si="44"/>
        <v>Sat</v>
      </c>
      <c r="T526" t="str">
        <f>VLOOKUP(A526,Status!$A$2:$B$1867,2,FALSE)</f>
        <v>Completed</v>
      </c>
    </row>
    <row r="527" spans="1:20" x14ac:dyDescent="0.3">
      <c r="A527" s="2" t="s">
        <v>853</v>
      </c>
      <c r="B527" s="3">
        <v>45759.78402777778</v>
      </c>
      <c r="C527" s="2" t="s">
        <v>296</v>
      </c>
      <c r="D527" s="2" t="s">
        <v>134</v>
      </c>
      <c r="E527" s="2" t="s">
        <v>50</v>
      </c>
      <c r="F527" s="4">
        <v>26000</v>
      </c>
      <c r="G527" s="5">
        <v>0.6</v>
      </c>
      <c r="H527" s="6">
        <v>0</v>
      </c>
      <c r="I527" s="7">
        <f t="shared" si="40"/>
        <v>15600</v>
      </c>
      <c r="J527" s="7">
        <f t="shared" si="41"/>
        <v>0</v>
      </c>
      <c r="K527" s="7">
        <f t="shared" si="42"/>
        <v>15600</v>
      </c>
      <c r="L527" s="4">
        <v>50000</v>
      </c>
      <c r="M527" s="7">
        <f t="shared" si="43"/>
        <v>65600</v>
      </c>
      <c r="N527" s="2" t="s">
        <v>34</v>
      </c>
      <c r="O527" t="s">
        <v>23</v>
      </c>
      <c r="P527" s="2" t="s">
        <v>2368</v>
      </c>
      <c r="Q527" s="2">
        <v>2</v>
      </c>
      <c r="R527" s="2" t="s">
        <v>24</v>
      </c>
      <c r="S527" t="str">
        <f t="shared" si="44"/>
        <v>Sat</v>
      </c>
      <c r="T527" t="str">
        <f>VLOOKUP(A527,Status!$A$2:$B$1867,2,FALSE)</f>
        <v>Completed</v>
      </c>
    </row>
    <row r="528" spans="1:20" x14ac:dyDescent="0.3">
      <c r="A528" s="2" t="s">
        <v>854</v>
      </c>
      <c r="B528" s="3">
        <v>45760.392187500001</v>
      </c>
      <c r="C528" s="2" t="s">
        <v>302</v>
      </c>
      <c r="D528" s="2" t="s">
        <v>109</v>
      </c>
      <c r="E528" s="2" t="s">
        <v>76</v>
      </c>
      <c r="F528" s="4">
        <v>45000</v>
      </c>
      <c r="G528" s="5">
        <v>0.6</v>
      </c>
      <c r="H528" s="6">
        <v>0</v>
      </c>
      <c r="I528" s="7">
        <f t="shared" si="40"/>
        <v>27000</v>
      </c>
      <c r="J528" s="7">
        <f t="shared" si="41"/>
        <v>0</v>
      </c>
      <c r="K528" s="7">
        <f t="shared" si="42"/>
        <v>27000</v>
      </c>
      <c r="L528" s="4">
        <v>72000</v>
      </c>
      <c r="M528" s="7">
        <f t="shared" si="43"/>
        <v>99000</v>
      </c>
      <c r="N528" s="2" t="s">
        <v>22</v>
      </c>
      <c r="O528" t="s">
        <v>23</v>
      </c>
      <c r="P528" s="2" t="s">
        <v>2368</v>
      </c>
      <c r="Q528" s="2">
        <v>2</v>
      </c>
      <c r="R528" s="2" t="s">
        <v>24</v>
      </c>
      <c r="S528" t="str">
        <f t="shared" si="44"/>
        <v>Sun</v>
      </c>
      <c r="T528" t="str">
        <f>VLOOKUP(A528,Status!$A$2:$B$1867,2,FALSE)</f>
        <v>Completed</v>
      </c>
    </row>
    <row r="529" spans="1:20" x14ac:dyDescent="0.3">
      <c r="A529" s="2" t="s">
        <v>855</v>
      </c>
      <c r="B529" s="3">
        <v>45760.777685185189</v>
      </c>
      <c r="C529" s="2" t="s">
        <v>290</v>
      </c>
      <c r="D529" s="2" t="s">
        <v>154</v>
      </c>
      <c r="E529" s="2" t="s">
        <v>171</v>
      </c>
      <c r="F529" s="4">
        <v>12000</v>
      </c>
      <c r="G529" s="5">
        <v>0.9</v>
      </c>
      <c r="H529" s="6">
        <v>0</v>
      </c>
      <c r="I529" s="7">
        <f t="shared" si="40"/>
        <v>10800</v>
      </c>
      <c r="J529" s="7">
        <f t="shared" si="41"/>
        <v>0</v>
      </c>
      <c r="K529" s="7">
        <f t="shared" si="42"/>
        <v>10800</v>
      </c>
      <c r="L529" s="4">
        <v>50000</v>
      </c>
      <c r="M529" s="7">
        <f t="shared" si="43"/>
        <v>60800</v>
      </c>
      <c r="N529" s="2" t="s">
        <v>29</v>
      </c>
      <c r="O529" t="s">
        <v>23</v>
      </c>
      <c r="P529" s="2" t="s">
        <v>2371</v>
      </c>
      <c r="Q529" s="2">
        <v>5</v>
      </c>
      <c r="R529" s="2" t="s">
        <v>24</v>
      </c>
      <c r="S529" t="str">
        <f t="shared" si="44"/>
        <v>Sun</v>
      </c>
      <c r="T529" t="str">
        <f>VLOOKUP(A529,Status!$A$2:$B$1867,2,FALSE)</f>
        <v>Completed</v>
      </c>
    </row>
    <row r="530" spans="1:20" x14ac:dyDescent="0.3">
      <c r="A530" s="2" t="s">
        <v>856</v>
      </c>
      <c r="B530" s="3">
        <v>45760.954282407409</v>
      </c>
      <c r="C530" s="2" t="s">
        <v>403</v>
      </c>
      <c r="D530" s="2" t="s">
        <v>65</v>
      </c>
      <c r="E530" s="2" t="s">
        <v>46</v>
      </c>
      <c r="F530" s="4">
        <v>10500</v>
      </c>
      <c r="G530" s="5">
        <v>1.8</v>
      </c>
      <c r="H530" s="6">
        <v>0</v>
      </c>
      <c r="I530" s="7">
        <f t="shared" si="40"/>
        <v>18900</v>
      </c>
      <c r="J530" s="7">
        <f t="shared" si="41"/>
        <v>0</v>
      </c>
      <c r="K530" s="7">
        <f t="shared" si="42"/>
        <v>18900</v>
      </c>
      <c r="L530" s="4">
        <v>89000</v>
      </c>
      <c r="M530" s="7">
        <f t="shared" si="43"/>
        <v>107900</v>
      </c>
      <c r="N530" s="2" t="s">
        <v>22</v>
      </c>
      <c r="O530" t="s">
        <v>23</v>
      </c>
      <c r="P530" s="2" t="s">
        <v>2367</v>
      </c>
      <c r="Q530" s="2">
        <v>2</v>
      </c>
      <c r="R530" s="2" t="s">
        <v>24</v>
      </c>
      <c r="S530" t="str">
        <f t="shared" si="44"/>
        <v>Sun</v>
      </c>
      <c r="T530" t="str">
        <f>VLOOKUP(A530,Status!$A$2:$B$1867,2,FALSE)</f>
        <v>Completed</v>
      </c>
    </row>
    <row r="531" spans="1:20" x14ac:dyDescent="0.3">
      <c r="A531" s="2" t="s">
        <v>857</v>
      </c>
      <c r="B531" s="3">
        <v>45761.381840277783</v>
      </c>
      <c r="C531" s="2" t="s">
        <v>858</v>
      </c>
      <c r="D531" s="2" t="s">
        <v>20</v>
      </c>
      <c r="E531" s="2" t="s">
        <v>76</v>
      </c>
      <c r="F531" s="4">
        <v>45000</v>
      </c>
      <c r="G531" s="5">
        <v>0.7</v>
      </c>
      <c r="H531" s="6">
        <v>0</v>
      </c>
      <c r="I531" s="7">
        <f t="shared" si="40"/>
        <v>31499.999999999996</v>
      </c>
      <c r="J531" s="7">
        <f t="shared" si="41"/>
        <v>0</v>
      </c>
      <c r="K531" s="7">
        <f t="shared" si="42"/>
        <v>31499.999999999996</v>
      </c>
      <c r="L531" s="4">
        <v>15000</v>
      </c>
      <c r="M531" s="7">
        <f t="shared" si="43"/>
        <v>46500</v>
      </c>
      <c r="N531" s="2" t="s">
        <v>59</v>
      </c>
      <c r="O531" t="s">
        <v>23</v>
      </c>
      <c r="P531" s="2" t="s">
        <v>2366</v>
      </c>
      <c r="Q531" s="2">
        <v>5</v>
      </c>
      <c r="R531" s="2" t="s">
        <v>35</v>
      </c>
      <c r="S531" t="str">
        <f t="shared" si="44"/>
        <v>Mon</v>
      </c>
      <c r="T531" t="str">
        <f>VLOOKUP(A531,Status!$A$2:$B$1867,2,FALSE)</f>
        <v>Completed</v>
      </c>
    </row>
    <row r="532" spans="1:20" x14ac:dyDescent="0.3">
      <c r="A532" s="2" t="s">
        <v>859</v>
      </c>
      <c r="B532" s="3">
        <v>45761.506712962961</v>
      </c>
      <c r="C532" s="2" t="s">
        <v>495</v>
      </c>
      <c r="D532" s="2" t="s">
        <v>186</v>
      </c>
      <c r="E532" s="2" t="s">
        <v>36</v>
      </c>
      <c r="F532" s="4">
        <v>13500</v>
      </c>
      <c r="G532" s="5">
        <v>1.6</v>
      </c>
      <c r="H532" s="6">
        <v>0</v>
      </c>
      <c r="I532" s="7">
        <f t="shared" si="40"/>
        <v>21600</v>
      </c>
      <c r="J532" s="7">
        <f t="shared" si="41"/>
        <v>0</v>
      </c>
      <c r="K532" s="7">
        <f t="shared" si="42"/>
        <v>21600</v>
      </c>
      <c r="L532" s="4">
        <v>87000</v>
      </c>
      <c r="M532" s="7">
        <f t="shared" si="43"/>
        <v>108600</v>
      </c>
      <c r="N532" s="2" t="s">
        <v>22</v>
      </c>
      <c r="O532" t="s">
        <v>23</v>
      </c>
      <c r="P532" s="2" t="s">
        <v>2368</v>
      </c>
      <c r="Q532" s="2">
        <v>3</v>
      </c>
      <c r="R532" s="2" t="s">
        <v>24</v>
      </c>
      <c r="S532" t="str">
        <f t="shared" si="44"/>
        <v>Mon</v>
      </c>
      <c r="T532" t="str">
        <f>VLOOKUP(A532,Status!$A$2:$B$1867,2,FALSE)</f>
        <v>Completed</v>
      </c>
    </row>
    <row r="533" spans="1:20" x14ac:dyDescent="0.3">
      <c r="A533" s="2" t="s">
        <v>860</v>
      </c>
      <c r="B533" s="3">
        <v>45761.630046296297</v>
      </c>
      <c r="C533" s="2" t="s">
        <v>713</v>
      </c>
      <c r="D533" s="2" t="s">
        <v>53</v>
      </c>
      <c r="E533" s="2" t="s">
        <v>171</v>
      </c>
      <c r="F533" s="4">
        <v>12000</v>
      </c>
      <c r="G533" s="5">
        <v>0.7</v>
      </c>
      <c r="H533" s="6">
        <v>0</v>
      </c>
      <c r="I533" s="7">
        <f t="shared" si="40"/>
        <v>8400</v>
      </c>
      <c r="J533" s="7">
        <f t="shared" si="41"/>
        <v>0</v>
      </c>
      <c r="K533" s="7">
        <f t="shared" si="42"/>
        <v>8400</v>
      </c>
      <c r="L533" s="4">
        <v>80000</v>
      </c>
      <c r="M533" s="7">
        <f t="shared" si="43"/>
        <v>88400</v>
      </c>
      <c r="N533" s="2" t="s">
        <v>29</v>
      </c>
      <c r="O533" t="s">
        <v>23</v>
      </c>
      <c r="P533" s="2" t="s">
        <v>2366</v>
      </c>
      <c r="Q533" s="2">
        <v>4</v>
      </c>
      <c r="R533" s="2" t="s">
        <v>24</v>
      </c>
      <c r="S533" t="str">
        <f t="shared" si="44"/>
        <v>Mon</v>
      </c>
      <c r="T533" t="str">
        <f>VLOOKUP(A533,Status!$A$2:$B$1867,2,FALSE)</f>
        <v>Completed</v>
      </c>
    </row>
    <row r="534" spans="1:20" x14ac:dyDescent="0.3">
      <c r="A534" s="2" t="s">
        <v>861</v>
      </c>
      <c r="B534" s="3">
        <v>45761.780092592591</v>
      </c>
      <c r="C534" s="2" t="s">
        <v>837</v>
      </c>
      <c r="D534" s="2" t="s">
        <v>99</v>
      </c>
      <c r="E534" s="2" t="s">
        <v>36</v>
      </c>
      <c r="F534" s="4">
        <v>13500</v>
      </c>
      <c r="G534" s="5">
        <v>1.3</v>
      </c>
      <c r="H534" s="6">
        <v>0</v>
      </c>
      <c r="I534" s="7">
        <f t="shared" si="40"/>
        <v>17550</v>
      </c>
      <c r="J534" s="7">
        <f t="shared" si="41"/>
        <v>0</v>
      </c>
      <c r="K534" s="7">
        <f t="shared" si="42"/>
        <v>17550</v>
      </c>
      <c r="L534" s="4">
        <v>97000</v>
      </c>
      <c r="M534" s="7">
        <f t="shared" si="43"/>
        <v>114550</v>
      </c>
      <c r="N534" s="2" t="s">
        <v>59</v>
      </c>
      <c r="O534" t="s">
        <v>23</v>
      </c>
      <c r="P534" s="2" t="s">
        <v>2369</v>
      </c>
      <c r="Q534" s="2">
        <v>3</v>
      </c>
      <c r="R534" s="2" t="s">
        <v>24</v>
      </c>
      <c r="S534" t="str">
        <f t="shared" si="44"/>
        <v>Mon</v>
      </c>
      <c r="T534" t="str">
        <f>VLOOKUP(A534,Status!$A$2:$B$1867,2,FALSE)</f>
        <v>Completed</v>
      </c>
    </row>
    <row r="535" spans="1:20" x14ac:dyDescent="0.3">
      <c r="A535" s="2" t="s">
        <v>862</v>
      </c>
      <c r="B535" s="3">
        <v>45761.862835648149</v>
      </c>
      <c r="C535" s="2" t="s">
        <v>523</v>
      </c>
      <c r="D535" s="2" t="s">
        <v>253</v>
      </c>
      <c r="E535" s="2" t="s">
        <v>183</v>
      </c>
      <c r="F535" s="4">
        <v>11000</v>
      </c>
      <c r="G535" s="5">
        <v>2</v>
      </c>
      <c r="H535" s="6">
        <v>0</v>
      </c>
      <c r="I535" s="7">
        <f t="shared" si="40"/>
        <v>22000</v>
      </c>
      <c r="J535" s="7">
        <f t="shared" si="41"/>
        <v>0</v>
      </c>
      <c r="K535" s="7">
        <f t="shared" si="42"/>
        <v>22000</v>
      </c>
      <c r="L535" s="4">
        <v>18000</v>
      </c>
      <c r="M535" s="7">
        <f t="shared" si="43"/>
        <v>40000</v>
      </c>
      <c r="N535" s="2" t="s">
        <v>22</v>
      </c>
      <c r="O535" t="s">
        <v>70</v>
      </c>
      <c r="P535" s="2" t="s">
        <v>2371</v>
      </c>
      <c r="Q535" s="2">
        <v>4</v>
      </c>
      <c r="R535" s="2" t="s">
        <v>24</v>
      </c>
      <c r="S535" t="str">
        <f t="shared" si="44"/>
        <v>Mon</v>
      </c>
      <c r="T535" t="str">
        <f>VLOOKUP(A535,Status!$A$2:$B$1867,2,FALSE)</f>
        <v>Returned</v>
      </c>
    </row>
    <row r="536" spans="1:20" x14ac:dyDescent="0.3">
      <c r="A536" s="2" t="s">
        <v>863</v>
      </c>
      <c r="B536" s="3">
        <v>45762.611435185187</v>
      </c>
      <c r="C536" s="2" t="s">
        <v>739</v>
      </c>
      <c r="D536" s="2" t="s">
        <v>151</v>
      </c>
      <c r="E536" s="2" t="s">
        <v>66</v>
      </c>
      <c r="F536" s="4">
        <v>46000</v>
      </c>
      <c r="G536" s="5">
        <v>0.4</v>
      </c>
      <c r="H536" s="6">
        <v>0</v>
      </c>
      <c r="I536" s="7">
        <f t="shared" si="40"/>
        <v>18400</v>
      </c>
      <c r="J536" s="7">
        <f t="shared" si="41"/>
        <v>0</v>
      </c>
      <c r="K536" s="7">
        <f t="shared" si="42"/>
        <v>18400</v>
      </c>
      <c r="L536" s="4">
        <v>68000</v>
      </c>
      <c r="M536" s="7">
        <f t="shared" si="43"/>
        <v>86400</v>
      </c>
      <c r="N536" s="2" t="s">
        <v>59</v>
      </c>
      <c r="O536" t="s">
        <v>116</v>
      </c>
      <c r="P536" s="2" t="s">
        <v>2371</v>
      </c>
      <c r="Q536" s="2">
        <v>5</v>
      </c>
      <c r="R536" s="2" t="s">
        <v>24</v>
      </c>
      <c r="S536" t="str">
        <f t="shared" si="44"/>
        <v>Tue</v>
      </c>
      <c r="T536" t="str">
        <f>VLOOKUP(A536,Status!$A$2:$B$1867,2,FALSE)</f>
        <v>Cancelled</v>
      </c>
    </row>
    <row r="537" spans="1:20" x14ac:dyDescent="0.3">
      <c r="A537" s="2" t="s">
        <v>864</v>
      </c>
      <c r="B537" s="3">
        <v>45763.167569444442</v>
      </c>
      <c r="C537" s="2" t="s">
        <v>434</v>
      </c>
      <c r="D537" s="2" t="s">
        <v>49</v>
      </c>
      <c r="E537" s="2" t="s">
        <v>42</v>
      </c>
      <c r="F537" s="4">
        <v>40000</v>
      </c>
      <c r="G537" s="5">
        <v>1.1000000000000001</v>
      </c>
      <c r="H537" s="6">
        <v>0</v>
      </c>
      <c r="I537" s="7">
        <f t="shared" si="40"/>
        <v>44000</v>
      </c>
      <c r="J537" s="7">
        <f t="shared" si="41"/>
        <v>0</v>
      </c>
      <c r="K537" s="7">
        <f t="shared" si="42"/>
        <v>44000</v>
      </c>
      <c r="L537" s="4">
        <v>18000</v>
      </c>
      <c r="M537" s="7">
        <f t="shared" si="43"/>
        <v>62000</v>
      </c>
      <c r="N537" s="2" t="s">
        <v>22</v>
      </c>
      <c r="O537" t="s">
        <v>23</v>
      </c>
      <c r="P537" s="2" t="s">
        <v>2367</v>
      </c>
      <c r="Q537" s="2">
        <v>1</v>
      </c>
      <c r="R537" s="2" t="s">
        <v>24</v>
      </c>
      <c r="S537" t="str">
        <f t="shared" si="44"/>
        <v>Wed</v>
      </c>
      <c r="T537" t="str">
        <f>VLOOKUP(A537,Status!$A$2:$B$1867,2,FALSE)</f>
        <v>Completed</v>
      </c>
    </row>
    <row r="538" spans="1:20" x14ac:dyDescent="0.3">
      <c r="A538" s="2" t="s">
        <v>865</v>
      </c>
      <c r="B538" s="3">
        <v>45764.271423611113</v>
      </c>
      <c r="C538" s="2" t="s">
        <v>866</v>
      </c>
      <c r="D538" s="2" t="s">
        <v>161</v>
      </c>
      <c r="E538" s="2" t="s">
        <v>46</v>
      </c>
      <c r="F538" s="4">
        <v>10500</v>
      </c>
      <c r="G538" s="5">
        <v>1.7</v>
      </c>
      <c r="H538" s="6">
        <v>0</v>
      </c>
      <c r="I538" s="7">
        <f t="shared" si="40"/>
        <v>17850</v>
      </c>
      <c r="J538" s="7">
        <f t="shared" si="41"/>
        <v>0</v>
      </c>
      <c r="K538" s="7">
        <f t="shared" si="42"/>
        <v>17850</v>
      </c>
      <c r="L538" s="4">
        <v>46000</v>
      </c>
      <c r="M538" s="7">
        <f t="shared" si="43"/>
        <v>63850</v>
      </c>
      <c r="N538" s="2" t="s">
        <v>22</v>
      </c>
      <c r="O538" t="s">
        <v>23</v>
      </c>
      <c r="P538" s="2" t="s">
        <v>2371</v>
      </c>
      <c r="Q538" s="2">
        <v>2</v>
      </c>
      <c r="R538" s="2" t="s">
        <v>24</v>
      </c>
      <c r="S538" t="str">
        <f t="shared" si="44"/>
        <v>Thu</v>
      </c>
      <c r="T538" t="str">
        <f>VLOOKUP(A538,Status!$A$2:$B$1867,2,FALSE)</f>
        <v>Completed</v>
      </c>
    </row>
    <row r="539" spans="1:20" x14ac:dyDescent="0.3">
      <c r="A539" s="2" t="s">
        <v>867</v>
      </c>
      <c r="B539" s="3">
        <v>45764.322164351863</v>
      </c>
      <c r="C539" s="2" t="s">
        <v>868</v>
      </c>
      <c r="D539" s="2" t="s">
        <v>99</v>
      </c>
      <c r="E539" s="2" t="s">
        <v>144</v>
      </c>
      <c r="F539" s="4">
        <v>10000</v>
      </c>
      <c r="G539" s="5">
        <v>0.3</v>
      </c>
      <c r="H539" s="6">
        <v>0</v>
      </c>
      <c r="I539" s="7">
        <f t="shared" si="40"/>
        <v>3000</v>
      </c>
      <c r="J539" s="7">
        <f t="shared" si="41"/>
        <v>0</v>
      </c>
      <c r="K539" s="7">
        <f t="shared" si="42"/>
        <v>3000</v>
      </c>
      <c r="L539" s="4">
        <v>97000</v>
      </c>
      <c r="M539" s="7">
        <f t="shared" si="43"/>
        <v>100000</v>
      </c>
      <c r="N539" s="2" t="s">
        <v>59</v>
      </c>
      <c r="O539" t="s">
        <v>70</v>
      </c>
      <c r="P539" s="2" t="s">
        <v>2366</v>
      </c>
      <c r="Q539" s="2">
        <v>2</v>
      </c>
      <c r="R539" s="2" t="s">
        <v>24</v>
      </c>
      <c r="S539" t="str">
        <f t="shared" si="44"/>
        <v>Thu</v>
      </c>
      <c r="T539" t="str">
        <f>VLOOKUP(A539,Status!$A$2:$B$1867,2,FALSE)</f>
        <v>Returned</v>
      </c>
    </row>
    <row r="540" spans="1:20" x14ac:dyDescent="0.3">
      <c r="A540" s="2" t="s">
        <v>869</v>
      </c>
      <c r="B540" s="3">
        <v>45765.360706018517</v>
      </c>
      <c r="C540" s="2" t="s">
        <v>193</v>
      </c>
      <c r="D540" s="2" t="s">
        <v>99</v>
      </c>
      <c r="E540" s="2" t="s">
        <v>36</v>
      </c>
      <c r="F540" s="4">
        <v>13500</v>
      </c>
      <c r="G540" s="5">
        <v>1.1000000000000001</v>
      </c>
      <c r="H540" s="6">
        <v>0</v>
      </c>
      <c r="I540" s="7">
        <f t="shared" si="40"/>
        <v>14850.000000000002</v>
      </c>
      <c r="J540" s="7">
        <f t="shared" si="41"/>
        <v>0</v>
      </c>
      <c r="K540" s="7">
        <f t="shared" si="42"/>
        <v>14850.000000000002</v>
      </c>
      <c r="L540" s="4">
        <v>97000</v>
      </c>
      <c r="M540" s="7">
        <f t="shared" si="43"/>
        <v>111850</v>
      </c>
      <c r="N540" s="2" t="s">
        <v>34</v>
      </c>
      <c r="O540" t="s">
        <v>23</v>
      </c>
      <c r="P540" s="2" t="s">
        <v>2367</v>
      </c>
      <c r="Q540" s="2">
        <v>3</v>
      </c>
      <c r="R540" s="2" t="s">
        <v>24</v>
      </c>
      <c r="S540" t="str">
        <f t="shared" si="44"/>
        <v>Fri</v>
      </c>
      <c r="T540" t="str">
        <f>VLOOKUP(A540,Status!$A$2:$B$1867,2,FALSE)</f>
        <v>Completed</v>
      </c>
    </row>
    <row r="541" spans="1:20" x14ac:dyDescent="0.3">
      <c r="A541" s="2" t="s">
        <v>870</v>
      </c>
      <c r="B541" s="3">
        <v>45767.854375000003</v>
      </c>
      <c r="C541" s="2" t="s">
        <v>138</v>
      </c>
      <c r="D541" s="2" t="s">
        <v>69</v>
      </c>
      <c r="E541" s="2" t="s">
        <v>46</v>
      </c>
      <c r="F541" s="4">
        <v>10500</v>
      </c>
      <c r="G541" s="5">
        <v>1.8</v>
      </c>
      <c r="H541" s="6">
        <v>0</v>
      </c>
      <c r="I541" s="7">
        <f t="shared" si="40"/>
        <v>18900</v>
      </c>
      <c r="J541" s="7">
        <f t="shared" si="41"/>
        <v>0</v>
      </c>
      <c r="K541" s="7">
        <f t="shared" si="42"/>
        <v>18900</v>
      </c>
      <c r="L541" s="4">
        <v>87000</v>
      </c>
      <c r="M541" s="7">
        <f t="shared" si="43"/>
        <v>105900</v>
      </c>
      <c r="N541" s="2" t="s">
        <v>22</v>
      </c>
      <c r="O541" t="s">
        <v>23</v>
      </c>
      <c r="P541" s="2" t="s">
        <v>2367</v>
      </c>
      <c r="Q541" s="2">
        <v>4</v>
      </c>
      <c r="R541" s="2" t="s">
        <v>24</v>
      </c>
      <c r="S541" t="str">
        <f t="shared" si="44"/>
        <v>Sun</v>
      </c>
      <c r="T541" t="str">
        <f>VLOOKUP(A541,Status!$A$2:$B$1867,2,FALSE)</f>
        <v>Completed</v>
      </c>
    </row>
    <row r="542" spans="1:20" x14ac:dyDescent="0.3">
      <c r="A542" s="2" t="s">
        <v>871</v>
      </c>
      <c r="B542" s="3">
        <v>45769.489189814813</v>
      </c>
      <c r="C542" s="2" t="s">
        <v>362</v>
      </c>
      <c r="D542" s="2" t="s">
        <v>27</v>
      </c>
      <c r="E542" s="2" t="s">
        <v>21</v>
      </c>
      <c r="F542" s="4">
        <v>10000</v>
      </c>
      <c r="G542" s="5">
        <v>1.6</v>
      </c>
      <c r="H542" s="6">
        <v>0</v>
      </c>
      <c r="I542" s="7">
        <f t="shared" si="40"/>
        <v>16000</v>
      </c>
      <c r="J542" s="7">
        <f t="shared" si="41"/>
        <v>0</v>
      </c>
      <c r="K542" s="7">
        <f t="shared" si="42"/>
        <v>16000</v>
      </c>
      <c r="L542" s="4">
        <v>17000</v>
      </c>
      <c r="M542" s="7">
        <f t="shared" si="43"/>
        <v>33000</v>
      </c>
      <c r="N542" s="2" t="s">
        <v>22</v>
      </c>
      <c r="O542" t="s">
        <v>23</v>
      </c>
      <c r="P542" s="2" t="s">
        <v>2369</v>
      </c>
      <c r="Q542" s="2">
        <v>2</v>
      </c>
      <c r="R542" s="2" t="s">
        <v>24</v>
      </c>
      <c r="S542" t="str">
        <f t="shared" si="44"/>
        <v>Tue</v>
      </c>
      <c r="T542" t="str">
        <f>VLOOKUP(A542,Status!$A$2:$B$1867,2,FALSE)</f>
        <v>Completed</v>
      </c>
    </row>
    <row r="543" spans="1:20" x14ac:dyDescent="0.3">
      <c r="A543" s="2" t="s">
        <v>872</v>
      </c>
      <c r="B543" s="3">
        <v>45771.55097222222</v>
      </c>
      <c r="C543" s="2" t="s">
        <v>266</v>
      </c>
      <c r="D543" s="2" t="s">
        <v>88</v>
      </c>
      <c r="E543" s="2" t="s">
        <v>42</v>
      </c>
      <c r="F543" s="4">
        <v>40000</v>
      </c>
      <c r="G543" s="5">
        <v>0.5</v>
      </c>
      <c r="H543" s="6">
        <v>0</v>
      </c>
      <c r="I543" s="7">
        <f t="shared" si="40"/>
        <v>20000</v>
      </c>
      <c r="J543" s="7">
        <f t="shared" si="41"/>
        <v>0</v>
      </c>
      <c r="K543" s="7">
        <f t="shared" si="42"/>
        <v>20000</v>
      </c>
      <c r="L543" s="4">
        <v>49000</v>
      </c>
      <c r="M543" s="7">
        <f t="shared" si="43"/>
        <v>69000</v>
      </c>
      <c r="N543" s="2" t="s">
        <v>34</v>
      </c>
      <c r="O543" t="s">
        <v>23</v>
      </c>
      <c r="P543" s="2" t="s">
        <v>2367</v>
      </c>
      <c r="Q543" s="2">
        <v>3</v>
      </c>
      <c r="R543" s="2" t="s">
        <v>24</v>
      </c>
      <c r="S543" t="str">
        <f t="shared" si="44"/>
        <v>Thu</v>
      </c>
      <c r="T543" t="str">
        <f>VLOOKUP(A543,Status!$A$2:$B$1867,2,FALSE)</f>
        <v>Completed</v>
      </c>
    </row>
    <row r="544" spans="1:20" x14ac:dyDescent="0.3">
      <c r="A544" s="2" t="s">
        <v>872</v>
      </c>
      <c r="B544" s="3">
        <v>45771.55097222222</v>
      </c>
      <c r="C544" s="2" t="s">
        <v>266</v>
      </c>
      <c r="D544" s="2" t="s">
        <v>88</v>
      </c>
      <c r="E544" s="2" t="s">
        <v>28</v>
      </c>
      <c r="F544" s="4">
        <v>15000</v>
      </c>
      <c r="G544" s="5">
        <v>0.5</v>
      </c>
      <c r="H544" s="6">
        <v>0</v>
      </c>
      <c r="I544" s="7">
        <f t="shared" si="40"/>
        <v>7500</v>
      </c>
      <c r="J544" s="7">
        <f t="shared" si="41"/>
        <v>0</v>
      </c>
      <c r="K544" s="7">
        <f t="shared" si="42"/>
        <v>7500</v>
      </c>
      <c r="L544" s="4">
        <v>0</v>
      </c>
      <c r="M544" s="7">
        <f t="shared" si="43"/>
        <v>7500</v>
      </c>
      <c r="N544" s="2" t="s">
        <v>34</v>
      </c>
      <c r="O544" t="s">
        <v>23</v>
      </c>
      <c r="P544" s="2" t="s">
        <v>2367</v>
      </c>
      <c r="Q544" s="2">
        <v>3</v>
      </c>
      <c r="R544" s="2" t="s">
        <v>24</v>
      </c>
      <c r="S544" t="str">
        <f t="shared" si="44"/>
        <v>Thu</v>
      </c>
      <c r="T544" t="str">
        <f>VLOOKUP(A544,Status!$A$2:$B$1867,2,FALSE)</f>
        <v>Completed</v>
      </c>
    </row>
    <row r="545" spans="1:20" x14ac:dyDescent="0.3">
      <c r="A545" s="2" t="s">
        <v>873</v>
      </c>
      <c r="B545" s="3">
        <v>45772.004120370373</v>
      </c>
      <c r="C545" s="2" t="s">
        <v>874</v>
      </c>
      <c r="D545" s="2" t="s">
        <v>41</v>
      </c>
      <c r="E545" s="2" t="s">
        <v>54</v>
      </c>
      <c r="F545" s="4">
        <v>14000</v>
      </c>
      <c r="G545" s="5">
        <v>0.9</v>
      </c>
      <c r="H545" s="6">
        <v>5</v>
      </c>
      <c r="I545" s="7">
        <f t="shared" si="40"/>
        <v>12600</v>
      </c>
      <c r="J545" s="7">
        <f t="shared" si="41"/>
        <v>630</v>
      </c>
      <c r="K545" s="7">
        <f t="shared" si="42"/>
        <v>11970</v>
      </c>
      <c r="L545" s="4">
        <v>93000</v>
      </c>
      <c r="M545" s="7">
        <f t="shared" si="43"/>
        <v>104970</v>
      </c>
      <c r="N545" s="2" t="s">
        <v>59</v>
      </c>
      <c r="O545" t="s">
        <v>23</v>
      </c>
      <c r="P545" s="2" t="s">
        <v>2367</v>
      </c>
      <c r="Q545" s="2">
        <v>1</v>
      </c>
      <c r="R545" s="2" t="s">
        <v>35</v>
      </c>
      <c r="S545" t="str">
        <f t="shared" si="44"/>
        <v>Fri</v>
      </c>
      <c r="T545" t="str">
        <f>VLOOKUP(A545,Status!$A$2:$B$1867,2,FALSE)</f>
        <v>Completed</v>
      </c>
    </row>
    <row r="546" spans="1:20" x14ac:dyDescent="0.3">
      <c r="A546" s="2" t="s">
        <v>873</v>
      </c>
      <c r="B546" s="3">
        <v>45772.004120370373</v>
      </c>
      <c r="C546" s="2" t="s">
        <v>874</v>
      </c>
      <c r="D546" s="2" t="s">
        <v>41</v>
      </c>
      <c r="E546" s="2" t="s">
        <v>100</v>
      </c>
      <c r="F546" s="4">
        <v>10000</v>
      </c>
      <c r="G546" s="5">
        <v>1.1000000000000001</v>
      </c>
      <c r="H546" s="6">
        <v>5</v>
      </c>
      <c r="I546" s="7">
        <f t="shared" si="40"/>
        <v>11000</v>
      </c>
      <c r="J546" s="7">
        <f t="shared" si="41"/>
        <v>550</v>
      </c>
      <c r="K546" s="7">
        <f t="shared" si="42"/>
        <v>10450</v>
      </c>
      <c r="L546" s="4">
        <v>0</v>
      </c>
      <c r="M546" s="7">
        <f t="shared" si="43"/>
        <v>10450</v>
      </c>
      <c r="N546" s="2" t="s">
        <v>59</v>
      </c>
      <c r="O546" t="s">
        <v>23</v>
      </c>
      <c r="P546" s="2" t="s">
        <v>2367</v>
      </c>
      <c r="Q546" s="2">
        <v>1</v>
      </c>
      <c r="R546" s="2" t="s">
        <v>35</v>
      </c>
      <c r="S546" t="str">
        <f t="shared" si="44"/>
        <v>Fri</v>
      </c>
      <c r="T546" t="str">
        <f>VLOOKUP(A546,Status!$A$2:$B$1867,2,FALSE)</f>
        <v>Completed</v>
      </c>
    </row>
    <row r="547" spans="1:20" x14ac:dyDescent="0.3">
      <c r="A547" s="2" t="s">
        <v>875</v>
      </c>
      <c r="B547" s="3">
        <v>45772.013657407413</v>
      </c>
      <c r="C547" s="2" t="s">
        <v>252</v>
      </c>
      <c r="D547" s="2" t="s">
        <v>253</v>
      </c>
      <c r="E547" s="2" t="s">
        <v>76</v>
      </c>
      <c r="F547" s="4">
        <v>45000</v>
      </c>
      <c r="G547" s="5">
        <v>2.2000000000000002</v>
      </c>
      <c r="H547" s="6">
        <v>5</v>
      </c>
      <c r="I547" s="7">
        <f t="shared" si="40"/>
        <v>99000.000000000015</v>
      </c>
      <c r="J547" s="7">
        <f t="shared" si="41"/>
        <v>4950.0000000000009</v>
      </c>
      <c r="K547" s="7">
        <f t="shared" si="42"/>
        <v>94050.000000000015</v>
      </c>
      <c r="L547" s="4">
        <v>18000</v>
      </c>
      <c r="M547" s="7">
        <f t="shared" si="43"/>
        <v>112050.00000000001</v>
      </c>
      <c r="N547" s="2" t="s">
        <v>59</v>
      </c>
      <c r="O547" t="s">
        <v>23</v>
      </c>
      <c r="P547" s="2" t="s">
        <v>2367</v>
      </c>
      <c r="Q547" s="2">
        <v>2</v>
      </c>
      <c r="R547" s="2" t="s">
        <v>24</v>
      </c>
      <c r="S547" t="str">
        <f t="shared" si="44"/>
        <v>Fri</v>
      </c>
      <c r="T547" t="str">
        <f>VLOOKUP(A547,Status!$A$2:$B$1867,2,FALSE)</f>
        <v>Completed</v>
      </c>
    </row>
    <row r="548" spans="1:20" x14ac:dyDescent="0.3">
      <c r="A548" s="2" t="s">
        <v>876</v>
      </c>
      <c r="B548" s="3">
        <v>45772.093761574077</v>
      </c>
      <c r="C548" s="2" t="s">
        <v>391</v>
      </c>
      <c r="D548" s="2" t="s">
        <v>27</v>
      </c>
      <c r="E548" s="2" t="s">
        <v>183</v>
      </c>
      <c r="F548" s="4">
        <v>11000</v>
      </c>
      <c r="G548" s="5">
        <v>1.8</v>
      </c>
      <c r="H548" s="6">
        <v>5</v>
      </c>
      <c r="I548" s="7">
        <f t="shared" si="40"/>
        <v>19800</v>
      </c>
      <c r="J548" s="7">
        <f t="shared" si="41"/>
        <v>990</v>
      </c>
      <c r="K548" s="7">
        <f t="shared" si="42"/>
        <v>18810</v>
      </c>
      <c r="L548" s="4">
        <v>17000</v>
      </c>
      <c r="M548" s="7">
        <f t="shared" si="43"/>
        <v>35810</v>
      </c>
      <c r="N548" s="2" t="s">
        <v>22</v>
      </c>
      <c r="O548" t="s">
        <v>23</v>
      </c>
      <c r="P548" s="2" t="s">
        <v>2366</v>
      </c>
      <c r="Q548" s="2">
        <v>5</v>
      </c>
      <c r="R548" s="2" t="s">
        <v>24</v>
      </c>
      <c r="S548" t="str">
        <f t="shared" si="44"/>
        <v>Fri</v>
      </c>
      <c r="T548" t="str">
        <f>VLOOKUP(A548,Status!$A$2:$B$1867,2,FALSE)</f>
        <v>Completed</v>
      </c>
    </row>
    <row r="549" spans="1:20" x14ac:dyDescent="0.3">
      <c r="A549" s="2" t="s">
        <v>877</v>
      </c>
      <c r="B549" s="3">
        <v>45772.099502314813</v>
      </c>
      <c r="C549" s="2" t="s">
        <v>479</v>
      </c>
      <c r="D549" s="2" t="s">
        <v>45</v>
      </c>
      <c r="E549" s="2" t="s">
        <v>42</v>
      </c>
      <c r="F549" s="4">
        <v>40000</v>
      </c>
      <c r="G549" s="5">
        <v>1.4</v>
      </c>
      <c r="H549" s="6">
        <v>5</v>
      </c>
      <c r="I549" s="7">
        <f t="shared" si="40"/>
        <v>56000</v>
      </c>
      <c r="J549" s="7">
        <f t="shared" si="41"/>
        <v>2800</v>
      </c>
      <c r="K549" s="7">
        <f t="shared" si="42"/>
        <v>53200</v>
      </c>
      <c r="L549" s="4">
        <v>43000</v>
      </c>
      <c r="M549" s="7">
        <f t="shared" si="43"/>
        <v>96200</v>
      </c>
      <c r="N549" s="2" t="s">
        <v>29</v>
      </c>
      <c r="O549" t="s">
        <v>116</v>
      </c>
      <c r="P549" s="2" t="s">
        <v>2371</v>
      </c>
      <c r="Q549" s="2">
        <v>2</v>
      </c>
      <c r="R549" s="2" t="s">
        <v>24</v>
      </c>
      <c r="S549" t="str">
        <f t="shared" si="44"/>
        <v>Fri</v>
      </c>
      <c r="T549" t="str">
        <f>VLOOKUP(A549,Status!$A$2:$B$1867,2,FALSE)</f>
        <v>Cancelled</v>
      </c>
    </row>
    <row r="550" spans="1:20" x14ac:dyDescent="0.3">
      <c r="A550" s="2" t="s">
        <v>878</v>
      </c>
      <c r="B550" s="3">
        <v>45772.19332175926</v>
      </c>
      <c r="C550" s="2" t="s">
        <v>121</v>
      </c>
      <c r="D550" s="2" t="s">
        <v>95</v>
      </c>
      <c r="E550" s="2" t="s">
        <v>162</v>
      </c>
      <c r="F550" s="4">
        <v>115000</v>
      </c>
      <c r="G550" s="5">
        <v>0.9</v>
      </c>
      <c r="H550" s="6">
        <v>5</v>
      </c>
      <c r="I550" s="7">
        <f t="shared" si="40"/>
        <v>103500</v>
      </c>
      <c r="J550" s="7">
        <f t="shared" si="41"/>
        <v>5175</v>
      </c>
      <c r="K550" s="7">
        <f t="shared" si="42"/>
        <v>98325</v>
      </c>
      <c r="L550" s="4">
        <v>85000</v>
      </c>
      <c r="M550" s="7">
        <f t="shared" si="43"/>
        <v>183325</v>
      </c>
      <c r="N550" s="2" t="s">
        <v>22</v>
      </c>
      <c r="O550" t="s">
        <v>23</v>
      </c>
      <c r="P550" s="2" t="s">
        <v>2368</v>
      </c>
      <c r="Q550" s="2">
        <v>5</v>
      </c>
      <c r="R550" s="2" t="s">
        <v>35</v>
      </c>
      <c r="S550" t="str">
        <f t="shared" si="44"/>
        <v>Fri</v>
      </c>
      <c r="T550" t="str">
        <f>VLOOKUP(A550,Status!$A$2:$B$1867,2,FALSE)</f>
        <v>Completed</v>
      </c>
    </row>
    <row r="551" spans="1:20" x14ac:dyDescent="0.3">
      <c r="A551" s="2" t="s">
        <v>879</v>
      </c>
      <c r="B551" s="3">
        <v>45772.198587962957</v>
      </c>
      <c r="C551" s="2" t="s">
        <v>773</v>
      </c>
      <c r="D551" s="2" t="s">
        <v>168</v>
      </c>
      <c r="E551" s="2" t="s">
        <v>28</v>
      </c>
      <c r="F551" s="4">
        <v>15000</v>
      </c>
      <c r="G551" s="5">
        <v>0.7</v>
      </c>
      <c r="H551" s="6">
        <v>5</v>
      </c>
      <c r="I551" s="7">
        <f t="shared" si="40"/>
        <v>10500</v>
      </c>
      <c r="J551" s="7">
        <f t="shared" si="41"/>
        <v>525</v>
      </c>
      <c r="K551" s="7">
        <f t="shared" si="42"/>
        <v>9975</v>
      </c>
      <c r="L551" s="4">
        <v>56000</v>
      </c>
      <c r="M551" s="7">
        <f t="shared" si="43"/>
        <v>65975</v>
      </c>
      <c r="N551" s="2" t="s">
        <v>29</v>
      </c>
      <c r="O551" t="s">
        <v>23</v>
      </c>
      <c r="P551" s="2" t="s">
        <v>2369</v>
      </c>
      <c r="Q551" s="2">
        <v>3</v>
      </c>
      <c r="R551" s="2" t="s">
        <v>24</v>
      </c>
      <c r="S551" t="str">
        <f t="shared" si="44"/>
        <v>Fri</v>
      </c>
      <c r="T551" t="str">
        <f>VLOOKUP(A551,Status!$A$2:$B$1867,2,FALSE)</f>
        <v>Completed</v>
      </c>
    </row>
    <row r="552" spans="1:20" x14ac:dyDescent="0.3">
      <c r="A552" s="2" t="s">
        <v>880</v>
      </c>
      <c r="B552" s="3">
        <v>45772.240578703713</v>
      </c>
      <c r="C552" s="2" t="s">
        <v>158</v>
      </c>
      <c r="D552" s="2" t="s">
        <v>41</v>
      </c>
      <c r="E552" s="2" t="s">
        <v>96</v>
      </c>
      <c r="F552" s="4">
        <v>9500</v>
      </c>
      <c r="G552" s="5">
        <v>2.2999999999999998</v>
      </c>
      <c r="H552" s="6">
        <v>5</v>
      </c>
      <c r="I552" s="7">
        <f t="shared" si="40"/>
        <v>21850</v>
      </c>
      <c r="J552" s="7">
        <f t="shared" si="41"/>
        <v>1092.5</v>
      </c>
      <c r="K552" s="7">
        <f t="shared" si="42"/>
        <v>20757.5</v>
      </c>
      <c r="L552" s="4">
        <v>93000</v>
      </c>
      <c r="M552" s="7">
        <f t="shared" si="43"/>
        <v>113757.5</v>
      </c>
      <c r="N552" s="2" t="s">
        <v>34</v>
      </c>
      <c r="O552" t="s">
        <v>23</v>
      </c>
      <c r="P552" s="2" t="s">
        <v>2371</v>
      </c>
      <c r="Q552" s="2">
        <v>1</v>
      </c>
      <c r="R552" s="2" t="s">
        <v>24</v>
      </c>
      <c r="S552" t="str">
        <f t="shared" si="44"/>
        <v>Fri</v>
      </c>
      <c r="T552" t="str">
        <f>VLOOKUP(A552,Status!$A$2:$B$1867,2,FALSE)</f>
        <v>Completed</v>
      </c>
    </row>
    <row r="553" spans="1:20" x14ac:dyDescent="0.3">
      <c r="A553" s="2" t="s">
        <v>881</v>
      </c>
      <c r="B553" s="3">
        <v>45772.334907407407</v>
      </c>
      <c r="C553" s="2" t="s">
        <v>882</v>
      </c>
      <c r="D553" s="2" t="s">
        <v>119</v>
      </c>
      <c r="E553" s="2" t="s">
        <v>33</v>
      </c>
      <c r="F553" s="4">
        <v>20000</v>
      </c>
      <c r="G553" s="5">
        <v>1.3</v>
      </c>
      <c r="H553" s="6">
        <v>5</v>
      </c>
      <c r="I553" s="7">
        <f t="shared" si="40"/>
        <v>26000</v>
      </c>
      <c r="J553" s="7">
        <f t="shared" si="41"/>
        <v>1300</v>
      </c>
      <c r="K553" s="7">
        <f t="shared" si="42"/>
        <v>24700</v>
      </c>
      <c r="L553" s="4">
        <v>84000</v>
      </c>
      <c r="M553" s="7">
        <f t="shared" si="43"/>
        <v>108700</v>
      </c>
      <c r="N553" s="2" t="s">
        <v>34</v>
      </c>
      <c r="O553" t="s">
        <v>23</v>
      </c>
      <c r="P553" s="2" t="s">
        <v>2371</v>
      </c>
      <c r="Q553" s="2">
        <v>1</v>
      </c>
      <c r="R553" s="2" t="s">
        <v>35</v>
      </c>
      <c r="S553" t="str">
        <f t="shared" si="44"/>
        <v>Fri</v>
      </c>
      <c r="T553" t="str">
        <f>VLOOKUP(A553,Status!$A$2:$B$1867,2,FALSE)</f>
        <v>Completed</v>
      </c>
    </row>
    <row r="554" spans="1:20" x14ac:dyDescent="0.3">
      <c r="A554" s="2" t="s">
        <v>883</v>
      </c>
      <c r="B554" s="3">
        <v>45772.345717592587</v>
      </c>
      <c r="C554" s="2" t="s">
        <v>84</v>
      </c>
      <c r="D554" s="2" t="s">
        <v>85</v>
      </c>
      <c r="E554" s="2" t="s">
        <v>96</v>
      </c>
      <c r="F554" s="4">
        <v>9500</v>
      </c>
      <c r="G554" s="5">
        <v>1</v>
      </c>
      <c r="H554" s="6">
        <v>5</v>
      </c>
      <c r="I554" s="7">
        <f t="shared" si="40"/>
        <v>9500</v>
      </c>
      <c r="J554" s="7">
        <f t="shared" si="41"/>
        <v>475</v>
      </c>
      <c r="K554" s="7">
        <f t="shared" si="42"/>
        <v>9025</v>
      </c>
      <c r="L554" s="4">
        <v>30000</v>
      </c>
      <c r="M554" s="7">
        <f t="shared" si="43"/>
        <v>39025</v>
      </c>
      <c r="N554" s="2" t="s">
        <v>59</v>
      </c>
      <c r="O554" t="s">
        <v>23</v>
      </c>
      <c r="P554" s="2" t="s">
        <v>2369</v>
      </c>
      <c r="Q554" s="2">
        <v>3</v>
      </c>
      <c r="R554" s="2" t="s">
        <v>24</v>
      </c>
      <c r="S554" t="str">
        <f t="shared" si="44"/>
        <v>Fri</v>
      </c>
      <c r="T554" t="str">
        <f>VLOOKUP(A554,Status!$A$2:$B$1867,2,FALSE)</f>
        <v>Completed</v>
      </c>
    </row>
    <row r="555" spans="1:20" x14ac:dyDescent="0.3">
      <c r="A555" s="2" t="s">
        <v>884</v>
      </c>
      <c r="B555" s="3">
        <v>45772.367210648154</v>
      </c>
      <c r="C555" s="2" t="s">
        <v>322</v>
      </c>
      <c r="D555" s="2" t="s">
        <v>20</v>
      </c>
      <c r="E555" s="2" t="s">
        <v>191</v>
      </c>
      <c r="F555" s="4">
        <v>15500</v>
      </c>
      <c r="G555" s="5">
        <v>0.3</v>
      </c>
      <c r="H555" s="6">
        <v>5</v>
      </c>
      <c r="I555" s="7">
        <f t="shared" si="40"/>
        <v>4650</v>
      </c>
      <c r="J555" s="7">
        <f t="shared" si="41"/>
        <v>232.5</v>
      </c>
      <c r="K555" s="7">
        <f t="shared" si="42"/>
        <v>4417.5</v>
      </c>
      <c r="L555" s="4">
        <v>15000</v>
      </c>
      <c r="M555" s="7">
        <f t="shared" si="43"/>
        <v>19417.5</v>
      </c>
      <c r="N555" s="2" t="s">
        <v>22</v>
      </c>
      <c r="O555" t="s">
        <v>23</v>
      </c>
      <c r="P555" s="2" t="s">
        <v>2369</v>
      </c>
      <c r="Q555" s="2">
        <v>1</v>
      </c>
      <c r="R555" s="2" t="s">
        <v>35</v>
      </c>
      <c r="S555" t="str">
        <f t="shared" si="44"/>
        <v>Fri</v>
      </c>
      <c r="T555" t="str">
        <f>VLOOKUP(A555,Status!$A$2:$B$1867,2,FALSE)</f>
        <v>Completed</v>
      </c>
    </row>
    <row r="556" spans="1:20" x14ac:dyDescent="0.3">
      <c r="A556" s="2" t="s">
        <v>885</v>
      </c>
      <c r="B556" s="3">
        <v>45772.433888888889</v>
      </c>
      <c r="C556" s="2" t="s">
        <v>92</v>
      </c>
      <c r="D556" s="2" t="s">
        <v>62</v>
      </c>
      <c r="E556" s="2" t="s">
        <v>183</v>
      </c>
      <c r="F556" s="4">
        <v>11000</v>
      </c>
      <c r="G556" s="5">
        <v>0.7</v>
      </c>
      <c r="H556" s="6">
        <v>5</v>
      </c>
      <c r="I556" s="7">
        <f t="shared" si="40"/>
        <v>7699.9999999999991</v>
      </c>
      <c r="J556" s="7">
        <f t="shared" si="41"/>
        <v>385</v>
      </c>
      <c r="K556" s="7">
        <f t="shared" si="42"/>
        <v>7314.9999999999991</v>
      </c>
      <c r="L556" s="4">
        <v>59000</v>
      </c>
      <c r="M556" s="7">
        <f t="shared" si="43"/>
        <v>66315</v>
      </c>
      <c r="N556" s="2" t="s">
        <v>22</v>
      </c>
      <c r="O556" t="s">
        <v>70</v>
      </c>
      <c r="P556" s="2" t="s">
        <v>2367</v>
      </c>
      <c r="Q556" s="2">
        <v>4</v>
      </c>
      <c r="R556" s="2" t="s">
        <v>24</v>
      </c>
      <c r="S556" t="str">
        <f t="shared" si="44"/>
        <v>Fri</v>
      </c>
      <c r="T556" t="str">
        <f>VLOOKUP(A556,Status!$A$2:$B$1867,2,FALSE)</f>
        <v>Returned</v>
      </c>
    </row>
    <row r="557" spans="1:20" x14ac:dyDescent="0.3">
      <c r="A557" s="2" t="s">
        <v>886</v>
      </c>
      <c r="B557" s="3">
        <v>45772.453136574077</v>
      </c>
      <c r="C557" s="2" t="s">
        <v>542</v>
      </c>
      <c r="D557" s="2" t="s">
        <v>253</v>
      </c>
      <c r="E557" s="2" t="s">
        <v>191</v>
      </c>
      <c r="F557" s="4">
        <v>15500</v>
      </c>
      <c r="G557" s="5">
        <v>0.3</v>
      </c>
      <c r="H557" s="6">
        <v>5</v>
      </c>
      <c r="I557" s="7">
        <f t="shared" si="40"/>
        <v>4650</v>
      </c>
      <c r="J557" s="7">
        <f t="shared" si="41"/>
        <v>232.5</v>
      </c>
      <c r="K557" s="7">
        <f t="shared" si="42"/>
        <v>4417.5</v>
      </c>
      <c r="L557" s="4">
        <v>18000</v>
      </c>
      <c r="M557" s="7">
        <f t="shared" si="43"/>
        <v>22417.5</v>
      </c>
      <c r="N557" s="2" t="s">
        <v>29</v>
      </c>
      <c r="O557" t="s">
        <v>116</v>
      </c>
      <c r="P557" s="2" t="s">
        <v>2371</v>
      </c>
      <c r="Q557" s="2">
        <v>2</v>
      </c>
      <c r="R557" s="2" t="s">
        <v>35</v>
      </c>
      <c r="S557" t="str">
        <f t="shared" si="44"/>
        <v>Fri</v>
      </c>
      <c r="T557" t="str">
        <f>VLOOKUP(A557,Status!$A$2:$B$1867,2,FALSE)</f>
        <v>Cancelled</v>
      </c>
    </row>
    <row r="558" spans="1:20" x14ac:dyDescent="0.3">
      <c r="A558" s="2" t="s">
        <v>887</v>
      </c>
      <c r="B558" s="3">
        <v>45772.460462962961</v>
      </c>
      <c r="C558" s="2" t="s">
        <v>290</v>
      </c>
      <c r="D558" s="2" t="s">
        <v>154</v>
      </c>
      <c r="E558" s="2" t="s">
        <v>46</v>
      </c>
      <c r="F558" s="4">
        <v>10500</v>
      </c>
      <c r="G558" s="5">
        <v>2.9</v>
      </c>
      <c r="H558" s="6">
        <v>5</v>
      </c>
      <c r="I558" s="7">
        <f t="shared" si="40"/>
        <v>30450</v>
      </c>
      <c r="J558" s="7">
        <f t="shared" si="41"/>
        <v>1522.5</v>
      </c>
      <c r="K558" s="7">
        <f t="shared" si="42"/>
        <v>28927.5</v>
      </c>
      <c r="L558" s="4">
        <v>50000</v>
      </c>
      <c r="M558" s="7">
        <f t="shared" si="43"/>
        <v>78927.5</v>
      </c>
      <c r="N558" s="2" t="s">
        <v>22</v>
      </c>
      <c r="O558" t="s">
        <v>23</v>
      </c>
      <c r="P558" s="2" t="s">
        <v>2371</v>
      </c>
      <c r="Q558" s="2">
        <v>5</v>
      </c>
      <c r="R558" s="2" t="s">
        <v>24</v>
      </c>
      <c r="S558" t="str">
        <f t="shared" si="44"/>
        <v>Fri</v>
      </c>
      <c r="T558" t="str">
        <f>VLOOKUP(A558,Status!$A$2:$B$1867,2,FALSE)</f>
        <v>Completed</v>
      </c>
    </row>
    <row r="559" spans="1:20" x14ac:dyDescent="0.3">
      <c r="A559" s="2" t="s">
        <v>888</v>
      </c>
      <c r="B559" s="3">
        <v>45772.520798611113</v>
      </c>
      <c r="C559" s="2" t="s">
        <v>889</v>
      </c>
      <c r="D559" s="2" t="s">
        <v>186</v>
      </c>
      <c r="E559" s="2" t="s">
        <v>42</v>
      </c>
      <c r="F559" s="4">
        <v>40000</v>
      </c>
      <c r="G559" s="5">
        <v>0.3</v>
      </c>
      <c r="H559" s="6">
        <v>5</v>
      </c>
      <c r="I559" s="7">
        <f t="shared" si="40"/>
        <v>12000</v>
      </c>
      <c r="J559" s="7">
        <f t="shared" si="41"/>
        <v>600</v>
      </c>
      <c r="K559" s="7">
        <f t="shared" si="42"/>
        <v>11400</v>
      </c>
      <c r="L559" s="4">
        <v>87000</v>
      </c>
      <c r="M559" s="7">
        <f t="shared" si="43"/>
        <v>98400</v>
      </c>
      <c r="N559" s="2" t="s">
        <v>29</v>
      </c>
      <c r="O559" t="s">
        <v>23</v>
      </c>
      <c r="P559" s="2" t="s">
        <v>2369</v>
      </c>
      <c r="Q559" s="2">
        <v>2</v>
      </c>
      <c r="R559" s="2" t="s">
        <v>24</v>
      </c>
      <c r="S559" t="str">
        <f t="shared" si="44"/>
        <v>Fri</v>
      </c>
      <c r="T559" t="str">
        <f>VLOOKUP(A559,Status!$A$2:$B$1867,2,FALSE)</f>
        <v>Completed</v>
      </c>
    </row>
    <row r="560" spans="1:20" x14ac:dyDescent="0.3">
      <c r="A560" s="2" t="s">
        <v>890</v>
      </c>
      <c r="B560" s="3">
        <v>45772.547222222223</v>
      </c>
      <c r="C560" s="2" t="s">
        <v>891</v>
      </c>
      <c r="D560" s="2" t="s">
        <v>27</v>
      </c>
      <c r="E560" s="2" t="s">
        <v>171</v>
      </c>
      <c r="F560" s="4">
        <v>12000</v>
      </c>
      <c r="G560" s="5">
        <v>0.8</v>
      </c>
      <c r="H560" s="6">
        <v>5</v>
      </c>
      <c r="I560" s="7">
        <f t="shared" si="40"/>
        <v>9600</v>
      </c>
      <c r="J560" s="7">
        <f t="shared" si="41"/>
        <v>480</v>
      </c>
      <c r="K560" s="7">
        <f t="shared" si="42"/>
        <v>9120</v>
      </c>
      <c r="L560" s="4">
        <v>17000</v>
      </c>
      <c r="M560" s="7">
        <f t="shared" si="43"/>
        <v>26120</v>
      </c>
      <c r="N560" s="2" t="s">
        <v>29</v>
      </c>
      <c r="O560" t="s">
        <v>70</v>
      </c>
      <c r="P560" s="2" t="s">
        <v>2369</v>
      </c>
      <c r="Q560" s="2">
        <v>2</v>
      </c>
      <c r="R560" s="2" t="s">
        <v>24</v>
      </c>
      <c r="S560" t="str">
        <f t="shared" si="44"/>
        <v>Fri</v>
      </c>
      <c r="T560" t="str">
        <f>VLOOKUP(A560,Status!$A$2:$B$1867,2,FALSE)</f>
        <v>Returned</v>
      </c>
    </row>
    <row r="561" spans="1:20" x14ac:dyDescent="0.3">
      <c r="A561" s="2" t="s">
        <v>892</v>
      </c>
      <c r="B561" s="3">
        <v>45772.600937499999</v>
      </c>
      <c r="C561" s="2" t="s">
        <v>749</v>
      </c>
      <c r="D561" s="2" t="s">
        <v>230</v>
      </c>
      <c r="E561" s="2" t="s">
        <v>144</v>
      </c>
      <c r="F561" s="4">
        <v>10000</v>
      </c>
      <c r="G561" s="5">
        <v>0.2</v>
      </c>
      <c r="H561" s="6">
        <v>5</v>
      </c>
      <c r="I561" s="7">
        <f t="shared" si="40"/>
        <v>2000</v>
      </c>
      <c r="J561" s="7">
        <f t="shared" si="41"/>
        <v>100</v>
      </c>
      <c r="K561" s="7">
        <f t="shared" si="42"/>
        <v>1900</v>
      </c>
      <c r="L561" s="4">
        <v>28000</v>
      </c>
      <c r="M561" s="7">
        <f t="shared" si="43"/>
        <v>29900</v>
      </c>
      <c r="N561" s="2" t="s">
        <v>34</v>
      </c>
      <c r="O561" t="s">
        <v>23</v>
      </c>
      <c r="P561" s="2" t="s">
        <v>2367</v>
      </c>
      <c r="Q561" s="2">
        <v>1</v>
      </c>
      <c r="R561" s="2" t="s">
        <v>24</v>
      </c>
      <c r="S561" t="str">
        <f t="shared" si="44"/>
        <v>Fri</v>
      </c>
      <c r="T561" t="str">
        <f>VLOOKUP(A561,Status!$A$2:$B$1867,2,FALSE)</f>
        <v>Completed</v>
      </c>
    </row>
    <row r="562" spans="1:20" x14ac:dyDescent="0.3">
      <c r="A562" s="2" t="s">
        <v>893</v>
      </c>
      <c r="B562" s="3">
        <v>45772.618310185193</v>
      </c>
      <c r="C562" s="2" t="s">
        <v>372</v>
      </c>
      <c r="D562" s="2" t="s">
        <v>95</v>
      </c>
      <c r="E562" s="2" t="s">
        <v>191</v>
      </c>
      <c r="F562" s="4">
        <v>15500</v>
      </c>
      <c r="G562" s="5">
        <v>0.4</v>
      </c>
      <c r="H562" s="6">
        <v>5</v>
      </c>
      <c r="I562" s="7">
        <f t="shared" si="40"/>
        <v>6200</v>
      </c>
      <c r="J562" s="7">
        <f t="shared" si="41"/>
        <v>310</v>
      </c>
      <c r="K562" s="7">
        <f t="shared" si="42"/>
        <v>5890</v>
      </c>
      <c r="L562" s="4">
        <v>85000</v>
      </c>
      <c r="M562" s="7">
        <f t="shared" si="43"/>
        <v>90890</v>
      </c>
      <c r="N562" s="2" t="s">
        <v>59</v>
      </c>
      <c r="O562" t="s">
        <v>70</v>
      </c>
      <c r="P562" s="2" t="s">
        <v>2367</v>
      </c>
      <c r="Q562" s="2">
        <v>4</v>
      </c>
      <c r="R562" s="2" t="s">
        <v>24</v>
      </c>
      <c r="S562" t="str">
        <f t="shared" si="44"/>
        <v>Fri</v>
      </c>
      <c r="T562" t="str">
        <f>VLOOKUP(A562,Status!$A$2:$B$1867,2,FALSE)</f>
        <v>Returned</v>
      </c>
    </row>
    <row r="563" spans="1:20" x14ac:dyDescent="0.3">
      <c r="A563" s="2" t="s">
        <v>894</v>
      </c>
      <c r="B563" s="3">
        <v>45772.622881944437</v>
      </c>
      <c r="C563" s="2" t="s">
        <v>895</v>
      </c>
      <c r="D563" s="2" t="s">
        <v>287</v>
      </c>
      <c r="E563" s="2" t="s">
        <v>42</v>
      </c>
      <c r="F563" s="4">
        <v>40000</v>
      </c>
      <c r="G563" s="5">
        <v>1.3</v>
      </c>
      <c r="H563" s="6">
        <v>5</v>
      </c>
      <c r="I563" s="7">
        <f t="shared" si="40"/>
        <v>52000</v>
      </c>
      <c r="J563" s="7">
        <f t="shared" si="41"/>
        <v>2600</v>
      </c>
      <c r="K563" s="7">
        <f t="shared" si="42"/>
        <v>49400</v>
      </c>
      <c r="L563" s="4">
        <v>79000</v>
      </c>
      <c r="M563" s="7">
        <f t="shared" si="43"/>
        <v>128400</v>
      </c>
      <c r="N563" s="2" t="s">
        <v>29</v>
      </c>
      <c r="O563" t="s">
        <v>70</v>
      </c>
      <c r="P563" s="2" t="s">
        <v>2368</v>
      </c>
      <c r="Q563" s="2">
        <v>4</v>
      </c>
      <c r="R563" s="2" t="s">
        <v>35</v>
      </c>
      <c r="S563" t="str">
        <f t="shared" si="44"/>
        <v>Fri</v>
      </c>
      <c r="T563" t="str">
        <f>VLOOKUP(A563,Status!$A$2:$B$1867,2,FALSE)</f>
        <v>Returned</v>
      </c>
    </row>
    <row r="564" spans="1:20" x14ac:dyDescent="0.3">
      <c r="A564" s="2" t="s">
        <v>896</v>
      </c>
      <c r="B564" s="3">
        <v>45772.627118055563</v>
      </c>
      <c r="C564" s="2" t="s">
        <v>260</v>
      </c>
      <c r="D564" s="2" t="s">
        <v>165</v>
      </c>
      <c r="E564" s="2" t="s">
        <v>50</v>
      </c>
      <c r="F564" s="4">
        <v>26000</v>
      </c>
      <c r="G564" s="5">
        <v>1.1000000000000001</v>
      </c>
      <c r="H564" s="6">
        <v>5</v>
      </c>
      <c r="I564" s="7">
        <f t="shared" si="40"/>
        <v>28600.000000000004</v>
      </c>
      <c r="J564" s="7">
        <f t="shared" si="41"/>
        <v>1430.0000000000002</v>
      </c>
      <c r="K564" s="7">
        <f t="shared" si="42"/>
        <v>27170.000000000004</v>
      </c>
      <c r="L564" s="4">
        <v>49000</v>
      </c>
      <c r="M564" s="7">
        <f t="shared" si="43"/>
        <v>76170</v>
      </c>
      <c r="N564" s="2" t="s">
        <v>29</v>
      </c>
      <c r="O564" t="s">
        <v>23</v>
      </c>
      <c r="P564" s="2" t="s">
        <v>2366</v>
      </c>
      <c r="Q564" s="2">
        <v>4</v>
      </c>
      <c r="R564" s="2" t="s">
        <v>35</v>
      </c>
      <c r="S564" t="str">
        <f t="shared" si="44"/>
        <v>Fri</v>
      </c>
      <c r="T564" t="str">
        <f>VLOOKUP(A564,Status!$A$2:$B$1867,2,FALSE)</f>
        <v>Completed</v>
      </c>
    </row>
    <row r="565" spans="1:20" x14ac:dyDescent="0.3">
      <c r="A565" s="2" t="s">
        <v>897</v>
      </c>
      <c r="B565" s="3">
        <v>45772.644988425927</v>
      </c>
      <c r="C565" s="2" t="s">
        <v>350</v>
      </c>
      <c r="D565" s="2" t="s">
        <v>65</v>
      </c>
      <c r="E565" s="2" t="s">
        <v>100</v>
      </c>
      <c r="F565" s="4">
        <v>10000</v>
      </c>
      <c r="G565" s="5">
        <v>0.9</v>
      </c>
      <c r="H565" s="6">
        <v>5</v>
      </c>
      <c r="I565" s="7">
        <f t="shared" si="40"/>
        <v>9000</v>
      </c>
      <c r="J565" s="7">
        <f t="shared" si="41"/>
        <v>450</v>
      </c>
      <c r="K565" s="7">
        <f t="shared" si="42"/>
        <v>8550</v>
      </c>
      <c r="L565" s="4">
        <v>89000</v>
      </c>
      <c r="M565" s="7">
        <f t="shared" si="43"/>
        <v>97550</v>
      </c>
      <c r="N565" s="2" t="s">
        <v>29</v>
      </c>
      <c r="O565" t="s">
        <v>23</v>
      </c>
      <c r="P565" s="2" t="s">
        <v>2366</v>
      </c>
      <c r="Q565" s="2">
        <v>1</v>
      </c>
      <c r="R565" s="2" t="s">
        <v>24</v>
      </c>
      <c r="S565" t="str">
        <f t="shared" si="44"/>
        <v>Fri</v>
      </c>
      <c r="T565" t="str">
        <f>VLOOKUP(A565,Status!$A$2:$B$1867,2,FALSE)</f>
        <v>Completed</v>
      </c>
    </row>
    <row r="566" spans="1:20" x14ac:dyDescent="0.3">
      <c r="A566" s="2" t="s">
        <v>898</v>
      </c>
      <c r="B566" s="3">
        <v>45772.652442129627</v>
      </c>
      <c r="C566" s="2" t="s">
        <v>416</v>
      </c>
      <c r="D566" s="2" t="s">
        <v>41</v>
      </c>
      <c r="E566" s="2" t="s">
        <v>42</v>
      </c>
      <c r="F566" s="4">
        <v>40000</v>
      </c>
      <c r="G566" s="5">
        <v>1.3</v>
      </c>
      <c r="H566" s="6">
        <v>5</v>
      </c>
      <c r="I566" s="7">
        <f t="shared" si="40"/>
        <v>52000</v>
      </c>
      <c r="J566" s="7">
        <f t="shared" si="41"/>
        <v>2600</v>
      </c>
      <c r="K566" s="7">
        <f t="shared" si="42"/>
        <v>49400</v>
      </c>
      <c r="L566" s="4">
        <v>93000</v>
      </c>
      <c r="M566" s="7">
        <f t="shared" si="43"/>
        <v>142400</v>
      </c>
      <c r="N566" s="2" t="s">
        <v>22</v>
      </c>
      <c r="O566" t="s">
        <v>23</v>
      </c>
      <c r="P566" s="2" t="s">
        <v>2371</v>
      </c>
      <c r="Q566" s="2">
        <v>1</v>
      </c>
      <c r="R566" s="2" t="s">
        <v>35</v>
      </c>
      <c r="S566" t="str">
        <f t="shared" si="44"/>
        <v>Fri</v>
      </c>
      <c r="T566" t="str">
        <f>VLOOKUP(A566,Status!$A$2:$B$1867,2,FALSE)</f>
        <v>Completed</v>
      </c>
    </row>
    <row r="567" spans="1:20" x14ac:dyDescent="0.3">
      <c r="A567" s="2" t="s">
        <v>899</v>
      </c>
      <c r="B567" s="3">
        <v>45772.655104166668</v>
      </c>
      <c r="C567" s="2" t="s">
        <v>523</v>
      </c>
      <c r="D567" s="2" t="s">
        <v>253</v>
      </c>
      <c r="E567" s="2" t="s">
        <v>42</v>
      </c>
      <c r="F567" s="4">
        <v>40000</v>
      </c>
      <c r="G567" s="5">
        <v>0.5</v>
      </c>
      <c r="H567" s="6">
        <v>5</v>
      </c>
      <c r="I567" s="7">
        <f t="shared" si="40"/>
        <v>20000</v>
      </c>
      <c r="J567" s="7">
        <f t="shared" si="41"/>
        <v>1000</v>
      </c>
      <c r="K567" s="7">
        <f t="shared" si="42"/>
        <v>19000</v>
      </c>
      <c r="L567" s="4">
        <v>18000</v>
      </c>
      <c r="M567" s="7">
        <f t="shared" si="43"/>
        <v>37000</v>
      </c>
      <c r="N567" s="2" t="s">
        <v>34</v>
      </c>
      <c r="O567" t="s">
        <v>23</v>
      </c>
      <c r="P567" s="2" t="s">
        <v>2366</v>
      </c>
      <c r="Q567" s="2">
        <v>3</v>
      </c>
      <c r="R567" s="2" t="s">
        <v>24</v>
      </c>
      <c r="S567" t="str">
        <f t="shared" si="44"/>
        <v>Fri</v>
      </c>
      <c r="T567" t="str">
        <f>VLOOKUP(A567,Status!$A$2:$B$1867,2,FALSE)</f>
        <v>Completed</v>
      </c>
    </row>
    <row r="568" spans="1:20" x14ac:dyDescent="0.3">
      <c r="A568" s="2" t="s">
        <v>900</v>
      </c>
      <c r="B568" s="3">
        <v>45772.661793981482</v>
      </c>
      <c r="C568" s="2" t="s">
        <v>694</v>
      </c>
      <c r="D568" s="2" t="s">
        <v>115</v>
      </c>
      <c r="E568" s="2" t="s">
        <v>144</v>
      </c>
      <c r="F568" s="4">
        <v>10000</v>
      </c>
      <c r="G568" s="5">
        <v>0.5</v>
      </c>
      <c r="H568" s="6">
        <v>5</v>
      </c>
      <c r="I568" s="7">
        <f t="shared" si="40"/>
        <v>5000</v>
      </c>
      <c r="J568" s="7">
        <f t="shared" si="41"/>
        <v>250</v>
      </c>
      <c r="K568" s="7">
        <f t="shared" si="42"/>
        <v>4750</v>
      </c>
      <c r="L568" s="4">
        <v>78000</v>
      </c>
      <c r="M568" s="7">
        <f t="shared" si="43"/>
        <v>82750</v>
      </c>
      <c r="N568" s="2" t="s">
        <v>29</v>
      </c>
      <c r="O568" t="s">
        <v>23</v>
      </c>
      <c r="P568" s="2" t="s">
        <v>2367</v>
      </c>
      <c r="Q568" s="2">
        <v>5</v>
      </c>
      <c r="R568" s="2" t="s">
        <v>24</v>
      </c>
      <c r="S568" t="str">
        <f t="shared" si="44"/>
        <v>Fri</v>
      </c>
      <c r="T568" t="str">
        <f>VLOOKUP(A568,Status!$A$2:$B$1867,2,FALSE)</f>
        <v>Completed</v>
      </c>
    </row>
    <row r="569" spans="1:20" x14ac:dyDescent="0.3">
      <c r="A569" s="2" t="s">
        <v>901</v>
      </c>
      <c r="B569" s="3">
        <v>45772.689745370371</v>
      </c>
      <c r="C569" s="2" t="s">
        <v>80</v>
      </c>
      <c r="D569" s="2" t="s">
        <v>75</v>
      </c>
      <c r="E569" s="2" t="s">
        <v>81</v>
      </c>
      <c r="F569" s="4">
        <v>15000</v>
      </c>
      <c r="G569" s="5">
        <v>2.2999999999999998</v>
      </c>
      <c r="H569" s="6">
        <v>5</v>
      </c>
      <c r="I569" s="7">
        <f t="shared" si="40"/>
        <v>34500</v>
      </c>
      <c r="J569" s="7">
        <f t="shared" si="41"/>
        <v>1725</v>
      </c>
      <c r="K569" s="7">
        <f t="shared" si="42"/>
        <v>32775</v>
      </c>
      <c r="L569" s="4">
        <v>74000</v>
      </c>
      <c r="M569" s="7">
        <f t="shared" si="43"/>
        <v>106775</v>
      </c>
      <c r="N569" s="2" t="s">
        <v>34</v>
      </c>
      <c r="O569" t="s">
        <v>70</v>
      </c>
      <c r="P569" s="2" t="s">
        <v>2371</v>
      </c>
      <c r="Q569" s="2">
        <v>5</v>
      </c>
      <c r="R569" s="2" t="s">
        <v>24</v>
      </c>
      <c r="S569" t="str">
        <f t="shared" si="44"/>
        <v>Fri</v>
      </c>
      <c r="T569" t="str">
        <f>VLOOKUP(A569,Status!$A$2:$B$1867,2,FALSE)</f>
        <v>Returned</v>
      </c>
    </row>
    <row r="570" spans="1:20" x14ac:dyDescent="0.3">
      <c r="A570" s="2" t="s">
        <v>902</v>
      </c>
      <c r="B570" s="3">
        <v>45772.75372685185</v>
      </c>
      <c r="C570" s="2" t="s">
        <v>803</v>
      </c>
      <c r="D570" s="2" t="s">
        <v>32</v>
      </c>
      <c r="E570" s="2" t="s">
        <v>42</v>
      </c>
      <c r="F570" s="4">
        <v>40000</v>
      </c>
      <c r="G570" s="5">
        <v>1.6</v>
      </c>
      <c r="H570" s="6">
        <v>5</v>
      </c>
      <c r="I570" s="7">
        <f t="shared" si="40"/>
        <v>64000</v>
      </c>
      <c r="J570" s="7">
        <f t="shared" si="41"/>
        <v>3200</v>
      </c>
      <c r="K570" s="7">
        <f t="shared" si="42"/>
        <v>60800</v>
      </c>
      <c r="L570" s="4">
        <v>76000</v>
      </c>
      <c r="M570" s="7">
        <f t="shared" si="43"/>
        <v>136800</v>
      </c>
      <c r="N570" s="2" t="s">
        <v>29</v>
      </c>
      <c r="O570" t="s">
        <v>23</v>
      </c>
      <c r="P570" s="2" t="s">
        <v>2368</v>
      </c>
      <c r="Q570" s="2">
        <v>1</v>
      </c>
      <c r="R570" s="2" t="s">
        <v>24</v>
      </c>
      <c r="S570" t="str">
        <f t="shared" si="44"/>
        <v>Fri</v>
      </c>
      <c r="T570" t="str">
        <f>VLOOKUP(A570,Status!$A$2:$B$1867,2,FALSE)</f>
        <v>Completed</v>
      </c>
    </row>
    <row r="571" spans="1:20" x14ac:dyDescent="0.3">
      <c r="A571" s="2" t="s">
        <v>902</v>
      </c>
      <c r="B571" s="3">
        <v>45772.75372685185</v>
      </c>
      <c r="C571" s="2" t="s">
        <v>803</v>
      </c>
      <c r="D571" s="2" t="s">
        <v>32</v>
      </c>
      <c r="E571" s="2" t="s">
        <v>81</v>
      </c>
      <c r="F571" s="4">
        <v>15000</v>
      </c>
      <c r="G571" s="5">
        <v>1.7</v>
      </c>
      <c r="H571" s="6">
        <v>5</v>
      </c>
      <c r="I571" s="7">
        <f t="shared" si="40"/>
        <v>25500</v>
      </c>
      <c r="J571" s="7">
        <f t="shared" si="41"/>
        <v>1275</v>
      </c>
      <c r="K571" s="7">
        <f t="shared" si="42"/>
        <v>24225</v>
      </c>
      <c r="L571" s="4">
        <v>0</v>
      </c>
      <c r="M571" s="7">
        <f t="shared" si="43"/>
        <v>24225</v>
      </c>
      <c r="N571" s="2" t="s">
        <v>29</v>
      </c>
      <c r="O571" t="s">
        <v>23</v>
      </c>
      <c r="P571" s="2" t="s">
        <v>2368</v>
      </c>
      <c r="Q571" s="2">
        <v>1</v>
      </c>
      <c r="R571" s="2" t="s">
        <v>24</v>
      </c>
      <c r="S571" t="str">
        <f t="shared" si="44"/>
        <v>Fri</v>
      </c>
      <c r="T571" t="str">
        <f>VLOOKUP(A571,Status!$A$2:$B$1867,2,FALSE)</f>
        <v>Completed</v>
      </c>
    </row>
    <row r="572" spans="1:20" x14ac:dyDescent="0.3">
      <c r="A572" s="2" t="s">
        <v>903</v>
      </c>
      <c r="B572" s="3">
        <v>45772.763541666667</v>
      </c>
      <c r="C572" s="2" t="s">
        <v>610</v>
      </c>
      <c r="D572" s="2" t="s">
        <v>426</v>
      </c>
      <c r="E572" s="2" t="s">
        <v>66</v>
      </c>
      <c r="F572" s="4">
        <v>46000</v>
      </c>
      <c r="G572" s="5">
        <v>0.3</v>
      </c>
      <c r="H572" s="6">
        <v>5</v>
      </c>
      <c r="I572" s="7">
        <f t="shared" si="40"/>
        <v>13800</v>
      </c>
      <c r="J572" s="7">
        <f t="shared" si="41"/>
        <v>690</v>
      </c>
      <c r="K572" s="7">
        <f t="shared" si="42"/>
        <v>13110</v>
      </c>
      <c r="L572" s="4">
        <v>67000</v>
      </c>
      <c r="M572" s="7">
        <f t="shared" si="43"/>
        <v>80110</v>
      </c>
      <c r="N572" s="2" t="s">
        <v>34</v>
      </c>
      <c r="O572" t="s">
        <v>23</v>
      </c>
      <c r="P572" s="2" t="s">
        <v>2369</v>
      </c>
      <c r="Q572" s="2">
        <v>4</v>
      </c>
      <c r="R572" s="2" t="s">
        <v>24</v>
      </c>
      <c r="S572" t="str">
        <f t="shared" si="44"/>
        <v>Fri</v>
      </c>
      <c r="T572" t="str">
        <f>VLOOKUP(A572,Status!$A$2:$B$1867,2,FALSE)</f>
        <v>Completed</v>
      </c>
    </row>
    <row r="573" spans="1:20" x14ac:dyDescent="0.3">
      <c r="A573" s="2" t="s">
        <v>904</v>
      </c>
      <c r="B573" s="3">
        <v>45772.830601851849</v>
      </c>
      <c r="C573" s="2" t="s">
        <v>376</v>
      </c>
      <c r="D573" s="2" t="s">
        <v>366</v>
      </c>
      <c r="E573" s="2" t="s">
        <v>58</v>
      </c>
      <c r="F573" s="4">
        <v>17500</v>
      </c>
      <c r="G573" s="5">
        <v>1.4</v>
      </c>
      <c r="H573" s="6">
        <v>5</v>
      </c>
      <c r="I573" s="7">
        <f t="shared" si="40"/>
        <v>24500</v>
      </c>
      <c r="J573" s="7">
        <f t="shared" si="41"/>
        <v>1225</v>
      </c>
      <c r="K573" s="7">
        <f t="shared" si="42"/>
        <v>23275</v>
      </c>
      <c r="L573" s="4">
        <v>21000</v>
      </c>
      <c r="M573" s="7">
        <f t="shared" si="43"/>
        <v>44275</v>
      </c>
      <c r="N573" s="2" t="s">
        <v>34</v>
      </c>
      <c r="O573" t="s">
        <v>23</v>
      </c>
      <c r="P573" s="2" t="s">
        <v>2371</v>
      </c>
      <c r="Q573" s="2">
        <v>5</v>
      </c>
      <c r="R573" s="2" t="s">
        <v>24</v>
      </c>
      <c r="S573" t="str">
        <f t="shared" si="44"/>
        <v>Fri</v>
      </c>
      <c r="T573" t="str">
        <f>VLOOKUP(A573,Status!$A$2:$B$1867,2,FALSE)</f>
        <v>Completed</v>
      </c>
    </row>
    <row r="574" spans="1:20" x14ac:dyDescent="0.3">
      <c r="A574" s="2" t="s">
        <v>905</v>
      </c>
      <c r="B574" s="3">
        <v>45772.917129629634</v>
      </c>
      <c r="C574" s="2" t="s">
        <v>264</v>
      </c>
      <c r="D574" s="2" t="s">
        <v>186</v>
      </c>
      <c r="E574" s="2" t="s">
        <v>58</v>
      </c>
      <c r="F574" s="4">
        <v>17500</v>
      </c>
      <c r="G574" s="5">
        <v>3.5</v>
      </c>
      <c r="H574" s="6">
        <v>5</v>
      </c>
      <c r="I574" s="7">
        <f t="shared" si="40"/>
        <v>61250</v>
      </c>
      <c r="J574" s="7">
        <f t="shared" si="41"/>
        <v>3062.5</v>
      </c>
      <c r="K574" s="7">
        <f t="shared" si="42"/>
        <v>58187.5</v>
      </c>
      <c r="L574" s="4">
        <v>87000</v>
      </c>
      <c r="M574" s="7">
        <f t="shared" si="43"/>
        <v>145187.5</v>
      </c>
      <c r="N574" s="2" t="s">
        <v>34</v>
      </c>
      <c r="O574" t="s">
        <v>23</v>
      </c>
      <c r="P574" s="2" t="s">
        <v>2368</v>
      </c>
      <c r="Q574" s="2">
        <v>4</v>
      </c>
      <c r="R574" s="2" t="s">
        <v>24</v>
      </c>
      <c r="S574" t="str">
        <f t="shared" si="44"/>
        <v>Fri</v>
      </c>
      <c r="T574" t="str">
        <f>VLOOKUP(A574,Status!$A$2:$B$1867,2,FALSE)</f>
        <v>Completed</v>
      </c>
    </row>
    <row r="575" spans="1:20" x14ac:dyDescent="0.3">
      <c r="A575" s="2" t="s">
        <v>906</v>
      </c>
      <c r="B575" s="3">
        <v>45772.964513888888</v>
      </c>
      <c r="C575" s="2" t="s">
        <v>907</v>
      </c>
      <c r="D575" s="2" t="s">
        <v>88</v>
      </c>
      <c r="E575" s="2" t="s">
        <v>28</v>
      </c>
      <c r="F575" s="4">
        <v>15000</v>
      </c>
      <c r="G575" s="5">
        <v>0.9</v>
      </c>
      <c r="H575" s="6">
        <v>5</v>
      </c>
      <c r="I575" s="7">
        <f t="shared" si="40"/>
        <v>13500</v>
      </c>
      <c r="J575" s="7">
        <f t="shared" si="41"/>
        <v>675</v>
      </c>
      <c r="K575" s="7">
        <f t="shared" si="42"/>
        <v>12825</v>
      </c>
      <c r="L575" s="4">
        <v>49000</v>
      </c>
      <c r="M575" s="7">
        <f t="shared" si="43"/>
        <v>61825</v>
      </c>
      <c r="N575" s="2" t="s">
        <v>22</v>
      </c>
      <c r="O575" t="s">
        <v>23</v>
      </c>
      <c r="P575" s="2" t="s">
        <v>2366</v>
      </c>
      <c r="Q575" s="2">
        <v>4</v>
      </c>
      <c r="R575" s="2" t="s">
        <v>24</v>
      </c>
      <c r="S575" t="str">
        <f t="shared" si="44"/>
        <v>Fri</v>
      </c>
      <c r="T575" t="str">
        <f>VLOOKUP(A575,Status!$A$2:$B$1867,2,FALSE)</f>
        <v>Completed</v>
      </c>
    </row>
    <row r="576" spans="1:20" x14ac:dyDescent="0.3">
      <c r="A576" s="2" t="s">
        <v>908</v>
      </c>
      <c r="B576" s="3">
        <v>45773.49287037037</v>
      </c>
      <c r="C576" s="2" t="s">
        <v>909</v>
      </c>
      <c r="D576" s="2" t="s">
        <v>287</v>
      </c>
      <c r="E576" s="2" t="s">
        <v>162</v>
      </c>
      <c r="F576" s="4">
        <v>115000</v>
      </c>
      <c r="G576" s="5">
        <v>0.7</v>
      </c>
      <c r="H576" s="6">
        <v>0</v>
      </c>
      <c r="I576" s="7">
        <f t="shared" si="40"/>
        <v>80500</v>
      </c>
      <c r="J576" s="7">
        <f t="shared" si="41"/>
        <v>0</v>
      </c>
      <c r="K576" s="7">
        <f t="shared" si="42"/>
        <v>80500</v>
      </c>
      <c r="L576" s="4">
        <v>79000</v>
      </c>
      <c r="M576" s="7">
        <f t="shared" si="43"/>
        <v>159500</v>
      </c>
      <c r="N576" s="2" t="s">
        <v>59</v>
      </c>
      <c r="O576" t="s">
        <v>23</v>
      </c>
      <c r="P576" s="2" t="s">
        <v>2367</v>
      </c>
      <c r="Q576" s="2">
        <v>2</v>
      </c>
      <c r="R576" s="2" t="s">
        <v>24</v>
      </c>
      <c r="S576" t="str">
        <f t="shared" si="44"/>
        <v>Sat</v>
      </c>
      <c r="T576" t="str">
        <f>VLOOKUP(A576,Status!$A$2:$B$1867,2,FALSE)</f>
        <v>Completed</v>
      </c>
    </row>
    <row r="577" spans="1:20" x14ac:dyDescent="0.3">
      <c r="A577" s="2" t="s">
        <v>910</v>
      </c>
      <c r="B577" s="3">
        <v>45773.528819444437</v>
      </c>
      <c r="C577" s="2" t="s">
        <v>195</v>
      </c>
      <c r="D577" s="2" t="s">
        <v>20</v>
      </c>
      <c r="E577" s="2" t="s">
        <v>46</v>
      </c>
      <c r="F577" s="4">
        <v>10500</v>
      </c>
      <c r="G577" s="5">
        <v>1.8</v>
      </c>
      <c r="H577" s="6">
        <v>0</v>
      </c>
      <c r="I577" s="7">
        <f t="shared" si="40"/>
        <v>18900</v>
      </c>
      <c r="J577" s="7">
        <f t="shared" si="41"/>
        <v>0</v>
      </c>
      <c r="K577" s="7">
        <f t="shared" si="42"/>
        <v>18900</v>
      </c>
      <c r="L577" s="4">
        <v>15000</v>
      </c>
      <c r="M577" s="7">
        <f t="shared" si="43"/>
        <v>33900</v>
      </c>
      <c r="N577" s="2" t="s">
        <v>59</v>
      </c>
      <c r="O577" t="s">
        <v>23</v>
      </c>
      <c r="P577" s="2" t="s">
        <v>2369</v>
      </c>
      <c r="Q577" s="2">
        <v>4</v>
      </c>
      <c r="R577" s="2" t="s">
        <v>24</v>
      </c>
      <c r="S577" t="str">
        <f t="shared" si="44"/>
        <v>Sat</v>
      </c>
      <c r="T577" t="str">
        <f>VLOOKUP(A577,Status!$A$2:$B$1867,2,FALSE)</f>
        <v>Completed</v>
      </c>
    </row>
    <row r="578" spans="1:20" x14ac:dyDescent="0.3">
      <c r="A578" s="2" t="s">
        <v>911</v>
      </c>
      <c r="B578" s="3">
        <v>45773.54760416667</v>
      </c>
      <c r="C578" s="2" t="s">
        <v>312</v>
      </c>
      <c r="D578" s="2" t="s">
        <v>75</v>
      </c>
      <c r="E578" s="2" t="s">
        <v>33</v>
      </c>
      <c r="F578" s="4">
        <v>20000</v>
      </c>
      <c r="G578" s="5">
        <v>2.8</v>
      </c>
      <c r="H578" s="6">
        <v>0</v>
      </c>
      <c r="I578" s="7">
        <f t="shared" si="40"/>
        <v>56000</v>
      </c>
      <c r="J578" s="7">
        <f t="shared" si="41"/>
        <v>0</v>
      </c>
      <c r="K578" s="7">
        <f t="shared" si="42"/>
        <v>56000</v>
      </c>
      <c r="L578" s="4">
        <v>74000</v>
      </c>
      <c r="M578" s="7">
        <f t="shared" si="43"/>
        <v>130000</v>
      </c>
      <c r="N578" s="2" t="s">
        <v>34</v>
      </c>
      <c r="O578" t="s">
        <v>23</v>
      </c>
      <c r="P578" s="2" t="s">
        <v>2371</v>
      </c>
      <c r="Q578" s="2">
        <v>3</v>
      </c>
      <c r="R578" s="2" t="s">
        <v>24</v>
      </c>
      <c r="S578" t="str">
        <f t="shared" si="44"/>
        <v>Sat</v>
      </c>
      <c r="T578" t="str">
        <f>VLOOKUP(A578,Status!$A$2:$B$1867,2,FALSE)</f>
        <v>Completed</v>
      </c>
    </row>
    <row r="579" spans="1:20" x14ac:dyDescent="0.3">
      <c r="A579" s="2" t="s">
        <v>912</v>
      </c>
      <c r="B579" s="3">
        <v>45773.56863425926</v>
      </c>
      <c r="C579" s="2" t="s">
        <v>913</v>
      </c>
      <c r="D579" s="2" t="s">
        <v>32</v>
      </c>
      <c r="E579" s="2" t="s">
        <v>96</v>
      </c>
      <c r="F579" s="4">
        <v>9500</v>
      </c>
      <c r="G579" s="5">
        <v>2.2000000000000002</v>
      </c>
      <c r="H579" s="6">
        <v>0</v>
      </c>
      <c r="I579" s="7">
        <f t="shared" si="40"/>
        <v>20900</v>
      </c>
      <c r="J579" s="7">
        <f t="shared" si="41"/>
        <v>0</v>
      </c>
      <c r="K579" s="7">
        <f t="shared" si="42"/>
        <v>20900</v>
      </c>
      <c r="L579" s="4">
        <v>76000</v>
      </c>
      <c r="M579" s="7">
        <f t="shared" si="43"/>
        <v>96900</v>
      </c>
      <c r="N579" s="2" t="s">
        <v>29</v>
      </c>
      <c r="O579" t="s">
        <v>70</v>
      </c>
      <c r="P579" s="2" t="s">
        <v>2368</v>
      </c>
      <c r="Q579" s="2">
        <v>3</v>
      </c>
      <c r="R579" s="2" t="s">
        <v>35</v>
      </c>
      <c r="S579" t="str">
        <f t="shared" si="44"/>
        <v>Sat</v>
      </c>
      <c r="T579" t="str">
        <f>VLOOKUP(A579,Status!$A$2:$B$1867,2,FALSE)</f>
        <v>Returned</v>
      </c>
    </row>
    <row r="580" spans="1:20" x14ac:dyDescent="0.3">
      <c r="A580" s="2" t="s">
        <v>914</v>
      </c>
      <c r="B580" s="3">
        <v>45773.612060185187</v>
      </c>
      <c r="C580" s="2" t="s">
        <v>915</v>
      </c>
      <c r="D580" s="2" t="s">
        <v>20</v>
      </c>
      <c r="E580" s="2" t="s">
        <v>183</v>
      </c>
      <c r="F580" s="4">
        <v>11000</v>
      </c>
      <c r="G580" s="5">
        <v>0.7</v>
      </c>
      <c r="H580" s="6">
        <v>0</v>
      </c>
      <c r="I580" s="7">
        <f t="shared" ref="I580:I643" si="45">F580*G580</f>
        <v>7699.9999999999991</v>
      </c>
      <c r="J580" s="7">
        <f t="shared" ref="J580:J643" si="46">I580*(H580/100)</f>
        <v>0</v>
      </c>
      <c r="K580" s="7">
        <f t="shared" ref="K580:K643" si="47">I580-J580</f>
        <v>7699.9999999999991</v>
      </c>
      <c r="L580" s="4">
        <v>15000</v>
      </c>
      <c r="M580" s="7">
        <f t="shared" ref="M580:M643" si="48">K580+L580</f>
        <v>22700</v>
      </c>
      <c r="N580" s="2" t="s">
        <v>34</v>
      </c>
      <c r="O580" t="s">
        <v>23</v>
      </c>
      <c r="P580" s="2" t="s">
        <v>2367</v>
      </c>
      <c r="Q580" s="2">
        <v>1</v>
      </c>
      <c r="R580" s="2" t="s">
        <v>35</v>
      </c>
      <c r="S580" t="str">
        <f t="shared" si="44"/>
        <v>Sat</v>
      </c>
      <c r="T580" t="str">
        <f>VLOOKUP(A580,Status!$A$2:$B$1867,2,FALSE)</f>
        <v>Completed</v>
      </c>
    </row>
    <row r="581" spans="1:20" x14ac:dyDescent="0.3">
      <c r="A581" s="2" t="s">
        <v>916</v>
      </c>
      <c r="B581" s="3">
        <v>45773.727465277778</v>
      </c>
      <c r="C581" s="2" t="s">
        <v>785</v>
      </c>
      <c r="D581" s="2" t="s">
        <v>57</v>
      </c>
      <c r="E581" s="2" t="s">
        <v>54</v>
      </c>
      <c r="F581" s="4">
        <v>14000</v>
      </c>
      <c r="G581" s="5">
        <v>1</v>
      </c>
      <c r="H581" s="6">
        <v>0</v>
      </c>
      <c r="I581" s="7">
        <f t="shared" si="45"/>
        <v>14000</v>
      </c>
      <c r="J581" s="7">
        <f t="shared" si="46"/>
        <v>0</v>
      </c>
      <c r="K581" s="7">
        <f t="shared" si="47"/>
        <v>14000</v>
      </c>
      <c r="L581" s="4">
        <v>26000</v>
      </c>
      <c r="M581" s="7">
        <f t="shared" si="48"/>
        <v>40000</v>
      </c>
      <c r="N581" s="2" t="s">
        <v>29</v>
      </c>
      <c r="O581" t="s">
        <v>23</v>
      </c>
      <c r="P581" s="2" t="s">
        <v>2367</v>
      </c>
      <c r="Q581" s="2">
        <v>5</v>
      </c>
      <c r="R581" s="2" t="s">
        <v>35</v>
      </c>
      <c r="S581" t="str">
        <f t="shared" ref="S581:S644" si="49">TEXT(B581,"DDD")</f>
        <v>Sat</v>
      </c>
      <c r="T581" t="str">
        <f>VLOOKUP(A581,Status!$A$2:$B$1867,2,FALSE)</f>
        <v>Completed</v>
      </c>
    </row>
    <row r="582" spans="1:20" x14ac:dyDescent="0.3">
      <c r="A582" s="2" t="s">
        <v>917</v>
      </c>
      <c r="B582" s="3">
        <v>45773.728136574071</v>
      </c>
      <c r="C582" s="2" t="s">
        <v>858</v>
      </c>
      <c r="D582" s="2" t="s">
        <v>20</v>
      </c>
      <c r="E582" s="2" t="s">
        <v>81</v>
      </c>
      <c r="F582" s="4">
        <v>15000</v>
      </c>
      <c r="G582" s="5">
        <v>1.1000000000000001</v>
      </c>
      <c r="H582" s="6">
        <v>0</v>
      </c>
      <c r="I582" s="7">
        <f t="shared" si="45"/>
        <v>16500</v>
      </c>
      <c r="J582" s="7">
        <f t="shared" si="46"/>
        <v>0</v>
      </c>
      <c r="K582" s="7">
        <f t="shared" si="47"/>
        <v>16500</v>
      </c>
      <c r="L582" s="4">
        <v>15000</v>
      </c>
      <c r="M582" s="7">
        <f t="shared" si="48"/>
        <v>31500</v>
      </c>
      <c r="N582" s="2" t="s">
        <v>59</v>
      </c>
      <c r="O582" t="s">
        <v>23</v>
      </c>
      <c r="P582" s="2" t="s">
        <v>2371</v>
      </c>
      <c r="Q582" s="2">
        <v>3</v>
      </c>
      <c r="R582" s="2" t="s">
        <v>35</v>
      </c>
      <c r="S582" t="str">
        <f t="shared" si="49"/>
        <v>Sat</v>
      </c>
      <c r="T582" t="str">
        <f>VLOOKUP(A582,Status!$A$2:$B$1867,2,FALSE)</f>
        <v>Completed</v>
      </c>
    </row>
    <row r="583" spans="1:20" x14ac:dyDescent="0.3">
      <c r="A583" s="2" t="s">
        <v>918</v>
      </c>
      <c r="B583" s="3">
        <v>45773.786041666674</v>
      </c>
      <c r="C583" s="2" t="s">
        <v>272</v>
      </c>
      <c r="D583" s="2" t="s">
        <v>141</v>
      </c>
      <c r="E583" s="2" t="s">
        <v>46</v>
      </c>
      <c r="F583" s="4">
        <v>10500</v>
      </c>
      <c r="G583" s="5">
        <v>2.2000000000000002</v>
      </c>
      <c r="H583" s="6">
        <v>0</v>
      </c>
      <c r="I583" s="7">
        <f t="shared" si="45"/>
        <v>23100.000000000004</v>
      </c>
      <c r="J583" s="7">
        <f t="shared" si="46"/>
        <v>0</v>
      </c>
      <c r="K583" s="7">
        <f t="shared" si="47"/>
        <v>23100.000000000004</v>
      </c>
      <c r="L583" s="4">
        <v>55000</v>
      </c>
      <c r="M583" s="7">
        <f t="shared" si="48"/>
        <v>78100</v>
      </c>
      <c r="N583" s="2" t="s">
        <v>22</v>
      </c>
      <c r="O583" t="s">
        <v>70</v>
      </c>
      <c r="P583" s="2" t="s">
        <v>2368</v>
      </c>
      <c r="Q583" s="2">
        <v>2</v>
      </c>
      <c r="R583" s="2" t="s">
        <v>24</v>
      </c>
      <c r="S583" t="str">
        <f t="shared" si="49"/>
        <v>Sat</v>
      </c>
      <c r="T583" t="str">
        <f>VLOOKUP(A583,Status!$A$2:$B$1867,2,FALSE)</f>
        <v>Returned</v>
      </c>
    </row>
    <row r="584" spans="1:20" x14ac:dyDescent="0.3">
      <c r="A584" s="2" t="s">
        <v>919</v>
      </c>
      <c r="B584" s="3">
        <v>45773.786828703713</v>
      </c>
      <c r="C584" s="2" t="s">
        <v>640</v>
      </c>
      <c r="D584" s="2" t="s">
        <v>168</v>
      </c>
      <c r="E584" s="2" t="s">
        <v>58</v>
      </c>
      <c r="F584" s="4">
        <v>17500</v>
      </c>
      <c r="G584" s="5">
        <v>0.8</v>
      </c>
      <c r="H584" s="6">
        <v>0</v>
      </c>
      <c r="I584" s="7">
        <f t="shared" si="45"/>
        <v>14000</v>
      </c>
      <c r="J584" s="7">
        <f t="shared" si="46"/>
        <v>0</v>
      </c>
      <c r="K584" s="7">
        <f t="shared" si="47"/>
        <v>14000</v>
      </c>
      <c r="L584" s="4">
        <v>56000</v>
      </c>
      <c r="M584" s="7">
        <f t="shared" si="48"/>
        <v>70000</v>
      </c>
      <c r="N584" s="2" t="s">
        <v>59</v>
      </c>
      <c r="O584" t="s">
        <v>23</v>
      </c>
      <c r="P584" s="2" t="s">
        <v>2366</v>
      </c>
      <c r="Q584" s="2">
        <v>1</v>
      </c>
      <c r="R584" s="2" t="s">
        <v>24</v>
      </c>
      <c r="S584" t="str">
        <f t="shared" si="49"/>
        <v>Sat</v>
      </c>
      <c r="T584" t="str">
        <f>VLOOKUP(A584,Status!$A$2:$B$1867,2,FALSE)</f>
        <v>Completed</v>
      </c>
    </row>
    <row r="585" spans="1:20" x14ac:dyDescent="0.3">
      <c r="A585" s="2" t="s">
        <v>920</v>
      </c>
      <c r="B585" s="3">
        <v>45773.802997685183</v>
      </c>
      <c r="C585" s="2" t="s">
        <v>573</v>
      </c>
      <c r="D585" s="2" t="s">
        <v>426</v>
      </c>
      <c r="E585" s="2" t="s">
        <v>21</v>
      </c>
      <c r="F585" s="4">
        <v>10000</v>
      </c>
      <c r="G585" s="5">
        <v>3.1</v>
      </c>
      <c r="H585" s="6">
        <v>0</v>
      </c>
      <c r="I585" s="7">
        <f t="shared" si="45"/>
        <v>31000</v>
      </c>
      <c r="J585" s="7">
        <f t="shared" si="46"/>
        <v>0</v>
      </c>
      <c r="K585" s="7">
        <f t="shared" si="47"/>
        <v>31000</v>
      </c>
      <c r="L585" s="4">
        <v>67000</v>
      </c>
      <c r="M585" s="7">
        <f t="shared" si="48"/>
        <v>98000</v>
      </c>
      <c r="N585" s="2" t="s">
        <v>22</v>
      </c>
      <c r="O585" t="s">
        <v>23</v>
      </c>
      <c r="P585" s="2" t="s">
        <v>2367</v>
      </c>
      <c r="Q585" s="2">
        <v>3</v>
      </c>
      <c r="R585" s="2" t="s">
        <v>24</v>
      </c>
      <c r="S585" t="str">
        <f t="shared" si="49"/>
        <v>Sat</v>
      </c>
      <c r="T585" t="str">
        <f>VLOOKUP(A585,Status!$A$2:$B$1867,2,FALSE)</f>
        <v>Completed</v>
      </c>
    </row>
    <row r="586" spans="1:20" x14ac:dyDescent="0.3">
      <c r="A586" s="2" t="s">
        <v>920</v>
      </c>
      <c r="B586" s="3">
        <v>45773.802997685183</v>
      </c>
      <c r="C586" s="2" t="s">
        <v>573</v>
      </c>
      <c r="D586" s="2" t="s">
        <v>426</v>
      </c>
      <c r="E586" s="2" t="s">
        <v>42</v>
      </c>
      <c r="F586" s="4">
        <v>40000</v>
      </c>
      <c r="G586" s="5">
        <v>1.7</v>
      </c>
      <c r="H586" s="6">
        <v>0</v>
      </c>
      <c r="I586" s="7">
        <f t="shared" si="45"/>
        <v>68000</v>
      </c>
      <c r="J586" s="7">
        <f t="shared" si="46"/>
        <v>0</v>
      </c>
      <c r="K586" s="7">
        <f t="shared" si="47"/>
        <v>68000</v>
      </c>
      <c r="L586" s="4">
        <v>0</v>
      </c>
      <c r="M586" s="7">
        <f t="shared" si="48"/>
        <v>68000</v>
      </c>
      <c r="N586" s="2" t="s">
        <v>22</v>
      </c>
      <c r="O586" t="s">
        <v>23</v>
      </c>
      <c r="P586" s="2" t="s">
        <v>2367</v>
      </c>
      <c r="Q586" s="2">
        <v>3</v>
      </c>
      <c r="R586" s="2" t="s">
        <v>24</v>
      </c>
      <c r="S586" t="str">
        <f t="shared" si="49"/>
        <v>Sat</v>
      </c>
      <c r="T586" t="str">
        <f>VLOOKUP(A586,Status!$A$2:$B$1867,2,FALSE)</f>
        <v>Completed</v>
      </c>
    </row>
    <row r="587" spans="1:20" x14ac:dyDescent="0.3">
      <c r="A587" s="2" t="s">
        <v>921</v>
      </c>
      <c r="B587" s="3">
        <v>45773.804155092592</v>
      </c>
      <c r="C587" s="2" t="s">
        <v>459</v>
      </c>
      <c r="D587" s="2" t="s">
        <v>154</v>
      </c>
      <c r="E587" s="2" t="s">
        <v>54</v>
      </c>
      <c r="F587" s="4">
        <v>14000</v>
      </c>
      <c r="G587" s="5">
        <v>0.9</v>
      </c>
      <c r="H587" s="6">
        <v>0</v>
      </c>
      <c r="I587" s="7">
        <f t="shared" si="45"/>
        <v>12600</v>
      </c>
      <c r="J587" s="7">
        <f t="shared" si="46"/>
        <v>0</v>
      </c>
      <c r="K587" s="7">
        <f t="shared" si="47"/>
        <v>12600</v>
      </c>
      <c r="L587" s="4">
        <v>50000</v>
      </c>
      <c r="M587" s="7">
        <f t="shared" si="48"/>
        <v>62600</v>
      </c>
      <c r="N587" s="2" t="s">
        <v>34</v>
      </c>
      <c r="O587" t="s">
        <v>23</v>
      </c>
      <c r="P587" s="2" t="s">
        <v>2371</v>
      </c>
      <c r="Q587" s="2">
        <v>2</v>
      </c>
      <c r="R587" s="2" t="s">
        <v>24</v>
      </c>
      <c r="S587" t="str">
        <f t="shared" si="49"/>
        <v>Sat</v>
      </c>
      <c r="T587" t="str">
        <f>VLOOKUP(A587,Status!$A$2:$B$1867,2,FALSE)</f>
        <v>Completed</v>
      </c>
    </row>
    <row r="588" spans="1:20" x14ac:dyDescent="0.3">
      <c r="A588" s="2" t="s">
        <v>922</v>
      </c>
      <c r="B588" s="3">
        <v>45773.857615740737</v>
      </c>
      <c r="C588" s="2" t="s">
        <v>389</v>
      </c>
      <c r="D588" s="2" t="s">
        <v>174</v>
      </c>
      <c r="E588" s="2" t="s">
        <v>191</v>
      </c>
      <c r="F588" s="4">
        <v>15500</v>
      </c>
      <c r="G588" s="5">
        <v>0.2</v>
      </c>
      <c r="H588" s="6">
        <v>0</v>
      </c>
      <c r="I588" s="7">
        <f t="shared" si="45"/>
        <v>3100</v>
      </c>
      <c r="J588" s="7">
        <f t="shared" si="46"/>
        <v>0</v>
      </c>
      <c r="K588" s="7">
        <f t="shared" si="47"/>
        <v>3100</v>
      </c>
      <c r="L588" s="4">
        <v>48000</v>
      </c>
      <c r="M588" s="7">
        <f t="shared" si="48"/>
        <v>51100</v>
      </c>
      <c r="N588" s="2" t="s">
        <v>22</v>
      </c>
      <c r="O588" t="s">
        <v>70</v>
      </c>
      <c r="P588" s="2" t="s">
        <v>2369</v>
      </c>
      <c r="Q588" s="2">
        <v>2</v>
      </c>
      <c r="R588" s="2" t="s">
        <v>24</v>
      </c>
      <c r="S588" t="str">
        <f t="shared" si="49"/>
        <v>Sat</v>
      </c>
      <c r="T588" t="str">
        <f>VLOOKUP(A588,Status!$A$2:$B$1867,2,FALSE)</f>
        <v>Returned</v>
      </c>
    </row>
    <row r="589" spans="1:20" x14ac:dyDescent="0.3">
      <c r="A589" s="2" t="s">
        <v>923</v>
      </c>
      <c r="B589" s="3">
        <v>45773.872256944444</v>
      </c>
      <c r="C589" s="2" t="s">
        <v>324</v>
      </c>
      <c r="D589" s="2" t="s">
        <v>99</v>
      </c>
      <c r="E589" s="2" t="s">
        <v>103</v>
      </c>
      <c r="F589" s="4">
        <v>55000</v>
      </c>
      <c r="G589" s="5">
        <v>1</v>
      </c>
      <c r="H589" s="6">
        <v>0</v>
      </c>
      <c r="I589" s="7">
        <f t="shared" si="45"/>
        <v>55000</v>
      </c>
      <c r="J589" s="7">
        <f t="shared" si="46"/>
        <v>0</v>
      </c>
      <c r="K589" s="7">
        <f t="shared" si="47"/>
        <v>55000</v>
      </c>
      <c r="L589" s="4">
        <v>97000</v>
      </c>
      <c r="M589" s="7">
        <f t="shared" si="48"/>
        <v>152000</v>
      </c>
      <c r="N589" s="2" t="s">
        <v>59</v>
      </c>
      <c r="O589" t="s">
        <v>70</v>
      </c>
      <c r="P589" s="2" t="s">
        <v>2368</v>
      </c>
      <c r="Q589" s="2">
        <v>4</v>
      </c>
      <c r="R589" s="2" t="s">
        <v>35</v>
      </c>
      <c r="S589" t="str">
        <f t="shared" si="49"/>
        <v>Sat</v>
      </c>
      <c r="T589" t="str">
        <f>VLOOKUP(A589,Status!$A$2:$B$1867,2,FALSE)</f>
        <v>Returned</v>
      </c>
    </row>
    <row r="590" spans="1:20" x14ac:dyDescent="0.3">
      <c r="A590" s="2" t="s">
        <v>924</v>
      </c>
      <c r="B590" s="3">
        <v>45773.97515046296</v>
      </c>
      <c r="C590" s="2" t="s">
        <v>528</v>
      </c>
      <c r="D590" s="2" t="s">
        <v>53</v>
      </c>
      <c r="E590" s="2" t="s">
        <v>76</v>
      </c>
      <c r="F590" s="4">
        <v>45000</v>
      </c>
      <c r="G590" s="5">
        <v>1.4</v>
      </c>
      <c r="H590" s="6">
        <v>0</v>
      </c>
      <c r="I590" s="7">
        <f t="shared" si="45"/>
        <v>62999.999999999993</v>
      </c>
      <c r="J590" s="7">
        <f t="shared" si="46"/>
        <v>0</v>
      </c>
      <c r="K590" s="7">
        <f t="shared" si="47"/>
        <v>62999.999999999993</v>
      </c>
      <c r="L590" s="4">
        <v>80000</v>
      </c>
      <c r="M590" s="7">
        <f t="shared" si="48"/>
        <v>143000</v>
      </c>
      <c r="N590" s="2" t="s">
        <v>59</v>
      </c>
      <c r="O590" t="s">
        <v>23</v>
      </c>
      <c r="P590" s="2" t="s">
        <v>2369</v>
      </c>
      <c r="Q590" s="2">
        <v>5</v>
      </c>
      <c r="R590" s="2" t="s">
        <v>35</v>
      </c>
      <c r="S590" t="str">
        <f t="shared" si="49"/>
        <v>Sat</v>
      </c>
      <c r="T590" t="str">
        <f>VLOOKUP(A590,Status!$A$2:$B$1867,2,FALSE)</f>
        <v>Completed</v>
      </c>
    </row>
    <row r="591" spans="1:20" x14ac:dyDescent="0.3">
      <c r="A591" s="2" t="s">
        <v>925</v>
      </c>
      <c r="B591" s="3">
        <v>45774.033356481479</v>
      </c>
      <c r="C591" s="2" t="s">
        <v>633</v>
      </c>
      <c r="D591" s="2" t="s">
        <v>151</v>
      </c>
      <c r="E591" s="2" t="s">
        <v>144</v>
      </c>
      <c r="F591" s="4">
        <v>10000</v>
      </c>
      <c r="G591" s="5">
        <v>0.6</v>
      </c>
      <c r="H591" s="6">
        <v>0</v>
      </c>
      <c r="I591" s="7">
        <f t="shared" si="45"/>
        <v>6000</v>
      </c>
      <c r="J591" s="7">
        <f t="shared" si="46"/>
        <v>0</v>
      </c>
      <c r="K591" s="7">
        <f t="shared" si="47"/>
        <v>6000</v>
      </c>
      <c r="L591" s="4">
        <v>68000</v>
      </c>
      <c r="M591" s="7">
        <f t="shared" si="48"/>
        <v>74000</v>
      </c>
      <c r="N591" s="2" t="s">
        <v>34</v>
      </c>
      <c r="O591" t="s">
        <v>23</v>
      </c>
      <c r="P591" s="2" t="s">
        <v>2367</v>
      </c>
      <c r="Q591" s="2">
        <v>4</v>
      </c>
      <c r="R591" s="2" t="s">
        <v>24</v>
      </c>
      <c r="S591" t="str">
        <f t="shared" si="49"/>
        <v>Sun</v>
      </c>
      <c r="T591" t="str">
        <f>VLOOKUP(A591,Status!$A$2:$B$1867,2,FALSE)</f>
        <v>Completed</v>
      </c>
    </row>
    <row r="592" spans="1:20" x14ac:dyDescent="0.3">
      <c r="A592" s="2" t="s">
        <v>925</v>
      </c>
      <c r="B592" s="3">
        <v>45774.033356481479</v>
      </c>
      <c r="C592" s="2" t="s">
        <v>633</v>
      </c>
      <c r="D592" s="2" t="s">
        <v>151</v>
      </c>
      <c r="E592" s="2" t="s">
        <v>171</v>
      </c>
      <c r="F592" s="4">
        <v>12000</v>
      </c>
      <c r="G592" s="5">
        <v>0.6</v>
      </c>
      <c r="H592" s="6">
        <v>0</v>
      </c>
      <c r="I592" s="7">
        <f t="shared" si="45"/>
        <v>7200</v>
      </c>
      <c r="J592" s="7">
        <f t="shared" si="46"/>
        <v>0</v>
      </c>
      <c r="K592" s="7">
        <f t="shared" si="47"/>
        <v>7200</v>
      </c>
      <c r="L592" s="4">
        <v>0</v>
      </c>
      <c r="M592" s="7">
        <f t="shared" si="48"/>
        <v>7200</v>
      </c>
      <c r="N592" s="2" t="s">
        <v>34</v>
      </c>
      <c r="O592" t="s">
        <v>23</v>
      </c>
      <c r="P592" s="2" t="s">
        <v>2367</v>
      </c>
      <c r="Q592" s="2">
        <v>4</v>
      </c>
      <c r="R592" s="2" t="s">
        <v>24</v>
      </c>
      <c r="S592" t="str">
        <f t="shared" si="49"/>
        <v>Sun</v>
      </c>
      <c r="T592" t="str">
        <f>VLOOKUP(A592,Status!$A$2:$B$1867,2,FALSE)</f>
        <v>Completed</v>
      </c>
    </row>
    <row r="593" spans="1:20" x14ac:dyDescent="0.3">
      <c r="A593" s="2" t="s">
        <v>926</v>
      </c>
      <c r="B593" s="3">
        <v>45774.13071759259</v>
      </c>
      <c r="C593" s="2" t="s">
        <v>391</v>
      </c>
      <c r="D593" s="2" t="s">
        <v>27</v>
      </c>
      <c r="E593" s="2" t="s">
        <v>36</v>
      </c>
      <c r="F593" s="4">
        <v>13500</v>
      </c>
      <c r="G593" s="5">
        <v>2.8</v>
      </c>
      <c r="H593" s="6">
        <v>0</v>
      </c>
      <c r="I593" s="7">
        <f t="shared" si="45"/>
        <v>37800</v>
      </c>
      <c r="J593" s="7">
        <f t="shared" si="46"/>
        <v>0</v>
      </c>
      <c r="K593" s="7">
        <f t="shared" si="47"/>
        <v>37800</v>
      </c>
      <c r="L593" s="4">
        <v>17000</v>
      </c>
      <c r="M593" s="7">
        <f t="shared" si="48"/>
        <v>54800</v>
      </c>
      <c r="N593" s="2" t="s">
        <v>34</v>
      </c>
      <c r="O593" t="s">
        <v>23</v>
      </c>
      <c r="P593" s="2" t="s">
        <v>2368</v>
      </c>
      <c r="Q593" s="2">
        <v>3</v>
      </c>
      <c r="R593" s="2" t="s">
        <v>24</v>
      </c>
      <c r="S593" t="str">
        <f t="shared" si="49"/>
        <v>Sun</v>
      </c>
      <c r="T593" t="str">
        <f>VLOOKUP(A593,Status!$A$2:$B$1867,2,FALSE)</f>
        <v>Completed</v>
      </c>
    </row>
    <row r="594" spans="1:20" x14ac:dyDescent="0.3">
      <c r="A594" s="2" t="s">
        <v>927</v>
      </c>
      <c r="B594" s="3">
        <v>45774.282754629632</v>
      </c>
      <c r="C594" s="2" t="s">
        <v>617</v>
      </c>
      <c r="D594" s="2" t="s">
        <v>287</v>
      </c>
      <c r="E594" s="2" t="s">
        <v>50</v>
      </c>
      <c r="F594" s="4">
        <v>26000</v>
      </c>
      <c r="G594" s="5">
        <v>1.5</v>
      </c>
      <c r="H594" s="6">
        <v>0</v>
      </c>
      <c r="I594" s="7">
        <f t="shared" si="45"/>
        <v>39000</v>
      </c>
      <c r="J594" s="7">
        <f t="shared" si="46"/>
        <v>0</v>
      </c>
      <c r="K594" s="7">
        <f t="shared" si="47"/>
        <v>39000</v>
      </c>
      <c r="L594" s="4">
        <v>79000</v>
      </c>
      <c r="M594" s="7">
        <f t="shared" si="48"/>
        <v>118000</v>
      </c>
      <c r="N594" s="2" t="s">
        <v>59</v>
      </c>
      <c r="O594" t="s">
        <v>23</v>
      </c>
      <c r="P594" s="2" t="s">
        <v>2367</v>
      </c>
      <c r="Q594" s="2">
        <v>2</v>
      </c>
      <c r="R594" s="2" t="s">
        <v>24</v>
      </c>
      <c r="S594" t="str">
        <f t="shared" si="49"/>
        <v>Sun</v>
      </c>
      <c r="T594" t="str">
        <f>VLOOKUP(A594,Status!$A$2:$B$1867,2,FALSE)</f>
        <v>Completed</v>
      </c>
    </row>
    <row r="595" spans="1:20" x14ac:dyDescent="0.3">
      <c r="A595" s="2" t="s">
        <v>928</v>
      </c>
      <c r="B595" s="3">
        <v>45774.302268518521</v>
      </c>
      <c r="C595" s="2" t="s">
        <v>713</v>
      </c>
      <c r="D595" s="2" t="s">
        <v>53</v>
      </c>
      <c r="E595" s="2" t="s">
        <v>28</v>
      </c>
      <c r="F595" s="4">
        <v>15000</v>
      </c>
      <c r="G595" s="5">
        <v>0.6</v>
      </c>
      <c r="H595" s="6">
        <v>0</v>
      </c>
      <c r="I595" s="7">
        <f t="shared" si="45"/>
        <v>9000</v>
      </c>
      <c r="J595" s="7">
        <f t="shared" si="46"/>
        <v>0</v>
      </c>
      <c r="K595" s="7">
        <f t="shared" si="47"/>
        <v>9000</v>
      </c>
      <c r="L595" s="4">
        <v>80000</v>
      </c>
      <c r="M595" s="7">
        <f t="shared" si="48"/>
        <v>89000</v>
      </c>
      <c r="N595" s="2" t="s">
        <v>34</v>
      </c>
      <c r="O595" t="s">
        <v>23</v>
      </c>
      <c r="P595" s="2" t="s">
        <v>2371</v>
      </c>
      <c r="Q595" s="2">
        <v>2</v>
      </c>
      <c r="R595" s="2" t="s">
        <v>24</v>
      </c>
      <c r="S595" t="str">
        <f t="shared" si="49"/>
        <v>Sun</v>
      </c>
      <c r="T595" t="str">
        <f>VLOOKUP(A595,Status!$A$2:$B$1867,2,FALSE)</f>
        <v>Completed</v>
      </c>
    </row>
    <row r="596" spans="1:20" x14ac:dyDescent="0.3">
      <c r="A596" s="2" t="s">
        <v>929</v>
      </c>
      <c r="B596" s="3">
        <v>45774.387662037043</v>
      </c>
      <c r="C596" s="2" t="s">
        <v>448</v>
      </c>
      <c r="D596" s="2" t="s">
        <v>75</v>
      </c>
      <c r="E596" s="2" t="s">
        <v>42</v>
      </c>
      <c r="F596" s="4">
        <v>40000</v>
      </c>
      <c r="G596" s="5">
        <v>0.6</v>
      </c>
      <c r="H596" s="6">
        <v>0</v>
      </c>
      <c r="I596" s="7">
        <f t="shared" si="45"/>
        <v>24000</v>
      </c>
      <c r="J596" s="7">
        <f t="shared" si="46"/>
        <v>0</v>
      </c>
      <c r="K596" s="7">
        <f t="shared" si="47"/>
        <v>24000</v>
      </c>
      <c r="L596" s="4">
        <v>74000</v>
      </c>
      <c r="M596" s="7">
        <f t="shared" si="48"/>
        <v>98000</v>
      </c>
      <c r="N596" s="2" t="s">
        <v>34</v>
      </c>
      <c r="O596" t="s">
        <v>23</v>
      </c>
      <c r="P596" s="2" t="s">
        <v>2366</v>
      </c>
      <c r="Q596" s="2">
        <v>1</v>
      </c>
      <c r="R596" s="2" t="s">
        <v>24</v>
      </c>
      <c r="S596" t="str">
        <f t="shared" si="49"/>
        <v>Sun</v>
      </c>
      <c r="T596" t="str">
        <f>VLOOKUP(A596,Status!$A$2:$B$1867,2,FALSE)</f>
        <v>Completed</v>
      </c>
    </row>
    <row r="597" spans="1:20" x14ac:dyDescent="0.3">
      <c r="A597" s="2" t="s">
        <v>929</v>
      </c>
      <c r="B597" s="3">
        <v>45774.387662037043</v>
      </c>
      <c r="C597" s="2" t="s">
        <v>448</v>
      </c>
      <c r="D597" s="2" t="s">
        <v>75</v>
      </c>
      <c r="E597" s="2" t="s">
        <v>46</v>
      </c>
      <c r="F597" s="4">
        <v>10500</v>
      </c>
      <c r="G597" s="5">
        <v>1.4</v>
      </c>
      <c r="H597" s="6">
        <v>0</v>
      </c>
      <c r="I597" s="7">
        <f t="shared" si="45"/>
        <v>14699.999999999998</v>
      </c>
      <c r="J597" s="7">
        <f t="shared" si="46"/>
        <v>0</v>
      </c>
      <c r="K597" s="7">
        <f t="shared" si="47"/>
        <v>14699.999999999998</v>
      </c>
      <c r="L597" s="4">
        <v>0</v>
      </c>
      <c r="M597" s="7">
        <f t="shared" si="48"/>
        <v>14699.999999999998</v>
      </c>
      <c r="N597" s="2" t="s">
        <v>34</v>
      </c>
      <c r="O597" t="s">
        <v>23</v>
      </c>
      <c r="P597" s="2" t="s">
        <v>2366</v>
      </c>
      <c r="Q597" s="2">
        <v>1</v>
      </c>
      <c r="R597" s="2" t="s">
        <v>24</v>
      </c>
      <c r="S597" t="str">
        <f t="shared" si="49"/>
        <v>Sun</v>
      </c>
      <c r="T597" t="str">
        <f>VLOOKUP(A597,Status!$A$2:$B$1867,2,FALSE)</f>
        <v>Completed</v>
      </c>
    </row>
    <row r="598" spans="1:20" x14ac:dyDescent="0.3">
      <c r="A598" s="2" t="s">
        <v>930</v>
      </c>
      <c r="B598" s="3">
        <v>45774.393784722219</v>
      </c>
      <c r="C598" s="2" t="s">
        <v>732</v>
      </c>
      <c r="D598" s="2" t="s">
        <v>180</v>
      </c>
      <c r="E598" s="2" t="s">
        <v>36</v>
      </c>
      <c r="F598" s="4">
        <v>13500</v>
      </c>
      <c r="G598" s="5">
        <v>3.8</v>
      </c>
      <c r="H598" s="6">
        <v>0</v>
      </c>
      <c r="I598" s="7">
        <f t="shared" si="45"/>
        <v>51300</v>
      </c>
      <c r="J598" s="7">
        <f t="shared" si="46"/>
        <v>0</v>
      </c>
      <c r="K598" s="7">
        <f t="shared" si="47"/>
        <v>51300</v>
      </c>
      <c r="L598" s="4">
        <v>57000</v>
      </c>
      <c r="M598" s="7">
        <f t="shared" si="48"/>
        <v>108300</v>
      </c>
      <c r="N598" s="2" t="s">
        <v>22</v>
      </c>
      <c r="O598" t="s">
        <v>23</v>
      </c>
      <c r="P598" s="2" t="s">
        <v>2369</v>
      </c>
      <c r="Q598" s="2">
        <v>1</v>
      </c>
      <c r="R598" s="2" t="s">
        <v>24</v>
      </c>
      <c r="S598" t="str">
        <f t="shared" si="49"/>
        <v>Sun</v>
      </c>
      <c r="T598" t="str">
        <f>VLOOKUP(A598,Status!$A$2:$B$1867,2,FALSE)</f>
        <v>Completed</v>
      </c>
    </row>
    <row r="599" spans="1:20" x14ac:dyDescent="0.3">
      <c r="A599" s="2" t="s">
        <v>931</v>
      </c>
      <c r="B599" s="3">
        <v>45774.447754629633</v>
      </c>
      <c r="C599" s="2" t="s">
        <v>296</v>
      </c>
      <c r="D599" s="2" t="s">
        <v>134</v>
      </c>
      <c r="E599" s="2" t="s">
        <v>183</v>
      </c>
      <c r="F599" s="4">
        <v>11000</v>
      </c>
      <c r="G599" s="5">
        <v>1.5</v>
      </c>
      <c r="H599" s="6">
        <v>0</v>
      </c>
      <c r="I599" s="7">
        <f t="shared" si="45"/>
        <v>16500</v>
      </c>
      <c r="J599" s="7">
        <f t="shared" si="46"/>
        <v>0</v>
      </c>
      <c r="K599" s="7">
        <f t="shared" si="47"/>
        <v>16500</v>
      </c>
      <c r="L599" s="4">
        <v>50000</v>
      </c>
      <c r="M599" s="7">
        <f t="shared" si="48"/>
        <v>66500</v>
      </c>
      <c r="N599" s="2" t="s">
        <v>59</v>
      </c>
      <c r="O599" t="s">
        <v>23</v>
      </c>
      <c r="P599" s="2" t="s">
        <v>2371</v>
      </c>
      <c r="Q599" s="2">
        <v>1</v>
      </c>
      <c r="R599" s="2" t="s">
        <v>24</v>
      </c>
      <c r="S599" t="str">
        <f t="shared" si="49"/>
        <v>Sun</v>
      </c>
      <c r="T599" t="str">
        <f>VLOOKUP(A599,Status!$A$2:$B$1867,2,FALSE)</f>
        <v>Completed</v>
      </c>
    </row>
    <row r="600" spans="1:20" x14ac:dyDescent="0.3">
      <c r="A600" s="2" t="s">
        <v>932</v>
      </c>
      <c r="B600" s="3">
        <v>45774.466284722221</v>
      </c>
      <c r="C600" s="2" t="s">
        <v>256</v>
      </c>
      <c r="D600" s="2" t="s">
        <v>112</v>
      </c>
      <c r="E600" s="2" t="s">
        <v>96</v>
      </c>
      <c r="F600" s="4">
        <v>9500</v>
      </c>
      <c r="G600" s="5">
        <v>1.8</v>
      </c>
      <c r="H600" s="6">
        <v>0</v>
      </c>
      <c r="I600" s="7">
        <f t="shared" si="45"/>
        <v>17100</v>
      </c>
      <c r="J600" s="7">
        <f t="shared" si="46"/>
        <v>0</v>
      </c>
      <c r="K600" s="7">
        <f t="shared" si="47"/>
        <v>17100</v>
      </c>
      <c r="L600" s="4">
        <v>0</v>
      </c>
      <c r="M600" s="7">
        <f t="shared" si="48"/>
        <v>17100</v>
      </c>
      <c r="N600" s="2" t="s">
        <v>34</v>
      </c>
      <c r="O600" t="s">
        <v>23</v>
      </c>
      <c r="P600" s="2" t="s">
        <v>2366</v>
      </c>
      <c r="Q600" s="2">
        <v>1</v>
      </c>
      <c r="R600" s="2" t="s">
        <v>24</v>
      </c>
      <c r="S600" t="str">
        <f t="shared" si="49"/>
        <v>Sun</v>
      </c>
      <c r="T600" t="str">
        <f>VLOOKUP(A600,Status!$A$2:$B$1867,2,FALSE)</f>
        <v>Completed</v>
      </c>
    </row>
    <row r="601" spans="1:20" x14ac:dyDescent="0.3">
      <c r="A601" s="2" t="s">
        <v>933</v>
      </c>
      <c r="B601" s="3">
        <v>45774.5000462963</v>
      </c>
      <c r="C601" s="2" t="s">
        <v>523</v>
      </c>
      <c r="D601" s="2" t="s">
        <v>253</v>
      </c>
      <c r="E601" s="2" t="s">
        <v>42</v>
      </c>
      <c r="F601" s="4">
        <v>40000</v>
      </c>
      <c r="G601" s="5">
        <v>1.1000000000000001</v>
      </c>
      <c r="H601" s="6">
        <v>0</v>
      </c>
      <c r="I601" s="7">
        <f t="shared" si="45"/>
        <v>44000</v>
      </c>
      <c r="J601" s="7">
        <f t="shared" si="46"/>
        <v>0</v>
      </c>
      <c r="K601" s="7">
        <f t="shared" si="47"/>
        <v>44000</v>
      </c>
      <c r="L601" s="4">
        <v>18000</v>
      </c>
      <c r="M601" s="7">
        <f t="shared" si="48"/>
        <v>62000</v>
      </c>
      <c r="N601" s="2" t="s">
        <v>22</v>
      </c>
      <c r="O601" t="s">
        <v>23</v>
      </c>
      <c r="P601" s="2" t="s">
        <v>2366</v>
      </c>
      <c r="Q601" s="2">
        <v>3</v>
      </c>
      <c r="R601" s="2" t="s">
        <v>24</v>
      </c>
      <c r="S601" t="str">
        <f t="shared" si="49"/>
        <v>Sun</v>
      </c>
      <c r="T601" t="str">
        <f>VLOOKUP(A601,Status!$A$2:$B$1867,2,FALSE)</f>
        <v>Completed</v>
      </c>
    </row>
    <row r="602" spans="1:20" x14ac:dyDescent="0.3">
      <c r="A602" s="2" t="s">
        <v>934</v>
      </c>
      <c r="B602" s="3">
        <v>45774.504305555558</v>
      </c>
      <c r="C602" s="2" t="s">
        <v>238</v>
      </c>
      <c r="D602" s="2" t="s">
        <v>230</v>
      </c>
      <c r="E602" s="2" t="s">
        <v>191</v>
      </c>
      <c r="F602" s="4">
        <v>15500</v>
      </c>
      <c r="G602" s="5">
        <v>0.2</v>
      </c>
      <c r="H602" s="6">
        <v>0</v>
      </c>
      <c r="I602" s="7">
        <f t="shared" si="45"/>
        <v>3100</v>
      </c>
      <c r="J602" s="7">
        <f t="shared" si="46"/>
        <v>0</v>
      </c>
      <c r="K602" s="7">
        <f t="shared" si="47"/>
        <v>3100</v>
      </c>
      <c r="L602" s="4">
        <v>28000</v>
      </c>
      <c r="M602" s="7">
        <f t="shared" si="48"/>
        <v>31100</v>
      </c>
      <c r="N602" s="2" t="s">
        <v>59</v>
      </c>
      <c r="O602" t="s">
        <v>70</v>
      </c>
      <c r="P602" s="2" t="s">
        <v>2368</v>
      </c>
      <c r="Q602" s="2">
        <v>5</v>
      </c>
      <c r="R602" s="2" t="s">
        <v>24</v>
      </c>
      <c r="S602" t="str">
        <f t="shared" si="49"/>
        <v>Sun</v>
      </c>
      <c r="T602" t="str">
        <f>VLOOKUP(A602,Status!$A$2:$B$1867,2,FALSE)</f>
        <v>Returned</v>
      </c>
    </row>
    <row r="603" spans="1:20" x14ac:dyDescent="0.3">
      <c r="A603" s="2" t="s">
        <v>935</v>
      </c>
      <c r="B603" s="3">
        <v>45774.508634259262</v>
      </c>
      <c r="C603" s="2" t="s">
        <v>322</v>
      </c>
      <c r="D603" s="2" t="s">
        <v>20</v>
      </c>
      <c r="E603" s="2" t="s">
        <v>21</v>
      </c>
      <c r="F603" s="4">
        <v>10000</v>
      </c>
      <c r="G603" s="5">
        <v>2</v>
      </c>
      <c r="H603" s="6">
        <v>0</v>
      </c>
      <c r="I603" s="7">
        <f t="shared" si="45"/>
        <v>20000</v>
      </c>
      <c r="J603" s="7">
        <f t="shared" si="46"/>
        <v>0</v>
      </c>
      <c r="K603" s="7">
        <f t="shared" si="47"/>
        <v>20000</v>
      </c>
      <c r="L603" s="4">
        <v>15000</v>
      </c>
      <c r="M603" s="7">
        <f t="shared" si="48"/>
        <v>35000</v>
      </c>
      <c r="N603" s="2" t="s">
        <v>29</v>
      </c>
      <c r="O603" t="s">
        <v>23</v>
      </c>
      <c r="P603" s="2" t="s">
        <v>2369</v>
      </c>
      <c r="Q603" s="2">
        <v>4</v>
      </c>
      <c r="R603" s="2" t="s">
        <v>35</v>
      </c>
      <c r="S603" t="str">
        <f t="shared" si="49"/>
        <v>Sun</v>
      </c>
      <c r="T603" t="str">
        <f>VLOOKUP(A603,Status!$A$2:$B$1867,2,FALSE)</f>
        <v>Completed</v>
      </c>
    </row>
    <row r="604" spans="1:20" x14ac:dyDescent="0.3">
      <c r="A604" s="2" t="s">
        <v>936</v>
      </c>
      <c r="B604" s="3">
        <v>45774.516527777778</v>
      </c>
      <c r="C604" s="2" t="s">
        <v>335</v>
      </c>
      <c r="D604" s="2" t="s">
        <v>186</v>
      </c>
      <c r="E604" s="2" t="s">
        <v>66</v>
      </c>
      <c r="F604" s="4">
        <v>46000</v>
      </c>
      <c r="G604" s="5">
        <v>1</v>
      </c>
      <c r="H604" s="6">
        <v>0</v>
      </c>
      <c r="I604" s="7">
        <f t="shared" si="45"/>
        <v>46000</v>
      </c>
      <c r="J604" s="7">
        <f t="shared" si="46"/>
        <v>0</v>
      </c>
      <c r="K604" s="7">
        <f t="shared" si="47"/>
        <v>46000</v>
      </c>
      <c r="L604" s="4">
        <v>87000</v>
      </c>
      <c r="M604" s="7">
        <f t="shared" si="48"/>
        <v>133000</v>
      </c>
      <c r="N604" s="2" t="s">
        <v>22</v>
      </c>
      <c r="O604" t="s">
        <v>70</v>
      </c>
      <c r="P604" s="2" t="s">
        <v>2366</v>
      </c>
      <c r="Q604" s="2">
        <v>5</v>
      </c>
      <c r="R604" s="2" t="s">
        <v>24</v>
      </c>
      <c r="S604" t="str">
        <f t="shared" si="49"/>
        <v>Sun</v>
      </c>
      <c r="T604" t="str">
        <f>VLOOKUP(A604,Status!$A$2:$B$1867,2,FALSE)</f>
        <v>Returned</v>
      </c>
    </row>
    <row r="605" spans="1:20" x14ac:dyDescent="0.3">
      <c r="A605" s="2" t="s">
        <v>936</v>
      </c>
      <c r="B605" s="3">
        <v>45774.516527777778</v>
      </c>
      <c r="C605" s="2" t="s">
        <v>335</v>
      </c>
      <c r="D605" s="2" t="s">
        <v>186</v>
      </c>
      <c r="E605" s="2" t="s">
        <v>162</v>
      </c>
      <c r="F605" s="4">
        <v>115000</v>
      </c>
      <c r="G605" s="5">
        <v>0.2</v>
      </c>
      <c r="H605" s="6">
        <v>0</v>
      </c>
      <c r="I605" s="7">
        <f t="shared" si="45"/>
        <v>23000</v>
      </c>
      <c r="J605" s="7">
        <f t="shared" si="46"/>
        <v>0</v>
      </c>
      <c r="K605" s="7">
        <f t="shared" si="47"/>
        <v>23000</v>
      </c>
      <c r="L605" s="4">
        <v>0</v>
      </c>
      <c r="M605" s="7">
        <f t="shared" si="48"/>
        <v>23000</v>
      </c>
      <c r="N605" s="2" t="s">
        <v>22</v>
      </c>
      <c r="O605" t="s">
        <v>70</v>
      </c>
      <c r="P605" s="2" t="s">
        <v>2366</v>
      </c>
      <c r="Q605" s="2">
        <v>5</v>
      </c>
      <c r="R605" s="2" t="s">
        <v>24</v>
      </c>
      <c r="S605" t="str">
        <f t="shared" si="49"/>
        <v>Sun</v>
      </c>
      <c r="T605" t="str">
        <f>VLOOKUP(A605,Status!$A$2:$B$1867,2,FALSE)</f>
        <v>Returned</v>
      </c>
    </row>
    <row r="606" spans="1:20" x14ac:dyDescent="0.3">
      <c r="A606" s="2" t="s">
        <v>937</v>
      </c>
      <c r="B606" s="3">
        <v>45774.522222222222</v>
      </c>
      <c r="C606" s="2" t="s">
        <v>302</v>
      </c>
      <c r="D606" s="2" t="s">
        <v>109</v>
      </c>
      <c r="E606" s="2" t="s">
        <v>162</v>
      </c>
      <c r="F606" s="4">
        <v>115000</v>
      </c>
      <c r="G606" s="5">
        <v>1</v>
      </c>
      <c r="H606" s="6">
        <v>0</v>
      </c>
      <c r="I606" s="7">
        <f t="shared" si="45"/>
        <v>115000</v>
      </c>
      <c r="J606" s="7">
        <f t="shared" si="46"/>
        <v>0</v>
      </c>
      <c r="K606" s="7">
        <f t="shared" si="47"/>
        <v>115000</v>
      </c>
      <c r="L606" s="4">
        <v>72000</v>
      </c>
      <c r="M606" s="7">
        <f t="shared" si="48"/>
        <v>187000</v>
      </c>
      <c r="N606" s="2" t="s">
        <v>34</v>
      </c>
      <c r="O606" t="s">
        <v>23</v>
      </c>
      <c r="P606" s="2" t="s">
        <v>2368</v>
      </c>
      <c r="Q606" s="2">
        <v>4</v>
      </c>
      <c r="R606" s="2" t="s">
        <v>24</v>
      </c>
      <c r="S606" t="str">
        <f t="shared" si="49"/>
        <v>Sun</v>
      </c>
      <c r="T606" t="str">
        <f>VLOOKUP(A606,Status!$A$2:$B$1867,2,FALSE)</f>
        <v>Completed</v>
      </c>
    </row>
    <row r="607" spans="1:20" x14ac:dyDescent="0.3">
      <c r="A607" s="2" t="s">
        <v>938</v>
      </c>
      <c r="B607" s="3">
        <v>45774.585520833331</v>
      </c>
      <c r="C607" s="2" t="s">
        <v>188</v>
      </c>
      <c r="D607" s="2" t="s">
        <v>112</v>
      </c>
      <c r="E607" s="2" t="s">
        <v>58</v>
      </c>
      <c r="F607" s="4">
        <v>17500</v>
      </c>
      <c r="G607" s="5">
        <v>1.4</v>
      </c>
      <c r="H607" s="6">
        <v>0</v>
      </c>
      <c r="I607" s="7">
        <f t="shared" si="45"/>
        <v>24500</v>
      </c>
      <c r="J607" s="7">
        <f t="shared" si="46"/>
        <v>0</v>
      </c>
      <c r="K607" s="7">
        <f t="shared" si="47"/>
        <v>24500</v>
      </c>
      <c r="L607" s="4">
        <v>0</v>
      </c>
      <c r="M607" s="7">
        <f t="shared" si="48"/>
        <v>24500</v>
      </c>
      <c r="N607" s="2" t="s">
        <v>22</v>
      </c>
      <c r="O607" t="s">
        <v>23</v>
      </c>
      <c r="P607" s="2" t="s">
        <v>2371</v>
      </c>
      <c r="Q607" s="2">
        <v>1</v>
      </c>
      <c r="R607" s="2" t="s">
        <v>35</v>
      </c>
      <c r="S607" t="str">
        <f t="shared" si="49"/>
        <v>Sun</v>
      </c>
      <c r="T607" t="str">
        <f>VLOOKUP(A607,Status!$A$2:$B$1867,2,FALSE)</f>
        <v>Completed</v>
      </c>
    </row>
    <row r="608" spans="1:20" x14ac:dyDescent="0.3">
      <c r="A608" s="2" t="s">
        <v>939</v>
      </c>
      <c r="B608" s="3">
        <v>45774.6</v>
      </c>
      <c r="C608" s="2" t="s">
        <v>622</v>
      </c>
      <c r="D608" s="2" t="s">
        <v>20</v>
      </c>
      <c r="E608" s="2" t="s">
        <v>100</v>
      </c>
      <c r="F608" s="4">
        <v>10000</v>
      </c>
      <c r="G608" s="5">
        <v>0.5</v>
      </c>
      <c r="H608" s="6">
        <v>0</v>
      </c>
      <c r="I608" s="7">
        <f t="shared" si="45"/>
        <v>5000</v>
      </c>
      <c r="J608" s="7">
        <f t="shared" si="46"/>
        <v>0</v>
      </c>
      <c r="K608" s="7">
        <f t="shared" si="47"/>
        <v>5000</v>
      </c>
      <c r="L608" s="4">
        <v>15000</v>
      </c>
      <c r="M608" s="7">
        <f t="shared" si="48"/>
        <v>20000</v>
      </c>
      <c r="N608" s="2" t="s">
        <v>22</v>
      </c>
      <c r="O608" t="s">
        <v>23</v>
      </c>
      <c r="P608" s="2" t="s">
        <v>2366</v>
      </c>
      <c r="Q608" s="2">
        <v>4</v>
      </c>
      <c r="R608" s="2" t="s">
        <v>35</v>
      </c>
      <c r="S608" t="str">
        <f t="shared" si="49"/>
        <v>Sun</v>
      </c>
      <c r="T608" t="str">
        <f>VLOOKUP(A608,Status!$A$2:$B$1867,2,FALSE)</f>
        <v>Completed</v>
      </c>
    </row>
    <row r="609" spans="1:20" x14ac:dyDescent="0.3">
      <c r="A609" s="2" t="s">
        <v>940</v>
      </c>
      <c r="B609" s="3">
        <v>45774.607719907413</v>
      </c>
      <c r="C609" s="2" t="s">
        <v>866</v>
      </c>
      <c r="D609" s="2" t="s">
        <v>161</v>
      </c>
      <c r="E609" s="2" t="s">
        <v>42</v>
      </c>
      <c r="F609" s="4">
        <v>40000</v>
      </c>
      <c r="G609" s="5">
        <v>0.5</v>
      </c>
      <c r="H609" s="6">
        <v>0</v>
      </c>
      <c r="I609" s="7">
        <f t="shared" si="45"/>
        <v>20000</v>
      </c>
      <c r="J609" s="7">
        <f t="shared" si="46"/>
        <v>0</v>
      </c>
      <c r="K609" s="7">
        <f t="shared" si="47"/>
        <v>20000</v>
      </c>
      <c r="L609" s="4">
        <v>46000</v>
      </c>
      <c r="M609" s="7">
        <f t="shared" si="48"/>
        <v>66000</v>
      </c>
      <c r="N609" s="2" t="s">
        <v>29</v>
      </c>
      <c r="O609" t="s">
        <v>23</v>
      </c>
      <c r="P609" s="2" t="s">
        <v>2367</v>
      </c>
      <c r="Q609" s="2">
        <v>2</v>
      </c>
      <c r="R609" s="2" t="s">
        <v>24</v>
      </c>
      <c r="S609" t="str">
        <f t="shared" si="49"/>
        <v>Sun</v>
      </c>
      <c r="T609" t="str">
        <f>VLOOKUP(A609,Status!$A$2:$B$1867,2,FALSE)</f>
        <v>Completed</v>
      </c>
    </row>
    <row r="610" spans="1:20" x14ac:dyDescent="0.3">
      <c r="A610" s="2" t="s">
        <v>941</v>
      </c>
      <c r="B610" s="3">
        <v>45774.646562499998</v>
      </c>
      <c r="C610" s="2" t="s">
        <v>80</v>
      </c>
      <c r="D610" s="2" t="s">
        <v>75</v>
      </c>
      <c r="E610" s="2" t="s">
        <v>50</v>
      </c>
      <c r="F610" s="4">
        <v>26000</v>
      </c>
      <c r="G610" s="5">
        <v>1.5</v>
      </c>
      <c r="H610" s="6">
        <v>0</v>
      </c>
      <c r="I610" s="7">
        <f t="shared" si="45"/>
        <v>39000</v>
      </c>
      <c r="J610" s="7">
        <f t="shared" si="46"/>
        <v>0</v>
      </c>
      <c r="K610" s="7">
        <f t="shared" si="47"/>
        <v>39000</v>
      </c>
      <c r="L610" s="4">
        <v>74000</v>
      </c>
      <c r="M610" s="7">
        <f t="shared" si="48"/>
        <v>113000</v>
      </c>
      <c r="N610" s="2" t="s">
        <v>34</v>
      </c>
      <c r="O610" t="s">
        <v>23</v>
      </c>
      <c r="P610" s="2" t="s">
        <v>2369</v>
      </c>
      <c r="Q610" s="2">
        <v>5</v>
      </c>
      <c r="R610" s="2" t="s">
        <v>24</v>
      </c>
      <c r="S610" t="str">
        <f t="shared" si="49"/>
        <v>Sun</v>
      </c>
      <c r="T610" t="str">
        <f>VLOOKUP(A610,Status!$A$2:$B$1867,2,FALSE)</f>
        <v>Completed</v>
      </c>
    </row>
    <row r="611" spans="1:20" x14ac:dyDescent="0.3">
      <c r="A611" s="2" t="s">
        <v>942</v>
      </c>
      <c r="B611" s="3">
        <v>45774.713831018518</v>
      </c>
      <c r="C611" s="2" t="s">
        <v>754</v>
      </c>
      <c r="D611" s="2" t="s">
        <v>69</v>
      </c>
      <c r="E611" s="2" t="s">
        <v>100</v>
      </c>
      <c r="F611" s="4">
        <v>10000</v>
      </c>
      <c r="G611" s="5">
        <v>1.3</v>
      </c>
      <c r="H611" s="6">
        <v>0</v>
      </c>
      <c r="I611" s="7">
        <f t="shared" si="45"/>
        <v>13000</v>
      </c>
      <c r="J611" s="7">
        <f t="shared" si="46"/>
        <v>0</v>
      </c>
      <c r="K611" s="7">
        <f t="shared" si="47"/>
        <v>13000</v>
      </c>
      <c r="L611" s="4">
        <v>87000</v>
      </c>
      <c r="M611" s="7">
        <f t="shared" si="48"/>
        <v>100000</v>
      </c>
      <c r="N611" s="2" t="s">
        <v>22</v>
      </c>
      <c r="O611" t="s">
        <v>23</v>
      </c>
      <c r="P611" s="2" t="s">
        <v>2371</v>
      </c>
      <c r="Q611" s="2">
        <v>2</v>
      </c>
      <c r="R611" s="2" t="s">
        <v>24</v>
      </c>
      <c r="S611" t="str">
        <f t="shared" si="49"/>
        <v>Sun</v>
      </c>
      <c r="T611" t="str">
        <f>VLOOKUP(A611,Status!$A$2:$B$1867,2,FALSE)</f>
        <v>Completed</v>
      </c>
    </row>
    <row r="612" spans="1:20" x14ac:dyDescent="0.3">
      <c r="A612" s="2" t="s">
        <v>943</v>
      </c>
      <c r="B612" s="3">
        <v>45774.715937499997</v>
      </c>
      <c r="C612" s="2" t="s">
        <v>422</v>
      </c>
      <c r="D612" s="2" t="s">
        <v>32</v>
      </c>
      <c r="E612" s="2" t="s">
        <v>36</v>
      </c>
      <c r="F612" s="4">
        <v>13500</v>
      </c>
      <c r="G612" s="5">
        <v>1.1000000000000001</v>
      </c>
      <c r="H612" s="6">
        <v>0</v>
      </c>
      <c r="I612" s="7">
        <f t="shared" si="45"/>
        <v>14850.000000000002</v>
      </c>
      <c r="J612" s="7">
        <f t="shared" si="46"/>
        <v>0</v>
      </c>
      <c r="K612" s="7">
        <f t="shared" si="47"/>
        <v>14850.000000000002</v>
      </c>
      <c r="L612" s="4">
        <v>76000</v>
      </c>
      <c r="M612" s="7">
        <f t="shared" si="48"/>
        <v>90850</v>
      </c>
      <c r="N612" s="2" t="s">
        <v>22</v>
      </c>
      <c r="O612" t="s">
        <v>23</v>
      </c>
      <c r="P612" s="2" t="s">
        <v>2369</v>
      </c>
      <c r="Q612" s="2">
        <v>3</v>
      </c>
      <c r="R612" s="2" t="s">
        <v>24</v>
      </c>
      <c r="S612" t="str">
        <f t="shared" si="49"/>
        <v>Sun</v>
      </c>
      <c r="T612" t="str">
        <f>VLOOKUP(A612,Status!$A$2:$B$1867,2,FALSE)</f>
        <v>Completed</v>
      </c>
    </row>
    <row r="613" spans="1:20" x14ac:dyDescent="0.3">
      <c r="A613" s="2" t="s">
        <v>944</v>
      </c>
      <c r="B613" s="3">
        <v>45774.735381944447</v>
      </c>
      <c r="C613" s="2" t="s">
        <v>945</v>
      </c>
      <c r="D613" s="2" t="s">
        <v>41</v>
      </c>
      <c r="E613" s="2" t="s">
        <v>50</v>
      </c>
      <c r="F613" s="4">
        <v>26000</v>
      </c>
      <c r="G613" s="5">
        <v>1.5</v>
      </c>
      <c r="H613" s="6">
        <v>0</v>
      </c>
      <c r="I613" s="7">
        <f t="shared" si="45"/>
        <v>39000</v>
      </c>
      <c r="J613" s="7">
        <f t="shared" si="46"/>
        <v>0</v>
      </c>
      <c r="K613" s="7">
        <f t="shared" si="47"/>
        <v>39000</v>
      </c>
      <c r="L613" s="4">
        <v>93000</v>
      </c>
      <c r="M613" s="7">
        <f t="shared" si="48"/>
        <v>132000</v>
      </c>
      <c r="N613" s="2" t="s">
        <v>22</v>
      </c>
      <c r="O613" t="s">
        <v>23</v>
      </c>
      <c r="P613" s="2" t="s">
        <v>2366</v>
      </c>
      <c r="Q613" s="2">
        <v>2</v>
      </c>
      <c r="R613" s="2" t="s">
        <v>24</v>
      </c>
      <c r="S613" t="str">
        <f t="shared" si="49"/>
        <v>Sun</v>
      </c>
      <c r="T613" t="str">
        <f>VLOOKUP(A613,Status!$A$2:$B$1867,2,FALSE)</f>
        <v>Completed</v>
      </c>
    </row>
    <row r="614" spans="1:20" x14ac:dyDescent="0.3">
      <c r="A614" s="2" t="s">
        <v>944</v>
      </c>
      <c r="B614" s="3">
        <v>45774.735381944447</v>
      </c>
      <c r="C614" s="2" t="s">
        <v>945</v>
      </c>
      <c r="D614" s="2" t="s">
        <v>41</v>
      </c>
      <c r="E614" s="2" t="s">
        <v>54</v>
      </c>
      <c r="F614" s="4">
        <v>14000</v>
      </c>
      <c r="G614" s="5">
        <v>1.3</v>
      </c>
      <c r="H614" s="6">
        <v>0</v>
      </c>
      <c r="I614" s="7">
        <f t="shared" si="45"/>
        <v>18200</v>
      </c>
      <c r="J614" s="7">
        <f t="shared" si="46"/>
        <v>0</v>
      </c>
      <c r="K614" s="7">
        <f t="shared" si="47"/>
        <v>18200</v>
      </c>
      <c r="L614" s="4">
        <v>0</v>
      </c>
      <c r="M614" s="7">
        <f t="shared" si="48"/>
        <v>18200</v>
      </c>
      <c r="N614" s="2" t="s">
        <v>22</v>
      </c>
      <c r="O614" t="s">
        <v>23</v>
      </c>
      <c r="P614" s="2" t="s">
        <v>2366</v>
      </c>
      <c r="Q614" s="2">
        <v>2</v>
      </c>
      <c r="R614" s="2" t="s">
        <v>24</v>
      </c>
      <c r="S614" t="str">
        <f t="shared" si="49"/>
        <v>Sun</v>
      </c>
      <c r="T614" t="str">
        <f>VLOOKUP(A614,Status!$A$2:$B$1867,2,FALSE)</f>
        <v>Completed</v>
      </c>
    </row>
    <row r="615" spans="1:20" x14ac:dyDescent="0.3">
      <c r="A615" s="2" t="s">
        <v>946</v>
      </c>
      <c r="B615" s="3">
        <v>45774.756111111114</v>
      </c>
      <c r="C615" s="2" t="s">
        <v>56</v>
      </c>
      <c r="D615" s="2" t="s">
        <v>57</v>
      </c>
      <c r="E615" s="2" t="s">
        <v>66</v>
      </c>
      <c r="F615" s="4">
        <v>46000</v>
      </c>
      <c r="G615" s="5">
        <v>0.6</v>
      </c>
      <c r="H615" s="6">
        <v>0</v>
      </c>
      <c r="I615" s="7">
        <f t="shared" si="45"/>
        <v>27600</v>
      </c>
      <c r="J615" s="7">
        <f t="shared" si="46"/>
        <v>0</v>
      </c>
      <c r="K615" s="7">
        <f t="shared" si="47"/>
        <v>27600</v>
      </c>
      <c r="L615" s="4">
        <v>26000</v>
      </c>
      <c r="M615" s="7">
        <f t="shared" si="48"/>
        <v>53600</v>
      </c>
      <c r="N615" s="2" t="s">
        <v>29</v>
      </c>
      <c r="O615" t="s">
        <v>23</v>
      </c>
      <c r="P615" s="2" t="s">
        <v>2368</v>
      </c>
      <c r="Q615" s="2">
        <v>1</v>
      </c>
      <c r="R615" s="2" t="s">
        <v>24</v>
      </c>
      <c r="S615" t="str">
        <f t="shared" si="49"/>
        <v>Sun</v>
      </c>
      <c r="T615" t="str">
        <f>VLOOKUP(A615,Status!$A$2:$B$1867,2,FALSE)</f>
        <v>Completed</v>
      </c>
    </row>
    <row r="616" spans="1:20" x14ac:dyDescent="0.3">
      <c r="A616" s="2" t="s">
        <v>947</v>
      </c>
      <c r="B616" s="3">
        <v>45774.87605324074</v>
      </c>
      <c r="C616" s="2" t="s">
        <v>182</v>
      </c>
      <c r="D616" s="2" t="s">
        <v>99</v>
      </c>
      <c r="E616" s="2" t="s">
        <v>100</v>
      </c>
      <c r="F616" s="4">
        <v>10000</v>
      </c>
      <c r="G616" s="5">
        <v>0.4</v>
      </c>
      <c r="H616" s="6">
        <v>0</v>
      </c>
      <c r="I616" s="7">
        <f t="shared" si="45"/>
        <v>4000</v>
      </c>
      <c r="J616" s="7">
        <f t="shared" si="46"/>
        <v>0</v>
      </c>
      <c r="K616" s="7">
        <f t="shared" si="47"/>
        <v>4000</v>
      </c>
      <c r="L616" s="4">
        <v>97000</v>
      </c>
      <c r="M616" s="7">
        <f t="shared" si="48"/>
        <v>101000</v>
      </c>
      <c r="N616" s="2" t="s">
        <v>59</v>
      </c>
      <c r="O616" t="s">
        <v>23</v>
      </c>
      <c r="P616" s="2" t="s">
        <v>2371</v>
      </c>
      <c r="Q616" s="2">
        <v>5</v>
      </c>
      <c r="R616" s="2" t="s">
        <v>24</v>
      </c>
      <c r="S616" t="str">
        <f t="shared" si="49"/>
        <v>Sun</v>
      </c>
      <c r="T616" t="str">
        <f>VLOOKUP(A616,Status!$A$2:$B$1867,2,FALSE)</f>
        <v>Completed</v>
      </c>
    </row>
    <row r="617" spans="1:20" x14ac:dyDescent="0.3">
      <c r="A617" s="2" t="s">
        <v>948</v>
      </c>
      <c r="B617" s="3">
        <v>45774.91207175926</v>
      </c>
      <c r="C617" s="2" t="s">
        <v>842</v>
      </c>
      <c r="D617" s="2" t="s">
        <v>62</v>
      </c>
      <c r="E617" s="2" t="s">
        <v>66</v>
      </c>
      <c r="F617" s="4">
        <v>46000</v>
      </c>
      <c r="G617" s="5">
        <v>1.1000000000000001</v>
      </c>
      <c r="H617" s="6">
        <v>0</v>
      </c>
      <c r="I617" s="7">
        <f t="shared" si="45"/>
        <v>50600.000000000007</v>
      </c>
      <c r="J617" s="7">
        <f t="shared" si="46"/>
        <v>0</v>
      </c>
      <c r="K617" s="7">
        <f t="shared" si="47"/>
        <v>50600.000000000007</v>
      </c>
      <c r="L617" s="4">
        <v>59000</v>
      </c>
      <c r="M617" s="7">
        <f t="shared" si="48"/>
        <v>109600</v>
      </c>
      <c r="N617" s="2" t="s">
        <v>29</v>
      </c>
      <c r="O617" t="s">
        <v>23</v>
      </c>
      <c r="P617" s="2" t="s">
        <v>2368</v>
      </c>
      <c r="Q617" s="2">
        <v>1</v>
      </c>
      <c r="R617" s="2" t="s">
        <v>35</v>
      </c>
      <c r="S617" t="str">
        <f t="shared" si="49"/>
        <v>Sun</v>
      </c>
      <c r="T617" t="str">
        <f>VLOOKUP(A617,Status!$A$2:$B$1867,2,FALSE)</f>
        <v>Completed</v>
      </c>
    </row>
    <row r="618" spans="1:20" x14ac:dyDescent="0.3">
      <c r="A618" s="2" t="s">
        <v>949</v>
      </c>
      <c r="B618" s="3">
        <v>45774.923738425918</v>
      </c>
      <c r="C618" s="2" t="s">
        <v>950</v>
      </c>
      <c r="D618" s="2" t="s">
        <v>174</v>
      </c>
      <c r="E618" s="2" t="s">
        <v>50</v>
      </c>
      <c r="F618" s="4">
        <v>26000</v>
      </c>
      <c r="G618" s="5">
        <v>0.4</v>
      </c>
      <c r="H618" s="6">
        <v>0</v>
      </c>
      <c r="I618" s="7">
        <f t="shared" si="45"/>
        <v>10400</v>
      </c>
      <c r="J618" s="7">
        <f t="shared" si="46"/>
        <v>0</v>
      </c>
      <c r="K618" s="7">
        <f t="shared" si="47"/>
        <v>10400</v>
      </c>
      <c r="L618" s="4">
        <v>48000</v>
      </c>
      <c r="M618" s="7">
        <f t="shared" si="48"/>
        <v>58400</v>
      </c>
      <c r="N618" s="2" t="s">
        <v>22</v>
      </c>
      <c r="O618" t="s">
        <v>23</v>
      </c>
      <c r="P618" s="2" t="s">
        <v>2371</v>
      </c>
      <c r="Q618" s="2">
        <v>2</v>
      </c>
      <c r="R618" s="2" t="s">
        <v>24</v>
      </c>
      <c r="S618" t="str">
        <f t="shared" si="49"/>
        <v>Sun</v>
      </c>
      <c r="T618" t="str">
        <f>VLOOKUP(A618,Status!$A$2:$B$1867,2,FALSE)</f>
        <v>Completed</v>
      </c>
    </row>
    <row r="619" spans="1:20" x14ac:dyDescent="0.3">
      <c r="A619" s="2" t="s">
        <v>951</v>
      </c>
      <c r="B619" s="3">
        <v>45775.047638888893</v>
      </c>
      <c r="C619" s="2" t="s">
        <v>346</v>
      </c>
      <c r="D619" s="2" t="s">
        <v>109</v>
      </c>
      <c r="E619" s="2" t="s">
        <v>66</v>
      </c>
      <c r="F619" s="4">
        <v>46000</v>
      </c>
      <c r="G619" s="5">
        <v>0.8</v>
      </c>
      <c r="H619" s="6">
        <v>0</v>
      </c>
      <c r="I619" s="7">
        <f t="shared" si="45"/>
        <v>36800</v>
      </c>
      <c r="J619" s="7">
        <f t="shared" si="46"/>
        <v>0</v>
      </c>
      <c r="K619" s="7">
        <f t="shared" si="47"/>
        <v>36800</v>
      </c>
      <c r="L619" s="4">
        <v>72000</v>
      </c>
      <c r="M619" s="7">
        <f t="shared" si="48"/>
        <v>108800</v>
      </c>
      <c r="N619" s="2" t="s">
        <v>34</v>
      </c>
      <c r="O619" t="s">
        <v>23</v>
      </c>
      <c r="P619" s="2" t="s">
        <v>2367</v>
      </c>
      <c r="Q619" s="2">
        <v>3</v>
      </c>
      <c r="R619" s="2" t="s">
        <v>24</v>
      </c>
      <c r="S619" t="str">
        <f t="shared" si="49"/>
        <v>Mon</v>
      </c>
      <c r="T619" t="str">
        <f>VLOOKUP(A619,Status!$A$2:$B$1867,2,FALSE)</f>
        <v>Completed</v>
      </c>
    </row>
    <row r="620" spans="1:20" x14ac:dyDescent="0.3">
      <c r="A620" s="2" t="s">
        <v>952</v>
      </c>
      <c r="B620" s="3">
        <v>45775.054930555547</v>
      </c>
      <c r="C620" s="2" t="s">
        <v>290</v>
      </c>
      <c r="D620" s="2" t="s">
        <v>154</v>
      </c>
      <c r="E620" s="2" t="s">
        <v>191</v>
      </c>
      <c r="F620" s="4">
        <v>15500</v>
      </c>
      <c r="G620" s="5">
        <v>0.1</v>
      </c>
      <c r="H620" s="6">
        <v>0</v>
      </c>
      <c r="I620" s="7">
        <f t="shared" si="45"/>
        <v>1550</v>
      </c>
      <c r="J620" s="7">
        <f t="shared" si="46"/>
        <v>0</v>
      </c>
      <c r="K620" s="7">
        <f t="shared" si="47"/>
        <v>1550</v>
      </c>
      <c r="L620" s="4">
        <v>50000</v>
      </c>
      <c r="M620" s="7">
        <f t="shared" si="48"/>
        <v>51550</v>
      </c>
      <c r="N620" s="2" t="s">
        <v>22</v>
      </c>
      <c r="O620" t="s">
        <v>23</v>
      </c>
      <c r="P620" s="2" t="s">
        <v>2367</v>
      </c>
      <c r="Q620" s="2">
        <v>3</v>
      </c>
      <c r="R620" s="2" t="s">
        <v>24</v>
      </c>
      <c r="S620" t="str">
        <f t="shared" si="49"/>
        <v>Mon</v>
      </c>
      <c r="T620" t="str">
        <f>VLOOKUP(A620,Status!$A$2:$B$1867,2,FALSE)</f>
        <v>Completed</v>
      </c>
    </row>
    <row r="621" spans="1:20" x14ac:dyDescent="0.3">
      <c r="A621" s="2" t="s">
        <v>953</v>
      </c>
      <c r="B621" s="3">
        <v>45775.177094907413</v>
      </c>
      <c r="C621" s="2" t="s">
        <v>604</v>
      </c>
      <c r="D621" s="2" t="s">
        <v>366</v>
      </c>
      <c r="E621" s="2" t="s">
        <v>81</v>
      </c>
      <c r="F621" s="4">
        <v>15000</v>
      </c>
      <c r="G621" s="5">
        <v>0.4</v>
      </c>
      <c r="H621" s="6">
        <v>0</v>
      </c>
      <c r="I621" s="7">
        <f t="shared" si="45"/>
        <v>6000</v>
      </c>
      <c r="J621" s="7">
        <f t="shared" si="46"/>
        <v>0</v>
      </c>
      <c r="K621" s="7">
        <f t="shared" si="47"/>
        <v>6000</v>
      </c>
      <c r="L621" s="4">
        <v>21000</v>
      </c>
      <c r="M621" s="7">
        <f t="shared" si="48"/>
        <v>27000</v>
      </c>
      <c r="N621" s="2" t="s">
        <v>59</v>
      </c>
      <c r="O621" t="s">
        <v>116</v>
      </c>
      <c r="P621" s="2" t="s">
        <v>2369</v>
      </c>
      <c r="Q621" s="2">
        <v>4</v>
      </c>
      <c r="R621" s="2" t="s">
        <v>24</v>
      </c>
      <c r="S621" t="str">
        <f t="shared" si="49"/>
        <v>Mon</v>
      </c>
      <c r="T621" t="str">
        <f>VLOOKUP(A621,Status!$A$2:$B$1867,2,FALSE)</f>
        <v>Cancelled</v>
      </c>
    </row>
    <row r="622" spans="1:20" x14ac:dyDescent="0.3">
      <c r="A622" s="2" t="s">
        <v>954</v>
      </c>
      <c r="B622" s="3">
        <v>45775.433715277781</v>
      </c>
      <c r="C622" s="2" t="s">
        <v>102</v>
      </c>
      <c r="D622" s="2" t="s">
        <v>45</v>
      </c>
      <c r="E622" s="2" t="s">
        <v>21</v>
      </c>
      <c r="F622" s="4">
        <v>10000</v>
      </c>
      <c r="G622" s="5">
        <v>1.7</v>
      </c>
      <c r="H622" s="6">
        <v>0</v>
      </c>
      <c r="I622" s="7">
        <f t="shared" si="45"/>
        <v>17000</v>
      </c>
      <c r="J622" s="7">
        <f t="shared" si="46"/>
        <v>0</v>
      </c>
      <c r="K622" s="7">
        <f t="shared" si="47"/>
        <v>17000</v>
      </c>
      <c r="L622" s="4">
        <v>43000</v>
      </c>
      <c r="M622" s="7">
        <f t="shared" si="48"/>
        <v>60000</v>
      </c>
      <c r="N622" s="2" t="s">
        <v>34</v>
      </c>
      <c r="O622" t="s">
        <v>70</v>
      </c>
      <c r="P622" s="2" t="s">
        <v>2371</v>
      </c>
      <c r="Q622" s="2">
        <v>1</v>
      </c>
      <c r="R622" s="2" t="s">
        <v>24</v>
      </c>
      <c r="S622" t="str">
        <f t="shared" si="49"/>
        <v>Mon</v>
      </c>
      <c r="T622" t="str">
        <f>VLOOKUP(A622,Status!$A$2:$B$1867,2,FALSE)</f>
        <v>Returned</v>
      </c>
    </row>
    <row r="623" spans="1:20" x14ac:dyDescent="0.3">
      <c r="A623" s="2" t="s">
        <v>954</v>
      </c>
      <c r="B623" s="3">
        <v>45775.433715277781</v>
      </c>
      <c r="C623" s="2" t="s">
        <v>102</v>
      </c>
      <c r="D623" s="2" t="s">
        <v>45</v>
      </c>
      <c r="E623" s="2" t="s">
        <v>33</v>
      </c>
      <c r="F623" s="4">
        <v>20000</v>
      </c>
      <c r="G623" s="5">
        <v>1.4</v>
      </c>
      <c r="H623" s="6">
        <v>0</v>
      </c>
      <c r="I623" s="7">
        <f t="shared" si="45"/>
        <v>28000</v>
      </c>
      <c r="J623" s="7">
        <f t="shared" si="46"/>
        <v>0</v>
      </c>
      <c r="K623" s="7">
        <f t="shared" si="47"/>
        <v>28000</v>
      </c>
      <c r="L623" s="4">
        <v>0</v>
      </c>
      <c r="M623" s="7">
        <f t="shared" si="48"/>
        <v>28000</v>
      </c>
      <c r="N623" s="2" t="s">
        <v>34</v>
      </c>
      <c r="O623" t="s">
        <v>70</v>
      </c>
      <c r="P623" s="2" t="s">
        <v>2371</v>
      </c>
      <c r="Q623" s="2">
        <v>1</v>
      </c>
      <c r="R623" s="2" t="s">
        <v>24</v>
      </c>
      <c r="S623" t="str">
        <f t="shared" si="49"/>
        <v>Mon</v>
      </c>
      <c r="T623" t="str">
        <f>VLOOKUP(A623,Status!$A$2:$B$1867,2,FALSE)</f>
        <v>Returned</v>
      </c>
    </row>
    <row r="624" spans="1:20" x14ac:dyDescent="0.3">
      <c r="A624" s="2" t="s">
        <v>955</v>
      </c>
      <c r="B624" s="3">
        <v>45775.455613425933</v>
      </c>
      <c r="C624" s="2" t="s">
        <v>493</v>
      </c>
      <c r="D624" s="2" t="s">
        <v>99</v>
      </c>
      <c r="E624" s="2" t="s">
        <v>162</v>
      </c>
      <c r="F624" s="4">
        <v>115000</v>
      </c>
      <c r="G624" s="5">
        <v>0.4</v>
      </c>
      <c r="H624" s="6">
        <v>0</v>
      </c>
      <c r="I624" s="7">
        <f t="shared" si="45"/>
        <v>46000</v>
      </c>
      <c r="J624" s="7">
        <f t="shared" si="46"/>
        <v>0</v>
      </c>
      <c r="K624" s="7">
        <f t="shared" si="47"/>
        <v>46000</v>
      </c>
      <c r="L624" s="4">
        <v>97000</v>
      </c>
      <c r="M624" s="7">
        <f t="shared" si="48"/>
        <v>143000</v>
      </c>
      <c r="N624" s="2" t="s">
        <v>29</v>
      </c>
      <c r="O624" t="s">
        <v>23</v>
      </c>
      <c r="P624" s="2" t="s">
        <v>2366</v>
      </c>
      <c r="Q624" s="2">
        <v>3</v>
      </c>
      <c r="R624" s="2" t="s">
        <v>24</v>
      </c>
      <c r="S624" t="str">
        <f t="shared" si="49"/>
        <v>Mon</v>
      </c>
      <c r="T624" t="str">
        <f>VLOOKUP(A624,Status!$A$2:$B$1867,2,FALSE)</f>
        <v>Completed</v>
      </c>
    </row>
    <row r="625" spans="1:20" x14ac:dyDescent="0.3">
      <c r="A625" s="2" t="s">
        <v>956</v>
      </c>
      <c r="B625" s="3">
        <v>45775.537800925929</v>
      </c>
      <c r="C625" s="2" t="s">
        <v>193</v>
      </c>
      <c r="D625" s="2" t="s">
        <v>99</v>
      </c>
      <c r="E625" s="2" t="s">
        <v>58</v>
      </c>
      <c r="F625" s="4">
        <v>17500</v>
      </c>
      <c r="G625" s="5">
        <v>3.2</v>
      </c>
      <c r="H625" s="6">
        <v>0</v>
      </c>
      <c r="I625" s="7">
        <f t="shared" si="45"/>
        <v>56000</v>
      </c>
      <c r="J625" s="7">
        <f t="shared" si="46"/>
        <v>0</v>
      </c>
      <c r="K625" s="7">
        <f t="shared" si="47"/>
        <v>56000</v>
      </c>
      <c r="L625" s="4">
        <v>97000</v>
      </c>
      <c r="M625" s="7">
        <f t="shared" si="48"/>
        <v>153000</v>
      </c>
      <c r="N625" s="2" t="s">
        <v>29</v>
      </c>
      <c r="O625" t="s">
        <v>23</v>
      </c>
      <c r="P625" s="2" t="s">
        <v>2367</v>
      </c>
      <c r="Q625" s="2">
        <v>4</v>
      </c>
      <c r="R625" s="2" t="s">
        <v>24</v>
      </c>
      <c r="S625" t="str">
        <f t="shared" si="49"/>
        <v>Mon</v>
      </c>
      <c r="T625" t="str">
        <f>VLOOKUP(A625,Status!$A$2:$B$1867,2,FALSE)</f>
        <v>Completed</v>
      </c>
    </row>
    <row r="626" spans="1:20" x14ac:dyDescent="0.3">
      <c r="A626" s="2" t="s">
        <v>957</v>
      </c>
      <c r="B626" s="3">
        <v>45775.550532407397</v>
      </c>
      <c r="C626" s="2" t="s">
        <v>561</v>
      </c>
      <c r="D626" s="2" t="s">
        <v>75</v>
      </c>
      <c r="E626" s="2" t="s">
        <v>144</v>
      </c>
      <c r="F626" s="4">
        <v>10000</v>
      </c>
      <c r="G626" s="5">
        <v>0.3</v>
      </c>
      <c r="H626" s="6">
        <v>0</v>
      </c>
      <c r="I626" s="7">
        <f t="shared" si="45"/>
        <v>3000</v>
      </c>
      <c r="J626" s="7">
        <f t="shared" si="46"/>
        <v>0</v>
      </c>
      <c r="K626" s="7">
        <f t="shared" si="47"/>
        <v>3000</v>
      </c>
      <c r="L626" s="4">
        <v>74000</v>
      </c>
      <c r="M626" s="7">
        <f t="shared" si="48"/>
        <v>77000</v>
      </c>
      <c r="N626" s="2" t="s">
        <v>59</v>
      </c>
      <c r="O626" t="s">
        <v>23</v>
      </c>
      <c r="P626" s="2" t="s">
        <v>2367</v>
      </c>
      <c r="Q626" s="2">
        <v>1</v>
      </c>
      <c r="R626" s="2" t="s">
        <v>24</v>
      </c>
      <c r="S626" t="str">
        <f t="shared" si="49"/>
        <v>Mon</v>
      </c>
      <c r="T626" t="str">
        <f>VLOOKUP(A626,Status!$A$2:$B$1867,2,FALSE)</f>
        <v>Completed</v>
      </c>
    </row>
    <row r="627" spans="1:20" x14ac:dyDescent="0.3">
      <c r="A627" s="2" t="s">
        <v>958</v>
      </c>
      <c r="B627" s="3">
        <v>45775.624386574083</v>
      </c>
      <c r="C627" s="2" t="s">
        <v>193</v>
      </c>
      <c r="D627" s="2" t="s">
        <v>99</v>
      </c>
      <c r="E627" s="2" t="s">
        <v>58</v>
      </c>
      <c r="F627" s="4">
        <v>17500</v>
      </c>
      <c r="G627" s="5">
        <v>2.5</v>
      </c>
      <c r="H627" s="6">
        <v>0</v>
      </c>
      <c r="I627" s="7">
        <f t="shared" si="45"/>
        <v>43750</v>
      </c>
      <c r="J627" s="7">
        <f t="shared" si="46"/>
        <v>0</v>
      </c>
      <c r="K627" s="7">
        <f t="shared" si="47"/>
        <v>43750</v>
      </c>
      <c r="L627" s="4">
        <v>97000</v>
      </c>
      <c r="M627" s="7">
        <f t="shared" si="48"/>
        <v>140750</v>
      </c>
      <c r="N627" s="2" t="s">
        <v>34</v>
      </c>
      <c r="O627" t="s">
        <v>23</v>
      </c>
      <c r="P627" s="2" t="s">
        <v>2367</v>
      </c>
      <c r="Q627" s="2">
        <v>5</v>
      </c>
      <c r="R627" s="2" t="s">
        <v>24</v>
      </c>
      <c r="S627" t="str">
        <f t="shared" si="49"/>
        <v>Mon</v>
      </c>
      <c r="T627" t="str">
        <f>VLOOKUP(A627,Status!$A$2:$B$1867,2,FALSE)</f>
        <v>Completed</v>
      </c>
    </row>
    <row r="628" spans="1:20" x14ac:dyDescent="0.3">
      <c r="A628" s="2" t="s">
        <v>959</v>
      </c>
      <c r="B628" s="3">
        <v>45775.731608796297</v>
      </c>
      <c r="C628" s="2" t="s">
        <v>960</v>
      </c>
      <c r="D628" s="2" t="s">
        <v>168</v>
      </c>
      <c r="E628" s="2" t="s">
        <v>33</v>
      </c>
      <c r="F628" s="4">
        <v>20000</v>
      </c>
      <c r="G628" s="5">
        <v>1.8</v>
      </c>
      <c r="H628" s="6">
        <v>0</v>
      </c>
      <c r="I628" s="7">
        <f t="shared" si="45"/>
        <v>36000</v>
      </c>
      <c r="J628" s="7">
        <f t="shared" si="46"/>
        <v>0</v>
      </c>
      <c r="K628" s="7">
        <f t="shared" si="47"/>
        <v>36000</v>
      </c>
      <c r="L628" s="4">
        <v>56000</v>
      </c>
      <c r="M628" s="7">
        <f t="shared" si="48"/>
        <v>92000</v>
      </c>
      <c r="N628" s="2" t="s">
        <v>29</v>
      </c>
      <c r="O628" t="s">
        <v>23</v>
      </c>
      <c r="P628" s="2" t="s">
        <v>2369</v>
      </c>
      <c r="Q628" s="2">
        <v>3</v>
      </c>
      <c r="R628" s="2" t="s">
        <v>24</v>
      </c>
      <c r="S628" t="str">
        <f t="shared" si="49"/>
        <v>Mon</v>
      </c>
      <c r="T628" t="str">
        <f>VLOOKUP(A628,Status!$A$2:$B$1867,2,FALSE)</f>
        <v>Completed</v>
      </c>
    </row>
    <row r="629" spans="1:20" x14ac:dyDescent="0.3">
      <c r="A629" s="2" t="s">
        <v>961</v>
      </c>
      <c r="B629" s="3">
        <v>45775.746412037042</v>
      </c>
      <c r="C629" s="2" t="s">
        <v>448</v>
      </c>
      <c r="D629" s="2" t="s">
        <v>75</v>
      </c>
      <c r="E629" s="2" t="s">
        <v>191</v>
      </c>
      <c r="F629" s="4">
        <v>15500</v>
      </c>
      <c r="G629" s="5">
        <v>0.4</v>
      </c>
      <c r="H629" s="6">
        <v>0</v>
      </c>
      <c r="I629" s="7">
        <f t="shared" si="45"/>
        <v>6200</v>
      </c>
      <c r="J629" s="7">
        <f t="shared" si="46"/>
        <v>0</v>
      </c>
      <c r="K629" s="7">
        <f t="shared" si="47"/>
        <v>6200</v>
      </c>
      <c r="L629" s="4">
        <v>74000</v>
      </c>
      <c r="M629" s="7">
        <f t="shared" si="48"/>
        <v>80200</v>
      </c>
      <c r="N629" s="2" t="s">
        <v>59</v>
      </c>
      <c r="O629" t="s">
        <v>23</v>
      </c>
      <c r="P629" s="2" t="s">
        <v>2369</v>
      </c>
      <c r="Q629" s="2">
        <v>1</v>
      </c>
      <c r="R629" s="2" t="s">
        <v>24</v>
      </c>
      <c r="S629" t="str">
        <f t="shared" si="49"/>
        <v>Mon</v>
      </c>
      <c r="T629" t="str">
        <f>VLOOKUP(A629,Status!$A$2:$B$1867,2,FALSE)</f>
        <v>Completed</v>
      </c>
    </row>
    <row r="630" spans="1:20" x14ac:dyDescent="0.3">
      <c r="A630" s="2" t="s">
        <v>961</v>
      </c>
      <c r="B630" s="3">
        <v>45775.746412037042</v>
      </c>
      <c r="C630" s="2" t="s">
        <v>448</v>
      </c>
      <c r="D630" s="2" t="s">
        <v>75</v>
      </c>
      <c r="E630" s="2" t="s">
        <v>50</v>
      </c>
      <c r="F630" s="4">
        <v>26000</v>
      </c>
      <c r="G630" s="5">
        <v>1.5</v>
      </c>
      <c r="H630" s="6">
        <v>0</v>
      </c>
      <c r="I630" s="7">
        <f t="shared" si="45"/>
        <v>39000</v>
      </c>
      <c r="J630" s="7">
        <f t="shared" si="46"/>
        <v>0</v>
      </c>
      <c r="K630" s="7">
        <f t="shared" si="47"/>
        <v>39000</v>
      </c>
      <c r="L630" s="4">
        <v>0</v>
      </c>
      <c r="M630" s="7">
        <f t="shared" si="48"/>
        <v>39000</v>
      </c>
      <c r="N630" s="2" t="s">
        <v>59</v>
      </c>
      <c r="O630" t="s">
        <v>23</v>
      </c>
      <c r="P630" s="2" t="s">
        <v>2369</v>
      </c>
      <c r="Q630" s="2">
        <v>1</v>
      </c>
      <c r="R630" s="2" t="s">
        <v>24</v>
      </c>
      <c r="S630" t="str">
        <f t="shared" si="49"/>
        <v>Mon</v>
      </c>
      <c r="T630" t="str">
        <f>VLOOKUP(A630,Status!$A$2:$B$1867,2,FALSE)</f>
        <v>Completed</v>
      </c>
    </row>
    <row r="631" spans="1:20" x14ac:dyDescent="0.3">
      <c r="A631" s="2" t="s">
        <v>962</v>
      </c>
      <c r="B631" s="3">
        <v>45775.838171296287</v>
      </c>
      <c r="C631" s="2" t="s">
        <v>243</v>
      </c>
      <c r="D631" s="2" t="s">
        <v>124</v>
      </c>
      <c r="E631" s="2" t="s">
        <v>81</v>
      </c>
      <c r="F631" s="4">
        <v>15000</v>
      </c>
      <c r="G631" s="5">
        <v>0.6</v>
      </c>
      <c r="H631" s="6">
        <v>0</v>
      </c>
      <c r="I631" s="7">
        <f t="shared" si="45"/>
        <v>9000</v>
      </c>
      <c r="J631" s="7">
        <f t="shared" si="46"/>
        <v>0</v>
      </c>
      <c r="K631" s="7">
        <f t="shared" si="47"/>
        <v>9000</v>
      </c>
      <c r="L631" s="4">
        <v>59000</v>
      </c>
      <c r="M631" s="7">
        <f t="shared" si="48"/>
        <v>68000</v>
      </c>
      <c r="N631" s="2" t="s">
        <v>22</v>
      </c>
      <c r="O631" t="s">
        <v>70</v>
      </c>
      <c r="P631" s="2" t="s">
        <v>2371</v>
      </c>
      <c r="Q631" s="2">
        <v>4</v>
      </c>
      <c r="R631" s="2" t="s">
        <v>24</v>
      </c>
      <c r="S631" t="str">
        <f t="shared" si="49"/>
        <v>Mon</v>
      </c>
      <c r="T631" t="str">
        <f>VLOOKUP(A631,Status!$A$2:$B$1867,2,FALSE)</f>
        <v>Returned</v>
      </c>
    </row>
    <row r="632" spans="1:20" x14ac:dyDescent="0.3">
      <c r="A632" s="2" t="s">
        <v>963</v>
      </c>
      <c r="B632" s="3">
        <v>45775.906759259262</v>
      </c>
      <c r="C632" s="2" t="s">
        <v>589</v>
      </c>
      <c r="D632" s="2" t="s">
        <v>57</v>
      </c>
      <c r="E632" s="2" t="s">
        <v>81</v>
      </c>
      <c r="F632" s="4">
        <v>15000</v>
      </c>
      <c r="G632" s="5">
        <v>1.8</v>
      </c>
      <c r="H632" s="6">
        <v>0</v>
      </c>
      <c r="I632" s="7">
        <f t="shared" si="45"/>
        <v>27000</v>
      </c>
      <c r="J632" s="7">
        <f t="shared" si="46"/>
        <v>0</v>
      </c>
      <c r="K632" s="7">
        <f t="shared" si="47"/>
        <v>27000</v>
      </c>
      <c r="L632" s="4">
        <v>26000</v>
      </c>
      <c r="M632" s="7">
        <f t="shared" si="48"/>
        <v>53000</v>
      </c>
      <c r="N632" s="2" t="s">
        <v>34</v>
      </c>
      <c r="O632" t="s">
        <v>70</v>
      </c>
      <c r="P632" s="2" t="s">
        <v>2366</v>
      </c>
      <c r="Q632" s="2">
        <v>3</v>
      </c>
      <c r="R632" s="2" t="s">
        <v>24</v>
      </c>
      <c r="S632" t="str">
        <f t="shared" si="49"/>
        <v>Mon</v>
      </c>
      <c r="T632" t="str">
        <f>VLOOKUP(A632,Status!$A$2:$B$1867,2,FALSE)</f>
        <v>Returned</v>
      </c>
    </row>
    <row r="633" spans="1:20" x14ac:dyDescent="0.3">
      <c r="A633" s="2" t="s">
        <v>964</v>
      </c>
      <c r="B633" s="3">
        <v>45776.048206018517</v>
      </c>
      <c r="C633" s="2" t="s">
        <v>305</v>
      </c>
      <c r="D633" s="2" t="s">
        <v>106</v>
      </c>
      <c r="E633" s="2" t="s">
        <v>103</v>
      </c>
      <c r="F633" s="4">
        <v>55000</v>
      </c>
      <c r="G633" s="5">
        <v>1.1000000000000001</v>
      </c>
      <c r="H633" s="6">
        <v>0</v>
      </c>
      <c r="I633" s="7">
        <f t="shared" si="45"/>
        <v>60500.000000000007</v>
      </c>
      <c r="J633" s="7">
        <f t="shared" si="46"/>
        <v>0</v>
      </c>
      <c r="K633" s="7">
        <f t="shared" si="47"/>
        <v>60500.000000000007</v>
      </c>
      <c r="L633" s="4">
        <v>18000</v>
      </c>
      <c r="M633" s="7">
        <f t="shared" si="48"/>
        <v>78500</v>
      </c>
      <c r="N633" s="2" t="s">
        <v>59</v>
      </c>
      <c r="O633" t="s">
        <v>23</v>
      </c>
      <c r="P633" s="2" t="s">
        <v>2368</v>
      </c>
      <c r="Q633" s="2">
        <v>1</v>
      </c>
      <c r="R633" s="2" t="s">
        <v>24</v>
      </c>
      <c r="S633" t="str">
        <f t="shared" si="49"/>
        <v>Tue</v>
      </c>
      <c r="T633" t="str">
        <f>VLOOKUP(A633,Status!$A$2:$B$1867,2,FALSE)</f>
        <v>Completed</v>
      </c>
    </row>
    <row r="634" spans="1:20" x14ac:dyDescent="0.3">
      <c r="A634" s="2" t="s">
        <v>964</v>
      </c>
      <c r="B634" s="3">
        <v>45776.048206018517</v>
      </c>
      <c r="C634" s="2" t="s">
        <v>305</v>
      </c>
      <c r="D634" s="2" t="s">
        <v>106</v>
      </c>
      <c r="E634" s="2" t="s">
        <v>162</v>
      </c>
      <c r="F634" s="4">
        <v>115000</v>
      </c>
      <c r="G634" s="5">
        <v>0.8</v>
      </c>
      <c r="H634" s="6">
        <v>0</v>
      </c>
      <c r="I634" s="7">
        <f t="shared" si="45"/>
        <v>92000</v>
      </c>
      <c r="J634" s="7">
        <f t="shared" si="46"/>
        <v>0</v>
      </c>
      <c r="K634" s="7">
        <f t="shared" si="47"/>
        <v>92000</v>
      </c>
      <c r="L634" s="4">
        <v>0</v>
      </c>
      <c r="M634" s="7">
        <f t="shared" si="48"/>
        <v>92000</v>
      </c>
      <c r="N634" s="2" t="s">
        <v>59</v>
      </c>
      <c r="O634" t="s">
        <v>23</v>
      </c>
      <c r="P634" s="2" t="s">
        <v>2368</v>
      </c>
      <c r="Q634" s="2">
        <v>1</v>
      </c>
      <c r="R634" s="2" t="s">
        <v>24</v>
      </c>
      <c r="S634" t="str">
        <f t="shared" si="49"/>
        <v>Tue</v>
      </c>
      <c r="T634" t="str">
        <f>VLOOKUP(A634,Status!$A$2:$B$1867,2,FALSE)</f>
        <v>Completed</v>
      </c>
    </row>
    <row r="635" spans="1:20" x14ac:dyDescent="0.3">
      <c r="A635" s="2" t="s">
        <v>965</v>
      </c>
      <c r="B635" s="3">
        <v>45776.133715277778</v>
      </c>
      <c r="C635" s="2" t="s">
        <v>787</v>
      </c>
      <c r="D635" s="2" t="s">
        <v>112</v>
      </c>
      <c r="E635" s="2" t="s">
        <v>54</v>
      </c>
      <c r="F635" s="4">
        <v>14000</v>
      </c>
      <c r="G635" s="5">
        <v>0.3</v>
      </c>
      <c r="H635" s="6">
        <v>0</v>
      </c>
      <c r="I635" s="7">
        <f t="shared" si="45"/>
        <v>4200</v>
      </c>
      <c r="J635" s="7">
        <f t="shared" si="46"/>
        <v>0</v>
      </c>
      <c r="K635" s="7">
        <f t="shared" si="47"/>
        <v>4200</v>
      </c>
      <c r="L635" s="4">
        <v>0</v>
      </c>
      <c r="M635" s="7">
        <f t="shared" si="48"/>
        <v>4200</v>
      </c>
      <c r="N635" s="2" t="s">
        <v>29</v>
      </c>
      <c r="O635" t="s">
        <v>23</v>
      </c>
      <c r="P635" s="2" t="s">
        <v>2366</v>
      </c>
      <c r="Q635" s="2">
        <v>3</v>
      </c>
      <c r="R635" s="2" t="s">
        <v>24</v>
      </c>
      <c r="S635" t="str">
        <f t="shared" si="49"/>
        <v>Tue</v>
      </c>
      <c r="T635" t="str">
        <f>VLOOKUP(A635,Status!$A$2:$B$1867,2,FALSE)</f>
        <v>Completed</v>
      </c>
    </row>
    <row r="636" spans="1:20" x14ac:dyDescent="0.3">
      <c r="A636" s="2" t="s">
        <v>966</v>
      </c>
      <c r="B636" s="3">
        <v>45776.324467592603</v>
      </c>
      <c r="C636" s="2" t="s">
        <v>967</v>
      </c>
      <c r="D636" s="2" t="s">
        <v>174</v>
      </c>
      <c r="E636" s="2" t="s">
        <v>76</v>
      </c>
      <c r="F636" s="4">
        <v>45000</v>
      </c>
      <c r="G636" s="5">
        <v>1</v>
      </c>
      <c r="H636" s="6">
        <v>0</v>
      </c>
      <c r="I636" s="7">
        <f t="shared" si="45"/>
        <v>45000</v>
      </c>
      <c r="J636" s="7">
        <f t="shared" si="46"/>
        <v>0</v>
      </c>
      <c r="K636" s="7">
        <f t="shared" si="47"/>
        <v>45000</v>
      </c>
      <c r="L636" s="4">
        <v>48000</v>
      </c>
      <c r="M636" s="7">
        <f t="shared" si="48"/>
        <v>93000</v>
      </c>
      <c r="N636" s="2" t="s">
        <v>29</v>
      </c>
      <c r="O636" t="s">
        <v>23</v>
      </c>
      <c r="P636" s="2" t="s">
        <v>2367</v>
      </c>
      <c r="Q636" s="2">
        <v>3</v>
      </c>
      <c r="R636" s="2" t="s">
        <v>24</v>
      </c>
      <c r="S636" t="str">
        <f t="shared" si="49"/>
        <v>Tue</v>
      </c>
      <c r="T636" t="str">
        <f>VLOOKUP(A636,Status!$A$2:$B$1867,2,FALSE)</f>
        <v>Completed</v>
      </c>
    </row>
    <row r="637" spans="1:20" x14ac:dyDescent="0.3">
      <c r="A637" s="2" t="s">
        <v>968</v>
      </c>
      <c r="B637" s="3">
        <v>45776.425567129627</v>
      </c>
      <c r="C637" s="2" t="s">
        <v>197</v>
      </c>
      <c r="D637" s="2" t="s">
        <v>88</v>
      </c>
      <c r="E637" s="2" t="s">
        <v>103</v>
      </c>
      <c r="F637" s="4">
        <v>55000</v>
      </c>
      <c r="G637" s="5">
        <v>1</v>
      </c>
      <c r="H637" s="6">
        <v>0</v>
      </c>
      <c r="I637" s="7">
        <f t="shared" si="45"/>
        <v>55000</v>
      </c>
      <c r="J637" s="7">
        <f t="shared" si="46"/>
        <v>0</v>
      </c>
      <c r="K637" s="7">
        <f t="shared" si="47"/>
        <v>55000</v>
      </c>
      <c r="L637" s="4">
        <v>49000</v>
      </c>
      <c r="M637" s="7">
        <f t="shared" si="48"/>
        <v>104000</v>
      </c>
      <c r="N637" s="2" t="s">
        <v>59</v>
      </c>
      <c r="O637" t="s">
        <v>70</v>
      </c>
      <c r="P637" s="2" t="s">
        <v>2369</v>
      </c>
      <c r="Q637" s="2">
        <v>1</v>
      </c>
      <c r="R637" s="2" t="s">
        <v>24</v>
      </c>
      <c r="S637" t="str">
        <f t="shared" si="49"/>
        <v>Tue</v>
      </c>
      <c r="T637" t="str">
        <f>VLOOKUP(A637,Status!$A$2:$B$1867,2,FALSE)</f>
        <v>Returned</v>
      </c>
    </row>
    <row r="638" spans="1:20" x14ac:dyDescent="0.3">
      <c r="A638" s="2" t="s">
        <v>969</v>
      </c>
      <c r="B638" s="3">
        <v>45776.508194444446</v>
      </c>
      <c r="C638" s="2" t="s">
        <v>970</v>
      </c>
      <c r="D638" s="2" t="s">
        <v>45</v>
      </c>
      <c r="E638" s="2" t="s">
        <v>96</v>
      </c>
      <c r="F638" s="4">
        <v>9500</v>
      </c>
      <c r="G638" s="5">
        <v>1.6</v>
      </c>
      <c r="H638" s="6">
        <v>0</v>
      </c>
      <c r="I638" s="7">
        <f t="shared" si="45"/>
        <v>15200</v>
      </c>
      <c r="J638" s="7">
        <f t="shared" si="46"/>
        <v>0</v>
      </c>
      <c r="K638" s="7">
        <f t="shared" si="47"/>
        <v>15200</v>
      </c>
      <c r="L638" s="4">
        <v>43000</v>
      </c>
      <c r="M638" s="7">
        <f t="shared" si="48"/>
        <v>58200</v>
      </c>
      <c r="N638" s="2" t="s">
        <v>34</v>
      </c>
      <c r="O638" t="s">
        <v>23</v>
      </c>
      <c r="P638" s="2" t="s">
        <v>2371</v>
      </c>
      <c r="Q638" s="2">
        <v>2</v>
      </c>
      <c r="R638" s="2" t="s">
        <v>24</v>
      </c>
      <c r="S638" t="str">
        <f t="shared" si="49"/>
        <v>Tue</v>
      </c>
      <c r="T638" t="str">
        <f>VLOOKUP(A638,Status!$A$2:$B$1867,2,FALSE)</f>
        <v>Completed</v>
      </c>
    </row>
    <row r="639" spans="1:20" x14ac:dyDescent="0.3">
      <c r="A639" s="2" t="s">
        <v>971</v>
      </c>
      <c r="B639" s="3">
        <v>45776.509143518517</v>
      </c>
      <c r="C639" s="2" t="s">
        <v>580</v>
      </c>
      <c r="D639" s="2" t="s">
        <v>253</v>
      </c>
      <c r="E639" s="2" t="s">
        <v>66</v>
      </c>
      <c r="F639" s="4">
        <v>46000</v>
      </c>
      <c r="G639" s="5">
        <v>1.2</v>
      </c>
      <c r="H639" s="6">
        <v>0</v>
      </c>
      <c r="I639" s="7">
        <f t="shared" si="45"/>
        <v>55200</v>
      </c>
      <c r="J639" s="7">
        <f t="shared" si="46"/>
        <v>0</v>
      </c>
      <c r="K639" s="7">
        <f t="shared" si="47"/>
        <v>55200</v>
      </c>
      <c r="L639" s="4">
        <v>18000</v>
      </c>
      <c r="M639" s="7">
        <f t="shared" si="48"/>
        <v>73200</v>
      </c>
      <c r="N639" s="2" t="s">
        <v>34</v>
      </c>
      <c r="O639" t="s">
        <v>116</v>
      </c>
      <c r="P639" s="2" t="s">
        <v>2369</v>
      </c>
      <c r="Q639" s="2">
        <v>4</v>
      </c>
      <c r="R639" s="2" t="s">
        <v>35</v>
      </c>
      <c r="S639" t="str">
        <f t="shared" si="49"/>
        <v>Tue</v>
      </c>
      <c r="T639" t="str">
        <f>VLOOKUP(A639,Status!$A$2:$B$1867,2,FALSE)</f>
        <v>Cancelled</v>
      </c>
    </row>
    <row r="640" spans="1:20" x14ac:dyDescent="0.3">
      <c r="A640" s="2" t="s">
        <v>972</v>
      </c>
      <c r="B640" s="3">
        <v>45776.516250000001</v>
      </c>
      <c r="C640" s="2" t="s">
        <v>305</v>
      </c>
      <c r="D640" s="2" t="s">
        <v>106</v>
      </c>
      <c r="E640" s="2" t="s">
        <v>144</v>
      </c>
      <c r="F640" s="4">
        <v>10000</v>
      </c>
      <c r="G640" s="5">
        <v>1.3</v>
      </c>
      <c r="H640" s="6">
        <v>0</v>
      </c>
      <c r="I640" s="7">
        <f t="shared" si="45"/>
        <v>13000</v>
      </c>
      <c r="J640" s="7">
        <f t="shared" si="46"/>
        <v>0</v>
      </c>
      <c r="K640" s="7">
        <f t="shared" si="47"/>
        <v>13000</v>
      </c>
      <c r="L640" s="4">
        <v>18000</v>
      </c>
      <c r="M640" s="7">
        <f t="shared" si="48"/>
        <v>31000</v>
      </c>
      <c r="N640" s="2" t="s">
        <v>29</v>
      </c>
      <c r="O640" t="s">
        <v>116</v>
      </c>
      <c r="P640" s="2" t="s">
        <v>2368</v>
      </c>
      <c r="Q640" s="2">
        <v>2</v>
      </c>
      <c r="R640" s="2" t="s">
        <v>24</v>
      </c>
      <c r="S640" t="str">
        <f t="shared" si="49"/>
        <v>Tue</v>
      </c>
      <c r="T640" t="str">
        <f>VLOOKUP(A640,Status!$A$2:$B$1867,2,FALSE)</f>
        <v>Cancelled</v>
      </c>
    </row>
    <row r="641" spans="1:20" x14ac:dyDescent="0.3">
      <c r="A641" s="2" t="s">
        <v>973</v>
      </c>
      <c r="B641" s="3">
        <v>45776.563287037039</v>
      </c>
      <c r="C641" s="2" t="s">
        <v>974</v>
      </c>
      <c r="D641" s="2" t="s">
        <v>253</v>
      </c>
      <c r="E641" s="2" t="s">
        <v>36</v>
      </c>
      <c r="F641" s="4">
        <v>13500</v>
      </c>
      <c r="G641" s="5">
        <v>1.8</v>
      </c>
      <c r="H641" s="6">
        <v>0</v>
      </c>
      <c r="I641" s="7">
        <f t="shared" si="45"/>
        <v>24300</v>
      </c>
      <c r="J641" s="7">
        <f t="shared" si="46"/>
        <v>0</v>
      </c>
      <c r="K641" s="7">
        <f t="shared" si="47"/>
        <v>24300</v>
      </c>
      <c r="L641" s="4">
        <v>18000</v>
      </c>
      <c r="M641" s="7">
        <f t="shared" si="48"/>
        <v>42300</v>
      </c>
      <c r="N641" s="2" t="s">
        <v>34</v>
      </c>
      <c r="O641" t="s">
        <v>70</v>
      </c>
      <c r="P641" s="2" t="s">
        <v>2371</v>
      </c>
      <c r="Q641" s="2">
        <v>2</v>
      </c>
      <c r="R641" s="2" t="s">
        <v>35</v>
      </c>
      <c r="S641" t="str">
        <f t="shared" si="49"/>
        <v>Tue</v>
      </c>
      <c r="T641" t="str">
        <f>VLOOKUP(A641,Status!$A$2:$B$1867,2,FALSE)</f>
        <v>Returned</v>
      </c>
    </row>
    <row r="642" spans="1:20" x14ac:dyDescent="0.3">
      <c r="A642" s="2" t="s">
        <v>975</v>
      </c>
      <c r="B642" s="3">
        <v>45776.564988425933</v>
      </c>
      <c r="C642" s="2" t="s">
        <v>976</v>
      </c>
      <c r="D642" s="2" t="s">
        <v>49</v>
      </c>
      <c r="E642" s="2" t="s">
        <v>81</v>
      </c>
      <c r="F642" s="4">
        <v>15000</v>
      </c>
      <c r="G642" s="5">
        <v>1.5</v>
      </c>
      <c r="H642" s="6">
        <v>0</v>
      </c>
      <c r="I642" s="7">
        <f t="shared" si="45"/>
        <v>22500</v>
      </c>
      <c r="J642" s="7">
        <f t="shared" si="46"/>
        <v>0</v>
      </c>
      <c r="K642" s="7">
        <f t="shared" si="47"/>
        <v>22500</v>
      </c>
      <c r="L642" s="4">
        <v>18000</v>
      </c>
      <c r="M642" s="7">
        <f t="shared" si="48"/>
        <v>40500</v>
      </c>
      <c r="N642" s="2" t="s">
        <v>22</v>
      </c>
      <c r="O642" t="s">
        <v>70</v>
      </c>
      <c r="P642" s="2" t="s">
        <v>2371</v>
      </c>
      <c r="Q642" s="2">
        <v>5</v>
      </c>
      <c r="R642" s="2" t="s">
        <v>24</v>
      </c>
      <c r="S642" t="str">
        <f t="shared" si="49"/>
        <v>Tue</v>
      </c>
      <c r="T642" t="str">
        <f>VLOOKUP(A642,Status!$A$2:$B$1867,2,FALSE)</f>
        <v>Returned</v>
      </c>
    </row>
    <row r="643" spans="1:20" x14ac:dyDescent="0.3">
      <c r="A643" s="2" t="s">
        <v>977</v>
      </c>
      <c r="B643" s="3">
        <v>45776.584120370368</v>
      </c>
      <c r="C643" s="2" t="s">
        <v>488</v>
      </c>
      <c r="D643" s="2" t="s">
        <v>165</v>
      </c>
      <c r="E643" s="2" t="s">
        <v>100</v>
      </c>
      <c r="F643" s="4">
        <v>10000</v>
      </c>
      <c r="G643" s="5">
        <v>1.2</v>
      </c>
      <c r="H643" s="6">
        <v>0</v>
      </c>
      <c r="I643" s="7">
        <f t="shared" si="45"/>
        <v>12000</v>
      </c>
      <c r="J643" s="7">
        <f t="shared" si="46"/>
        <v>0</v>
      </c>
      <c r="K643" s="7">
        <f t="shared" si="47"/>
        <v>12000</v>
      </c>
      <c r="L643" s="4">
        <v>49000</v>
      </c>
      <c r="M643" s="7">
        <f t="shared" si="48"/>
        <v>61000</v>
      </c>
      <c r="N643" s="2" t="s">
        <v>59</v>
      </c>
      <c r="O643" t="s">
        <v>23</v>
      </c>
      <c r="P643" s="2" t="s">
        <v>2367</v>
      </c>
      <c r="Q643" s="2">
        <v>3</v>
      </c>
      <c r="R643" s="2" t="s">
        <v>35</v>
      </c>
      <c r="S643" t="str">
        <f t="shared" si="49"/>
        <v>Tue</v>
      </c>
      <c r="T643" t="str">
        <f>VLOOKUP(A643,Status!$A$2:$B$1867,2,FALSE)</f>
        <v>Completed</v>
      </c>
    </row>
    <row r="644" spans="1:20" x14ac:dyDescent="0.3">
      <c r="A644" s="2" t="s">
        <v>978</v>
      </c>
      <c r="B644" s="3">
        <v>45776.636678240742</v>
      </c>
      <c r="C644" s="2" t="s">
        <v>203</v>
      </c>
      <c r="D644" s="2" t="s">
        <v>45</v>
      </c>
      <c r="E644" s="2" t="s">
        <v>81</v>
      </c>
      <c r="F644" s="4">
        <v>15000</v>
      </c>
      <c r="G644" s="5">
        <v>0.9</v>
      </c>
      <c r="H644" s="6">
        <v>0</v>
      </c>
      <c r="I644" s="7">
        <f t="shared" ref="I644:I707" si="50">F644*G644</f>
        <v>13500</v>
      </c>
      <c r="J644" s="7">
        <f t="shared" ref="J644:J707" si="51">I644*(H644/100)</f>
        <v>0</v>
      </c>
      <c r="K644" s="7">
        <f t="shared" ref="K644:K707" si="52">I644-J644</f>
        <v>13500</v>
      </c>
      <c r="L644" s="4">
        <v>43000</v>
      </c>
      <c r="M644" s="7">
        <f t="shared" ref="M644:M707" si="53">K644+L644</f>
        <v>56500</v>
      </c>
      <c r="N644" s="2" t="s">
        <v>29</v>
      </c>
      <c r="O644" t="s">
        <v>70</v>
      </c>
      <c r="P644" s="2" t="s">
        <v>2371</v>
      </c>
      <c r="Q644" s="2">
        <v>3</v>
      </c>
      <c r="R644" s="2" t="s">
        <v>24</v>
      </c>
      <c r="S644" t="str">
        <f t="shared" si="49"/>
        <v>Tue</v>
      </c>
      <c r="T644" t="str">
        <f>VLOOKUP(A644,Status!$A$2:$B$1867,2,FALSE)</f>
        <v>Returned</v>
      </c>
    </row>
    <row r="645" spans="1:20" x14ac:dyDescent="0.3">
      <c r="A645" s="2" t="s">
        <v>979</v>
      </c>
      <c r="B645" s="3">
        <v>45776.65556712963</v>
      </c>
      <c r="C645" s="2" t="s">
        <v>442</v>
      </c>
      <c r="D645" s="2" t="s">
        <v>109</v>
      </c>
      <c r="E645" s="2" t="s">
        <v>58</v>
      </c>
      <c r="F645" s="4">
        <v>17500</v>
      </c>
      <c r="G645" s="5">
        <v>2.8</v>
      </c>
      <c r="H645" s="6">
        <v>0</v>
      </c>
      <c r="I645" s="7">
        <f t="shared" si="50"/>
        <v>49000</v>
      </c>
      <c r="J645" s="7">
        <f t="shared" si="51"/>
        <v>0</v>
      </c>
      <c r="K645" s="7">
        <f t="shared" si="52"/>
        <v>49000</v>
      </c>
      <c r="L645" s="4">
        <v>72000</v>
      </c>
      <c r="M645" s="7">
        <f t="shared" si="53"/>
        <v>121000</v>
      </c>
      <c r="N645" s="2" t="s">
        <v>59</v>
      </c>
      <c r="O645" t="s">
        <v>116</v>
      </c>
      <c r="P645" s="2" t="s">
        <v>2367</v>
      </c>
      <c r="Q645" s="2">
        <v>5</v>
      </c>
      <c r="R645" s="2" t="s">
        <v>24</v>
      </c>
      <c r="S645" t="str">
        <f t="shared" ref="S645:S708" si="54">TEXT(B645,"DDD")</f>
        <v>Tue</v>
      </c>
      <c r="T645" t="str">
        <f>VLOOKUP(A645,Status!$A$2:$B$1867,2,FALSE)</f>
        <v>Cancelled</v>
      </c>
    </row>
    <row r="646" spans="1:20" x14ac:dyDescent="0.3">
      <c r="A646" s="2" t="s">
        <v>980</v>
      </c>
      <c r="B646" s="3">
        <v>45776.660300925927</v>
      </c>
      <c r="C646" s="2" t="s">
        <v>981</v>
      </c>
      <c r="D646" s="2" t="s">
        <v>165</v>
      </c>
      <c r="E646" s="2" t="s">
        <v>171</v>
      </c>
      <c r="F646" s="4">
        <v>12000</v>
      </c>
      <c r="G646" s="5">
        <v>0.7</v>
      </c>
      <c r="H646" s="6">
        <v>0</v>
      </c>
      <c r="I646" s="7">
        <f t="shared" si="50"/>
        <v>8400</v>
      </c>
      <c r="J646" s="7">
        <f t="shared" si="51"/>
        <v>0</v>
      </c>
      <c r="K646" s="7">
        <f t="shared" si="52"/>
        <v>8400</v>
      </c>
      <c r="L646" s="4">
        <v>49000</v>
      </c>
      <c r="M646" s="7">
        <f t="shared" si="53"/>
        <v>57400</v>
      </c>
      <c r="N646" s="2" t="s">
        <v>22</v>
      </c>
      <c r="O646" t="s">
        <v>23</v>
      </c>
      <c r="P646" s="2" t="s">
        <v>2369</v>
      </c>
      <c r="Q646" s="2">
        <v>1</v>
      </c>
      <c r="R646" s="2" t="s">
        <v>24</v>
      </c>
      <c r="S646" t="str">
        <f t="shared" si="54"/>
        <v>Tue</v>
      </c>
      <c r="T646" t="str">
        <f>VLOOKUP(A646,Status!$A$2:$B$1867,2,FALSE)</f>
        <v>Completed</v>
      </c>
    </row>
    <row r="647" spans="1:20" x14ac:dyDescent="0.3">
      <c r="A647" s="2" t="s">
        <v>980</v>
      </c>
      <c r="B647" s="3">
        <v>45776.660300925927</v>
      </c>
      <c r="C647" s="2" t="s">
        <v>981</v>
      </c>
      <c r="D647" s="2" t="s">
        <v>165</v>
      </c>
      <c r="E647" s="2" t="s">
        <v>54</v>
      </c>
      <c r="F647" s="4">
        <v>14000</v>
      </c>
      <c r="G647" s="5">
        <v>0.7</v>
      </c>
      <c r="H647" s="6">
        <v>0</v>
      </c>
      <c r="I647" s="7">
        <f t="shared" si="50"/>
        <v>9800</v>
      </c>
      <c r="J647" s="7">
        <f t="shared" si="51"/>
        <v>0</v>
      </c>
      <c r="K647" s="7">
        <f t="shared" si="52"/>
        <v>9800</v>
      </c>
      <c r="L647" s="4">
        <v>0</v>
      </c>
      <c r="M647" s="7">
        <f t="shared" si="53"/>
        <v>9800</v>
      </c>
      <c r="N647" s="2" t="s">
        <v>22</v>
      </c>
      <c r="O647" t="s">
        <v>23</v>
      </c>
      <c r="P647" s="2" t="s">
        <v>2369</v>
      </c>
      <c r="Q647" s="2">
        <v>1</v>
      </c>
      <c r="R647" s="2" t="s">
        <v>24</v>
      </c>
      <c r="S647" t="str">
        <f t="shared" si="54"/>
        <v>Tue</v>
      </c>
      <c r="T647" t="str">
        <f>VLOOKUP(A647,Status!$A$2:$B$1867,2,FALSE)</f>
        <v>Completed</v>
      </c>
    </row>
    <row r="648" spans="1:20" x14ac:dyDescent="0.3">
      <c r="A648" s="2" t="s">
        <v>982</v>
      </c>
      <c r="B648" s="3">
        <v>45776.702592592592</v>
      </c>
      <c r="C648" s="2" t="s">
        <v>974</v>
      </c>
      <c r="D648" s="2" t="s">
        <v>253</v>
      </c>
      <c r="E648" s="2" t="s">
        <v>58</v>
      </c>
      <c r="F648" s="4">
        <v>17500</v>
      </c>
      <c r="G648" s="5">
        <v>2.4</v>
      </c>
      <c r="H648" s="6">
        <v>0</v>
      </c>
      <c r="I648" s="7">
        <f t="shared" si="50"/>
        <v>42000</v>
      </c>
      <c r="J648" s="7">
        <f t="shared" si="51"/>
        <v>0</v>
      </c>
      <c r="K648" s="7">
        <f t="shared" si="52"/>
        <v>42000</v>
      </c>
      <c r="L648" s="4">
        <v>18000</v>
      </c>
      <c r="M648" s="7">
        <f t="shared" si="53"/>
        <v>60000</v>
      </c>
      <c r="N648" s="2" t="s">
        <v>22</v>
      </c>
      <c r="O648" t="s">
        <v>116</v>
      </c>
      <c r="P648" s="2" t="s">
        <v>2366</v>
      </c>
      <c r="Q648" s="2">
        <v>4</v>
      </c>
      <c r="R648" s="2" t="s">
        <v>35</v>
      </c>
      <c r="S648" t="str">
        <f t="shared" si="54"/>
        <v>Tue</v>
      </c>
      <c r="T648" t="str">
        <f>VLOOKUP(A648,Status!$A$2:$B$1867,2,FALSE)</f>
        <v>Cancelled</v>
      </c>
    </row>
    <row r="649" spans="1:20" x14ac:dyDescent="0.3">
      <c r="A649" s="2" t="s">
        <v>983</v>
      </c>
      <c r="B649" s="3">
        <v>45776.729780092603</v>
      </c>
      <c r="C649" s="2" t="s">
        <v>268</v>
      </c>
      <c r="D649" s="2" t="s">
        <v>112</v>
      </c>
      <c r="E649" s="2" t="s">
        <v>28</v>
      </c>
      <c r="F649" s="4">
        <v>15000</v>
      </c>
      <c r="G649" s="5">
        <v>0.4</v>
      </c>
      <c r="H649" s="6">
        <v>0</v>
      </c>
      <c r="I649" s="7">
        <f t="shared" si="50"/>
        <v>6000</v>
      </c>
      <c r="J649" s="7">
        <f t="shared" si="51"/>
        <v>0</v>
      </c>
      <c r="K649" s="7">
        <f t="shared" si="52"/>
        <v>6000</v>
      </c>
      <c r="L649" s="4">
        <v>0</v>
      </c>
      <c r="M649" s="7">
        <f t="shared" si="53"/>
        <v>6000</v>
      </c>
      <c r="N649" s="2" t="s">
        <v>34</v>
      </c>
      <c r="O649" t="s">
        <v>23</v>
      </c>
      <c r="P649" s="2" t="s">
        <v>2371</v>
      </c>
      <c r="Q649" s="2">
        <v>5</v>
      </c>
      <c r="R649" s="2" t="s">
        <v>24</v>
      </c>
      <c r="S649" t="str">
        <f t="shared" si="54"/>
        <v>Tue</v>
      </c>
      <c r="T649" t="str">
        <f>VLOOKUP(A649,Status!$A$2:$B$1867,2,FALSE)</f>
        <v>Completed</v>
      </c>
    </row>
    <row r="650" spans="1:20" x14ac:dyDescent="0.3">
      <c r="A650" s="2" t="s">
        <v>984</v>
      </c>
      <c r="B650" s="3">
        <v>45776.734212962961</v>
      </c>
      <c r="C650" s="2" t="s">
        <v>542</v>
      </c>
      <c r="D650" s="2" t="s">
        <v>253</v>
      </c>
      <c r="E650" s="2" t="s">
        <v>21</v>
      </c>
      <c r="F650" s="4">
        <v>10000</v>
      </c>
      <c r="G650" s="5">
        <v>2.6</v>
      </c>
      <c r="H650" s="6">
        <v>0</v>
      </c>
      <c r="I650" s="7">
        <f t="shared" si="50"/>
        <v>26000</v>
      </c>
      <c r="J650" s="7">
        <f t="shared" si="51"/>
        <v>0</v>
      </c>
      <c r="K650" s="7">
        <f t="shared" si="52"/>
        <v>26000</v>
      </c>
      <c r="L650" s="4">
        <v>18000</v>
      </c>
      <c r="M650" s="7">
        <f t="shared" si="53"/>
        <v>44000</v>
      </c>
      <c r="N650" s="2" t="s">
        <v>22</v>
      </c>
      <c r="O650" t="s">
        <v>23</v>
      </c>
      <c r="P650" s="2" t="s">
        <v>2371</v>
      </c>
      <c r="Q650" s="2">
        <v>3</v>
      </c>
      <c r="R650" s="2" t="s">
        <v>35</v>
      </c>
      <c r="S650" t="str">
        <f t="shared" si="54"/>
        <v>Tue</v>
      </c>
      <c r="T650" t="str">
        <f>VLOOKUP(A650,Status!$A$2:$B$1867,2,FALSE)</f>
        <v>Completed</v>
      </c>
    </row>
    <row r="651" spans="1:20" x14ac:dyDescent="0.3">
      <c r="A651" s="2" t="s">
        <v>985</v>
      </c>
      <c r="B651" s="3">
        <v>45776.824525462973</v>
      </c>
      <c r="C651" s="2" t="s">
        <v>331</v>
      </c>
      <c r="D651" s="2" t="s">
        <v>119</v>
      </c>
      <c r="E651" s="2" t="s">
        <v>171</v>
      </c>
      <c r="F651" s="4">
        <v>12000</v>
      </c>
      <c r="G651" s="5">
        <v>0.6</v>
      </c>
      <c r="H651" s="6">
        <v>0</v>
      </c>
      <c r="I651" s="7">
        <f t="shared" si="50"/>
        <v>7200</v>
      </c>
      <c r="J651" s="7">
        <f t="shared" si="51"/>
        <v>0</v>
      </c>
      <c r="K651" s="7">
        <f t="shared" si="52"/>
        <v>7200</v>
      </c>
      <c r="L651" s="4">
        <v>84000</v>
      </c>
      <c r="M651" s="7">
        <f t="shared" si="53"/>
        <v>91200</v>
      </c>
      <c r="N651" s="2" t="s">
        <v>59</v>
      </c>
      <c r="O651" t="s">
        <v>23</v>
      </c>
      <c r="P651" s="2" t="s">
        <v>2371</v>
      </c>
      <c r="Q651" s="2">
        <v>3</v>
      </c>
      <c r="R651" s="2" t="s">
        <v>35</v>
      </c>
      <c r="S651" t="str">
        <f t="shared" si="54"/>
        <v>Tue</v>
      </c>
      <c r="T651" t="str">
        <f>VLOOKUP(A651,Status!$A$2:$B$1867,2,FALSE)</f>
        <v>Completed</v>
      </c>
    </row>
    <row r="652" spans="1:20" x14ac:dyDescent="0.3">
      <c r="A652" s="2" t="s">
        <v>986</v>
      </c>
      <c r="B652" s="3">
        <v>45776.836550925917</v>
      </c>
      <c r="C652" s="2" t="s">
        <v>730</v>
      </c>
      <c r="D652" s="2" t="s">
        <v>168</v>
      </c>
      <c r="E652" s="2" t="s">
        <v>33</v>
      </c>
      <c r="F652" s="4">
        <v>20000</v>
      </c>
      <c r="G652" s="5">
        <v>2.1</v>
      </c>
      <c r="H652" s="6">
        <v>0</v>
      </c>
      <c r="I652" s="7">
        <f t="shared" si="50"/>
        <v>42000</v>
      </c>
      <c r="J652" s="7">
        <f t="shared" si="51"/>
        <v>0</v>
      </c>
      <c r="K652" s="7">
        <f t="shared" si="52"/>
        <v>42000</v>
      </c>
      <c r="L652" s="4">
        <v>56000</v>
      </c>
      <c r="M652" s="7">
        <f t="shared" si="53"/>
        <v>98000</v>
      </c>
      <c r="N652" s="2" t="s">
        <v>22</v>
      </c>
      <c r="O652" t="s">
        <v>23</v>
      </c>
      <c r="P652" s="2" t="s">
        <v>2371</v>
      </c>
      <c r="Q652" s="2">
        <v>3</v>
      </c>
      <c r="R652" s="2" t="s">
        <v>24</v>
      </c>
      <c r="S652" t="str">
        <f t="shared" si="54"/>
        <v>Tue</v>
      </c>
      <c r="T652" t="str">
        <f>VLOOKUP(A652,Status!$A$2:$B$1867,2,FALSE)</f>
        <v>Completed</v>
      </c>
    </row>
    <row r="653" spans="1:20" x14ac:dyDescent="0.3">
      <c r="A653" s="2" t="s">
        <v>987</v>
      </c>
      <c r="B653" s="3">
        <v>45776.906180555547</v>
      </c>
      <c r="C653" s="2" t="s">
        <v>827</v>
      </c>
      <c r="D653" s="2" t="s">
        <v>32</v>
      </c>
      <c r="E653" s="2" t="s">
        <v>21</v>
      </c>
      <c r="F653" s="4">
        <v>10000</v>
      </c>
      <c r="G653" s="5">
        <v>2.7</v>
      </c>
      <c r="H653" s="6">
        <v>0</v>
      </c>
      <c r="I653" s="7">
        <f t="shared" si="50"/>
        <v>27000</v>
      </c>
      <c r="J653" s="7">
        <f t="shared" si="51"/>
        <v>0</v>
      </c>
      <c r="K653" s="7">
        <f t="shared" si="52"/>
        <v>27000</v>
      </c>
      <c r="L653" s="4">
        <v>76000</v>
      </c>
      <c r="M653" s="7">
        <f t="shared" si="53"/>
        <v>103000</v>
      </c>
      <c r="N653" s="2" t="s">
        <v>59</v>
      </c>
      <c r="O653" t="s">
        <v>116</v>
      </c>
      <c r="P653" s="2" t="s">
        <v>2366</v>
      </c>
      <c r="Q653" s="2">
        <v>5</v>
      </c>
      <c r="R653" s="2" t="s">
        <v>35</v>
      </c>
      <c r="S653" t="str">
        <f t="shared" si="54"/>
        <v>Tue</v>
      </c>
      <c r="T653" t="str">
        <f>VLOOKUP(A653,Status!$A$2:$B$1867,2,FALSE)</f>
        <v>Cancelled</v>
      </c>
    </row>
    <row r="654" spans="1:20" x14ac:dyDescent="0.3">
      <c r="A654" s="2" t="s">
        <v>988</v>
      </c>
      <c r="B654" s="3">
        <v>45777.193379629629</v>
      </c>
      <c r="C654" s="2" t="s">
        <v>56</v>
      </c>
      <c r="D654" s="2" t="s">
        <v>57</v>
      </c>
      <c r="E654" s="2" t="s">
        <v>58</v>
      </c>
      <c r="F654" s="4">
        <v>17500</v>
      </c>
      <c r="G654" s="5">
        <v>3.3</v>
      </c>
      <c r="H654" s="6">
        <v>0</v>
      </c>
      <c r="I654" s="7">
        <f t="shared" si="50"/>
        <v>57750</v>
      </c>
      <c r="J654" s="7">
        <f t="shared" si="51"/>
        <v>0</v>
      </c>
      <c r="K654" s="7">
        <f t="shared" si="52"/>
        <v>57750</v>
      </c>
      <c r="L654" s="4">
        <v>26000</v>
      </c>
      <c r="M654" s="7">
        <f t="shared" si="53"/>
        <v>83750</v>
      </c>
      <c r="N654" s="2" t="s">
        <v>22</v>
      </c>
      <c r="O654" t="s">
        <v>23</v>
      </c>
      <c r="P654" s="2" t="s">
        <v>2368</v>
      </c>
      <c r="Q654" s="2">
        <v>2</v>
      </c>
      <c r="R654" s="2" t="s">
        <v>24</v>
      </c>
      <c r="S654" t="str">
        <f t="shared" si="54"/>
        <v>Wed</v>
      </c>
      <c r="T654" t="str">
        <f>VLOOKUP(A654,Status!$A$2:$B$1867,2,FALSE)</f>
        <v>Completed</v>
      </c>
    </row>
    <row r="655" spans="1:20" x14ac:dyDescent="0.3">
      <c r="A655" s="2" t="s">
        <v>989</v>
      </c>
      <c r="B655" s="3">
        <v>45777.30972222222</v>
      </c>
      <c r="C655" s="2" t="s">
        <v>74</v>
      </c>
      <c r="D655" s="2" t="s">
        <v>75</v>
      </c>
      <c r="E655" s="2" t="s">
        <v>50</v>
      </c>
      <c r="F655" s="4">
        <v>26000</v>
      </c>
      <c r="G655" s="5">
        <v>1.2</v>
      </c>
      <c r="H655" s="6">
        <v>0</v>
      </c>
      <c r="I655" s="7">
        <f t="shared" si="50"/>
        <v>31200</v>
      </c>
      <c r="J655" s="7">
        <f t="shared" si="51"/>
        <v>0</v>
      </c>
      <c r="K655" s="7">
        <f t="shared" si="52"/>
        <v>31200</v>
      </c>
      <c r="L655" s="4">
        <v>74000</v>
      </c>
      <c r="M655" s="7">
        <f t="shared" si="53"/>
        <v>105200</v>
      </c>
      <c r="N655" s="2" t="s">
        <v>34</v>
      </c>
      <c r="O655" t="s">
        <v>23</v>
      </c>
      <c r="P655" s="2" t="s">
        <v>2369</v>
      </c>
      <c r="Q655" s="2">
        <v>4</v>
      </c>
      <c r="R655" s="2" t="s">
        <v>24</v>
      </c>
      <c r="S655" t="str">
        <f t="shared" si="54"/>
        <v>Wed</v>
      </c>
      <c r="T655" t="str">
        <f>VLOOKUP(A655,Status!$A$2:$B$1867,2,FALSE)</f>
        <v>Completed</v>
      </c>
    </row>
    <row r="656" spans="1:20" x14ac:dyDescent="0.3">
      <c r="A656" s="2" t="s">
        <v>990</v>
      </c>
      <c r="B656" s="3">
        <v>45777.348749999997</v>
      </c>
      <c r="C656" s="2" t="s">
        <v>344</v>
      </c>
      <c r="D656" s="2" t="s">
        <v>62</v>
      </c>
      <c r="E656" s="2" t="s">
        <v>54</v>
      </c>
      <c r="F656" s="4">
        <v>14000</v>
      </c>
      <c r="G656" s="5">
        <v>0.7</v>
      </c>
      <c r="H656" s="6">
        <v>0</v>
      </c>
      <c r="I656" s="7">
        <f t="shared" si="50"/>
        <v>9800</v>
      </c>
      <c r="J656" s="7">
        <f t="shared" si="51"/>
        <v>0</v>
      </c>
      <c r="K656" s="7">
        <f t="shared" si="52"/>
        <v>9800</v>
      </c>
      <c r="L656" s="4">
        <v>59000</v>
      </c>
      <c r="M656" s="7">
        <f t="shared" si="53"/>
        <v>68800</v>
      </c>
      <c r="N656" s="2" t="s">
        <v>34</v>
      </c>
      <c r="O656" t="s">
        <v>23</v>
      </c>
      <c r="P656" s="2" t="s">
        <v>2369</v>
      </c>
      <c r="Q656" s="2">
        <v>2</v>
      </c>
      <c r="R656" s="2" t="s">
        <v>24</v>
      </c>
      <c r="S656" t="str">
        <f t="shared" si="54"/>
        <v>Wed</v>
      </c>
      <c r="T656" t="str">
        <f>VLOOKUP(A656,Status!$A$2:$B$1867,2,FALSE)</f>
        <v>Completed</v>
      </c>
    </row>
    <row r="657" spans="1:20" x14ac:dyDescent="0.3">
      <c r="A657" s="2" t="s">
        <v>991</v>
      </c>
      <c r="B657" s="3">
        <v>45777.371296296304</v>
      </c>
      <c r="C657" s="2" t="s">
        <v>111</v>
      </c>
      <c r="D657" s="2" t="s">
        <v>112</v>
      </c>
      <c r="E657" s="2" t="s">
        <v>191</v>
      </c>
      <c r="F657" s="4">
        <v>15500</v>
      </c>
      <c r="G657" s="5">
        <v>0.7</v>
      </c>
      <c r="H657" s="6">
        <v>0</v>
      </c>
      <c r="I657" s="7">
        <f t="shared" si="50"/>
        <v>10850</v>
      </c>
      <c r="J657" s="7">
        <f t="shared" si="51"/>
        <v>0</v>
      </c>
      <c r="K657" s="7">
        <f t="shared" si="52"/>
        <v>10850</v>
      </c>
      <c r="L657" s="4">
        <v>0</v>
      </c>
      <c r="M657" s="7">
        <f t="shared" si="53"/>
        <v>10850</v>
      </c>
      <c r="N657" s="2" t="s">
        <v>59</v>
      </c>
      <c r="O657" t="s">
        <v>23</v>
      </c>
      <c r="P657" s="2" t="s">
        <v>2371</v>
      </c>
      <c r="Q657" s="2">
        <v>3</v>
      </c>
      <c r="R657" s="2" t="s">
        <v>24</v>
      </c>
      <c r="S657" t="str">
        <f t="shared" si="54"/>
        <v>Wed</v>
      </c>
      <c r="T657" t="str">
        <f>VLOOKUP(A657,Status!$A$2:$B$1867,2,FALSE)</f>
        <v>Completed</v>
      </c>
    </row>
    <row r="658" spans="1:20" x14ac:dyDescent="0.3">
      <c r="A658" s="2" t="s">
        <v>992</v>
      </c>
      <c r="B658" s="3">
        <v>45777.510011574072</v>
      </c>
      <c r="C658" s="2" t="s">
        <v>432</v>
      </c>
      <c r="D658" s="2" t="s">
        <v>109</v>
      </c>
      <c r="E658" s="2" t="s">
        <v>66</v>
      </c>
      <c r="F658" s="4">
        <v>46000</v>
      </c>
      <c r="G658" s="5">
        <v>0.7</v>
      </c>
      <c r="H658" s="6">
        <v>0</v>
      </c>
      <c r="I658" s="7">
        <f t="shared" si="50"/>
        <v>32199.999999999996</v>
      </c>
      <c r="J658" s="7">
        <f t="shared" si="51"/>
        <v>0</v>
      </c>
      <c r="K658" s="7">
        <f t="shared" si="52"/>
        <v>32199.999999999996</v>
      </c>
      <c r="L658" s="4">
        <v>72000</v>
      </c>
      <c r="M658" s="7">
        <f t="shared" si="53"/>
        <v>104200</v>
      </c>
      <c r="N658" s="2" t="s">
        <v>29</v>
      </c>
      <c r="O658" t="s">
        <v>23</v>
      </c>
      <c r="P658" s="2" t="s">
        <v>2366</v>
      </c>
      <c r="Q658" s="2">
        <v>2</v>
      </c>
      <c r="R658" s="2" t="s">
        <v>35</v>
      </c>
      <c r="S658" t="str">
        <f t="shared" si="54"/>
        <v>Wed</v>
      </c>
      <c r="T658" t="str">
        <f>VLOOKUP(A658,Status!$A$2:$B$1867,2,FALSE)</f>
        <v>Completed</v>
      </c>
    </row>
    <row r="659" spans="1:20" x14ac:dyDescent="0.3">
      <c r="A659" s="2" t="s">
        <v>993</v>
      </c>
      <c r="B659" s="3">
        <v>45777.510729166657</v>
      </c>
      <c r="C659" s="2" t="s">
        <v>994</v>
      </c>
      <c r="D659" s="2" t="s">
        <v>253</v>
      </c>
      <c r="E659" s="2" t="s">
        <v>81</v>
      </c>
      <c r="F659" s="4">
        <v>15000</v>
      </c>
      <c r="G659" s="5">
        <v>1</v>
      </c>
      <c r="H659" s="6">
        <v>0</v>
      </c>
      <c r="I659" s="7">
        <f t="shared" si="50"/>
        <v>15000</v>
      </c>
      <c r="J659" s="7">
        <f t="shared" si="51"/>
        <v>0</v>
      </c>
      <c r="K659" s="7">
        <f t="shared" si="52"/>
        <v>15000</v>
      </c>
      <c r="L659" s="4">
        <v>18000</v>
      </c>
      <c r="M659" s="7">
        <f t="shared" si="53"/>
        <v>33000</v>
      </c>
      <c r="N659" s="2" t="s">
        <v>22</v>
      </c>
      <c r="O659" t="s">
        <v>23</v>
      </c>
      <c r="P659" s="2" t="s">
        <v>2369</v>
      </c>
      <c r="Q659" s="2">
        <v>1</v>
      </c>
      <c r="R659" s="2" t="s">
        <v>24</v>
      </c>
      <c r="S659" t="str">
        <f t="shared" si="54"/>
        <v>Wed</v>
      </c>
      <c r="T659" t="str">
        <f>VLOOKUP(A659,Status!$A$2:$B$1867,2,FALSE)</f>
        <v>Completed</v>
      </c>
    </row>
    <row r="660" spans="1:20" x14ac:dyDescent="0.3">
      <c r="A660" s="2" t="s">
        <v>995</v>
      </c>
      <c r="B660" s="3">
        <v>45777.533263888887</v>
      </c>
      <c r="C660" s="2" t="s">
        <v>996</v>
      </c>
      <c r="D660" s="2" t="s">
        <v>115</v>
      </c>
      <c r="E660" s="2" t="s">
        <v>36</v>
      </c>
      <c r="F660" s="4">
        <v>13500</v>
      </c>
      <c r="G660" s="5">
        <v>2.1</v>
      </c>
      <c r="H660" s="6">
        <v>0</v>
      </c>
      <c r="I660" s="7">
        <f t="shared" si="50"/>
        <v>28350</v>
      </c>
      <c r="J660" s="7">
        <f t="shared" si="51"/>
        <v>0</v>
      </c>
      <c r="K660" s="7">
        <f t="shared" si="52"/>
        <v>28350</v>
      </c>
      <c r="L660" s="4">
        <v>78000</v>
      </c>
      <c r="M660" s="7">
        <f t="shared" si="53"/>
        <v>106350</v>
      </c>
      <c r="N660" s="2" t="s">
        <v>34</v>
      </c>
      <c r="O660" t="s">
        <v>23</v>
      </c>
      <c r="P660" s="2" t="s">
        <v>2366</v>
      </c>
      <c r="Q660" s="2">
        <v>5</v>
      </c>
      <c r="R660" s="2" t="s">
        <v>24</v>
      </c>
      <c r="S660" t="str">
        <f t="shared" si="54"/>
        <v>Wed</v>
      </c>
      <c r="T660" t="str">
        <f>VLOOKUP(A660,Status!$A$2:$B$1867,2,FALSE)</f>
        <v>Completed</v>
      </c>
    </row>
    <row r="661" spans="1:20" x14ac:dyDescent="0.3">
      <c r="A661" s="2" t="s">
        <v>997</v>
      </c>
      <c r="B661" s="3">
        <v>45777.557395833333</v>
      </c>
      <c r="C661" s="2" t="s">
        <v>516</v>
      </c>
      <c r="D661" s="2" t="s">
        <v>88</v>
      </c>
      <c r="E661" s="2" t="s">
        <v>96</v>
      </c>
      <c r="F661" s="4">
        <v>9500</v>
      </c>
      <c r="G661" s="5">
        <v>2</v>
      </c>
      <c r="H661" s="6">
        <v>0</v>
      </c>
      <c r="I661" s="7">
        <f t="shared" si="50"/>
        <v>19000</v>
      </c>
      <c r="J661" s="7">
        <f t="shared" si="51"/>
        <v>0</v>
      </c>
      <c r="K661" s="7">
        <f t="shared" si="52"/>
        <v>19000</v>
      </c>
      <c r="L661" s="4">
        <v>49000</v>
      </c>
      <c r="M661" s="7">
        <f t="shared" si="53"/>
        <v>68000</v>
      </c>
      <c r="N661" s="2" t="s">
        <v>34</v>
      </c>
      <c r="O661" t="s">
        <v>23</v>
      </c>
      <c r="P661" s="2" t="s">
        <v>2371</v>
      </c>
      <c r="Q661" s="2">
        <v>3</v>
      </c>
      <c r="R661" s="2" t="s">
        <v>24</v>
      </c>
      <c r="S661" t="str">
        <f t="shared" si="54"/>
        <v>Wed</v>
      </c>
      <c r="T661" t="str">
        <f>VLOOKUP(A661,Status!$A$2:$B$1867,2,FALSE)</f>
        <v>Completed</v>
      </c>
    </row>
    <row r="662" spans="1:20" x14ac:dyDescent="0.3">
      <c r="A662" s="2" t="s">
        <v>998</v>
      </c>
      <c r="B662" s="3">
        <v>45777.68273148148</v>
      </c>
      <c r="C662" s="2" t="s">
        <v>448</v>
      </c>
      <c r="D662" s="2" t="s">
        <v>75</v>
      </c>
      <c r="E662" s="2" t="s">
        <v>54</v>
      </c>
      <c r="F662" s="4">
        <v>14000</v>
      </c>
      <c r="G662" s="5">
        <v>0.7</v>
      </c>
      <c r="H662" s="6">
        <v>0</v>
      </c>
      <c r="I662" s="7">
        <f t="shared" si="50"/>
        <v>9800</v>
      </c>
      <c r="J662" s="7">
        <f t="shared" si="51"/>
        <v>0</v>
      </c>
      <c r="K662" s="7">
        <f t="shared" si="52"/>
        <v>9800</v>
      </c>
      <c r="L662" s="4">
        <v>74000</v>
      </c>
      <c r="M662" s="7">
        <f t="shared" si="53"/>
        <v>83800</v>
      </c>
      <c r="N662" s="2" t="s">
        <v>22</v>
      </c>
      <c r="O662" t="s">
        <v>23</v>
      </c>
      <c r="P662" s="2" t="s">
        <v>2368</v>
      </c>
      <c r="Q662" s="2">
        <v>2</v>
      </c>
      <c r="R662" s="2" t="s">
        <v>24</v>
      </c>
      <c r="S662" t="str">
        <f t="shared" si="54"/>
        <v>Wed</v>
      </c>
      <c r="T662" t="str">
        <f>VLOOKUP(A662,Status!$A$2:$B$1867,2,FALSE)</f>
        <v>Completed</v>
      </c>
    </row>
    <row r="663" spans="1:20" x14ac:dyDescent="0.3">
      <c r="A663" s="2" t="s">
        <v>999</v>
      </c>
      <c r="B663" s="3">
        <v>45777.696412037039</v>
      </c>
      <c r="C663" s="2" t="s">
        <v>380</v>
      </c>
      <c r="D663" s="2" t="s">
        <v>174</v>
      </c>
      <c r="E663" s="2" t="s">
        <v>46</v>
      </c>
      <c r="F663" s="4">
        <v>10500</v>
      </c>
      <c r="G663" s="5">
        <v>3</v>
      </c>
      <c r="H663" s="6">
        <v>0</v>
      </c>
      <c r="I663" s="7">
        <f t="shared" si="50"/>
        <v>31500</v>
      </c>
      <c r="J663" s="7">
        <f t="shared" si="51"/>
        <v>0</v>
      </c>
      <c r="K663" s="7">
        <f t="shared" si="52"/>
        <v>31500</v>
      </c>
      <c r="L663" s="4">
        <v>48000</v>
      </c>
      <c r="M663" s="7">
        <f t="shared" si="53"/>
        <v>79500</v>
      </c>
      <c r="N663" s="2" t="s">
        <v>22</v>
      </c>
      <c r="O663" t="s">
        <v>23</v>
      </c>
      <c r="P663" s="2" t="s">
        <v>2367</v>
      </c>
      <c r="Q663" s="2">
        <v>4</v>
      </c>
      <c r="R663" s="2" t="s">
        <v>24</v>
      </c>
      <c r="S663" t="str">
        <f t="shared" si="54"/>
        <v>Wed</v>
      </c>
      <c r="T663" t="str">
        <f>VLOOKUP(A663,Status!$A$2:$B$1867,2,FALSE)</f>
        <v>Completed</v>
      </c>
    </row>
    <row r="664" spans="1:20" x14ac:dyDescent="0.3">
      <c r="A664" s="2" t="s">
        <v>1000</v>
      </c>
      <c r="B664" s="3">
        <v>45777.706909722219</v>
      </c>
      <c r="C664" s="2" t="s">
        <v>40</v>
      </c>
      <c r="D664" s="2" t="s">
        <v>41</v>
      </c>
      <c r="E664" s="2" t="s">
        <v>76</v>
      </c>
      <c r="F664" s="4">
        <v>45000</v>
      </c>
      <c r="G664" s="5">
        <v>0.8</v>
      </c>
      <c r="H664" s="6">
        <v>0</v>
      </c>
      <c r="I664" s="7">
        <f t="shared" si="50"/>
        <v>36000</v>
      </c>
      <c r="J664" s="7">
        <f t="shared" si="51"/>
        <v>0</v>
      </c>
      <c r="K664" s="7">
        <f t="shared" si="52"/>
        <v>36000</v>
      </c>
      <c r="L664" s="4">
        <v>93000</v>
      </c>
      <c r="M664" s="7">
        <f t="shared" si="53"/>
        <v>129000</v>
      </c>
      <c r="N664" s="2" t="s">
        <v>29</v>
      </c>
      <c r="O664" t="s">
        <v>23</v>
      </c>
      <c r="P664" s="2" t="s">
        <v>2367</v>
      </c>
      <c r="Q664" s="2">
        <v>4</v>
      </c>
      <c r="R664" s="2" t="s">
        <v>24</v>
      </c>
      <c r="S664" t="str">
        <f t="shared" si="54"/>
        <v>Wed</v>
      </c>
      <c r="T664" t="str">
        <f>VLOOKUP(A664,Status!$A$2:$B$1867,2,FALSE)</f>
        <v>Completed</v>
      </c>
    </row>
    <row r="665" spans="1:20" x14ac:dyDescent="0.3">
      <c r="A665" s="2" t="s">
        <v>1001</v>
      </c>
      <c r="B665" s="3">
        <v>45777.734398148154</v>
      </c>
      <c r="C665" s="2" t="s">
        <v>193</v>
      </c>
      <c r="D665" s="2" t="s">
        <v>99</v>
      </c>
      <c r="E665" s="2" t="s">
        <v>58</v>
      </c>
      <c r="F665" s="4">
        <v>17500</v>
      </c>
      <c r="G665" s="5">
        <v>3</v>
      </c>
      <c r="H665" s="6">
        <v>0</v>
      </c>
      <c r="I665" s="7">
        <f t="shared" si="50"/>
        <v>52500</v>
      </c>
      <c r="J665" s="7">
        <f t="shared" si="51"/>
        <v>0</v>
      </c>
      <c r="K665" s="7">
        <f t="shared" si="52"/>
        <v>52500</v>
      </c>
      <c r="L665" s="4">
        <v>97000</v>
      </c>
      <c r="M665" s="7">
        <f t="shared" si="53"/>
        <v>149500</v>
      </c>
      <c r="N665" s="2" t="s">
        <v>29</v>
      </c>
      <c r="O665" t="s">
        <v>23</v>
      </c>
      <c r="P665" s="2" t="s">
        <v>2367</v>
      </c>
      <c r="Q665" s="2">
        <v>5</v>
      </c>
      <c r="R665" s="2" t="s">
        <v>24</v>
      </c>
      <c r="S665" t="str">
        <f t="shared" si="54"/>
        <v>Wed</v>
      </c>
      <c r="T665" t="str">
        <f>VLOOKUP(A665,Status!$A$2:$B$1867,2,FALSE)</f>
        <v>Completed</v>
      </c>
    </row>
    <row r="666" spans="1:20" x14ac:dyDescent="0.3">
      <c r="A666" s="2" t="s">
        <v>1001</v>
      </c>
      <c r="B666" s="3">
        <v>45777.734398148154</v>
      </c>
      <c r="C666" s="2" t="s">
        <v>193</v>
      </c>
      <c r="D666" s="2" t="s">
        <v>99</v>
      </c>
      <c r="E666" s="2" t="s">
        <v>42</v>
      </c>
      <c r="F666" s="4">
        <v>40000</v>
      </c>
      <c r="G666" s="5">
        <v>0.4</v>
      </c>
      <c r="H666" s="6">
        <v>0</v>
      </c>
      <c r="I666" s="7">
        <f t="shared" si="50"/>
        <v>16000</v>
      </c>
      <c r="J666" s="7">
        <f t="shared" si="51"/>
        <v>0</v>
      </c>
      <c r="K666" s="7">
        <f t="shared" si="52"/>
        <v>16000</v>
      </c>
      <c r="L666" s="4">
        <v>0</v>
      </c>
      <c r="M666" s="7">
        <f t="shared" si="53"/>
        <v>16000</v>
      </c>
      <c r="N666" s="2" t="s">
        <v>29</v>
      </c>
      <c r="O666" t="s">
        <v>23</v>
      </c>
      <c r="P666" s="2" t="s">
        <v>2367</v>
      </c>
      <c r="Q666" s="2">
        <v>5</v>
      </c>
      <c r="R666" s="2" t="s">
        <v>24</v>
      </c>
      <c r="S666" t="str">
        <f t="shared" si="54"/>
        <v>Wed</v>
      </c>
      <c r="T666" t="str">
        <f>VLOOKUP(A666,Status!$A$2:$B$1867,2,FALSE)</f>
        <v>Completed</v>
      </c>
    </row>
    <row r="667" spans="1:20" x14ac:dyDescent="0.3">
      <c r="A667" s="2" t="s">
        <v>1002</v>
      </c>
      <c r="B667" s="3">
        <v>45777.781990740739</v>
      </c>
      <c r="C667" s="2" t="s">
        <v>1003</v>
      </c>
      <c r="D667" s="2" t="s">
        <v>168</v>
      </c>
      <c r="E667" s="2" t="s">
        <v>81</v>
      </c>
      <c r="F667" s="4">
        <v>15000</v>
      </c>
      <c r="G667" s="5">
        <v>0.6</v>
      </c>
      <c r="H667" s="6">
        <v>0</v>
      </c>
      <c r="I667" s="7">
        <f t="shared" si="50"/>
        <v>9000</v>
      </c>
      <c r="J667" s="7">
        <f t="shared" si="51"/>
        <v>0</v>
      </c>
      <c r="K667" s="7">
        <f t="shared" si="52"/>
        <v>9000</v>
      </c>
      <c r="L667" s="4">
        <v>56000</v>
      </c>
      <c r="M667" s="7">
        <f t="shared" si="53"/>
        <v>65000</v>
      </c>
      <c r="N667" s="2" t="s">
        <v>29</v>
      </c>
      <c r="O667" t="s">
        <v>23</v>
      </c>
      <c r="P667" s="2" t="s">
        <v>2371</v>
      </c>
      <c r="Q667" s="2">
        <v>5</v>
      </c>
      <c r="R667" s="2" t="s">
        <v>35</v>
      </c>
      <c r="S667" t="str">
        <f t="shared" si="54"/>
        <v>Wed</v>
      </c>
      <c r="T667" t="str">
        <f>VLOOKUP(A667,Status!$A$2:$B$1867,2,FALSE)</f>
        <v>Completed</v>
      </c>
    </row>
    <row r="668" spans="1:20" x14ac:dyDescent="0.3">
      <c r="A668" s="2" t="s">
        <v>1004</v>
      </c>
      <c r="B668" s="3">
        <v>45777.953865740739</v>
      </c>
      <c r="C668" s="2" t="s">
        <v>437</v>
      </c>
      <c r="D668" s="2" t="s">
        <v>287</v>
      </c>
      <c r="E668" s="2" t="s">
        <v>66</v>
      </c>
      <c r="F668" s="4">
        <v>46000</v>
      </c>
      <c r="G668" s="5">
        <v>0.8</v>
      </c>
      <c r="H668" s="6">
        <v>0</v>
      </c>
      <c r="I668" s="7">
        <f t="shared" si="50"/>
        <v>36800</v>
      </c>
      <c r="J668" s="7">
        <f t="shared" si="51"/>
        <v>0</v>
      </c>
      <c r="K668" s="7">
        <f t="shared" si="52"/>
        <v>36800</v>
      </c>
      <c r="L668" s="4">
        <v>79000</v>
      </c>
      <c r="M668" s="7">
        <f t="shared" si="53"/>
        <v>115800</v>
      </c>
      <c r="N668" s="2" t="s">
        <v>59</v>
      </c>
      <c r="O668" t="s">
        <v>70</v>
      </c>
      <c r="P668" s="2" t="s">
        <v>2369</v>
      </c>
      <c r="Q668" s="2">
        <v>3</v>
      </c>
      <c r="R668" s="2" t="s">
        <v>35</v>
      </c>
      <c r="S668" t="str">
        <f t="shared" si="54"/>
        <v>Wed</v>
      </c>
      <c r="T668" t="str">
        <f>VLOOKUP(A668,Status!$A$2:$B$1867,2,FALSE)</f>
        <v>Returned</v>
      </c>
    </row>
    <row r="669" spans="1:20" x14ac:dyDescent="0.3">
      <c r="A669" s="2" t="s">
        <v>1005</v>
      </c>
      <c r="B669" s="3">
        <v>45777.978564814817</v>
      </c>
      <c r="C669" s="2" t="s">
        <v>702</v>
      </c>
      <c r="D669" s="2" t="s">
        <v>168</v>
      </c>
      <c r="E669" s="2" t="s">
        <v>162</v>
      </c>
      <c r="F669" s="4">
        <v>115000</v>
      </c>
      <c r="G669" s="5">
        <v>1.2</v>
      </c>
      <c r="H669" s="6">
        <v>0</v>
      </c>
      <c r="I669" s="7">
        <f t="shared" si="50"/>
        <v>138000</v>
      </c>
      <c r="J669" s="7">
        <f t="shared" si="51"/>
        <v>0</v>
      </c>
      <c r="K669" s="7">
        <f t="shared" si="52"/>
        <v>138000</v>
      </c>
      <c r="L669" s="4">
        <v>56000</v>
      </c>
      <c r="M669" s="7">
        <f t="shared" si="53"/>
        <v>194000</v>
      </c>
      <c r="N669" s="2" t="s">
        <v>59</v>
      </c>
      <c r="O669" t="s">
        <v>23</v>
      </c>
      <c r="P669" s="2" t="s">
        <v>2369</v>
      </c>
      <c r="Q669" s="2">
        <v>4</v>
      </c>
      <c r="R669" s="2" t="s">
        <v>24</v>
      </c>
      <c r="S669" t="str">
        <f t="shared" si="54"/>
        <v>Wed</v>
      </c>
      <c r="T669" t="str">
        <f>VLOOKUP(A669,Status!$A$2:$B$1867,2,FALSE)</f>
        <v>Completed</v>
      </c>
    </row>
    <row r="670" spans="1:20" x14ac:dyDescent="0.3">
      <c r="A670" s="2" t="s">
        <v>1006</v>
      </c>
      <c r="B670" s="3">
        <v>45778.424814814818</v>
      </c>
      <c r="C670" s="2" t="s">
        <v>314</v>
      </c>
      <c r="D670" s="2" t="s">
        <v>95</v>
      </c>
      <c r="E670" s="2" t="s">
        <v>76</v>
      </c>
      <c r="F670" s="4">
        <v>45000</v>
      </c>
      <c r="G670" s="5">
        <v>0.5</v>
      </c>
      <c r="H670" s="6">
        <v>0</v>
      </c>
      <c r="I670" s="7">
        <f t="shared" si="50"/>
        <v>22500</v>
      </c>
      <c r="J670" s="7">
        <f t="shared" si="51"/>
        <v>0</v>
      </c>
      <c r="K670" s="7">
        <f t="shared" si="52"/>
        <v>22500</v>
      </c>
      <c r="L670" s="4">
        <v>85000</v>
      </c>
      <c r="M670" s="7">
        <f t="shared" si="53"/>
        <v>107500</v>
      </c>
      <c r="N670" s="2" t="s">
        <v>22</v>
      </c>
      <c r="O670" t="s">
        <v>23</v>
      </c>
      <c r="P670" s="2" t="s">
        <v>2367</v>
      </c>
      <c r="Q670" s="2">
        <v>2</v>
      </c>
      <c r="R670" s="2" t="s">
        <v>24</v>
      </c>
      <c r="S670" t="str">
        <f t="shared" si="54"/>
        <v>Thu</v>
      </c>
      <c r="T670" t="str">
        <f>VLOOKUP(A670,Status!$A$2:$B$1867,2,FALSE)</f>
        <v>Completed</v>
      </c>
    </row>
    <row r="671" spans="1:20" x14ac:dyDescent="0.3">
      <c r="A671" s="2" t="s">
        <v>1007</v>
      </c>
      <c r="B671" s="3">
        <v>45778.792881944442</v>
      </c>
      <c r="C671" s="2" t="s">
        <v>486</v>
      </c>
      <c r="D671" s="2" t="s">
        <v>41</v>
      </c>
      <c r="E671" s="2" t="s">
        <v>96</v>
      </c>
      <c r="F671" s="4">
        <v>9500</v>
      </c>
      <c r="G671" s="5">
        <v>1.6</v>
      </c>
      <c r="H671" s="6">
        <v>0</v>
      </c>
      <c r="I671" s="7">
        <f t="shared" si="50"/>
        <v>15200</v>
      </c>
      <c r="J671" s="7">
        <f t="shared" si="51"/>
        <v>0</v>
      </c>
      <c r="K671" s="7">
        <f t="shared" si="52"/>
        <v>15200</v>
      </c>
      <c r="L671" s="4">
        <v>93000</v>
      </c>
      <c r="M671" s="7">
        <f t="shared" si="53"/>
        <v>108200</v>
      </c>
      <c r="N671" s="2" t="s">
        <v>34</v>
      </c>
      <c r="O671" t="s">
        <v>116</v>
      </c>
      <c r="P671" s="2" t="s">
        <v>2366</v>
      </c>
      <c r="Q671" s="2">
        <v>3</v>
      </c>
      <c r="R671" s="2" t="s">
        <v>35</v>
      </c>
      <c r="S671" t="str">
        <f t="shared" si="54"/>
        <v>Thu</v>
      </c>
      <c r="T671" t="str">
        <f>VLOOKUP(A671,Status!$A$2:$B$1867,2,FALSE)</f>
        <v>Cancelled</v>
      </c>
    </row>
    <row r="672" spans="1:20" x14ac:dyDescent="0.3">
      <c r="A672" s="2" t="s">
        <v>1008</v>
      </c>
      <c r="B672" s="3">
        <v>45779.791956018518</v>
      </c>
      <c r="C672" s="2" t="s">
        <v>713</v>
      </c>
      <c r="D672" s="2" t="s">
        <v>53</v>
      </c>
      <c r="E672" s="2" t="s">
        <v>66</v>
      </c>
      <c r="F672" s="4">
        <v>46000</v>
      </c>
      <c r="G672" s="5">
        <v>0.8</v>
      </c>
      <c r="H672" s="6">
        <v>0</v>
      </c>
      <c r="I672" s="7">
        <f t="shared" si="50"/>
        <v>36800</v>
      </c>
      <c r="J672" s="7">
        <f t="shared" si="51"/>
        <v>0</v>
      </c>
      <c r="K672" s="7">
        <f t="shared" si="52"/>
        <v>36800</v>
      </c>
      <c r="L672" s="4">
        <v>80000</v>
      </c>
      <c r="M672" s="7">
        <f t="shared" si="53"/>
        <v>116800</v>
      </c>
      <c r="N672" s="2" t="s">
        <v>22</v>
      </c>
      <c r="O672" t="s">
        <v>23</v>
      </c>
      <c r="P672" s="2" t="s">
        <v>2371</v>
      </c>
      <c r="Q672" s="2">
        <v>2</v>
      </c>
      <c r="R672" s="2" t="s">
        <v>24</v>
      </c>
      <c r="S672" t="str">
        <f t="shared" si="54"/>
        <v>Fri</v>
      </c>
      <c r="T672" t="str">
        <f>VLOOKUP(A672,Status!$A$2:$B$1867,2,FALSE)</f>
        <v>Completed</v>
      </c>
    </row>
    <row r="673" spans="1:20" x14ac:dyDescent="0.3">
      <c r="A673" s="2" t="s">
        <v>1009</v>
      </c>
      <c r="B673" s="3">
        <v>45781.471886574072</v>
      </c>
      <c r="C673" s="2" t="s">
        <v>403</v>
      </c>
      <c r="D673" s="2" t="s">
        <v>65</v>
      </c>
      <c r="E673" s="2" t="s">
        <v>191</v>
      </c>
      <c r="F673" s="4">
        <v>15500</v>
      </c>
      <c r="G673" s="5">
        <v>0.2</v>
      </c>
      <c r="H673" s="6">
        <v>0</v>
      </c>
      <c r="I673" s="7">
        <f t="shared" si="50"/>
        <v>3100</v>
      </c>
      <c r="J673" s="7">
        <f t="shared" si="51"/>
        <v>0</v>
      </c>
      <c r="K673" s="7">
        <f t="shared" si="52"/>
        <v>3100</v>
      </c>
      <c r="L673" s="4">
        <v>89000</v>
      </c>
      <c r="M673" s="7">
        <f t="shared" si="53"/>
        <v>92100</v>
      </c>
      <c r="N673" s="2" t="s">
        <v>22</v>
      </c>
      <c r="O673" t="s">
        <v>23</v>
      </c>
      <c r="P673" s="2" t="s">
        <v>2367</v>
      </c>
      <c r="Q673" s="2">
        <v>5</v>
      </c>
      <c r="R673" s="2" t="s">
        <v>24</v>
      </c>
      <c r="S673" t="str">
        <f t="shared" si="54"/>
        <v>Sun</v>
      </c>
      <c r="T673" t="str">
        <f>VLOOKUP(A673,Status!$A$2:$B$1867,2,FALSE)</f>
        <v>Completed</v>
      </c>
    </row>
    <row r="674" spans="1:20" x14ac:dyDescent="0.3">
      <c r="A674" s="2" t="s">
        <v>1010</v>
      </c>
      <c r="B674" s="3">
        <v>45781.777245370373</v>
      </c>
      <c r="C674" s="2" t="s">
        <v>909</v>
      </c>
      <c r="D674" s="2" t="s">
        <v>287</v>
      </c>
      <c r="E674" s="2" t="s">
        <v>96</v>
      </c>
      <c r="F674" s="4">
        <v>9500</v>
      </c>
      <c r="G674" s="5">
        <v>1.4</v>
      </c>
      <c r="H674" s="6">
        <v>0</v>
      </c>
      <c r="I674" s="7">
        <f t="shared" si="50"/>
        <v>13300</v>
      </c>
      <c r="J674" s="7">
        <f t="shared" si="51"/>
        <v>0</v>
      </c>
      <c r="K674" s="7">
        <f t="shared" si="52"/>
        <v>13300</v>
      </c>
      <c r="L674" s="4">
        <v>79000</v>
      </c>
      <c r="M674" s="7">
        <f t="shared" si="53"/>
        <v>92300</v>
      </c>
      <c r="N674" s="2" t="s">
        <v>59</v>
      </c>
      <c r="O674" t="s">
        <v>23</v>
      </c>
      <c r="P674" s="2" t="s">
        <v>2367</v>
      </c>
      <c r="Q674" s="2">
        <v>2</v>
      </c>
      <c r="R674" s="2" t="s">
        <v>24</v>
      </c>
      <c r="S674" t="str">
        <f t="shared" si="54"/>
        <v>Sun</v>
      </c>
      <c r="T674" t="str">
        <f>VLOOKUP(A674,Status!$A$2:$B$1867,2,FALSE)</f>
        <v>Completed</v>
      </c>
    </row>
    <row r="675" spans="1:20" x14ac:dyDescent="0.3">
      <c r="A675" s="2" t="s">
        <v>1011</v>
      </c>
      <c r="B675" s="3">
        <v>45782.46329861111</v>
      </c>
      <c r="C675" s="2" t="s">
        <v>647</v>
      </c>
      <c r="D675" s="2" t="s">
        <v>186</v>
      </c>
      <c r="E675" s="2" t="s">
        <v>58</v>
      </c>
      <c r="F675" s="4">
        <v>17500</v>
      </c>
      <c r="G675" s="5">
        <v>0.9</v>
      </c>
      <c r="H675" s="6">
        <v>5</v>
      </c>
      <c r="I675" s="7">
        <f t="shared" si="50"/>
        <v>15750</v>
      </c>
      <c r="J675" s="7">
        <f t="shared" si="51"/>
        <v>787.5</v>
      </c>
      <c r="K675" s="7">
        <f t="shared" si="52"/>
        <v>14962.5</v>
      </c>
      <c r="L675" s="4">
        <v>87000</v>
      </c>
      <c r="M675" s="7">
        <f t="shared" si="53"/>
        <v>101962.5</v>
      </c>
      <c r="N675" s="2" t="s">
        <v>34</v>
      </c>
      <c r="O675" t="s">
        <v>23</v>
      </c>
      <c r="P675" s="2" t="s">
        <v>2367</v>
      </c>
      <c r="Q675" s="2">
        <v>4</v>
      </c>
      <c r="R675" s="2" t="s">
        <v>35</v>
      </c>
      <c r="S675" t="str">
        <f t="shared" si="54"/>
        <v>Mon</v>
      </c>
      <c r="T675" t="str">
        <f>VLOOKUP(A675,Status!$A$2:$B$1867,2,FALSE)</f>
        <v>Completed</v>
      </c>
    </row>
    <row r="676" spans="1:20" x14ac:dyDescent="0.3">
      <c r="A676" s="2" t="s">
        <v>1012</v>
      </c>
      <c r="B676" s="3">
        <v>45782.66883101852</v>
      </c>
      <c r="C676" s="2" t="s">
        <v>1013</v>
      </c>
      <c r="D676" s="2" t="s">
        <v>168</v>
      </c>
      <c r="E676" s="2" t="s">
        <v>42</v>
      </c>
      <c r="F676" s="4">
        <v>40000</v>
      </c>
      <c r="G676" s="5">
        <v>0.8</v>
      </c>
      <c r="H676" s="6">
        <v>5</v>
      </c>
      <c r="I676" s="7">
        <f t="shared" si="50"/>
        <v>32000</v>
      </c>
      <c r="J676" s="7">
        <f t="shared" si="51"/>
        <v>1600</v>
      </c>
      <c r="K676" s="7">
        <f t="shared" si="52"/>
        <v>30400</v>
      </c>
      <c r="L676" s="4">
        <v>56000</v>
      </c>
      <c r="M676" s="7">
        <f t="shared" si="53"/>
        <v>86400</v>
      </c>
      <c r="N676" s="2" t="s">
        <v>22</v>
      </c>
      <c r="O676" t="s">
        <v>23</v>
      </c>
      <c r="P676" s="2" t="s">
        <v>2366</v>
      </c>
      <c r="Q676" s="2">
        <v>2</v>
      </c>
      <c r="R676" s="2" t="s">
        <v>24</v>
      </c>
      <c r="S676" t="str">
        <f t="shared" si="54"/>
        <v>Mon</v>
      </c>
      <c r="T676" t="str">
        <f>VLOOKUP(A676,Status!$A$2:$B$1867,2,FALSE)</f>
        <v>Completed</v>
      </c>
    </row>
    <row r="677" spans="1:20" x14ac:dyDescent="0.3">
      <c r="A677" s="2" t="s">
        <v>1014</v>
      </c>
      <c r="B677" s="3">
        <v>45782.919386574067</v>
      </c>
      <c r="C677" s="2" t="s">
        <v>825</v>
      </c>
      <c r="D677" s="2" t="s">
        <v>168</v>
      </c>
      <c r="E677" s="2" t="s">
        <v>191</v>
      </c>
      <c r="F677" s="4">
        <v>15500</v>
      </c>
      <c r="G677" s="5">
        <v>0.4</v>
      </c>
      <c r="H677" s="6">
        <v>5</v>
      </c>
      <c r="I677" s="7">
        <f t="shared" si="50"/>
        <v>6200</v>
      </c>
      <c r="J677" s="7">
        <f t="shared" si="51"/>
        <v>310</v>
      </c>
      <c r="K677" s="7">
        <f t="shared" si="52"/>
        <v>5890</v>
      </c>
      <c r="L677" s="4">
        <v>56000</v>
      </c>
      <c r="M677" s="7">
        <f t="shared" si="53"/>
        <v>61890</v>
      </c>
      <c r="N677" s="2" t="s">
        <v>29</v>
      </c>
      <c r="O677" t="s">
        <v>70</v>
      </c>
      <c r="P677" s="2" t="s">
        <v>2369</v>
      </c>
      <c r="Q677" s="2">
        <v>4</v>
      </c>
      <c r="R677" s="2" t="s">
        <v>35</v>
      </c>
      <c r="S677" t="str">
        <f t="shared" si="54"/>
        <v>Mon</v>
      </c>
      <c r="T677" t="str">
        <f>VLOOKUP(A677,Status!$A$2:$B$1867,2,FALSE)</f>
        <v>Returned</v>
      </c>
    </row>
    <row r="678" spans="1:20" x14ac:dyDescent="0.3">
      <c r="A678" s="2" t="s">
        <v>1015</v>
      </c>
      <c r="B678" s="3">
        <v>45783.655636574083</v>
      </c>
      <c r="C678" s="2" t="s">
        <v>1016</v>
      </c>
      <c r="D678" s="2" t="s">
        <v>112</v>
      </c>
      <c r="E678" s="2" t="s">
        <v>81</v>
      </c>
      <c r="F678" s="4">
        <v>15000</v>
      </c>
      <c r="G678" s="5">
        <v>1.6</v>
      </c>
      <c r="H678" s="6">
        <v>0</v>
      </c>
      <c r="I678" s="7">
        <f t="shared" si="50"/>
        <v>24000</v>
      </c>
      <c r="J678" s="7">
        <f t="shared" si="51"/>
        <v>0</v>
      </c>
      <c r="K678" s="7">
        <f t="shared" si="52"/>
        <v>24000</v>
      </c>
      <c r="L678" s="4">
        <v>0</v>
      </c>
      <c r="M678" s="7">
        <f t="shared" si="53"/>
        <v>24000</v>
      </c>
      <c r="N678" s="2" t="s">
        <v>29</v>
      </c>
      <c r="O678" t="s">
        <v>23</v>
      </c>
      <c r="P678" s="2" t="s">
        <v>2366</v>
      </c>
      <c r="Q678" s="2">
        <v>5</v>
      </c>
      <c r="R678" s="2" t="s">
        <v>24</v>
      </c>
      <c r="S678" t="str">
        <f t="shared" si="54"/>
        <v>Tue</v>
      </c>
      <c r="T678" t="str">
        <f>VLOOKUP(A678,Status!$A$2:$B$1867,2,FALSE)</f>
        <v>Completed</v>
      </c>
    </row>
    <row r="679" spans="1:20" x14ac:dyDescent="0.3">
      <c r="A679" s="2" t="s">
        <v>1017</v>
      </c>
      <c r="B679" s="3">
        <v>45783.805960648147</v>
      </c>
      <c r="C679" s="2" t="s">
        <v>739</v>
      </c>
      <c r="D679" s="2" t="s">
        <v>151</v>
      </c>
      <c r="E679" s="2" t="s">
        <v>96</v>
      </c>
      <c r="F679" s="4">
        <v>9500</v>
      </c>
      <c r="G679" s="5">
        <v>2.8</v>
      </c>
      <c r="H679" s="6">
        <v>0</v>
      </c>
      <c r="I679" s="7">
        <f t="shared" si="50"/>
        <v>26600</v>
      </c>
      <c r="J679" s="7">
        <f t="shared" si="51"/>
        <v>0</v>
      </c>
      <c r="K679" s="7">
        <f t="shared" si="52"/>
        <v>26600</v>
      </c>
      <c r="L679" s="4">
        <v>68000</v>
      </c>
      <c r="M679" s="7">
        <f t="shared" si="53"/>
        <v>94600</v>
      </c>
      <c r="N679" s="2" t="s">
        <v>34</v>
      </c>
      <c r="O679" t="s">
        <v>23</v>
      </c>
      <c r="P679" s="2" t="s">
        <v>2366</v>
      </c>
      <c r="Q679" s="2">
        <v>5</v>
      </c>
      <c r="R679" s="2" t="s">
        <v>24</v>
      </c>
      <c r="S679" t="str">
        <f t="shared" si="54"/>
        <v>Tue</v>
      </c>
      <c r="T679" t="str">
        <f>VLOOKUP(A679,Status!$A$2:$B$1867,2,FALSE)</f>
        <v>Completed</v>
      </c>
    </row>
    <row r="680" spans="1:20" x14ac:dyDescent="0.3">
      <c r="A680" s="2" t="s">
        <v>1018</v>
      </c>
      <c r="B680" s="3">
        <v>45784.401863425926</v>
      </c>
      <c r="C680" s="2" t="s">
        <v>425</v>
      </c>
      <c r="D680" s="2" t="s">
        <v>426</v>
      </c>
      <c r="E680" s="2" t="s">
        <v>28</v>
      </c>
      <c r="F680" s="4">
        <v>15000</v>
      </c>
      <c r="G680" s="5">
        <v>0.9</v>
      </c>
      <c r="H680" s="6">
        <v>0</v>
      </c>
      <c r="I680" s="7">
        <f t="shared" si="50"/>
        <v>13500</v>
      </c>
      <c r="J680" s="7">
        <f t="shared" si="51"/>
        <v>0</v>
      </c>
      <c r="K680" s="7">
        <f t="shared" si="52"/>
        <v>13500</v>
      </c>
      <c r="L680" s="4">
        <v>67000</v>
      </c>
      <c r="M680" s="7">
        <f t="shared" si="53"/>
        <v>80500</v>
      </c>
      <c r="N680" s="2" t="s">
        <v>22</v>
      </c>
      <c r="O680" t="s">
        <v>70</v>
      </c>
      <c r="P680" s="2" t="s">
        <v>2369</v>
      </c>
      <c r="Q680" s="2">
        <v>2</v>
      </c>
      <c r="R680" s="2" t="s">
        <v>24</v>
      </c>
      <c r="S680" t="str">
        <f t="shared" si="54"/>
        <v>Wed</v>
      </c>
      <c r="T680" t="str">
        <f>VLOOKUP(A680,Status!$A$2:$B$1867,2,FALSE)</f>
        <v>Returned</v>
      </c>
    </row>
    <row r="681" spans="1:20" x14ac:dyDescent="0.3">
      <c r="A681" s="2" t="s">
        <v>1019</v>
      </c>
      <c r="B681" s="3">
        <v>45784.424525462957</v>
      </c>
      <c r="C681" s="2" t="s">
        <v>434</v>
      </c>
      <c r="D681" s="2" t="s">
        <v>49</v>
      </c>
      <c r="E681" s="2" t="s">
        <v>76</v>
      </c>
      <c r="F681" s="4">
        <v>45000</v>
      </c>
      <c r="G681" s="5">
        <v>0.8</v>
      </c>
      <c r="H681" s="6">
        <v>0</v>
      </c>
      <c r="I681" s="7">
        <f t="shared" si="50"/>
        <v>36000</v>
      </c>
      <c r="J681" s="7">
        <f t="shared" si="51"/>
        <v>0</v>
      </c>
      <c r="K681" s="7">
        <f t="shared" si="52"/>
        <v>36000</v>
      </c>
      <c r="L681" s="4">
        <v>18000</v>
      </c>
      <c r="M681" s="7">
        <f t="shared" si="53"/>
        <v>54000</v>
      </c>
      <c r="N681" s="2" t="s">
        <v>29</v>
      </c>
      <c r="O681" t="s">
        <v>23</v>
      </c>
      <c r="P681" s="2" t="s">
        <v>2366</v>
      </c>
      <c r="Q681" s="2">
        <v>5</v>
      </c>
      <c r="R681" s="2" t="s">
        <v>24</v>
      </c>
      <c r="S681" t="str">
        <f t="shared" si="54"/>
        <v>Wed</v>
      </c>
      <c r="T681" t="str">
        <f>VLOOKUP(A681,Status!$A$2:$B$1867,2,FALSE)</f>
        <v>Completed</v>
      </c>
    </row>
    <row r="682" spans="1:20" x14ac:dyDescent="0.3">
      <c r="A682" s="2" t="s">
        <v>1020</v>
      </c>
      <c r="B682" s="3">
        <v>45784.63790509259</v>
      </c>
      <c r="C682" s="2" t="s">
        <v>374</v>
      </c>
      <c r="D682" s="2" t="s">
        <v>115</v>
      </c>
      <c r="E682" s="2" t="s">
        <v>66</v>
      </c>
      <c r="F682" s="4">
        <v>46000</v>
      </c>
      <c r="G682" s="5">
        <v>1.4</v>
      </c>
      <c r="H682" s="6">
        <v>0</v>
      </c>
      <c r="I682" s="7">
        <f t="shared" si="50"/>
        <v>64399.999999999993</v>
      </c>
      <c r="J682" s="7">
        <f t="shared" si="51"/>
        <v>0</v>
      </c>
      <c r="K682" s="7">
        <f t="shared" si="52"/>
        <v>64399.999999999993</v>
      </c>
      <c r="L682" s="4">
        <v>78000</v>
      </c>
      <c r="M682" s="7">
        <f t="shared" si="53"/>
        <v>142400</v>
      </c>
      <c r="N682" s="2" t="s">
        <v>22</v>
      </c>
      <c r="O682" t="s">
        <v>23</v>
      </c>
      <c r="P682" s="2" t="s">
        <v>2371</v>
      </c>
      <c r="Q682" s="2">
        <v>2</v>
      </c>
      <c r="R682" s="2" t="s">
        <v>24</v>
      </c>
      <c r="S682" t="str">
        <f t="shared" si="54"/>
        <v>Wed</v>
      </c>
      <c r="T682" t="str">
        <f>VLOOKUP(A682,Status!$A$2:$B$1867,2,FALSE)</f>
        <v>Completed</v>
      </c>
    </row>
    <row r="683" spans="1:20" x14ac:dyDescent="0.3">
      <c r="A683" s="2" t="s">
        <v>1021</v>
      </c>
      <c r="B683" s="3">
        <v>45785.319097222222</v>
      </c>
      <c r="C683" s="2" t="s">
        <v>114</v>
      </c>
      <c r="D683" s="2" t="s">
        <v>115</v>
      </c>
      <c r="E683" s="2" t="s">
        <v>42</v>
      </c>
      <c r="F683" s="4">
        <v>40000</v>
      </c>
      <c r="G683" s="5">
        <v>1.2</v>
      </c>
      <c r="H683" s="6">
        <v>0</v>
      </c>
      <c r="I683" s="7">
        <f t="shared" si="50"/>
        <v>48000</v>
      </c>
      <c r="J683" s="7">
        <f t="shared" si="51"/>
        <v>0</v>
      </c>
      <c r="K683" s="7">
        <f t="shared" si="52"/>
        <v>48000</v>
      </c>
      <c r="L683" s="4">
        <v>78000</v>
      </c>
      <c r="M683" s="7">
        <f t="shared" si="53"/>
        <v>126000</v>
      </c>
      <c r="N683" s="2" t="s">
        <v>59</v>
      </c>
      <c r="O683" t="s">
        <v>23</v>
      </c>
      <c r="P683" s="2" t="s">
        <v>2366</v>
      </c>
      <c r="Q683" s="2">
        <v>5</v>
      </c>
      <c r="R683" s="2" t="s">
        <v>24</v>
      </c>
      <c r="S683" t="str">
        <f t="shared" si="54"/>
        <v>Thu</v>
      </c>
      <c r="T683" t="str">
        <f>VLOOKUP(A683,Status!$A$2:$B$1867,2,FALSE)</f>
        <v>Completed</v>
      </c>
    </row>
    <row r="684" spans="1:20" x14ac:dyDescent="0.3">
      <c r="A684" s="2" t="s">
        <v>1022</v>
      </c>
      <c r="B684" s="3">
        <v>45785.764814814807</v>
      </c>
      <c r="C684" s="2" t="s">
        <v>696</v>
      </c>
      <c r="D684" s="2" t="s">
        <v>180</v>
      </c>
      <c r="E684" s="2" t="s">
        <v>76</v>
      </c>
      <c r="F684" s="4">
        <v>45000</v>
      </c>
      <c r="G684" s="5">
        <v>1.9</v>
      </c>
      <c r="H684" s="6">
        <v>0</v>
      </c>
      <c r="I684" s="7">
        <f t="shared" si="50"/>
        <v>85500</v>
      </c>
      <c r="J684" s="7">
        <f t="shared" si="51"/>
        <v>0</v>
      </c>
      <c r="K684" s="7">
        <f t="shared" si="52"/>
        <v>85500</v>
      </c>
      <c r="L684" s="4">
        <v>57000</v>
      </c>
      <c r="M684" s="7">
        <f t="shared" si="53"/>
        <v>142500</v>
      </c>
      <c r="N684" s="2" t="s">
        <v>29</v>
      </c>
      <c r="O684" t="s">
        <v>23</v>
      </c>
      <c r="P684" s="2" t="s">
        <v>2369</v>
      </c>
      <c r="Q684" s="2">
        <v>4</v>
      </c>
      <c r="R684" s="2" t="s">
        <v>24</v>
      </c>
      <c r="S684" t="str">
        <f t="shared" si="54"/>
        <v>Thu</v>
      </c>
      <c r="T684" t="str">
        <f>VLOOKUP(A684,Status!$A$2:$B$1867,2,FALSE)</f>
        <v>Completed</v>
      </c>
    </row>
    <row r="685" spans="1:20" x14ac:dyDescent="0.3">
      <c r="A685" s="2" t="s">
        <v>1023</v>
      </c>
      <c r="B685" s="3">
        <v>45786.476354166669</v>
      </c>
      <c r="C685" s="2" t="s">
        <v>1024</v>
      </c>
      <c r="D685" s="2" t="s">
        <v>115</v>
      </c>
      <c r="E685" s="2" t="s">
        <v>81</v>
      </c>
      <c r="F685" s="4">
        <v>15000</v>
      </c>
      <c r="G685" s="5">
        <v>1.2</v>
      </c>
      <c r="H685" s="6">
        <v>0</v>
      </c>
      <c r="I685" s="7">
        <f t="shared" si="50"/>
        <v>18000</v>
      </c>
      <c r="J685" s="7">
        <f t="shared" si="51"/>
        <v>0</v>
      </c>
      <c r="K685" s="7">
        <f t="shared" si="52"/>
        <v>18000</v>
      </c>
      <c r="L685" s="4">
        <v>78000</v>
      </c>
      <c r="M685" s="7">
        <f t="shared" si="53"/>
        <v>96000</v>
      </c>
      <c r="N685" s="2" t="s">
        <v>34</v>
      </c>
      <c r="O685" t="s">
        <v>23</v>
      </c>
      <c r="P685" s="2" t="s">
        <v>2366</v>
      </c>
      <c r="Q685" s="2">
        <v>3</v>
      </c>
      <c r="R685" s="2" t="s">
        <v>24</v>
      </c>
      <c r="S685" t="str">
        <f t="shared" si="54"/>
        <v>Fri</v>
      </c>
      <c r="T685" t="str">
        <f>VLOOKUP(A685,Status!$A$2:$B$1867,2,FALSE)</f>
        <v>Completed</v>
      </c>
    </row>
    <row r="686" spans="1:20" x14ac:dyDescent="0.3">
      <c r="A686" s="2" t="s">
        <v>1025</v>
      </c>
      <c r="B686" s="3">
        <v>45786.535543981481</v>
      </c>
      <c r="C686" s="2" t="s">
        <v>1026</v>
      </c>
      <c r="D686" s="2" t="s">
        <v>62</v>
      </c>
      <c r="E686" s="2" t="s">
        <v>33</v>
      </c>
      <c r="F686" s="4">
        <v>20000</v>
      </c>
      <c r="G686" s="5">
        <v>2.5</v>
      </c>
      <c r="H686" s="6">
        <v>0</v>
      </c>
      <c r="I686" s="7">
        <f t="shared" si="50"/>
        <v>50000</v>
      </c>
      <c r="J686" s="7">
        <f t="shared" si="51"/>
        <v>0</v>
      </c>
      <c r="K686" s="7">
        <f t="shared" si="52"/>
        <v>50000</v>
      </c>
      <c r="L686" s="4">
        <v>59000</v>
      </c>
      <c r="M686" s="7">
        <f t="shared" si="53"/>
        <v>109000</v>
      </c>
      <c r="N686" s="2" t="s">
        <v>29</v>
      </c>
      <c r="O686" t="s">
        <v>23</v>
      </c>
      <c r="P686" s="2" t="s">
        <v>2366</v>
      </c>
      <c r="Q686" s="2">
        <v>4</v>
      </c>
      <c r="R686" s="2" t="s">
        <v>24</v>
      </c>
      <c r="S686" t="str">
        <f t="shared" si="54"/>
        <v>Fri</v>
      </c>
      <c r="T686" t="str">
        <f>VLOOKUP(A686,Status!$A$2:$B$1867,2,FALSE)</f>
        <v>Completed</v>
      </c>
    </row>
    <row r="687" spans="1:20" x14ac:dyDescent="0.3">
      <c r="A687" s="2" t="s">
        <v>1025</v>
      </c>
      <c r="B687" s="3">
        <v>45786.535543981481</v>
      </c>
      <c r="C687" s="2" t="s">
        <v>1026</v>
      </c>
      <c r="D687" s="2" t="s">
        <v>62</v>
      </c>
      <c r="E687" s="2" t="s">
        <v>46</v>
      </c>
      <c r="F687" s="4">
        <v>10500</v>
      </c>
      <c r="G687" s="5">
        <v>2</v>
      </c>
      <c r="H687" s="6">
        <v>0</v>
      </c>
      <c r="I687" s="7">
        <f t="shared" si="50"/>
        <v>21000</v>
      </c>
      <c r="J687" s="7">
        <f t="shared" si="51"/>
        <v>0</v>
      </c>
      <c r="K687" s="7">
        <f t="shared" si="52"/>
        <v>21000</v>
      </c>
      <c r="L687" s="4">
        <v>0</v>
      </c>
      <c r="M687" s="7">
        <f t="shared" si="53"/>
        <v>21000</v>
      </c>
      <c r="N687" s="2" t="s">
        <v>29</v>
      </c>
      <c r="O687" t="s">
        <v>23</v>
      </c>
      <c r="P687" s="2" t="s">
        <v>2366</v>
      </c>
      <c r="Q687" s="2">
        <v>4</v>
      </c>
      <c r="R687" s="2" t="s">
        <v>24</v>
      </c>
      <c r="S687" t="str">
        <f t="shared" si="54"/>
        <v>Fri</v>
      </c>
      <c r="T687" t="str">
        <f>VLOOKUP(A687,Status!$A$2:$B$1867,2,FALSE)</f>
        <v>Completed</v>
      </c>
    </row>
    <row r="688" spans="1:20" x14ac:dyDescent="0.3">
      <c r="A688" s="2" t="s">
        <v>1027</v>
      </c>
      <c r="B688" s="3">
        <v>45786.652974537043</v>
      </c>
      <c r="C688" s="2" t="s">
        <v>739</v>
      </c>
      <c r="D688" s="2" t="s">
        <v>151</v>
      </c>
      <c r="E688" s="2" t="s">
        <v>36</v>
      </c>
      <c r="F688" s="4">
        <v>13500</v>
      </c>
      <c r="G688" s="5">
        <v>3.1</v>
      </c>
      <c r="H688" s="6">
        <v>0</v>
      </c>
      <c r="I688" s="7">
        <f t="shared" si="50"/>
        <v>41850</v>
      </c>
      <c r="J688" s="7">
        <f t="shared" si="51"/>
        <v>0</v>
      </c>
      <c r="K688" s="7">
        <f t="shared" si="52"/>
        <v>41850</v>
      </c>
      <c r="L688" s="4">
        <v>68000</v>
      </c>
      <c r="M688" s="7">
        <f t="shared" si="53"/>
        <v>109850</v>
      </c>
      <c r="N688" s="2" t="s">
        <v>59</v>
      </c>
      <c r="O688" t="s">
        <v>23</v>
      </c>
      <c r="P688" s="2" t="s">
        <v>2369</v>
      </c>
      <c r="Q688" s="2">
        <v>3</v>
      </c>
      <c r="R688" s="2" t="s">
        <v>24</v>
      </c>
      <c r="S688" t="str">
        <f t="shared" si="54"/>
        <v>Fri</v>
      </c>
      <c r="T688" t="str">
        <f>VLOOKUP(A688,Status!$A$2:$B$1867,2,FALSE)</f>
        <v>Completed</v>
      </c>
    </row>
    <row r="689" spans="1:20" x14ac:dyDescent="0.3">
      <c r="A689" s="2" t="s">
        <v>1028</v>
      </c>
      <c r="B689" s="3">
        <v>45786.823229166657</v>
      </c>
      <c r="C689" s="2" t="s">
        <v>1029</v>
      </c>
      <c r="D689" s="2" t="s">
        <v>49</v>
      </c>
      <c r="E689" s="2" t="s">
        <v>33</v>
      </c>
      <c r="F689" s="4">
        <v>20000</v>
      </c>
      <c r="G689" s="5">
        <v>2.1</v>
      </c>
      <c r="H689" s="6">
        <v>0</v>
      </c>
      <c r="I689" s="7">
        <f t="shared" si="50"/>
        <v>42000</v>
      </c>
      <c r="J689" s="7">
        <f t="shared" si="51"/>
        <v>0</v>
      </c>
      <c r="K689" s="7">
        <f t="shared" si="52"/>
        <v>42000</v>
      </c>
      <c r="L689" s="4">
        <v>18000</v>
      </c>
      <c r="M689" s="7">
        <f t="shared" si="53"/>
        <v>60000</v>
      </c>
      <c r="N689" s="2" t="s">
        <v>29</v>
      </c>
      <c r="O689" t="s">
        <v>23</v>
      </c>
      <c r="P689" s="2" t="s">
        <v>2371</v>
      </c>
      <c r="Q689" s="2">
        <v>3</v>
      </c>
      <c r="R689" s="2" t="s">
        <v>24</v>
      </c>
      <c r="S689" t="str">
        <f t="shared" si="54"/>
        <v>Fri</v>
      </c>
      <c r="T689" t="str">
        <f>VLOOKUP(A689,Status!$A$2:$B$1867,2,FALSE)</f>
        <v>Completed</v>
      </c>
    </row>
    <row r="690" spans="1:20" x14ac:dyDescent="0.3">
      <c r="A690" s="2" t="s">
        <v>1030</v>
      </c>
      <c r="B690" s="3">
        <v>45787.664722222216</v>
      </c>
      <c r="C690" s="2" t="s">
        <v>1031</v>
      </c>
      <c r="D690" s="2" t="s">
        <v>57</v>
      </c>
      <c r="E690" s="2" t="s">
        <v>66</v>
      </c>
      <c r="F690" s="4">
        <v>46000</v>
      </c>
      <c r="G690" s="5">
        <v>1</v>
      </c>
      <c r="H690" s="6">
        <v>0</v>
      </c>
      <c r="I690" s="7">
        <f t="shared" si="50"/>
        <v>46000</v>
      </c>
      <c r="J690" s="7">
        <f t="shared" si="51"/>
        <v>0</v>
      </c>
      <c r="K690" s="7">
        <f t="shared" si="52"/>
        <v>46000</v>
      </c>
      <c r="L690" s="4">
        <v>26000</v>
      </c>
      <c r="M690" s="7">
        <f t="shared" si="53"/>
        <v>72000</v>
      </c>
      <c r="N690" s="2" t="s">
        <v>29</v>
      </c>
      <c r="O690" t="s">
        <v>23</v>
      </c>
      <c r="P690" s="2" t="s">
        <v>2367</v>
      </c>
      <c r="Q690" s="2">
        <v>1</v>
      </c>
      <c r="R690" s="2" t="s">
        <v>24</v>
      </c>
      <c r="S690" t="str">
        <f t="shared" si="54"/>
        <v>Sat</v>
      </c>
      <c r="T690" t="str">
        <f>VLOOKUP(A690,Status!$A$2:$B$1867,2,FALSE)</f>
        <v>Completed</v>
      </c>
    </row>
    <row r="691" spans="1:20" x14ac:dyDescent="0.3">
      <c r="A691" s="2" t="s">
        <v>1032</v>
      </c>
      <c r="B691" s="3">
        <v>45788.281238425923</v>
      </c>
      <c r="C691" s="2" t="s">
        <v>52</v>
      </c>
      <c r="D691" s="2" t="s">
        <v>53</v>
      </c>
      <c r="E691" s="2" t="s">
        <v>54</v>
      </c>
      <c r="F691" s="4">
        <v>14000</v>
      </c>
      <c r="G691" s="5">
        <v>0.9</v>
      </c>
      <c r="H691" s="6">
        <v>0</v>
      </c>
      <c r="I691" s="7">
        <f t="shared" si="50"/>
        <v>12600</v>
      </c>
      <c r="J691" s="7">
        <f t="shared" si="51"/>
        <v>0</v>
      </c>
      <c r="K691" s="7">
        <f t="shared" si="52"/>
        <v>12600</v>
      </c>
      <c r="L691" s="4">
        <v>80000</v>
      </c>
      <c r="M691" s="7">
        <f t="shared" si="53"/>
        <v>92600</v>
      </c>
      <c r="N691" s="2" t="s">
        <v>29</v>
      </c>
      <c r="O691" t="s">
        <v>23</v>
      </c>
      <c r="P691" s="2" t="s">
        <v>2368</v>
      </c>
      <c r="Q691" s="2">
        <v>4</v>
      </c>
      <c r="R691" s="2" t="s">
        <v>24</v>
      </c>
      <c r="S691" t="str">
        <f t="shared" si="54"/>
        <v>Sun</v>
      </c>
      <c r="T691" t="str">
        <f>VLOOKUP(A691,Status!$A$2:$B$1867,2,FALSE)</f>
        <v>Completed</v>
      </c>
    </row>
    <row r="692" spans="1:20" x14ac:dyDescent="0.3">
      <c r="A692" s="2" t="s">
        <v>1033</v>
      </c>
      <c r="B692" s="3">
        <v>45788.386747685188</v>
      </c>
      <c r="C692" s="2" t="s">
        <v>891</v>
      </c>
      <c r="D692" s="2" t="s">
        <v>27</v>
      </c>
      <c r="E692" s="2" t="s">
        <v>100</v>
      </c>
      <c r="F692" s="4">
        <v>10000</v>
      </c>
      <c r="G692" s="5">
        <v>0.8</v>
      </c>
      <c r="H692" s="6">
        <v>0</v>
      </c>
      <c r="I692" s="7">
        <f t="shared" si="50"/>
        <v>8000</v>
      </c>
      <c r="J692" s="7">
        <f t="shared" si="51"/>
        <v>0</v>
      </c>
      <c r="K692" s="7">
        <f t="shared" si="52"/>
        <v>8000</v>
      </c>
      <c r="L692" s="4">
        <v>17000</v>
      </c>
      <c r="M692" s="7">
        <f t="shared" si="53"/>
        <v>25000</v>
      </c>
      <c r="N692" s="2" t="s">
        <v>59</v>
      </c>
      <c r="O692" t="s">
        <v>23</v>
      </c>
      <c r="P692" s="2" t="s">
        <v>2371</v>
      </c>
      <c r="Q692" s="2">
        <v>4</v>
      </c>
      <c r="R692" s="2" t="s">
        <v>24</v>
      </c>
      <c r="S692" t="str">
        <f t="shared" si="54"/>
        <v>Sun</v>
      </c>
      <c r="T692" t="str">
        <f>VLOOKUP(A692,Status!$A$2:$B$1867,2,FALSE)</f>
        <v>Completed</v>
      </c>
    </row>
    <row r="693" spans="1:20" x14ac:dyDescent="0.3">
      <c r="A693" s="2" t="s">
        <v>1034</v>
      </c>
      <c r="B693" s="3">
        <v>45788.452060185176</v>
      </c>
      <c r="C693" s="2" t="s">
        <v>523</v>
      </c>
      <c r="D693" s="2" t="s">
        <v>253</v>
      </c>
      <c r="E693" s="2" t="s">
        <v>76</v>
      </c>
      <c r="F693" s="4">
        <v>45000</v>
      </c>
      <c r="G693" s="5">
        <v>1.1000000000000001</v>
      </c>
      <c r="H693" s="6">
        <v>0</v>
      </c>
      <c r="I693" s="7">
        <f t="shared" si="50"/>
        <v>49500.000000000007</v>
      </c>
      <c r="J693" s="7">
        <f t="shared" si="51"/>
        <v>0</v>
      </c>
      <c r="K693" s="7">
        <f t="shared" si="52"/>
        <v>49500.000000000007</v>
      </c>
      <c r="L693" s="4">
        <v>18000</v>
      </c>
      <c r="M693" s="7">
        <f t="shared" si="53"/>
        <v>67500</v>
      </c>
      <c r="N693" s="2" t="s">
        <v>29</v>
      </c>
      <c r="O693" t="s">
        <v>23</v>
      </c>
      <c r="P693" s="2" t="s">
        <v>2367</v>
      </c>
      <c r="Q693" s="2">
        <v>3</v>
      </c>
      <c r="R693" s="2" t="s">
        <v>24</v>
      </c>
      <c r="S693" t="str">
        <f t="shared" si="54"/>
        <v>Sun</v>
      </c>
      <c r="T693" t="str">
        <f>VLOOKUP(A693,Status!$A$2:$B$1867,2,FALSE)</f>
        <v>Completed</v>
      </c>
    </row>
    <row r="694" spans="1:20" x14ac:dyDescent="0.3">
      <c r="A694" s="2" t="s">
        <v>1034</v>
      </c>
      <c r="B694" s="3">
        <v>45788.452060185176</v>
      </c>
      <c r="C694" s="2" t="s">
        <v>523</v>
      </c>
      <c r="D694" s="2" t="s">
        <v>253</v>
      </c>
      <c r="E694" s="2" t="s">
        <v>81</v>
      </c>
      <c r="F694" s="4">
        <v>15000</v>
      </c>
      <c r="G694" s="5">
        <v>1.1000000000000001</v>
      </c>
      <c r="H694" s="6">
        <v>0</v>
      </c>
      <c r="I694" s="7">
        <f t="shared" si="50"/>
        <v>16500</v>
      </c>
      <c r="J694" s="7">
        <f t="shared" si="51"/>
        <v>0</v>
      </c>
      <c r="K694" s="7">
        <f t="shared" si="52"/>
        <v>16500</v>
      </c>
      <c r="L694" s="4">
        <v>0</v>
      </c>
      <c r="M694" s="7">
        <f t="shared" si="53"/>
        <v>16500</v>
      </c>
      <c r="N694" s="2" t="s">
        <v>29</v>
      </c>
      <c r="O694" t="s">
        <v>23</v>
      </c>
      <c r="P694" s="2" t="s">
        <v>2367</v>
      </c>
      <c r="Q694" s="2">
        <v>3</v>
      </c>
      <c r="R694" s="2" t="s">
        <v>24</v>
      </c>
      <c r="S694" t="str">
        <f t="shared" si="54"/>
        <v>Sun</v>
      </c>
      <c r="T694" t="str">
        <f>VLOOKUP(A694,Status!$A$2:$B$1867,2,FALSE)</f>
        <v>Completed</v>
      </c>
    </row>
    <row r="695" spans="1:20" x14ac:dyDescent="0.3">
      <c r="A695" s="2" t="s">
        <v>1035</v>
      </c>
      <c r="B695" s="3">
        <v>45788.584814814807</v>
      </c>
      <c r="C695" s="2" t="s">
        <v>835</v>
      </c>
      <c r="D695" s="2" t="s">
        <v>112</v>
      </c>
      <c r="E695" s="2" t="s">
        <v>100</v>
      </c>
      <c r="F695" s="4">
        <v>10000</v>
      </c>
      <c r="G695" s="5">
        <v>0.4</v>
      </c>
      <c r="H695" s="6">
        <v>0</v>
      </c>
      <c r="I695" s="7">
        <f t="shared" si="50"/>
        <v>4000</v>
      </c>
      <c r="J695" s="7">
        <f t="shared" si="51"/>
        <v>0</v>
      </c>
      <c r="K695" s="7">
        <f t="shared" si="52"/>
        <v>4000</v>
      </c>
      <c r="L695" s="4">
        <v>0</v>
      </c>
      <c r="M695" s="7">
        <f t="shared" si="53"/>
        <v>4000</v>
      </c>
      <c r="N695" s="2" t="s">
        <v>29</v>
      </c>
      <c r="O695" t="s">
        <v>70</v>
      </c>
      <c r="P695" s="2" t="s">
        <v>2368</v>
      </c>
      <c r="Q695" s="2">
        <v>4</v>
      </c>
      <c r="R695" s="2" t="s">
        <v>24</v>
      </c>
      <c r="S695" t="str">
        <f t="shared" si="54"/>
        <v>Sun</v>
      </c>
      <c r="T695" t="str">
        <f>VLOOKUP(A695,Status!$A$2:$B$1867,2,FALSE)</f>
        <v>Returned</v>
      </c>
    </row>
    <row r="696" spans="1:20" x14ac:dyDescent="0.3">
      <c r="A696" s="2" t="s">
        <v>1036</v>
      </c>
      <c r="B696" s="3">
        <v>45792.595046296286</v>
      </c>
      <c r="C696" s="2" t="s">
        <v>448</v>
      </c>
      <c r="D696" s="2" t="s">
        <v>75</v>
      </c>
      <c r="E696" s="2" t="s">
        <v>50</v>
      </c>
      <c r="F696" s="4">
        <v>26000</v>
      </c>
      <c r="G696" s="5">
        <v>1</v>
      </c>
      <c r="H696" s="6">
        <v>0</v>
      </c>
      <c r="I696" s="7">
        <f t="shared" si="50"/>
        <v>26000</v>
      </c>
      <c r="J696" s="7">
        <f t="shared" si="51"/>
        <v>0</v>
      </c>
      <c r="K696" s="7">
        <f t="shared" si="52"/>
        <v>26000</v>
      </c>
      <c r="L696" s="4">
        <v>74000</v>
      </c>
      <c r="M696" s="7">
        <f t="shared" si="53"/>
        <v>100000</v>
      </c>
      <c r="N696" s="2" t="s">
        <v>22</v>
      </c>
      <c r="O696" t="s">
        <v>23</v>
      </c>
      <c r="P696" s="2" t="s">
        <v>2368</v>
      </c>
      <c r="Q696" s="2">
        <v>1</v>
      </c>
      <c r="R696" s="2" t="s">
        <v>24</v>
      </c>
      <c r="S696" t="str">
        <f t="shared" si="54"/>
        <v>Thu</v>
      </c>
      <c r="T696" t="str">
        <f>VLOOKUP(A696,Status!$A$2:$B$1867,2,FALSE)</f>
        <v>Completed</v>
      </c>
    </row>
    <row r="697" spans="1:20" x14ac:dyDescent="0.3">
      <c r="A697" s="2" t="s">
        <v>1037</v>
      </c>
      <c r="B697" s="3">
        <v>45792.864652777767</v>
      </c>
      <c r="C697" s="2" t="s">
        <v>1038</v>
      </c>
      <c r="D697" s="2" t="s">
        <v>151</v>
      </c>
      <c r="E697" s="2" t="s">
        <v>21</v>
      </c>
      <c r="F697" s="4">
        <v>10000</v>
      </c>
      <c r="G697" s="5">
        <v>2.2000000000000002</v>
      </c>
      <c r="H697" s="6">
        <v>0</v>
      </c>
      <c r="I697" s="7">
        <f t="shared" si="50"/>
        <v>22000</v>
      </c>
      <c r="J697" s="7">
        <f t="shared" si="51"/>
        <v>0</v>
      </c>
      <c r="K697" s="7">
        <f t="shared" si="52"/>
        <v>22000</v>
      </c>
      <c r="L697" s="4">
        <v>68000</v>
      </c>
      <c r="M697" s="7">
        <f t="shared" si="53"/>
        <v>90000</v>
      </c>
      <c r="N697" s="2" t="s">
        <v>29</v>
      </c>
      <c r="O697" t="s">
        <v>23</v>
      </c>
      <c r="P697" s="2" t="s">
        <v>2371</v>
      </c>
      <c r="Q697" s="2">
        <v>4</v>
      </c>
      <c r="R697" s="2" t="s">
        <v>24</v>
      </c>
      <c r="S697" t="str">
        <f t="shared" si="54"/>
        <v>Thu</v>
      </c>
      <c r="T697" t="str">
        <f>VLOOKUP(A697,Status!$A$2:$B$1867,2,FALSE)</f>
        <v>Completed</v>
      </c>
    </row>
    <row r="698" spans="1:20" x14ac:dyDescent="0.3">
      <c r="A698" s="2" t="s">
        <v>1039</v>
      </c>
      <c r="B698" s="3">
        <v>45793.388298611113</v>
      </c>
      <c r="C698" s="2" t="s">
        <v>495</v>
      </c>
      <c r="D698" s="2" t="s">
        <v>186</v>
      </c>
      <c r="E698" s="2" t="s">
        <v>171</v>
      </c>
      <c r="F698" s="4">
        <v>12000</v>
      </c>
      <c r="G698" s="5">
        <v>1</v>
      </c>
      <c r="H698" s="6">
        <v>0</v>
      </c>
      <c r="I698" s="7">
        <f t="shared" si="50"/>
        <v>12000</v>
      </c>
      <c r="J698" s="7">
        <f t="shared" si="51"/>
        <v>0</v>
      </c>
      <c r="K698" s="7">
        <f t="shared" si="52"/>
        <v>12000</v>
      </c>
      <c r="L698" s="4">
        <v>87000</v>
      </c>
      <c r="M698" s="7">
        <f t="shared" si="53"/>
        <v>99000</v>
      </c>
      <c r="N698" s="2" t="s">
        <v>34</v>
      </c>
      <c r="O698" t="s">
        <v>23</v>
      </c>
      <c r="P698" s="2" t="s">
        <v>2366</v>
      </c>
      <c r="Q698" s="2">
        <v>5</v>
      </c>
      <c r="R698" s="2" t="s">
        <v>24</v>
      </c>
      <c r="S698" t="str">
        <f t="shared" si="54"/>
        <v>Fri</v>
      </c>
      <c r="T698" t="str">
        <f>VLOOKUP(A698,Status!$A$2:$B$1867,2,FALSE)</f>
        <v>Completed</v>
      </c>
    </row>
    <row r="699" spans="1:20" x14ac:dyDescent="0.3">
      <c r="A699" s="2" t="s">
        <v>1040</v>
      </c>
      <c r="B699" s="3">
        <v>45793.599583333344</v>
      </c>
      <c r="C699" s="2" t="s">
        <v>1041</v>
      </c>
      <c r="D699" s="2" t="s">
        <v>85</v>
      </c>
      <c r="E699" s="2" t="s">
        <v>58</v>
      </c>
      <c r="F699" s="4">
        <v>17500</v>
      </c>
      <c r="G699" s="5">
        <v>3.2</v>
      </c>
      <c r="H699" s="6">
        <v>0</v>
      </c>
      <c r="I699" s="7">
        <f t="shared" si="50"/>
        <v>56000</v>
      </c>
      <c r="J699" s="7">
        <f t="shared" si="51"/>
        <v>0</v>
      </c>
      <c r="K699" s="7">
        <f t="shared" si="52"/>
        <v>56000</v>
      </c>
      <c r="L699" s="4">
        <v>30000</v>
      </c>
      <c r="M699" s="7">
        <f t="shared" si="53"/>
        <v>86000</v>
      </c>
      <c r="N699" s="2" t="s">
        <v>22</v>
      </c>
      <c r="O699" t="s">
        <v>23</v>
      </c>
      <c r="P699" s="2" t="s">
        <v>2368</v>
      </c>
      <c r="Q699" s="2">
        <v>5</v>
      </c>
      <c r="R699" s="2" t="s">
        <v>24</v>
      </c>
      <c r="S699" t="str">
        <f t="shared" si="54"/>
        <v>Fri</v>
      </c>
      <c r="T699" t="str">
        <f>VLOOKUP(A699,Status!$A$2:$B$1867,2,FALSE)</f>
        <v>Completed</v>
      </c>
    </row>
    <row r="700" spans="1:20" x14ac:dyDescent="0.3">
      <c r="A700" s="2" t="s">
        <v>1042</v>
      </c>
      <c r="B700" s="3">
        <v>45794.304432870369</v>
      </c>
      <c r="C700" s="2" t="s">
        <v>561</v>
      </c>
      <c r="D700" s="2" t="s">
        <v>75</v>
      </c>
      <c r="E700" s="2" t="s">
        <v>66</v>
      </c>
      <c r="F700" s="4">
        <v>46000</v>
      </c>
      <c r="G700" s="5">
        <v>0.2</v>
      </c>
      <c r="H700" s="6">
        <v>0</v>
      </c>
      <c r="I700" s="7">
        <f t="shared" si="50"/>
        <v>9200</v>
      </c>
      <c r="J700" s="7">
        <f t="shared" si="51"/>
        <v>0</v>
      </c>
      <c r="K700" s="7">
        <f t="shared" si="52"/>
        <v>9200</v>
      </c>
      <c r="L700" s="4">
        <v>74000</v>
      </c>
      <c r="M700" s="7">
        <f t="shared" si="53"/>
        <v>83200</v>
      </c>
      <c r="N700" s="2" t="s">
        <v>22</v>
      </c>
      <c r="O700" t="s">
        <v>23</v>
      </c>
      <c r="P700" s="2" t="s">
        <v>2368</v>
      </c>
      <c r="Q700" s="2">
        <v>2</v>
      </c>
      <c r="R700" s="2" t="s">
        <v>24</v>
      </c>
      <c r="S700" t="str">
        <f t="shared" si="54"/>
        <v>Sat</v>
      </c>
      <c r="T700" t="str">
        <f>VLOOKUP(A700,Status!$A$2:$B$1867,2,FALSE)</f>
        <v>Completed</v>
      </c>
    </row>
    <row r="701" spans="1:20" x14ac:dyDescent="0.3">
      <c r="A701" s="2" t="s">
        <v>1043</v>
      </c>
      <c r="B701" s="3">
        <v>45794.404756944437</v>
      </c>
      <c r="C701" s="2" t="s">
        <v>1044</v>
      </c>
      <c r="D701" s="2" t="s">
        <v>75</v>
      </c>
      <c r="E701" s="2" t="s">
        <v>42</v>
      </c>
      <c r="F701" s="4">
        <v>40000</v>
      </c>
      <c r="G701" s="5">
        <v>0.4</v>
      </c>
      <c r="H701" s="6">
        <v>0</v>
      </c>
      <c r="I701" s="7">
        <f t="shared" si="50"/>
        <v>16000</v>
      </c>
      <c r="J701" s="7">
        <f t="shared" si="51"/>
        <v>0</v>
      </c>
      <c r="K701" s="7">
        <f t="shared" si="52"/>
        <v>16000</v>
      </c>
      <c r="L701" s="4">
        <v>74000</v>
      </c>
      <c r="M701" s="7">
        <f t="shared" si="53"/>
        <v>90000</v>
      </c>
      <c r="N701" s="2" t="s">
        <v>34</v>
      </c>
      <c r="O701" t="s">
        <v>70</v>
      </c>
      <c r="P701" s="2" t="s">
        <v>2368</v>
      </c>
      <c r="Q701" s="2">
        <v>1</v>
      </c>
      <c r="R701" s="2" t="s">
        <v>24</v>
      </c>
      <c r="S701" t="str">
        <f t="shared" si="54"/>
        <v>Sat</v>
      </c>
      <c r="T701" t="str">
        <f>VLOOKUP(A701,Status!$A$2:$B$1867,2,FALSE)</f>
        <v>Returned</v>
      </c>
    </row>
    <row r="702" spans="1:20" x14ac:dyDescent="0.3">
      <c r="A702" s="2" t="s">
        <v>1045</v>
      </c>
      <c r="B702" s="3">
        <v>45794.446030092593</v>
      </c>
      <c r="C702" s="2" t="s">
        <v>1046</v>
      </c>
      <c r="D702" s="2" t="s">
        <v>53</v>
      </c>
      <c r="E702" s="2" t="s">
        <v>36</v>
      </c>
      <c r="F702" s="4">
        <v>13500</v>
      </c>
      <c r="G702" s="5">
        <v>2.2999999999999998</v>
      </c>
      <c r="H702" s="6">
        <v>0</v>
      </c>
      <c r="I702" s="7">
        <f t="shared" si="50"/>
        <v>31049.999999999996</v>
      </c>
      <c r="J702" s="7">
        <f t="shared" si="51"/>
        <v>0</v>
      </c>
      <c r="K702" s="7">
        <f t="shared" si="52"/>
        <v>31049.999999999996</v>
      </c>
      <c r="L702" s="4">
        <v>80000</v>
      </c>
      <c r="M702" s="7">
        <f t="shared" si="53"/>
        <v>111050</v>
      </c>
      <c r="N702" s="2" t="s">
        <v>34</v>
      </c>
      <c r="O702" t="s">
        <v>23</v>
      </c>
      <c r="P702" s="2" t="s">
        <v>2368</v>
      </c>
      <c r="Q702" s="2">
        <v>5</v>
      </c>
      <c r="R702" s="2" t="s">
        <v>24</v>
      </c>
      <c r="S702" t="str">
        <f t="shared" si="54"/>
        <v>Sat</v>
      </c>
      <c r="T702" t="str">
        <f>VLOOKUP(A702,Status!$A$2:$B$1867,2,FALSE)</f>
        <v>Completed</v>
      </c>
    </row>
    <row r="703" spans="1:20" x14ac:dyDescent="0.3">
      <c r="A703" s="2" t="s">
        <v>1047</v>
      </c>
      <c r="B703" s="3">
        <v>45794.450532407413</v>
      </c>
      <c r="C703" s="2" t="s">
        <v>52</v>
      </c>
      <c r="D703" s="2" t="s">
        <v>53</v>
      </c>
      <c r="E703" s="2" t="s">
        <v>81</v>
      </c>
      <c r="F703" s="4">
        <v>15000</v>
      </c>
      <c r="G703" s="5">
        <v>1.2</v>
      </c>
      <c r="H703" s="6">
        <v>0</v>
      </c>
      <c r="I703" s="7">
        <f t="shared" si="50"/>
        <v>18000</v>
      </c>
      <c r="J703" s="7">
        <f t="shared" si="51"/>
        <v>0</v>
      </c>
      <c r="K703" s="7">
        <f t="shared" si="52"/>
        <v>18000</v>
      </c>
      <c r="L703" s="4">
        <v>80000</v>
      </c>
      <c r="M703" s="7">
        <f t="shared" si="53"/>
        <v>98000</v>
      </c>
      <c r="N703" s="2" t="s">
        <v>34</v>
      </c>
      <c r="O703" t="s">
        <v>23</v>
      </c>
      <c r="P703" s="2" t="s">
        <v>2369</v>
      </c>
      <c r="Q703" s="2">
        <v>4</v>
      </c>
      <c r="R703" s="2" t="s">
        <v>24</v>
      </c>
      <c r="S703" t="str">
        <f t="shared" si="54"/>
        <v>Sat</v>
      </c>
      <c r="T703" t="str">
        <f>VLOOKUP(A703,Status!$A$2:$B$1867,2,FALSE)</f>
        <v>Completed</v>
      </c>
    </row>
    <row r="704" spans="1:20" x14ac:dyDescent="0.3">
      <c r="A704" s="2" t="s">
        <v>1048</v>
      </c>
      <c r="B704" s="3">
        <v>45795.897951388892</v>
      </c>
      <c r="C704" s="2" t="s">
        <v>629</v>
      </c>
      <c r="D704" s="2" t="s">
        <v>186</v>
      </c>
      <c r="E704" s="2" t="s">
        <v>76</v>
      </c>
      <c r="F704" s="4">
        <v>45000</v>
      </c>
      <c r="G704" s="5">
        <v>0.6</v>
      </c>
      <c r="H704" s="6">
        <v>0</v>
      </c>
      <c r="I704" s="7">
        <f t="shared" si="50"/>
        <v>27000</v>
      </c>
      <c r="J704" s="7">
        <f t="shared" si="51"/>
        <v>0</v>
      </c>
      <c r="K704" s="7">
        <f t="shared" si="52"/>
        <v>27000</v>
      </c>
      <c r="L704" s="4">
        <v>87000</v>
      </c>
      <c r="M704" s="7">
        <f t="shared" si="53"/>
        <v>114000</v>
      </c>
      <c r="N704" s="2" t="s">
        <v>34</v>
      </c>
      <c r="O704" t="s">
        <v>70</v>
      </c>
      <c r="P704" s="2" t="s">
        <v>2368</v>
      </c>
      <c r="Q704" s="2">
        <v>2</v>
      </c>
      <c r="R704" s="2" t="s">
        <v>35</v>
      </c>
      <c r="S704" t="str">
        <f t="shared" si="54"/>
        <v>Sun</v>
      </c>
      <c r="T704" t="str">
        <f>VLOOKUP(A704,Status!$A$2:$B$1867,2,FALSE)</f>
        <v>Returned</v>
      </c>
    </row>
    <row r="705" spans="1:20" x14ac:dyDescent="0.3">
      <c r="A705" s="2" t="s">
        <v>1049</v>
      </c>
      <c r="B705" s="3">
        <v>45796.763379629629</v>
      </c>
      <c r="C705" s="2" t="s">
        <v>247</v>
      </c>
      <c r="D705" s="2" t="s">
        <v>99</v>
      </c>
      <c r="E705" s="2" t="s">
        <v>81</v>
      </c>
      <c r="F705" s="4">
        <v>15000</v>
      </c>
      <c r="G705" s="5">
        <v>0.7</v>
      </c>
      <c r="H705" s="6">
        <v>0</v>
      </c>
      <c r="I705" s="7">
        <f t="shared" si="50"/>
        <v>10500</v>
      </c>
      <c r="J705" s="7">
        <f t="shared" si="51"/>
        <v>0</v>
      </c>
      <c r="K705" s="7">
        <f t="shared" si="52"/>
        <v>10500</v>
      </c>
      <c r="L705" s="4">
        <v>97000</v>
      </c>
      <c r="M705" s="7">
        <f t="shared" si="53"/>
        <v>107500</v>
      </c>
      <c r="N705" s="2" t="s">
        <v>34</v>
      </c>
      <c r="O705" t="s">
        <v>70</v>
      </c>
      <c r="P705" s="2" t="s">
        <v>2369</v>
      </c>
      <c r="Q705" s="2">
        <v>4</v>
      </c>
      <c r="R705" s="2" t="s">
        <v>24</v>
      </c>
      <c r="S705" t="str">
        <f t="shared" si="54"/>
        <v>Mon</v>
      </c>
      <c r="T705" t="str">
        <f>VLOOKUP(A705,Status!$A$2:$B$1867,2,FALSE)</f>
        <v>Returned</v>
      </c>
    </row>
    <row r="706" spans="1:20" x14ac:dyDescent="0.3">
      <c r="A706" s="2" t="s">
        <v>1050</v>
      </c>
      <c r="B706" s="3">
        <v>45797.419479166667</v>
      </c>
      <c r="C706" s="2" t="s">
        <v>506</v>
      </c>
      <c r="D706" s="2" t="s">
        <v>174</v>
      </c>
      <c r="E706" s="2" t="s">
        <v>183</v>
      </c>
      <c r="F706" s="4">
        <v>11000</v>
      </c>
      <c r="G706" s="5">
        <v>2.2000000000000002</v>
      </c>
      <c r="H706" s="6">
        <v>0</v>
      </c>
      <c r="I706" s="7">
        <f t="shared" si="50"/>
        <v>24200.000000000004</v>
      </c>
      <c r="J706" s="7">
        <f t="shared" si="51"/>
        <v>0</v>
      </c>
      <c r="K706" s="7">
        <f t="shared" si="52"/>
        <v>24200.000000000004</v>
      </c>
      <c r="L706" s="4">
        <v>48000</v>
      </c>
      <c r="M706" s="7">
        <f t="shared" si="53"/>
        <v>72200</v>
      </c>
      <c r="N706" s="2" t="s">
        <v>29</v>
      </c>
      <c r="O706" t="s">
        <v>23</v>
      </c>
      <c r="P706" s="2" t="s">
        <v>2368</v>
      </c>
      <c r="Q706" s="2">
        <v>5</v>
      </c>
      <c r="R706" s="2" t="s">
        <v>24</v>
      </c>
      <c r="S706" t="str">
        <f t="shared" si="54"/>
        <v>Tue</v>
      </c>
      <c r="T706" t="str">
        <f>VLOOKUP(A706,Status!$A$2:$B$1867,2,FALSE)</f>
        <v>Completed</v>
      </c>
    </row>
    <row r="707" spans="1:20" x14ac:dyDescent="0.3">
      <c r="A707" s="2" t="s">
        <v>1051</v>
      </c>
      <c r="B707" s="3">
        <v>45798.024768518517</v>
      </c>
      <c r="C707" s="2" t="s">
        <v>1052</v>
      </c>
      <c r="D707" s="2" t="s">
        <v>41</v>
      </c>
      <c r="E707" s="2" t="s">
        <v>81</v>
      </c>
      <c r="F707" s="4">
        <v>15000</v>
      </c>
      <c r="G707" s="5">
        <v>1.9</v>
      </c>
      <c r="H707" s="6">
        <v>0</v>
      </c>
      <c r="I707" s="7">
        <f t="shared" si="50"/>
        <v>28500</v>
      </c>
      <c r="J707" s="7">
        <f t="shared" si="51"/>
        <v>0</v>
      </c>
      <c r="K707" s="7">
        <f t="shared" si="52"/>
        <v>28500</v>
      </c>
      <c r="L707" s="4">
        <v>93000</v>
      </c>
      <c r="M707" s="7">
        <f t="shared" si="53"/>
        <v>121500</v>
      </c>
      <c r="N707" s="2" t="s">
        <v>22</v>
      </c>
      <c r="O707" t="s">
        <v>23</v>
      </c>
      <c r="P707" s="2" t="s">
        <v>2366</v>
      </c>
      <c r="Q707" s="2">
        <v>1</v>
      </c>
      <c r="R707" s="2" t="s">
        <v>35</v>
      </c>
      <c r="S707" t="str">
        <f t="shared" si="54"/>
        <v>Wed</v>
      </c>
      <c r="T707" t="str">
        <f>VLOOKUP(A707,Status!$A$2:$B$1867,2,FALSE)</f>
        <v>Completed</v>
      </c>
    </row>
    <row r="708" spans="1:20" x14ac:dyDescent="0.3">
      <c r="A708" s="2" t="s">
        <v>1053</v>
      </c>
      <c r="B708" s="3">
        <v>45799.116516203707</v>
      </c>
      <c r="C708" s="2" t="s">
        <v>1054</v>
      </c>
      <c r="D708" s="2" t="s">
        <v>88</v>
      </c>
      <c r="E708" s="2" t="s">
        <v>103</v>
      </c>
      <c r="F708" s="4">
        <v>55000</v>
      </c>
      <c r="G708" s="5">
        <v>0.7</v>
      </c>
      <c r="H708" s="6">
        <v>0</v>
      </c>
      <c r="I708" s="7">
        <f t="shared" ref="I708:I771" si="55">F708*G708</f>
        <v>38500</v>
      </c>
      <c r="J708" s="7">
        <f t="shared" ref="J708:J771" si="56">I708*(H708/100)</f>
        <v>0</v>
      </c>
      <c r="K708" s="7">
        <f t="shared" ref="K708:K771" si="57">I708-J708</f>
        <v>38500</v>
      </c>
      <c r="L708" s="4">
        <v>49000</v>
      </c>
      <c r="M708" s="7">
        <f t="shared" ref="M708:M771" si="58">K708+L708</f>
        <v>87500</v>
      </c>
      <c r="N708" s="2" t="s">
        <v>22</v>
      </c>
      <c r="O708" t="s">
        <v>23</v>
      </c>
      <c r="P708" s="2" t="s">
        <v>2368</v>
      </c>
      <c r="Q708" s="2">
        <v>1</v>
      </c>
      <c r="R708" s="2" t="s">
        <v>24</v>
      </c>
      <c r="S708" t="str">
        <f t="shared" si="54"/>
        <v>Thu</v>
      </c>
      <c r="T708" t="str">
        <f>VLOOKUP(A708,Status!$A$2:$B$1867,2,FALSE)</f>
        <v>Completed</v>
      </c>
    </row>
    <row r="709" spans="1:20" x14ac:dyDescent="0.3">
      <c r="A709" s="2" t="s">
        <v>1055</v>
      </c>
      <c r="B709" s="3">
        <v>45800.730624999997</v>
      </c>
      <c r="C709" s="2" t="s">
        <v>212</v>
      </c>
      <c r="D709" s="2" t="s">
        <v>49</v>
      </c>
      <c r="E709" s="2" t="s">
        <v>171</v>
      </c>
      <c r="F709" s="4">
        <v>12000</v>
      </c>
      <c r="G709" s="5">
        <v>1.4</v>
      </c>
      <c r="H709" s="6">
        <v>0</v>
      </c>
      <c r="I709" s="7">
        <f t="shared" si="55"/>
        <v>16800</v>
      </c>
      <c r="J709" s="7">
        <f t="shared" si="56"/>
        <v>0</v>
      </c>
      <c r="K709" s="7">
        <f t="shared" si="57"/>
        <v>16800</v>
      </c>
      <c r="L709" s="4">
        <v>18000</v>
      </c>
      <c r="M709" s="7">
        <f t="shared" si="58"/>
        <v>34800</v>
      </c>
      <c r="N709" s="2" t="s">
        <v>59</v>
      </c>
      <c r="O709" t="s">
        <v>23</v>
      </c>
      <c r="P709" s="2" t="s">
        <v>2366</v>
      </c>
      <c r="Q709" s="2">
        <v>1</v>
      </c>
      <c r="R709" s="2" t="s">
        <v>24</v>
      </c>
      <c r="S709" t="str">
        <f t="shared" ref="S709:S772" si="59">TEXT(B709,"DDD")</f>
        <v>Fri</v>
      </c>
      <c r="T709" t="str">
        <f>VLOOKUP(A709,Status!$A$2:$B$1867,2,FALSE)</f>
        <v>Completed</v>
      </c>
    </row>
    <row r="710" spans="1:20" x14ac:dyDescent="0.3">
      <c r="A710" s="2" t="s">
        <v>1056</v>
      </c>
      <c r="B710" s="3">
        <v>45801.511712962973</v>
      </c>
      <c r="C710" s="2" t="s">
        <v>1057</v>
      </c>
      <c r="D710" s="2" t="s">
        <v>106</v>
      </c>
      <c r="E710" s="2" t="s">
        <v>46</v>
      </c>
      <c r="F710" s="4">
        <v>10500</v>
      </c>
      <c r="G710" s="5">
        <v>3.8</v>
      </c>
      <c r="H710" s="6">
        <v>0</v>
      </c>
      <c r="I710" s="7">
        <f t="shared" si="55"/>
        <v>39900</v>
      </c>
      <c r="J710" s="7">
        <f t="shared" si="56"/>
        <v>0</v>
      </c>
      <c r="K710" s="7">
        <f t="shared" si="57"/>
        <v>39900</v>
      </c>
      <c r="L710" s="4">
        <v>18000</v>
      </c>
      <c r="M710" s="7">
        <f t="shared" si="58"/>
        <v>57900</v>
      </c>
      <c r="N710" s="2" t="s">
        <v>34</v>
      </c>
      <c r="O710" t="s">
        <v>70</v>
      </c>
      <c r="P710" s="2" t="s">
        <v>2369</v>
      </c>
      <c r="Q710" s="2">
        <v>3</v>
      </c>
      <c r="R710" s="2" t="s">
        <v>24</v>
      </c>
      <c r="S710" t="str">
        <f t="shared" si="59"/>
        <v>Sat</v>
      </c>
      <c r="T710" t="str">
        <f>VLOOKUP(A710,Status!$A$2:$B$1867,2,FALSE)</f>
        <v>Returned</v>
      </c>
    </row>
    <row r="711" spans="1:20" x14ac:dyDescent="0.3">
      <c r="A711" s="2" t="s">
        <v>1058</v>
      </c>
      <c r="B711" s="3">
        <v>45801.721516203703</v>
      </c>
      <c r="C711" s="2" t="s">
        <v>976</v>
      </c>
      <c r="D711" s="2" t="s">
        <v>49</v>
      </c>
      <c r="E711" s="2" t="s">
        <v>21</v>
      </c>
      <c r="F711" s="4">
        <v>10000</v>
      </c>
      <c r="G711" s="5">
        <v>1</v>
      </c>
      <c r="H711" s="6">
        <v>0</v>
      </c>
      <c r="I711" s="7">
        <f t="shared" si="55"/>
        <v>10000</v>
      </c>
      <c r="J711" s="7">
        <f t="shared" si="56"/>
        <v>0</v>
      </c>
      <c r="K711" s="7">
        <f t="shared" si="57"/>
        <v>10000</v>
      </c>
      <c r="L711" s="4">
        <v>18000</v>
      </c>
      <c r="M711" s="7">
        <f t="shared" si="58"/>
        <v>28000</v>
      </c>
      <c r="N711" s="2" t="s">
        <v>29</v>
      </c>
      <c r="O711" t="s">
        <v>23</v>
      </c>
      <c r="P711" s="2" t="s">
        <v>2366</v>
      </c>
      <c r="Q711" s="2">
        <v>3</v>
      </c>
      <c r="R711" s="2" t="s">
        <v>24</v>
      </c>
      <c r="S711" t="str">
        <f t="shared" si="59"/>
        <v>Sat</v>
      </c>
      <c r="T711" t="str">
        <f>VLOOKUP(A711,Status!$A$2:$B$1867,2,FALSE)</f>
        <v>Completed</v>
      </c>
    </row>
    <row r="712" spans="1:20" x14ac:dyDescent="0.3">
      <c r="A712" s="2" t="s">
        <v>1059</v>
      </c>
      <c r="B712" s="3">
        <v>45802.038958333331</v>
      </c>
      <c r="C712" s="2" t="s">
        <v>1060</v>
      </c>
      <c r="D712" s="2" t="s">
        <v>180</v>
      </c>
      <c r="E712" s="2" t="s">
        <v>96</v>
      </c>
      <c r="F712" s="4">
        <v>9500</v>
      </c>
      <c r="G712" s="5">
        <v>1.4</v>
      </c>
      <c r="H712" s="6">
        <v>5</v>
      </c>
      <c r="I712" s="7">
        <f t="shared" si="55"/>
        <v>13300</v>
      </c>
      <c r="J712" s="7">
        <f t="shared" si="56"/>
        <v>665</v>
      </c>
      <c r="K712" s="7">
        <f t="shared" si="57"/>
        <v>12635</v>
      </c>
      <c r="L712" s="4">
        <v>57000</v>
      </c>
      <c r="M712" s="7">
        <f t="shared" si="58"/>
        <v>69635</v>
      </c>
      <c r="N712" s="2" t="s">
        <v>29</v>
      </c>
      <c r="O712" t="s">
        <v>70</v>
      </c>
      <c r="P712" s="2" t="s">
        <v>2367</v>
      </c>
      <c r="Q712" s="2">
        <v>1</v>
      </c>
      <c r="R712" s="2" t="s">
        <v>24</v>
      </c>
      <c r="S712" t="str">
        <f t="shared" si="59"/>
        <v>Sun</v>
      </c>
      <c r="T712" t="str">
        <f>VLOOKUP(A712,Status!$A$2:$B$1867,2,FALSE)</f>
        <v>Returned</v>
      </c>
    </row>
    <row r="713" spans="1:20" x14ac:dyDescent="0.3">
      <c r="A713" s="2" t="s">
        <v>1061</v>
      </c>
      <c r="B713" s="3">
        <v>45802.136145833327</v>
      </c>
      <c r="C713" s="2" t="s">
        <v>563</v>
      </c>
      <c r="D713" s="2" t="s">
        <v>32</v>
      </c>
      <c r="E713" s="2" t="s">
        <v>33</v>
      </c>
      <c r="F713" s="4">
        <v>20000</v>
      </c>
      <c r="G713" s="5">
        <v>1.5</v>
      </c>
      <c r="H713" s="6">
        <v>5</v>
      </c>
      <c r="I713" s="7">
        <f t="shared" si="55"/>
        <v>30000</v>
      </c>
      <c r="J713" s="7">
        <f t="shared" si="56"/>
        <v>1500</v>
      </c>
      <c r="K713" s="7">
        <f t="shared" si="57"/>
        <v>28500</v>
      </c>
      <c r="L713" s="4">
        <v>76000</v>
      </c>
      <c r="M713" s="7">
        <f t="shared" si="58"/>
        <v>104500</v>
      </c>
      <c r="N713" s="2" t="s">
        <v>59</v>
      </c>
      <c r="O713" t="s">
        <v>23</v>
      </c>
      <c r="P713" s="2" t="s">
        <v>2366</v>
      </c>
      <c r="Q713" s="2">
        <v>5</v>
      </c>
      <c r="R713" s="2" t="s">
        <v>24</v>
      </c>
      <c r="S713" t="str">
        <f t="shared" si="59"/>
        <v>Sun</v>
      </c>
      <c r="T713" t="str">
        <f>VLOOKUP(A713,Status!$A$2:$B$1867,2,FALSE)</f>
        <v>Completed</v>
      </c>
    </row>
    <row r="714" spans="1:20" x14ac:dyDescent="0.3">
      <c r="A714" s="2" t="s">
        <v>1062</v>
      </c>
      <c r="B714" s="3">
        <v>45802.339050925933</v>
      </c>
      <c r="C714" s="2" t="s">
        <v>559</v>
      </c>
      <c r="D714" s="2" t="s">
        <v>426</v>
      </c>
      <c r="E714" s="2" t="s">
        <v>183</v>
      </c>
      <c r="F714" s="4">
        <v>11000</v>
      </c>
      <c r="G714" s="5">
        <v>2.8</v>
      </c>
      <c r="H714" s="6">
        <v>5</v>
      </c>
      <c r="I714" s="7">
        <f t="shared" si="55"/>
        <v>30799.999999999996</v>
      </c>
      <c r="J714" s="7">
        <f t="shared" si="56"/>
        <v>1540</v>
      </c>
      <c r="K714" s="7">
        <f t="shared" si="57"/>
        <v>29259.999999999996</v>
      </c>
      <c r="L714" s="4">
        <v>67000</v>
      </c>
      <c r="M714" s="7">
        <f t="shared" si="58"/>
        <v>96260</v>
      </c>
      <c r="N714" s="2" t="s">
        <v>34</v>
      </c>
      <c r="O714" t="s">
        <v>23</v>
      </c>
      <c r="P714" s="2" t="s">
        <v>2367</v>
      </c>
      <c r="Q714" s="2">
        <v>3</v>
      </c>
      <c r="R714" s="2" t="s">
        <v>24</v>
      </c>
      <c r="S714" t="str">
        <f t="shared" si="59"/>
        <v>Sun</v>
      </c>
      <c r="T714" t="str">
        <f>VLOOKUP(A714,Status!$A$2:$B$1867,2,FALSE)</f>
        <v>Completed</v>
      </c>
    </row>
    <row r="715" spans="1:20" x14ac:dyDescent="0.3">
      <c r="A715" s="2" t="s">
        <v>1063</v>
      </c>
      <c r="B715" s="3">
        <v>45802.352013888893</v>
      </c>
      <c r="C715" s="2" t="s">
        <v>1064</v>
      </c>
      <c r="D715" s="2" t="s">
        <v>27</v>
      </c>
      <c r="E715" s="2" t="s">
        <v>42</v>
      </c>
      <c r="F715" s="4">
        <v>40000</v>
      </c>
      <c r="G715" s="5">
        <v>0.7</v>
      </c>
      <c r="H715" s="6">
        <v>5</v>
      </c>
      <c r="I715" s="7">
        <f t="shared" si="55"/>
        <v>28000</v>
      </c>
      <c r="J715" s="7">
        <f t="shared" si="56"/>
        <v>1400</v>
      </c>
      <c r="K715" s="7">
        <f t="shared" si="57"/>
        <v>26600</v>
      </c>
      <c r="L715" s="4">
        <v>17000</v>
      </c>
      <c r="M715" s="7">
        <f t="shared" si="58"/>
        <v>43600</v>
      </c>
      <c r="N715" s="2" t="s">
        <v>29</v>
      </c>
      <c r="O715" t="s">
        <v>23</v>
      </c>
      <c r="P715" s="2" t="s">
        <v>2367</v>
      </c>
      <c r="Q715" s="2">
        <v>1</v>
      </c>
      <c r="R715" s="2" t="s">
        <v>24</v>
      </c>
      <c r="S715" t="str">
        <f t="shared" si="59"/>
        <v>Sun</v>
      </c>
      <c r="T715" t="str">
        <f>VLOOKUP(A715,Status!$A$2:$B$1867,2,FALSE)</f>
        <v>Completed</v>
      </c>
    </row>
    <row r="716" spans="1:20" x14ac:dyDescent="0.3">
      <c r="A716" s="2" t="s">
        <v>1065</v>
      </c>
      <c r="B716" s="3">
        <v>45802.415231481478</v>
      </c>
      <c r="C716" s="2" t="s">
        <v>799</v>
      </c>
      <c r="D716" s="2" t="s">
        <v>57</v>
      </c>
      <c r="E716" s="2" t="s">
        <v>46</v>
      </c>
      <c r="F716" s="4">
        <v>10500</v>
      </c>
      <c r="G716" s="5">
        <v>2.7</v>
      </c>
      <c r="H716" s="6">
        <v>5</v>
      </c>
      <c r="I716" s="7">
        <f t="shared" si="55"/>
        <v>28350.000000000004</v>
      </c>
      <c r="J716" s="7">
        <f t="shared" si="56"/>
        <v>1417.5000000000002</v>
      </c>
      <c r="K716" s="7">
        <f t="shared" si="57"/>
        <v>26932.500000000004</v>
      </c>
      <c r="L716" s="4">
        <v>26000</v>
      </c>
      <c r="M716" s="7">
        <f t="shared" si="58"/>
        <v>52932.5</v>
      </c>
      <c r="N716" s="2" t="s">
        <v>34</v>
      </c>
      <c r="O716" t="s">
        <v>23</v>
      </c>
      <c r="P716" s="2" t="s">
        <v>2367</v>
      </c>
      <c r="Q716" s="2">
        <v>5</v>
      </c>
      <c r="R716" s="2" t="s">
        <v>24</v>
      </c>
      <c r="S716" t="str">
        <f t="shared" si="59"/>
        <v>Sun</v>
      </c>
      <c r="T716" t="str">
        <f>VLOOKUP(A716,Status!$A$2:$B$1867,2,FALSE)</f>
        <v>Completed</v>
      </c>
    </row>
    <row r="717" spans="1:20" x14ac:dyDescent="0.3">
      <c r="A717" s="2" t="s">
        <v>1066</v>
      </c>
      <c r="B717" s="3">
        <v>45802.486759259264</v>
      </c>
      <c r="C717" s="2" t="s">
        <v>131</v>
      </c>
      <c r="D717" s="2" t="s">
        <v>85</v>
      </c>
      <c r="E717" s="2" t="s">
        <v>46</v>
      </c>
      <c r="F717" s="4">
        <v>10500</v>
      </c>
      <c r="G717" s="5">
        <v>2.9</v>
      </c>
      <c r="H717" s="6">
        <v>5</v>
      </c>
      <c r="I717" s="7">
        <f t="shared" si="55"/>
        <v>30450</v>
      </c>
      <c r="J717" s="7">
        <f t="shared" si="56"/>
        <v>1522.5</v>
      </c>
      <c r="K717" s="7">
        <f t="shared" si="57"/>
        <v>28927.5</v>
      </c>
      <c r="L717" s="4">
        <v>30000</v>
      </c>
      <c r="M717" s="7">
        <f t="shared" si="58"/>
        <v>58927.5</v>
      </c>
      <c r="N717" s="2" t="s">
        <v>59</v>
      </c>
      <c r="O717" t="s">
        <v>23</v>
      </c>
      <c r="P717" s="2" t="s">
        <v>2368</v>
      </c>
      <c r="Q717" s="2">
        <v>1</v>
      </c>
      <c r="R717" s="2" t="s">
        <v>24</v>
      </c>
      <c r="S717" t="str">
        <f t="shared" si="59"/>
        <v>Sun</v>
      </c>
      <c r="T717" t="str">
        <f>VLOOKUP(A717,Status!$A$2:$B$1867,2,FALSE)</f>
        <v>Completed</v>
      </c>
    </row>
    <row r="718" spans="1:20" x14ac:dyDescent="0.3">
      <c r="A718" s="2" t="s">
        <v>1067</v>
      </c>
      <c r="B718" s="3">
        <v>45802.582071759258</v>
      </c>
      <c r="C718" s="2" t="s">
        <v>1024</v>
      </c>
      <c r="D718" s="2" t="s">
        <v>115</v>
      </c>
      <c r="E718" s="2" t="s">
        <v>144</v>
      </c>
      <c r="F718" s="4">
        <v>10000</v>
      </c>
      <c r="G718" s="5">
        <v>1</v>
      </c>
      <c r="H718" s="6">
        <v>5</v>
      </c>
      <c r="I718" s="7">
        <f t="shared" si="55"/>
        <v>10000</v>
      </c>
      <c r="J718" s="7">
        <f t="shared" si="56"/>
        <v>500</v>
      </c>
      <c r="K718" s="7">
        <f t="shared" si="57"/>
        <v>9500</v>
      </c>
      <c r="L718" s="4">
        <v>78000</v>
      </c>
      <c r="M718" s="7">
        <f t="shared" si="58"/>
        <v>87500</v>
      </c>
      <c r="N718" s="2" t="s">
        <v>59</v>
      </c>
      <c r="O718" t="s">
        <v>23</v>
      </c>
      <c r="P718" s="2" t="s">
        <v>2367</v>
      </c>
      <c r="Q718" s="2">
        <v>3</v>
      </c>
      <c r="R718" s="2" t="s">
        <v>24</v>
      </c>
      <c r="S718" t="str">
        <f t="shared" si="59"/>
        <v>Sun</v>
      </c>
      <c r="T718" t="str">
        <f>VLOOKUP(A718,Status!$A$2:$B$1867,2,FALSE)</f>
        <v>Completed</v>
      </c>
    </row>
    <row r="719" spans="1:20" x14ac:dyDescent="0.3">
      <c r="A719" s="2" t="s">
        <v>1068</v>
      </c>
      <c r="B719" s="3">
        <v>45802.588807870372</v>
      </c>
      <c r="C719" s="2" t="s">
        <v>354</v>
      </c>
      <c r="D719" s="2" t="s">
        <v>180</v>
      </c>
      <c r="E719" s="2" t="s">
        <v>42</v>
      </c>
      <c r="F719" s="4">
        <v>40000</v>
      </c>
      <c r="G719" s="5">
        <v>1.9</v>
      </c>
      <c r="H719" s="6">
        <v>5</v>
      </c>
      <c r="I719" s="7">
        <f t="shared" si="55"/>
        <v>76000</v>
      </c>
      <c r="J719" s="7">
        <f t="shared" si="56"/>
        <v>3800</v>
      </c>
      <c r="K719" s="7">
        <f t="shared" si="57"/>
        <v>72200</v>
      </c>
      <c r="L719" s="4">
        <v>57000</v>
      </c>
      <c r="M719" s="7">
        <f t="shared" si="58"/>
        <v>129200</v>
      </c>
      <c r="N719" s="2" t="s">
        <v>59</v>
      </c>
      <c r="O719" t="s">
        <v>23</v>
      </c>
      <c r="P719" s="2" t="s">
        <v>2367</v>
      </c>
      <c r="Q719" s="2">
        <v>4</v>
      </c>
      <c r="R719" s="2" t="s">
        <v>24</v>
      </c>
      <c r="S719" t="str">
        <f t="shared" si="59"/>
        <v>Sun</v>
      </c>
      <c r="T719" t="str">
        <f>VLOOKUP(A719,Status!$A$2:$B$1867,2,FALSE)</f>
        <v>Completed</v>
      </c>
    </row>
    <row r="720" spans="1:20" x14ac:dyDescent="0.3">
      <c r="A720" s="2" t="s">
        <v>1069</v>
      </c>
      <c r="B720" s="3">
        <v>45802.618298611109</v>
      </c>
      <c r="C720" s="2" t="s">
        <v>227</v>
      </c>
      <c r="D720" s="2" t="s">
        <v>180</v>
      </c>
      <c r="E720" s="2" t="s">
        <v>42</v>
      </c>
      <c r="F720" s="4">
        <v>40000</v>
      </c>
      <c r="G720" s="5">
        <v>0.6</v>
      </c>
      <c r="H720" s="6">
        <v>5</v>
      </c>
      <c r="I720" s="7">
        <f t="shared" si="55"/>
        <v>24000</v>
      </c>
      <c r="J720" s="7">
        <f t="shared" si="56"/>
        <v>1200</v>
      </c>
      <c r="K720" s="7">
        <f t="shared" si="57"/>
        <v>22800</v>
      </c>
      <c r="L720" s="4">
        <v>57000</v>
      </c>
      <c r="M720" s="7">
        <f t="shared" si="58"/>
        <v>79800</v>
      </c>
      <c r="N720" s="2" t="s">
        <v>22</v>
      </c>
      <c r="O720" t="s">
        <v>23</v>
      </c>
      <c r="P720" s="2" t="s">
        <v>2371</v>
      </c>
      <c r="Q720" s="2">
        <v>3</v>
      </c>
      <c r="R720" s="2" t="s">
        <v>35</v>
      </c>
      <c r="S720" t="str">
        <f t="shared" si="59"/>
        <v>Sun</v>
      </c>
      <c r="T720" t="str">
        <f>VLOOKUP(A720,Status!$A$2:$B$1867,2,FALSE)</f>
        <v>Completed</v>
      </c>
    </row>
    <row r="721" spans="1:20" x14ac:dyDescent="0.3">
      <c r="A721" s="2" t="s">
        <v>1070</v>
      </c>
      <c r="B721" s="3">
        <v>45802.644733796304</v>
      </c>
      <c r="C721" s="2" t="s">
        <v>52</v>
      </c>
      <c r="D721" s="2" t="s">
        <v>53</v>
      </c>
      <c r="E721" s="2" t="s">
        <v>103</v>
      </c>
      <c r="F721" s="4">
        <v>55000</v>
      </c>
      <c r="G721" s="5">
        <v>0.8</v>
      </c>
      <c r="H721" s="6">
        <v>5</v>
      </c>
      <c r="I721" s="7">
        <f t="shared" si="55"/>
        <v>44000</v>
      </c>
      <c r="J721" s="7">
        <f t="shared" si="56"/>
        <v>2200</v>
      </c>
      <c r="K721" s="7">
        <f t="shared" si="57"/>
        <v>41800</v>
      </c>
      <c r="L721" s="4">
        <v>80000</v>
      </c>
      <c r="M721" s="7">
        <f t="shared" si="58"/>
        <v>121800</v>
      </c>
      <c r="N721" s="2" t="s">
        <v>29</v>
      </c>
      <c r="O721" t="s">
        <v>23</v>
      </c>
      <c r="P721" s="2" t="s">
        <v>2367</v>
      </c>
      <c r="Q721" s="2">
        <v>3</v>
      </c>
      <c r="R721" s="2" t="s">
        <v>24</v>
      </c>
      <c r="S721" t="str">
        <f t="shared" si="59"/>
        <v>Sun</v>
      </c>
      <c r="T721" t="str">
        <f>VLOOKUP(A721,Status!$A$2:$B$1867,2,FALSE)</f>
        <v>Completed</v>
      </c>
    </row>
    <row r="722" spans="1:20" x14ac:dyDescent="0.3">
      <c r="A722" s="2" t="s">
        <v>1071</v>
      </c>
      <c r="B722" s="3">
        <v>45802.660277777781</v>
      </c>
      <c r="C722" s="2" t="s">
        <v>573</v>
      </c>
      <c r="D722" s="2" t="s">
        <v>426</v>
      </c>
      <c r="E722" s="2" t="s">
        <v>66</v>
      </c>
      <c r="F722" s="4">
        <v>46000</v>
      </c>
      <c r="G722" s="5">
        <v>0.6</v>
      </c>
      <c r="H722" s="6">
        <v>5</v>
      </c>
      <c r="I722" s="7">
        <f t="shared" si="55"/>
        <v>27600</v>
      </c>
      <c r="J722" s="7">
        <f t="shared" si="56"/>
        <v>1380</v>
      </c>
      <c r="K722" s="7">
        <f t="shared" si="57"/>
        <v>26220</v>
      </c>
      <c r="L722" s="4">
        <v>67000</v>
      </c>
      <c r="M722" s="7">
        <f t="shared" si="58"/>
        <v>93220</v>
      </c>
      <c r="N722" s="2" t="s">
        <v>22</v>
      </c>
      <c r="O722" t="s">
        <v>23</v>
      </c>
      <c r="P722" s="2" t="s">
        <v>2367</v>
      </c>
      <c r="Q722" s="2">
        <v>4</v>
      </c>
      <c r="R722" s="2" t="s">
        <v>24</v>
      </c>
      <c r="S722" t="str">
        <f t="shared" si="59"/>
        <v>Sun</v>
      </c>
      <c r="T722" t="str">
        <f>VLOOKUP(A722,Status!$A$2:$B$1867,2,FALSE)</f>
        <v>Completed</v>
      </c>
    </row>
    <row r="723" spans="1:20" x14ac:dyDescent="0.3">
      <c r="A723" s="2" t="s">
        <v>1072</v>
      </c>
      <c r="B723" s="3">
        <v>45802.819351851853</v>
      </c>
      <c r="C723" s="2" t="s">
        <v>185</v>
      </c>
      <c r="D723" s="2" t="s">
        <v>186</v>
      </c>
      <c r="E723" s="2" t="s">
        <v>66</v>
      </c>
      <c r="F723" s="4">
        <v>46000</v>
      </c>
      <c r="G723" s="5">
        <v>1</v>
      </c>
      <c r="H723" s="6">
        <v>5</v>
      </c>
      <c r="I723" s="7">
        <f t="shared" si="55"/>
        <v>46000</v>
      </c>
      <c r="J723" s="7">
        <f t="shared" si="56"/>
        <v>2300</v>
      </c>
      <c r="K723" s="7">
        <f t="shared" si="57"/>
        <v>43700</v>
      </c>
      <c r="L723" s="4">
        <v>87000</v>
      </c>
      <c r="M723" s="7">
        <f t="shared" si="58"/>
        <v>130700</v>
      </c>
      <c r="N723" s="2" t="s">
        <v>29</v>
      </c>
      <c r="O723" t="s">
        <v>23</v>
      </c>
      <c r="P723" s="2" t="s">
        <v>2366</v>
      </c>
      <c r="Q723" s="2">
        <v>5</v>
      </c>
      <c r="R723" s="2" t="s">
        <v>24</v>
      </c>
      <c r="S723" t="str">
        <f t="shared" si="59"/>
        <v>Sun</v>
      </c>
      <c r="T723" t="str">
        <f>VLOOKUP(A723,Status!$A$2:$B$1867,2,FALSE)</f>
        <v>Completed</v>
      </c>
    </row>
    <row r="724" spans="1:20" x14ac:dyDescent="0.3">
      <c r="A724" s="2" t="s">
        <v>1073</v>
      </c>
      <c r="B724" s="3">
        <v>45802.865381944437</v>
      </c>
      <c r="C724" s="2" t="s">
        <v>1074</v>
      </c>
      <c r="D724" s="2" t="s">
        <v>161</v>
      </c>
      <c r="E724" s="2" t="s">
        <v>58</v>
      </c>
      <c r="F724" s="4">
        <v>17500</v>
      </c>
      <c r="G724" s="5">
        <v>3.4</v>
      </c>
      <c r="H724" s="6">
        <v>5</v>
      </c>
      <c r="I724" s="7">
        <f t="shared" si="55"/>
        <v>59500</v>
      </c>
      <c r="J724" s="7">
        <f t="shared" si="56"/>
        <v>2975</v>
      </c>
      <c r="K724" s="7">
        <f t="shared" si="57"/>
        <v>56525</v>
      </c>
      <c r="L724" s="4">
        <v>46000</v>
      </c>
      <c r="M724" s="7">
        <f t="shared" si="58"/>
        <v>102525</v>
      </c>
      <c r="N724" s="2" t="s">
        <v>22</v>
      </c>
      <c r="O724" t="s">
        <v>23</v>
      </c>
      <c r="P724" s="2" t="s">
        <v>2371</v>
      </c>
      <c r="Q724" s="2">
        <v>2</v>
      </c>
      <c r="R724" s="2" t="s">
        <v>24</v>
      </c>
      <c r="S724" t="str">
        <f t="shared" si="59"/>
        <v>Sun</v>
      </c>
      <c r="T724" t="str">
        <f>VLOOKUP(A724,Status!$A$2:$B$1867,2,FALSE)</f>
        <v>Completed</v>
      </c>
    </row>
    <row r="725" spans="1:20" x14ac:dyDescent="0.3">
      <c r="A725" s="2" t="s">
        <v>1075</v>
      </c>
      <c r="B725" s="3">
        <v>45802.893171296288</v>
      </c>
      <c r="C725" s="2" t="s">
        <v>950</v>
      </c>
      <c r="D725" s="2" t="s">
        <v>174</v>
      </c>
      <c r="E725" s="2" t="s">
        <v>33</v>
      </c>
      <c r="F725" s="4">
        <v>20000</v>
      </c>
      <c r="G725" s="5">
        <v>3</v>
      </c>
      <c r="H725" s="6">
        <v>5</v>
      </c>
      <c r="I725" s="7">
        <f t="shared" si="55"/>
        <v>60000</v>
      </c>
      <c r="J725" s="7">
        <f t="shared" si="56"/>
        <v>3000</v>
      </c>
      <c r="K725" s="7">
        <f t="shared" si="57"/>
        <v>57000</v>
      </c>
      <c r="L725" s="4">
        <v>48000</v>
      </c>
      <c r="M725" s="7">
        <f t="shared" si="58"/>
        <v>105000</v>
      </c>
      <c r="N725" s="2" t="s">
        <v>34</v>
      </c>
      <c r="O725" t="s">
        <v>23</v>
      </c>
      <c r="P725" s="2" t="s">
        <v>2366</v>
      </c>
      <c r="Q725" s="2">
        <v>5</v>
      </c>
      <c r="R725" s="2" t="s">
        <v>24</v>
      </c>
      <c r="S725" t="str">
        <f t="shared" si="59"/>
        <v>Sun</v>
      </c>
      <c r="T725" t="str">
        <f>VLOOKUP(A725,Status!$A$2:$B$1867,2,FALSE)</f>
        <v>Completed</v>
      </c>
    </row>
    <row r="726" spans="1:20" x14ac:dyDescent="0.3">
      <c r="A726" s="2" t="s">
        <v>1076</v>
      </c>
      <c r="B726" s="3">
        <v>45802.962650462963</v>
      </c>
      <c r="C726" s="2" t="s">
        <v>399</v>
      </c>
      <c r="D726" s="2" t="s">
        <v>69</v>
      </c>
      <c r="E726" s="2" t="s">
        <v>21</v>
      </c>
      <c r="F726" s="4">
        <v>10000</v>
      </c>
      <c r="G726" s="5">
        <v>2</v>
      </c>
      <c r="H726" s="6">
        <v>5</v>
      </c>
      <c r="I726" s="7">
        <f t="shared" si="55"/>
        <v>20000</v>
      </c>
      <c r="J726" s="7">
        <f t="shared" si="56"/>
        <v>1000</v>
      </c>
      <c r="K726" s="7">
        <f t="shared" si="57"/>
        <v>19000</v>
      </c>
      <c r="L726" s="4">
        <v>87000</v>
      </c>
      <c r="M726" s="7">
        <f t="shared" si="58"/>
        <v>106000</v>
      </c>
      <c r="N726" s="2" t="s">
        <v>22</v>
      </c>
      <c r="O726" t="s">
        <v>23</v>
      </c>
      <c r="P726" s="2" t="s">
        <v>2369</v>
      </c>
      <c r="Q726" s="2">
        <v>3</v>
      </c>
      <c r="R726" s="2" t="s">
        <v>24</v>
      </c>
      <c r="S726" t="str">
        <f t="shared" si="59"/>
        <v>Sun</v>
      </c>
      <c r="T726" t="str">
        <f>VLOOKUP(A726,Status!$A$2:$B$1867,2,FALSE)</f>
        <v>Completed</v>
      </c>
    </row>
    <row r="727" spans="1:20" x14ac:dyDescent="0.3">
      <c r="A727" s="2" t="s">
        <v>1077</v>
      </c>
      <c r="B727" s="3">
        <v>45803.427210648151</v>
      </c>
      <c r="C727" s="2" t="s">
        <v>1078</v>
      </c>
      <c r="D727" s="2" t="s">
        <v>134</v>
      </c>
      <c r="E727" s="2" t="s">
        <v>58</v>
      </c>
      <c r="F727" s="4">
        <v>17500</v>
      </c>
      <c r="G727" s="5">
        <v>1.7</v>
      </c>
      <c r="H727" s="6">
        <v>0</v>
      </c>
      <c r="I727" s="7">
        <f t="shared" si="55"/>
        <v>29750</v>
      </c>
      <c r="J727" s="7">
        <f t="shared" si="56"/>
        <v>0</v>
      </c>
      <c r="K727" s="7">
        <f t="shared" si="57"/>
        <v>29750</v>
      </c>
      <c r="L727" s="4">
        <v>50000</v>
      </c>
      <c r="M727" s="7">
        <f t="shared" si="58"/>
        <v>79750</v>
      </c>
      <c r="N727" s="2" t="s">
        <v>29</v>
      </c>
      <c r="O727" t="s">
        <v>23</v>
      </c>
      <c r="P727" s="2" t="s">
        <v>2369</v>
      </c>
      <c r="Q727" s="2">
        <v>5</v>
      </c>
      <c r="R727" s="2" t="s">
        <v>24</v>
      </c>
      <c r="S727" t="str">
        <f t="shared" si="59"/>
        <v>Mon</v>
      </c>
      <c r="T727" t="str">
        <f>VLOOKUP(A727,Status!$A$2:$B$1867,2,FALSE)</f>
        <v>Completed</v>
      </c>
    </row>
    <row r="728" spans="1:20" x14ac:dyDescent="0.3">
      <c r="A728" s="2" t="s">
        <v>1079</v>
      </c>
      <c r="B728" s="3">
        <v>45803.464837962973</v>
      </c>
      <c r="C728" s="2" t="s">
        <v>754</v>
      </c>
      <c r="D728" s="2" t="s">
        <v>69</v>
      </c>
      <c r="E728" s="2" t="s">
        <v>50</v>
      </c>
      <c r="F728" s="4">
        <v>26000</v>
      </c>
      <c r="G728" s="5">
        <v>1.1000000000000001</v>
      </c>
      <c r="H728" s="6">
        <v>0</v>
      </c>
      <c r="I728" s="7">
        <f t="shared" si="55"/>
        <v>28600.000000000004</v>
      </c>
      <c r="J728" s="7">
        <f t="shared" si="56"/>
        <v>0</v>
      </c>
      <c r="K728" s="7">
        <f t="shared" si="57"/>
        <v>28600.000000000004</v>
      </c>
      <c r="L728" s="4">
        <v>87000</v>
      </c>
      <c r="M728" s="7">
        <f t="shared" si="58"/>
        <v>115600</v>
      </c>
      <c r="N728" s="2" t="s">
        <v>59</v>
      </c>
      <c r="O728" t="s">
        <v>23</v>
      </c>
      <c r="P728" s="2" t="s">
        <v>2369</v>
      </c>
      <c r="Q728" s="2">
        <v>4</v>
      </c>
      <c r="R728" s="2" t="s">
        <v>24</v>
      </c>
      <c r="S728" t="str">
        <f t="shared" si="59"/>
        <v>Mon</v>
      </c>
      <c r="T728" t="str">
        <f>VLOOKUP(A728,Status!$A$2:$B$1867,2,FALSE)</f>
        <v>Completed</v>
      </c>
    </row>
    <row r="729" spans="1:20" x14ac:dyDescent="0.3">
      <c r="A729" s="2" t="s">
        <v>1080</v>
      </c>
      <c r="B729" s="3">
        <v>45803.516574074078</v>
      </c>
      <c r="C729" s="2" t="s">
        <v>403</v>
      </c>
      <c r="D729" s="2" t="s">
        <v>65</v>
      </c>
      <c r="E729" s="2" t="s">
        <v>191</v>
      </c>
      <c r="F729" s="4">
        <v>15500</v>
      </c>
      <c r="G729" s="5">
        <v>0.4</v>
      </c>
      <c r="H729" s="6">
        <v>0</v>
      </c>
      <c r="I729" s="7">
        <f t="shared" si="55"/>
        <v>6200</v>
      </c>
      <c r="J729" s="7">
        <f t="shared" si="56"/>
        <v>0</v>
      </c>
      <c r="K729" s="7">
        <f t="shared" si="57"/>
        <v>6200</v>
      </c>
      <c r="L729" s="4">
        <v>89000</v>
      </c>
      <c r="M729" s="7">
        <f t="shared" si="58"/>
        <v>95200</v>
      </c>
      <c r="N729" s="2" t="s">
        <v>22</v>
      </c>
      <c r="O729" t="s">
        <v>70</v>
      </c>
      <c r="P729" s="2" t="s">
        <v>2368</v>
      </c>
      <c r="Q729" s="2">
        <v>5</v>
      </c>
      <c r="R729" s="2" t="s">
        <v>24</v>
      </c>
      <c r="S729" t="str">
        <f t="shared" si="59"/>
        <v>Mon</v>
      </c>
      <c r="T729" t="str">
        <f>VLOOKUP(A729,Status!$A$2:$B$1867,2,FALSE)</f>
        <v>Returned</v>
      </c>
    </row>
    <row r="730" spans="1:20" x14ac:dyDescent="0.3">
      <c r="A730" s="2" t="s">
        <v>1081</v>
      </c>
      <c r="B730" s="3">
        <v>45803.606041666673</v>
      </c>
      <c r="C730" s="2" t="s">
        <v>1082</v>
      </c>
      <c r="D730" s="2" t="s">
        <v>151</v>
      </c>
      <c r="E730" s="2" t="s">
        <v>81</v>
      </c>
      <c r="F730" s="4">
        <v>15000</v>
      </c>
      <c r="G730" s="5">
        <v>2.2999999999999998</v>
      </c>
      <c r="H730" s="6">
        <v>0</v>
      </c>
      <c r="I730" s="7">
        <f t="shared" si="55"/>
        <v>34500</v>
      </c>
      <c r="J730" s="7">
        <f t="shared" si="56"/>
        <v>0</v>
      </c>
      <c r="K730" s="7">
        <f t="shared" si="57"/>
        <v>34500</v>
      </c>
      <c r="L730" s="4">
        <v>68000</v>
      </c>
      <c r="M730" s="7">
        <f t="shared" si="58"/>
        <v>102500</v>
      </c>
      <c r="N730" s="2" t="s">
        <v>22</v>
      </c>
      <c r="O730" t="s">
        <v>23</v>
      </c>
      <c r="P730" s="2" t="s">
        <v>2367</v>
      </c>
      <c r="Q730" s="2">
        <v>4</v>
      </c>
      <c r="R730" s="2" t="s">
        <v>35</v>
      </c>
      <c r="S730" t="str">
        <f t="shared" si="59"/>
        <v>Mon</v>
      </c>
      <c r="T730" t="str">
        <f>VLOOKUP(A730,Status!$A$2:$B$1867,2,FALSE)</f>
        <v>Completed</v>
      </c>
    </row>
    <row r="731" spans="1:20" x14ac:dyDescent="0.3">
      <c r="A731" s="2" t="s">
        <v>1083</v>
      </c>
      <c r="B731" s="3">
        <v>45803.624039351853</v>
      </c>
      <c r="C731" s="2" t="s">
        <v>587</v>
      </c>
      <c r="D731" s="2" t="s">
        <v>65</v>
      </c>
      <c r="E731" s="2" t="s">
        <v>66</v>
      </c>
      <c r="F731" s="4">
        <v>46000</v>
      </c>
      <c r="G731" s="5">
        <v>1.2</v>
      </c>
      <c r="H731" s="6">
        <v>0</v>
      </c>
      <c r="I731" s="7">
        <f t="shared" si="55"/>
        <v>55200</v>
      </c>
      <c r="J731" s="7">
        <f t="shared" si="56"/>
        <v>0</v>
      </c>
      <c r="K731" s="7">
        <f t="shared" si="57"/>
        <v>55200</v>
      </c>
      <c r="L731" s="4">
        <v>89000</v>
      </c>
      <c r="M731" s="7">
        <f t="shared" si="58"/>
        <v>144200</v>
      </c>
      <c r="N731" s="2" t="s">
        <v>29</v>
      </c>
      <c r="O731" t="s">
        <v>23</v>
      </c>
      <c r="P731" s="2" t="s">
        <v>2367</v>
      </c>
      <c r="Q731" s="2">
        <v>4</v>
      </c>
      <c r="R731" s="2" t="s">
        <v>24</v>
      </c>
      <c r="S731" t="str">
        <f t="shared" si="59"/>
        <v>Mon</v>
      </c>
      <c r="T731" t="str">
        <f>VLOOKUP(A731,Status!$A$2:$B$1867,2,FALSE)</f>
        <v>Completed</v>
      </c>
    </row>
    <row r="732" spans="1:20" x14ac:dyDescent="0.3">
      <c r="A732" s="2" t="s">
        <v>1084</v>
      </c>
      <c r="B732" s="3">
        <v>45803.624791666669</v>
      </c>
      <c r="C732" s="2" t="s">
        <v>38</v>
      </c>
      <c r="D732" s="2" t="s">
        <v>27</v>
      </c>
      <c r="E732" s="2" t="s">
        <v>96</v>
      </c>
      <c r="F732" s="4">
        <v>9500</v>
      </c>
      <c r="G732" s="5">
        <v>0.8</v>
      </c>
      <c r="H732" s="6">
        <v>0</v>
      </c>
      <c r="I732" s="7">
        <f t="shared" si="55"/>
        <v>7600</v>
      </c>
      <c r="J732" s="7">
        <f t="shared" si="56"/>
        <v>0</v>
      </c>
      <c r="K732" s="7">
        <f t="shared" si="57"/>
        <v>7600</v>
      </c>
      <c r="L732" s="4">
        <v>17000</v>
      </c>
      <c r="M732" s="7">
        <f t="shared" si="58"/>
        <v>24600</v>
      </c>
      <c r="N732" s="2" t="s">
        <v>29</v>
      </c>
      <c r="O732" t="s">
        <v>23</v>
      </c>
      <c r="P732" s="2" t="s">
        <v>2366</v>
      </c>
      <c r="Q732" s="2">
        <v>4</v>
      </c>
      <c r="R732" s="2" t="s">
        <v>24</v>
      </c>
      <c r="S732" t="str">
        <f t="shared" si="59"/>
        <v>Mon</v>
      </c>
      <c r="T732" t="str">
        <f>VLOOKUP(A732,Status!$A$2:$B$1867,2,FALSE)</f>
        <v>Completed</v>
      </c>
    </row>
    <row r="733" spans="1:20" x14ac:dyDescent="0.3">
      <c r="A733" s="2" t="s">
        <v>1085</v>
      </c>
      <c r="B733" s="3">
        <v>45803.651759259257</v>
      </c>
      <c r="C733" s="2" t="s">
        <v>1060</v>
      </c>
      <c r="D733" s="2" t="s">
        <v>180</v>
      </c>
      <c r="E733" s="2" t="s">
        <v>96</v>
      </c>
      <c r="F733" s="4">
        <v>9500</v>
      </c>
      <c r="G733" s="5">
        <v>0.4</v>
      </c>
      <c r="H733" s="6">
        <v>0</v>
      </c>
      <c r="I733" s="7">
        <f t="shared" si="55"/>
        <v>3800</v>
      </c>
      <c r="J733" s="7">
        <f t="shared" si="56"/>
        <v>0</v>
      </c>
      <c r="K733" s="7">
        <f t="shared" si="57"/>
        <v>3800</v>
      </c>
      <c r="L733" s="4">
        <v>57000</v>
      </c>
      <c r="M733" s="7">
        <f t="shared" si="58"/>
        <v>60800</v>
      </c>
      <c r="N733" s="2" t="s">
        <v>34</v>
      </c>
      <c r="O733" t="s">
        <v>23</v>
      </c>
      <c r="P733" s="2" t="s">
        <v>2368</v>
      </c>
      <c r="Q733" s="2">
        <v>2</v>
      </c>
      <c r="R733" s="2" t="s">
        <v>24</v>
      </c>
      <c r="S733" t="str">
        <f t="shared" si="59"/>
        <v>Mon</v>
      </c>
      <c r="T733" t="str">
        <f>VLOOKUP(A733,Status!$A$2:$B$1867,2,FALSE)</f>
        <v>Completed</v>
      </c>
    </row>
    <row r="734" spans="1:20" x14ac:dyDescent="0.3">
      <c r="A734" s="2" t="s">
        <v>1086</v>
      </c>
      <c r="B734" s="3">
        <v>45803.694293981483</v>
      </c>
      <c r="C734" s="2" t="s">
        <v>866</v>
      </c>
      <c r="D734" s="2" t="s">
        <v>161</v>
      </c>
      <c r="E734" s="2" t="s">
        <v>21</v>
      </c>
      <c r="F734" s="4">
        <v>10000</v>
      </c>
      <c r="G734" s="5">
        <v>0.9</v>
      </c>
      <c r="H734" s="6">
        <v>0</v>
      </c>
      <c r="I734" s="7">
        <f t="shared" si="55"/>
        <v>9000</v>
      </c>
      <c r="J734" s="7">
        <f t="shared" si="56"/>
        <v>0</v>
      </c>
      <c r="K734" s="7">
        <f t="shared" si="57"/>
        <v>9000</v>
      </c>
      <c r="L734" s="4">
        <v>46000</v>
      </c>
      <c r="M734" s="7">
        <f t="shared" si="58"/>
        <v>55000</v>
      </c>
      <c r="N734" s="2" t="s">
        <v>59</v>
      </c>
      <c r="O734" t="s">
        <v>23</v>
      </c>
      <c r="P734" s="2" t="s">
        <v>2367</v>
      </c>
      <c r="Q734" s="2">
        <v>1</v>
      </c>
      <c r="R734" s="2" t="s">
        <v>24</v>
      </c>
      <c r="S734" t="str">
        <f t="shared" si="59"/>
        <v>Mon</v>
      </c>
      <c r="T734" t="str">
        <f>VLOOKUP(A734,Status!$A$2:$B$1867,2,FALSE)</f>
        <v>Completed</v>
      </c>
    </row>
    <row r="735" spans="1:20" x14ac:dyDescent="0.3">
      <c r="A735" s="2" t="s">
        <v>1087</v>
      </c>
      <c r="B735" s="3">
        <v>45803.743368055562</v>
      </c>
      <c r="C735" s="2" t="s">
        <v>380</v>
      </c>
      <c r="D735" s="2" t="s">
        <v>174</v>
      </c>
      <c r="E735" s="2" t="s">
        <v>21</v>
      </c>
      <c r="F735" s="4">
        <v>10000</v>
      </c>
      <c r="G735" s="5">
        <v>1.6</v>
      </c>
      <c r="H735" s="6">
        <v>0</v>
      </c>
      <c r="I735" s="7">
        <f t="shared" si="55"/>
        <v>16000</v>
      </c>
      <c r="J735" s="7">
        <f t="shared" si="56"/>
        <v>0</v>
      </c>
      <c r="K735" s="7">
        <f t="shared" si="57"/>
        <v>16000</v>
      </c>
      <c r="L735" s="4">
        <v>48000</v>
      </c>
      <c r="M735" s="7">
        <f t="shared" si="58"/>
        <v>64000</v>
      </c>
      <c r="N735" s="2" t="s">
        <v>34</v>
      </c>
      <c r="O735" t="s">
        <v>23</v>
      </c>
      <c r="P735" s="2" t="s">
        <v>2366</v>
      </c>
      <c r="Q735" s="2">
        <v>4</v>
      </c>
      <c r="R735" s="2" t="s">
        <v>24</v>
      </c>
      <c r="S735" t="str">
        <f t="shared" si="59"/>
        <v>Mon</v>
      </c>
      <c r="T735" t="str">
        <f>VLOOKUP(A735,Status!$A$2:$B$1867,2,FALSE)</f>
        <v>Completed</v>
      </c>
    </row>
    <row r="736" spans="1:20" x14ac:dyDescent="0.3">
      <c r="A736" s="2" t="s">
        <v>1088</v>
      </c>
      <c r="B736" s="3">
        <v>45803.796678240738</v>
      </c>
      <c r="C736" s="2" t="s">
        <v>1089</v>
      </c>
      <c r="D736" s="2" t="s">
        <v>119</v>
      </c>
      <c r="E736" s="2" t="s">
        <v>76</v>
      </c>
      <c r="F736" s="4">
        <v>45000</v>
      </c>
      <c r="G736" s="5">
        <v>1.6</v>
      </c>
      <c r="H736" s="6">
        <v>0</v>
      </c>
      <c r="I736" s="7">
        <f t="shared" si="55"/>
        <v>72000</v>
      </c>
      <c r="J736" s="7">
        <f t="shared" si="56"/>
        <v>0</v>
      </c>
      <c r="K736" s="7">
        <f t="shared" si="57"/>
        <v>72000</v>
      </c>
      <c r="L736" s="4">
        <v>84000</v>
      </c>
      <c r="M736" s="7">
        <f t="shared" si="58"/>
        <v>156000</v>
      </c>
      <c r="N736" s="2" t="s">
        <v>22</v>
      </c>
      <c r="O736" t="s">
        <v>23</v>
      </c>
      <c r="P736" s="2" t="s">
        <v>2369</v>
      </c>
      <c r="Q736" s="2">
        <v>2</v>
      </c>
      <c r="R736" s="2" t="s">
        <v>35</v>
      </c>
      <c r="S736" t="str">
        <f t="shared" si="59"/>
        <v>Mon</v>
      </c>
      <c r="T736" t="str">
        <f>VLOOKUP(A736,Status!$A$2:$B$1867,2,FALSE)</f>
        <v>Completed</v>
      </c>
    </row>
    <row r="737" spans="1:20" x14ac:dyDescent="0.3">
      <c r="A737" s="2" t="s">
        <v>1090</v>
      </c>
      <c r="B737" s="3">
        <v>45803.806319444448</v>
      </c>
      <c r="C737" s="2" t="s">
        <v>331</v>
      </c>
      <c r="D737" s="2" t="s">
        <v>119</v>
      </c>
      <c r="E737" s="2" t="s">
        <v>76</v>
      </c>
      <c r="F737" s="4">
        <v>45000</v>
      </c>
      <c r="G737" s="5">
        <v>0.6</v>
      </c>
      <c r="H737" s="6">
        <v>0</v>
      </c>
      <c r="I737" s="7">
        <f t="shared" si="55"/>
        <v>27000</v>
      </c>
      <c r="J737" s="7">
        <f t="shared" si="56"/>
        <v>0</v>
      </c>
      <c r="K737" s="7">
        <f t="shared" si="57"/>
        <v>27000</v>
      </c>
      <c r="L737" s="4">
        <v>84000</v>
      </c>
      <c r="M737" s="7">
        <f t="shared" si="58"/>
        <v>111000</v>
      </c>
      <c r="N737" s="2" t="s">
        <v>29</v>
      </c>
      <c r="O737" t="s">
        <v>23</v>
      </c>
      <c r="P737" s="2" t="s">
        <v>2368</v>
      </c>
      <c r="Q737" s="2">
        <v>4</v>
      </c>
      <c r="R737" s="2" t="s">
        <v>35</v>
      </c>
      <c r="S737" t="str">
        <f t="shared" si="59"/>
        <v>Mon</v>
      </c>
      <c r="T737" t="str">
        <f>VLOOKUP(A737,Status!$A$2:$B$1867,2,FALSE)</f>
        <v>Completed</v>
      </c>
    </row>
    <row r="738" spans="1:20" x14ac:dyDescent="0.3">
      <c r="A738" s="2" t="s">
        <v>1091</v>
      </c>
      <c r="B738" s="3">
        <v>45803.945821759262</v>
      </c>
      <c r="C738" s="2" t="s">
        <v>589</v>
      </c>
      <c r="D738" s="2" t="s">
        <v>57</v>
      </c>
      <c r="E738" s="2" t="s">
        <v>96</v>
      </c>
      <c r="F738" s="4">
        <v>9500</v>
      </c>
      <c r="G738" s="5">
        <v>1.2</v>
      </c>
      <c r="H738" s="6">
        <v>0</v>
      </c>
      <c r="I738" s="7">
        <f t="shared" si="55"/>
        <v>11400</v>
      </c>
      <c r="J738" s="7">
        <f t="shared" si="56"/>
        <v>0</v>
      </c>
      <c r="K738" s="7">
        <f t="shared" si="57"/>
        <v>11400</v>
      </c>
      <c r="L738" s="4">
        <v>26000</v>
      </c>
      <c r="M738" s="7">
        <f t="shared" si="58"/>
        <v>37400</v>
      </c>
      <c r="N738" s="2" t="s">
        <v>29</v>
      </c>
      <c r="O738" t="s">
        <v>23</v>
      </c>
      <c r="P738" s="2" t="s">
        <v>2368</v>
      </c>
      <c r="Q738" s="2">
        <v>1</v>
      </c>
      <c r="R738" s="2" t="s">
        <v>24</v>
      </c>
      <c r="S738" t="str">
        <f t="shared" si="59"/>
        <v>Mon</v>
      </c>
      <c r="T738" t="str">
        <f>VLOOKUP(A738,Status!$A$2:$B$1867,2,FALSE)</f>
        <v>Completed</v>
      </c>
    </row>
    <row r="739" spans="1:20" x14ac:dyDescent="0.3">
      <c r="A739" s="2" t="s">
        <v>1091</v>
      </c>
      <c r="B739" s="3">
        <v>45803.945821759262</v>
      </c>
      <c r="C739" s="2" t="s">
        <v>589</v>
      </c>
      <c r="D739" s="2" t="s">
        <v>57</v>
      </c>
      <c r="E739" s="2" t="s">
        <v>42</v>
      </c>
      <c r="F739" s="4">
        <v>40000</v>
      </c>
      <c r="G739" s="5">
        <v>0.7</v>
      </c>
      <c r="H739" s="6">
        <v>0</v>
      </c>
      <c r="I739" s="7">
        <f t="shared" si="55"/>
        <v>28000</v>
      </c>
      <c r="J739" s="7">
        <f t="shared" si="56"/>
        <v>0</v>
      </c>
      <c r="K739" s="7">
        <f t="shared" si="57"/>
        <v>28000</v>
      </c>
      <c r="L739" s="4">
        <v>0</v>
      </c>
      <c r="M739" s="7">
        <f t="shared" si="58"/>
        <v>28000</v>
      </c>
      <c r="N739" s="2" t="s">
        <v>29</v>
      </c>
      <c r="O739" t="s">
        <v>23</v>
      </c>
      <c r="P739" s="2" t="s">
        <v>2368</v>
      </c>
      <c r="Q739" s="2">
        <v>1</v>
      </c>
      <c r="R739" s="2" t="s">
        <v>24</v>
      </c>
      <c r="S739" t="str">
        <f t="shared" si="59"/>
        <v>Mon</v>
      </c>
      <c r="T739" t="str">
        <f>VLOOKUP(A739,Status!$A$2:$B$1867,2,FALSE)</f>
        <v>Completed</v>
      </c>
    </row>
    <row r="740" spans="1:20" x14ac:dyDescent="0.3">
      <c r="A740" s="2" t="s">
        <v>1092</v>
      </c>
      <c r="B740" s="3">
        <v>45804.05605324074</v>
      </c>
      <c r="C740" s="2" t="s">
        <v>48</v>
      </c>
      <c r="D740" s="2" t="s">
        <v>49</v>
      </c>
      <c r="E740" s="2" t="s">
        <v>36</v>
      </c>
      <c r="F740" s="4">
        <v>13500</v>
      </c>
      <c r="G740" s="5">
        <v>2.5</v>
      </c>
      <c r="H740" s="6">
        <v>0</v>
      </c>
      <c r="I740" s="7">
        <f t="shared" si="55"/>
        <v>33750</v>
      </c>
      <c r="J740" s="7">
        <f t="shared" si="56"/>
        <v>0</v>
      </c>
      <c r="K740" s="7">
        <f t="shared" si="57"/>
        <v>33750</v>
      </c>
      <c r="L740" s="4">
        <v>18000</v>
      </c>
      <c r="M740" s="7">
        <f t="shared" si="58"/>
        <v>51750</v>
      </c>
      <c r="N740" s="2" t="s">
        <v>29</v>
      </c>
      <c r="O740" t="s">
        <v>23</v>
      </c>
      <c r="P740" s="2" t="s">
        <v>2369</v>
      </c>
      <c r="Q740" s="2">
        <v>4</v>
      </c>
      <c r="R740" s="2" t="s">
        <v>24</v>
      </c>
      <c r="S740" t="str">
        <f t="shared" si="59"/>
        <v>Tue</v>
      </c>
      <c r="T740" t="str">
        <f>VLOOKUP(A740,Status!$A$2:$B$1867,2,FALSE)</f>
        <v>Completed</v>
      </c>
    </row>
    <row r="741" spans="1:20" x14ac:dyDescent="0.3">
      <c r="A741" s="2" t="s">
        <v>1093</v>
      </c>
      <c r="B741" s="3">
        <v>45804.22315972222</v>
      </c>
      <c r="C741" s="2" t="s">
        <v>629</v>
      </c>
      <c r="D741" s="2" t="s">
        <v>186</v>
      </c>
      <c r="E741" s="2" t="s">
        <v>162</v>
      </c>
      <c r="F741" s="4">
        <v>115000</v>
      </c>
      <c r="G741" s="5">
        <v>0.3</v>
      </c>
      <c r="H741" s="6">
        <v>0</v>
      </c>
      <c r="I741" s="7">
        <f t="shared" si="55"/>
        <v>34500</v>
      </c>
      <c r="J741" s="7">
        <f t="shared" si="56"/>
        <v>0</v>
      </c>
      <c r="K741" s="7">
        <f t="shared" si="57"/>
        <v>34500</v>
      </c>
      <c r="L741" s="4">
        <v>87000</v>
      </c>
      <c r="M741" s="7">
        <f t="shared" si="58"/>
        <v>121500</v>
      </c>
      <c r="N741" s="2" t="s">
        <v>22</v>
      </c>
      <c r="O741" t="s">
        <v>23</v>
      </c>
      <c r="P741" s="2" t="s">
        <v>2371</v>
      </c>
      <c r="Q741" s="2">
        <v>3</v>
      </c>
      <c r="R741" s="2" t="s">
        <v>35</v>
      </c>
      <c r="S741" t="str">
        <f t="shared" si="59"/>
        <v>Tue</v>
      </c>
      <c r="T741" t="str">
        <f>VLOOKUP(A741,Status!$A$2:$B$1867,2,FALSE)</f>
        <v>Completed</v>
      </c>
    </row>
    <row r="742" spans="1:20" x14ac:dyDescent="0.3">
      <c r="A742" s="2" t="s">
        <v>1094</v>
      </c>
      <c r="B742" s="3">
        <v>45804.294305555559</v>
      </c>
      <c r="C742" s="2" t="s">
        <v>479</v>
      </c>
      <c r="D742" s="2" t="s">
        <v>45</v>
      </c>
      <c r="E742" s="2" t="s">
        <v>28</v>
      </c>
      <c r="F742" s="4">
        <v>15000</v>
      </c>
      <c r="G742" s="5">
        <v>0.3</v>
      </c>
      <c r="H742" s="6">
        <v>0</v>
      </c>
      <c r="I742" s="7">
        <f t="shared" si="55"/>
        <v>4500</v>
      </c>
      <c r="J742" s="7">
        <f t="shared" si="56"/>
        <v>0</v>
      </c>
      <c r="K742" s="7">
        <f t="shared" si="57"/>
        <v>4500</v>
      </c>
      <c r="L742" s="4">
        <v>43000</v>
      </c>
      <c r="M742" s="7">
        <f t="shared" si="58"/>
        <v>47500</v>
      </c>
      <c r="N742" s="2" t="s">
        <v>34</v>
      </c>
      <c r="O742" t="s">
        <v>23</v>
      </c>
      <c r="P742" s="2" t="s">
        <v>2371</v>
      </c>
      <c r="Q742" s="2">
        <v>4</v>
      </c>
      <c r="R742" s="2" t="s">
        <v>24</v>
      </c>
      <c r="S742" t="str">
        <f t="shared" si="59"/>
        <v>Tue</v>
      </c>
      <c r="T742" t="str">
        <f>VLOOKUP(A742,Status!$A$2:$B$1867,2,FALSE)</f>
        <v>Completed</v>
      </c>
    </row>
    <row r="743" spans="1:20" x14ac:dyDescent="0.3">
      <c r="A743" s="2" t="s">
        <v>1095</v>
      </c>
      <c r="B743" s="3">
        <v>45804.382592592592</v>
      </c>
      <c r="C743" s="2" t="s">
        <v>640</v>
      </c>
      <c r="D743" s="2" t="s">
        <v>168</v>
      </c>
      <c r="E743" s="2" t="s">
        <v>58</v>
      </c>
      <c r="F743" s="4">
        <v>17500</v>
      </c>
      <c r="G743" s="5">
        <v>2.1</v>
      </c>
      <c r="H743" s="6">
        <v>0</v>
      </c>
      <c r="I743" s="7">
        <f t="shared" si="55"/>
        <v>36750</v>
      </c>
      <c r="J743" s="7">
        <f t="shared" si="56"/>
        <v>0</v>
      </c>
      <c r="K743" s="7">
        <f t="shared" si="57"/>
        <v>36750</v>
      </c>
      <c r="L743" s="4">
        <v>56000</v>
      </c>
      <c r="M743" s="7">
        <f t="shared" si="58"/>
        <v>92750</v>
      </c>
      <c r="N743" s="2" t="s">
        <v>29</v>
      </c>
      <c r="O743" t="s">
        <v>23</v>
      </c>
      <c r="P743" s="2" t="s">
        <v>2368</v>
      </c>
      <c r="Q743" s="2">
        <v>1</v>
      </c>
      <c r="R743" s="2" t="s">
        <v>24</v>
      </c>
      <c r="S743" t="str">
        <f t="shared" si="59"/>
        <v>Tue</v>
      </c>
      <c r="T743" t="str">
        <f>VLOOKUP(A743,Status!$A$2:$B$1867,2,FALSE)</f>
        <v>Completed</v>
      </c>
    </row>
    <row r="744" spans="1:20" x14ac:dyDescent="0.3">
      <c r="A744" s="2" t="s">
        <v>1096</v>
      </c>
      <c r="B744" s="3">
        <v>45804.45553240741</v>
      </c>
      <c r="C744" s="2" t="s">
        <v>1097</v>
      </c>
      <c r="D744" s="2" t="s">
        <v>65</v>
      </c>
      <c r="E744" s="2" t="s">
        <v>76</v>
      </c>
      <c r="F744" s="4">
        <v>45000</v>
      </c>
      <c r="G744" s="5">
        <v>0.7</v>
      </c>
      <c r="H744" s="6">
        <v>0</v>
      </c>
      <c r="I744" s="7">
        <f t="shared" si="55"/>
        <v>31499.999999999996</v>
      </c>
      <c r="J744" s="7">
        <f t="shared" si="56"/>
        <v>0</v>
      </c>
      <c r="K744" s="7">
        <f t="shared" si="57"/>
        <v>31499.999999999996</v>
      </c>
      <c r="L744" s="4">
        <v>89000</v>
      </c>
      <c r="M744" s="7">
        <f t="shared" si="58"/>
        <v>120500</v>
      </c>
      <c r="N744" s="2" t="s">
        <v>59</v>
      </c>
      <c r="O744" t="s">
        <v>116</v>
      </c>
      <c r="P744" s="2" t="s">
        <v>2367</v>
      </c>
      <c r="Q744" s="2">
        <v>1</v>
      </c>
      <c r="R744" s="2" t="s">
        <v>24</v>
      </c>
      <c r="S744" t="str">
        <f t="shared" si="59"/>
        <v>Tue</v>
      </c>
      <c r="T744" t="str">
        <f>VLOOKUP(A744,Status!$A$2:$B$1867,2,FALSE)</f>
        <v>Cancelled</v>
      </c>
    </row>
    <row r="745" spans="1:20" x14ac:dyDescent="0.3">
      <c r="A745" s="2" t="s">
        <v>1098</v>
      </c>
      <c r="B745" s="3">
        <v>45804.476307870369</v>
      </c>
      <c r="C745" s="2" t="s">
        <v>300</v>
      </c>
      <c r="D745" s="2" t="s">
        <v>99</v>
      </c>
      <c r="E745" s="2" t="s">
        <v>81</v>
      </c>
      <c r="F745" s="4">
        <v>15000</v>
      </c>
      <c r="G745" s="5">
        <v>1.3</v>
      </c>
      <c r="H745" s="6">
        <v>0</v>
      </c>
      <c r="I745" s="7">
        <f t="shared" si="55"/>
        <v>19500</v>
      </c>
      <c r="J745" s="7">
        <f t="shared" si="56"/>
        <v>0</v>
      </c>
      <c r="K745" s="7">
        <f t="shared" si="57"/>
        <v>19500</v>
      </c>
      <c r="L745" s="4">
        <v>97000</v>
      </c>
      <c r="M745" s="7">
        <f t="shared" si="58"/>
        <v>116500</v>
      </c>
      <c r="N745" s="2" t="s">
        <v>34</v>
      </c>
      <c r="O745" t="s">
        <v>23</v>
      </c>
      <c r="P745" s="2" t="s">
        <v>2366</v>
      </c>
      <c r="Q745" s="2">
        <v>3</v>
      </c>
      <c r="R745" s="2" t="s">
        <v>35</v>
      </c>
      <c r="S745" t="str">
        <f t="shared" si="59"/>
        <v>Tue</v>
      </c>
      <c r="T745" t="str">
        <f>VLOOKUP(A745,Status!$A$2:$B$1867,2,FALSE)</f>
        <v>Completed</v>
      </c>
    </row>
    <row r="746" spans="1:20" x14ac:dyDescent="0.3">
      <c r="A746" s="2" t="s">
        <v>1099</v>
      </c>
      <c r="B746" s="3">
        <v>45804.487164351849</v>
      </c>
      <c r="C746" s="2" t="s">
        <v>660</v>
      </c>
      <c r="D746" s="2" t="s">
        <v>141</v>
      </c>
      <c r="E746" s="2" t="s">
        <v>171</v>
      </c>
      <c r="F746" s="4">
        <v>12000</v>
      </c>
      <c r="G746" s="5">
        <v>0.4</v>
      </c>
      <c r="H746" s="6">
        <v>0</v>
      </c>
      <c r="I746" s="7">
        <f t="shared" si="55"/>
        <v>4800</v>
      </c>
      <c r="J746" s="7">
        <f t="shared" si="56"/>
        <v>0</v>
      </c>
      <c r="K746" s="7">
        <f t="shared" si="57"/>
        <v>4800</v>
      </c>
      <c r="L746" s="4">
        <v>55000</v>
      </c>
      <c r="M746" s="7">
        <f t="shared" si="58"/>
        <v>59800</v>
      </c>
      <c r="N746" s="2" t="s">
        <v>59</v>
      </c>
      <c r="O746" t="s">
        <v>23</v>
      </c>
      <c r="P746" s="2" t="s">
        <v>2368</v>
      </c>
      <c r="Q746" s="2">
        <v>3</v>
      </c>
      <c r="R746" s="2" t="s">
        <v>24</v>
      </c>
      <c r="S746" t="str">
        <f t="shared" si="59"/>
        <v>Tue</v>
      </c>
      <c r="T746" t="str">
        <f>VLOOKUP(A746,Status!$A$2:$B$1867,2,FALSE)</f>
        <v>Completed</v>
      </c>
    </row>
    <row r="747" spans="1:20" x14ac:dyDescent="0.3">
      <c r="A747" s="2" t="s">
        <v>1100</v>
      </c>
      <c r="B747" s="3">
        <v>45804.487870370373</v>
      </c>
      <c r="C747" s="2" t="s">
        <v>118</v>
      </c>
      <c r="D747" s="2" t="s">
        <v>119</v>
      </c>
      <c r="E747" s="2" t="s">
        <v>183</v>
      </c>
      <c r="F747" s="4">
        <v>11000</v>
      </c>
      <c r="G747" s="5">
        <v>1.3</v>
      </c>
      <c r="H747" s="6">
        <v>0</v>
      </c>
      <c r="I747" s="7">
        <f t="shared" si="55"/>
        <v>14300</v>
      </c>
      <c r="J747" s="7">
        <f t="shared" si="56"/>
        <v>0</v>
      </c>
      <c r="K747" s="7">
        <f t="shared" si="57"/>
        <v>14300</v>
      </c>
      <c r="L747" s="4">
        <v>84000</v>
      </c>
      <c r="M747" s="7">
        <f t="shared" si="58"/>
        <v>98300</v>
      </c>
      <c r="N747" s="2" t="s">
        <v>34</v>
      </c>
      <c r="O747" t="s">
        <v>23</v>
      </c>
      <c r="P747" s="2" t="s">
        <v>2368</v>
      </c>
      <c r="Q747" s="2">
        <v>2</v>
      </c>
      <c r="R747" s="2" t="s">
        <v>24</v>
      </c>
      <c r="S747" t="str">
        <f t="shared" si="59"/>
        <v>Tue</v>
      </c>
      <c r="T747" t="str">
        <f>VLOOKUP(A747,Status!$A$2:$B$1867,2,FALSE)</f>
        <v>Completed</v>
      </c>
    </row>
    <row r="748" spans="1:20" x14ac:dyDescent="0.3">
      <c r="A748" s="2" t="s">
        <v>1101</v>
      </c>
      <c r="B748" s="3">
        <v>45804.52008101852</v>
      </c>
      <c r="C748" s="2" t="s">
        <v>1102</v>
      </c>
      <c r="D748" s="2" t="s">
        <v>141</v>
      </c>
      <c r="E748" s="2" t="s">
        <v>76</v>
      </c>
      <c r="F748" s="4">
        <v>45000</v>
      </c>
      <c r="G748" s="5">
        <v>0.6</v>
      </c>
      <c r="H748" s="6">
        <v>0</v>
      </c>
      <c r="I748" s="7">
        <f t="shared" si="55"/>
        <v>27000</v>
      </c>
      <c r="J748" s="7">
        <f t="shared" si="56"/>
        <v>0</v>
      </c>
      <c r="K748" s="7">
        <f t="shared" si="57"/>
        <v>27000</v>
      </c>
      <c r="L748" s="4">
        <v>55000</v>
      </c>
      <c r="M748" s="7">
        <f t="shared" si="58"/>
        <v>82000</v>
      </c>
      <c r="N748" s="2" t="s">
        <v>34</v>
      </c>
      <c r="O748" t="s">
        <v>23</v>
      </c>
      <c r="P748" s="2" t="s">
        <v>2367</v>
      </c>
      <c r="Q748" s="2">
        <v>2</v>
      </c>
      <c r="R748" s="2" t="s">
        <v>35</v>
      </c>
      <c r="S748" t="str">
        <f t="shared" si="59"/>
        <v>Tue</v>
      </c>
      <c r="T748" t="str">
        <f>VLOOKUP(A748,Status!$A$2:$B$1867,2,FALSE)</f>
        <v>Completed</v>
      </c>
    </row>
    <row r="749" spans="1:20" x14ac:dyDescent="0.3">
      <c r="A749" s="2" t="s">
        <v>1103</v>
      </c>
      <c r="B749" s="3">
        <v>45804.521122685182</v>
      </c>
      <c r="C749" s="2" t="s">
        <v>474</v>
      </c>
      <c r="D749" s="2" t="s">
        <v>161</v>
      </c>
      <c r="E749" s="2" t="s">
        <v>76</v>
      </c>
      <c r="F749" s="4">
        <v>45000</v>
      </c>
      <c r="G749" s="5">
        <v>0.7</v>
      </c>
      <c r="H749" s="6">
        <v>0</v>
      </c>
      <c r="I749" s="7">
        <f t="shared" si="55"/>
        <v>31499.999999999996</v>
      </c>
      <c r="J749" s="7">
        <f t="shared" si="56"/>
        <v>0</v>
      </c>
      <c r="K749" s="7">
        <f t="shared" si="57"/>
        <v>31499.999999999996</v>
      </c>
      <c r="L749" s="4">
        <v>46000</v>
      </c>
      <c r="M749" s="7">
        <f t="shared" si="58"/>
        <v>77500</v>
      </c>
      <c r="N749" s="2" t="s">
        <v>22</v>
      </c>
      <c r="O749" t="s">
        <v>116</v>
      </c>
      <c r="P749" s="2" t="s">
        <v>2367</v>
      </c>
      <c r="Q749" s="2">
        <v>2</v>
      </c>
      <c r="R749" s="2" t="s">
        <v>24</v>
      </c>
      <c r="S749" t="str">
        <f t="shared" si="59"/>
        <v>Tue</v>
      </c>
      <c r="T749" t="str">
        <f>VLOOKUP(A749,Status!$A$2:$B$1867,2,FALSE)</f>
        <v>Cancelled</v>
      </c>
    </row>
    <row r="750" spans="1:20" x14ac:dyDescent="0.3">
      <c r="A750" s="2" t="s">
        <v>1104</v>
      </c>
      <c r="B750" s="3">
        <v>45804.523263888892</v>
      </c>
      <c r="C750" s="2" t="s">
        <v>732</v>
      </c>
      <c r="D750" s="2" t="s">
        <v>180</v>
      </c>
      <c r="E750" s="2" t="s">
        <v>171</v>
      </c>
      <c r="F750" s="4">
        <v>12000</v>
      </c>
      <c r="G750" s="5">
        <v>0.7</v>
      </c>
      <c r="H750" s="6">
        <v>0</v>
      </c>
      <c r="I750" s="7">
        <f t="shared" si="55"/>
        <v>8400</v>
      </c>
      <c r="J750" s="7">
        <f t="shared" si="56"/>
        <v>0</v>
      </c>
      <c r="K750" s="7">
        <f t="shared" si="57"/>
        <v>8400</v>
      </c>
      <c r="L750" s="4">
        <v>57000</v>
      </c>
      <c r="M750" s="7">
        <f t="shared" si="58"/>
        <v>65400</v>
      </c>
      <c r="N750" s="2" t="s">
        <v>22</v>
      </c>
      <c r="O750" t="s">
        <v>23</v>
      </c>
      <c r="P750" s="2" t="s">
        <v>2367</v>
      </c>
      <c r="Q750" s="2">
        <v>3</v>
      </c>
      <c r="R750" s="2" t="s">
        <v>24</v>
      </c>
      <c r="S750" t="str">
        <f t="shared" si="59"/>
        <v>Tue</v>
      </c>
      <c r="T750" t="str">
        <f>VLOOKUP(A750,Status!$A$2:$B$1867,2,FALSE)</f>
        <v>Completed</v>
      </c>
    </row>
    <row r="751" spans="1:20" x14ac:dyDescent="0.3">
      <c r="A751" s="2" t="s">
        <v>1105</v>
      </c>
      <c r="B751" s="3">
        <v>45804.557905092603</v>
      </c>
      <c r="C751" s="2" t="s">
        <v>452</v>
      </c>
      <c r="D751" s="2" t="s">
        <v>85</v>
      </c>
      <c r="E751" s="2" t="s">
        <v>36</v>
      </c>
      <c r="F751" s="4">
        <v>13500</v>
      </c>
      <c r="G751" s="5">
        <v>3.7</v>
      </c>
      <c r="H751" s="6">
        <v>0</v>
      </c>
      <c r="I751" s="7">
        <f t="shared" si="55"/>
        <v>49950</v>
      </c>
      <c r="J751" s="7">
        <f t="shared" si="56"/>
        <v>0</v>
      </c>
      <c r="K751" s="7">
        <f t="shared" si="57"/>
        <v>49950</v>
      </c>
      <c r="L751" s="4">
        <v>30000</v>
      </c>
      <c r="M751" s="7">
        <f t="shared" si="58"/>
        <v>79950</v>
      </c>
      <c r="N751" s="2" t="s">
        <v>29</v>
      </c>
      <c r="O751" t="s">
        <v>23</v>
      </c>
      <c r="P751" s="2" t="s">
        <v>2371</v>
      </c>
      <c r="Q751" s="2">
        <v>3</v>
      </c>
      <c r="R751" s="2" t="s">
        <v>35</v>
      </c>
      <c r="S751" t="str">
        <f t="shared" si="59"/>
        <v>Tue</v>
      </c>
      <c r="T751" t="str">
        <f>VLOOKUP(A751,Status!$A$2:$B$1867,2,FALSE)</f>
        <v>Completed</v>
      </c>
    </row>
    <row r="752" spans="1:20" x14ac:dyDescent="0.3">
      <c r="A752" s="2" t="s">
        <v>1106</v>
      </c>
      <c r="B752" s="3">
        <v>45804.579502314817</v>
      </c>
      <c r="C752" s="2" t="s">
        <v>561</v>
      </c>
      <c r="D752" s="2" t="s">
        <v>75</v>
      </c>
      <c r="E752" s="2" t="s">
        <v>58</v>
      </c>
      <c r="F752" s="4">
        <v>17500</v>
      </c>
      <c r="G752" s="5">
        <v>1.4</v>
      </c>
      <c r="H752" s="6">
        <v>0</v>
      </c>
      <c r="I752" s="7">
        <f t="shared" si="55"/>
        <v>24500</v>
      </c>
      <c r="J752" s="7">
        <f t="shared" si="56"/>
        <v>0</v>
      </c>
      <c r="K752" s="7">
        <f t="shared" si="57"/>
        <v>24500</v>
      </c>
      <c r="L752" s="4">
        <v>74000</v>
      </c>
      <c r="M752" s="7">
        <f t="shared" si="58"/>
        <v>98500</v>
      </c>
      <c r="N752" s="2" t="s">
        <v>29</v>
      </c>
      <c r="O752" t="s">
        <v>23</v>
      </c>
      <c r="P752" s="2" t="s">
        <v>2371</v>
      </c>
      <c r="Q752" s="2">
        <v>2</v>
      </c>
      <c r="R752" s="2" t="s">
        <v>24</v>
      </c>
      <c r="S752" t="str">
        <f t="shared" si="59"/>
        <v>Tue</v>
      </c>
      <c r="T752" t="str">
        <f>VLOOKUP(A752,Status!$A$2:$B$1867,2,FALSE)</f>
        <v>Completed</v>
      </c>
    </row>
    <row r="753" spans="1:20" x14ac:dyDescent="0.3">
      <c r="A753" s="2" t="s">
        <v>1107</v>
      </c>
      <c r="B753" s="3">
        <v>45804.618564814817</v>
      </c>
      <c r="C753" s="2" t="s">
        <v>1108</v>
      </c>
      <c r="D753" s="2" t="s">
        <v>119</v>
      </c>
      <c r="E753" s="2" t="s">
        <v>76</v>
      </c>
      <c r="F753" s="4">
        <v>45000</v>
      </c>
      <c r="G753" s="5">
        <v>1.6</v>
      </c>
      <c r="H753" s="6">
        <v>0</v>
      </c>
      <c r="I753" s="7">
        <f t="shared" si="55"/>
        <v>72000</v>
      </c>
      <c r="J753" s="7">
        <f t="shared" si="56"/>
        <v>0</v>
      </c>
      <c r="K753" s="7">
        <f t="shared" si="57"/>
        <v>72000</v>
      </c>
      <c r="L753" s="4">
        <v>84000</v>
      </c>
      <c r="M753" s="7">
        <f t="shared" si="58"/>
        <v>156000</v>
      </c>
      <c r="N753" s="2" t="s">
        <v>59</v>
      </c>
      <c r="O753" t="s">
        <v>70</v>
      </c>
      <c r="P753" s="2" t="s">
        <v>2369</v>
      </c>
      <c r="Q753" s="2">
        <v>1</v>
      </c>
      <c r="R753" s="2" t="s">
        <v>24</v>
      </c>
      <c r="S753" t="str">
        <f t="shared" si="59"/>
        <v>Tue</v>
      </c>
      <c r="T753" t="str">
        <f>VLOOKUP(A753,Status!$A$2:$B$1867,2,FALSE)</f>
        <v>Returned</v>
      </c>
    </row>
    <row r="754" spans="1:20" x14ac:dyDescent="0.3">
      <c r="A754" s="2" t="s">
        <v>1109</v>
      </c>
      <c r="B754" s="3">
        <v>45804.626157407409</v>
      </c>
      <c r="C754" s="2" t="s">
        <v>193</v>
      </c>
      <c r="D754" s="2" t="s">
        <v>99</v>
      </c>
      <c r="E754" s="2" t="s">
        <v>183</v>
      </c>
      <c r="F754" s="4">
        <v>11000</v>
      </c>
      <c r="G754" s="5">
        <v>1.3</v>
      </c>
      <c r="H754" s="6">
        <v>0</v>
      </c>
      <c r="I754" s="7">
        <f t="shared" si="55"/>
        <v>14300</v>
      </c>
      <c r="J754" s="7">
        <f t="shared" si="56"/>
        <v>0</v>
      </c>
      <c r="K754" s="7">
        <f t="shared" si="57"/>
        <v>14300</v>
      </c>
      <c r="L754" s="4">
        <v>97000</v>
      </c>
      <c r="M754" s="7">
        <f t="shared" si="58"/>
        <v>111300</v>
      </c>
      <c r="N754" s="2" t="s">
        <v>29</v>
      </c>
      <c r="O754" t="s">
        <v>23</v>
      </c>
      <c r="P754" s="2" t="s">
        <v>2368</v>
      </c>
      <c r="Q754" s="2">
        <v>3</v>
      </c>
      <c r="R754" s="2" t="s">
        <v>24</v>
      </c>
      <c r="S754" t="str">
        <f t="shared" si="59"/>
        <v>Tue</v>
      </c>
      <c r="T754" t="str">
        <f>VLOOKUP(A754,Status!$A$2:$B$1867,2,FALSE)</f>
        <v>Completed</v>
      </c>
    </row>
    <row r="755" spans="1:20" x14ac:dyDescent="0.3">
      <c r="A755" s="2" t="s">
        <v>1110</v>
      </c>
      <c r="B755" s="3">
        <v>45804.629432870373</v>
      </c>
      <c r="C755" s="2" t="s">
        <v>1111</v>
      </c>
      <c r="D755" s="2" t="s">
        <v>165</v>
      </c>
      <c r="E755" s="2" t="s">
        <v>171</v>
      </c>
      <c r="F755" s="4">
        <v>12000</v>
      </c>
      <c r="G755" s="5">
        <v>1</v>
      </c>
      <c r="H755" s="6">
        <v>0</v>
      </c>
      <c r="I755" s="7">
        <f t="shared" si="55"/>
        <v>12000</v>
      </c>
      <c r="J755" s="7">
        <f t="shared" si="56"/>
        <v>0</v>
      </c>
      <c r="K755" s="7">
        <f t="shared" si="57"/>
        <v>12000</v>
      </c>
      <c r="L755" s="4">
        <v>49000</v>
      </c>
      <c r="M755" s="7">
        <f t="shared" si="58"/>
        <v>61000</v>
      </c>
      <c r="N755" s="2" t="s">
        <v>59</v>
      </c>
      <c r="O755" t="s">
        <v>23</v>
      </c>
      <c r="P755" s="2" t="s">
        <v>2366</v>
      </c>
      <c r="Q755" s="2">
        <v>4</v>
      </c>
      <c r="R755" s="2" t="s">
        <v>24</v>
      </c>
      <c r="S755" t="str">
        <f t="shared" si="59"/>
        <v>Tue</v>
      </c>
      <c r="T755" t="str">
        <f>VLOOKUP(A755,Status!$A$2:$B$1867,2,FALSE)</f>
        <v>Completed</v>
      </c>
    </row>
    <row r="756" spans="1:20" x14ac:dyDescent="0.3">
      <c r="A756" s="2" t="s">
        <v>1112</v>
      </c>
      <c r="B756" s="3">
        <v>45804.6641087963</v>
      </c>
      <c r="C756" s="2" t="s">
        <v>1113</v>
      </c>
      <c r="D756" s="2" t="s">
        <v>32</v>
      </c>
      <c r="E756" s="2" t="s">
        <v>103</v>
      </c>
      <c r="F756" s="4">
        <v>55000</v>
      </c>
      <c r="G756" s="5">
        <v>1.3</v>
      </c>
      <c r="H756" s="6">
        <v>0</v>
      </c>
      <c r="I756" s="7">
        <f t="shared" si="55"/>
        <v>71500</v>
      </c>
      <c r="J756" s="7">
        <f t="shared" si="56"/>
        <v>0</v>
      </c>
      <c r="K756" s="7">
        <f t="shared" si="57"/>
        <v>71500</v>
      </c>
      <c r="L756" s="4">
        <v>76000</v>
      </c>
      <c r="M756" s="7">
        <f t="shared" si="58"/>
        <v>147500</v>
      </c>
      <c r="N756" s="2" t="s">
        <v>34</v>
      </c>
      <c r="O756" t="s">
        <v>70</v>
      </c>
      <c r="P756" s="2" t="s">
        <v>2371</v>
      </c>
      <c r="Q756" s="2">
        <v>4</v>
      </c>
      <c r="R756" s="2" t="s">
        <v>24</v>
      </c>
      <c r="S756" t="str">
        <f t="shared" si="59"/>
        <v>Tue</v>
      </c>
      <c r="T756" t="str">
        <f>VLOOKUP(A756,Status!$A$2:$B$1867,2,FALSE)</f>
        <v>Returned</v>
      </c>
    </row>
    <row r="757" spans="1:20" x14ac:dyDescent="0.3">
      <c r="A757" s="2" t="s">
        <v>1112</v>
      </c>
      <c r="B757" s="3">
        <v>45804.6641087963</v>
      </c>
      <c r="C757" s="2" t="s">
        <v>1113</v>
      </c>
      <c r="D757" s="2" t="s">
        <v>32</v>
      </c>
      <c r="E757" s="2" t="s">
        <v>54</v>
      </c>
      <c r="F757" s="4">
        <v>14000</v>
      </c>
      <c r="G757" s="5">
        <v>0.6</v>
      </c>
      <c r="H757" s="6">
        <v>0</v>
      </c>
      <c r="I757" s="7">
        <f t="shared" si="55"/>
        <v>8400</v>
      </c>
      <c r="J757" s="7">
        <f t="shared" si="56"/>
        <v>0</v>
      </c>
      <c r="K757" s="7">
        <f t="shared" si="57"/>
        <v>8400</v>
      </c>
      <c r="L757" s="4">
        <v>0</v>
      </c>
      <c r="M757" s="7">
        <f t="shared" si="58"/>
        <v>8400</v>
      </c>
      <c r="N757" s="2" t="s">
        <v>34</v>
      </c>
      <c r="O757" t="s">
        <v>70</v>
      </c>
      <c r="P757" s="2" t="s">
        <v>2371</v>
      </c>
      <c r="Q757" s="2">
        <v>4</v>
      </c>
      <c r="R757" s="2" t="s">
        <v>24</v>
      </c>
      <c r="S757" t="str">
        <f t="shared" si="59"/>
        <v>Tue</v>
      </c>
      <c r="T757" t="str">
        <f>VLOOKUP(A757,Status!$A$2:$B$1867,2,FALSE)</f>
        <v>Returned</v>
      </c>
    </row>
    <row r="758" spans="1:20" x14ac:dyDescent="0.3">
      <c r="A758" s="2" t="s">
        <v>1114</v>
      </c>
      <c r="B758" s="3">
        <v>45804.722199074073</v>
      </c>
      <c r="C758" s="2" t="s">
        <v>368</v>
      </c>
      <c r="D758" s="2" t="s">
        <v>174</v>
      </c>
      <c r="E758" s="2" t="s">
        <v>42</v>
      </c>
      <c r="F758" s="4">
        <v>40000</v>
      </c>
      <c r="G758" s="5">
        <v>1</v>
      </c>
      <c r="H758" s="6">
        <v>0</v>
      </c>
      <c r="I758" s="7">
        <f t="shared" si="55"/>
        <v>40000</v>
      </c>
      <c r="J758" s="7">
        <f t="shared" si="56"/>
        <v>0</v>
      </c>
      <c r="K758" s="7">
        <f t="shared" si="57"/>
        <v>40000</v>
      </c>
      <c r="L758" s="4">
        <v>48000</v>
      </c>
      <c r="M758" s="7">
        <f t="shared" si="58"/>
        <v>88000</v>
      </c>
      <c r="N758" s="2" t="s">
        <v>59</v>
      </c>
      <c r="O758" t="s">
        <v>23</v>
      </c>
      <c r="P758" s="2" t="s">
        <v>2366</v>
      </c>
      <c r="Q758" s="2">
        <v>4</v>
      </c>
      <c r="R758" s="2" t="s">
        <v>24</v>
      </c>
      <c r="S758" t="str">
        <f t="shared" si="59"/>
        <v>Tue</v>
      </c>
      <c r="T758" t="str">
        <f>VLOOKUP(A758,Status!$A$2:$B$1867,2,FALSE)</f>
        <v>Completed</v>
      </c>
    </row>
    <row r="759" spans="1:20" x14ac:dyDescent="0.3">
      <c r="A759" s="2" t="s">
        <v>1115</v>
      </c>
      <c r="B759" s="3">
        <v>45804.732291666667</v>
      </c>
      <c r="C759" s="2" t="s">
        <v>1116</v>
      </c>
      <c r="D759" s="2" t="s">
        <v>161</v>
      </c>
      <c r="E759" s="2" t="s">
        <v>58</v>
      </c>
      <c r="F759" s="4">
        <v>17500</v>
      </c>
      <c r="G759" s="5">
        <v>2.8</v>
      </c>
      <c r="H759" s="6">
        <v>0</v>
      </c>
      <c r="I759" s="7">
        <f t="shared" si="55"/>
        <v>49000</v>
      </c>
      <c r="J759" s="7">
        <f t="shared" si="56"/>
        <v>0</v>
      </c>
      <c r="K759" s="7">
        <f t="shared" si="57"/>
        <v>49000</v>
      </c>
      <c r="L759" s="4">
        <v>46000</v>
      </c>
      <c r="M759" s="7">
        <f t="shared" si="58"/>
        <v>95000</v>
      </c>
      <c r="N759" s="2" t="s">
        <v>22</v>
      </c>
      <c r="O759" t="s">
        <v>23</v>
      </c>
      <c r="P759" s="2" t="s">
        <v>2371</v>
      </c>
      <c r="Q759" s="2">
        <v>1</v>
      </c>
      <c r="R759" s="2" t="s">
        <v>24</v>
      </c>
      <c r="S759" t="str">
        <f t="shared" si="59"/>
        <v>Tue</v>
      </c>
      <c r="T759" t="str">
        <f>VLOOKUP(A759,Status!$A$2:$B$1867,2,FALSE)</f>
        <v>Completed</v>
      </c>
    </row>
    <row r="760" spans="1:20" x14ac:dyDescent="0.3">
      <c r="A760" s="2" t="s">
        <v>1117</v>
      </c>
      <c r="B760" s="3">
        <v>45804.752754629633</v>
      </c>
      <c r="C760" s="2" t="s">
        <v>276</v>
      </c>
      <c r="D760" s="2" t="s">
        <v>20</v>
      </c>
      <c r="E760" s="2" t="s">
        <v>28</v>
      </c>
      <c r="F760" s="4">
        <v>15000</v>
      </c>
      <c r="G760" s="5">
        <v>0.5</v>
      </c>
      <c r="H760" s="6">
        <v>0</v>
      </c>
      <c r="I760" s="7">
        <f t="shared" si="55"/>
        <v>7500</v>
      </c>
      <c r="J760" s="7">
        <f t="shared" si="56"/>
        <v>0</v>
      </c>
      <c r="K760" s="7">
        <f t="shared" si="57"/>
        <v>7500</v>
      </c>
      <c r="L760" s="4">
        <v>15000</v>
      </c>
      <c r="M760" s="7">
        <f t="shared" si="58"/>
        <v>22500</v>
      </c>
      <c r="N760" s="2" t="s">
        <v>29</v>
      </c>
      <c r="O760" t="s">
        <v>23</v>
      </c>
      <c r="P760" s="2" t="s">
        <v>2367</v>
      </c>
      <c r="Q760" s="2">
        <v>3</v>
      </c>
      <c r="R760" s="2" t="s">
        <v>35</v>
      </c>
      <c r="S760" t="str">
        <f t="shared" si="59"/>
        <v>Tue</v>
      </c>
      <c r="T760" t="str">
        <f>VLOOKUP(A760,Status!$A$2:$B$1867,2,FALSE)</f>
        <v>Completed</v>
      </c>
    </row>
    <row r="761" spans="1:20" x14ac:dyDescent="0.3">
      <c r="A761" s="2" t="s">
        <v>1118</v>
      </c>
      <c r="B761" s="3">
        <v>45805.429097222222</v>
      </c>
      <c r="C761" s="2" t="s">
        <v>1119</v>
      </c>
      <c r="D761" s="2" t="s">
        <v>106</v>
      </c>
      <c r="E761" s="2" t="s">
        <v>171</v>
      </c>
      <c r="F761" s="4">
        <v>12000</v>
      </c>
      <c r="G761" s="5">
        <v>0.5</v>
      </c>
      <c r="H761" s="6">
        <v>0</v>
      </c>
      <c r="I761" s="7">
        <f t="shared" si="55"/>
        <v>6000</v>
      </c>
      <c r="J761" s="7">
        <f t="shared" si="56"/>
        <v>0</v>
      </c>
      <c r="K761" s="7">
        <f t="shared" si="57"/>
        <v>6000</v>
      </c>
      <c r="L761" s="4">
        <v>18000</v>
      </c>
      <c r="M761" s="7">
        <f t="shared" si="58"/>
        <v>24000</v>
      </c>
      <c r="N761" s="2" t="s">
        <v>22</v>
      </c>
      <c r="O761" t="s">
        <v>23</v>
      </c>
      <c r="P761" s="2" t="s">
        <v>2371</v>
      </c>
      <c r="Q761" s="2">
        <v>4</v>
      </c>
      <c r="R761" s="2" t="s">
        <v>24</v>
      </c>
      <c r="S761" t="str">
        <f t="shared" si="59"/>
        <v>Wed</v>
      </c>
      <c r="T761" t="str">
        <f>VLOOKUP(A761,Status!$A$2:$B$1867,2,FALSE)</f>
        <v>Completed</v>
      </c>
    </row>
    <row r="762" spans="1:20" x14ac:dyDescent="0.3">
      <c r="A762" s="2" t="s">
        <v>1120</v>
      </c>
      <c r="B762" s="3">
        <v>45805.432986111111</v>
      </c>
      <c r="C762" s="2" t="s">
        <v>1121</v>
      </c>
      <c r="D762" s="2" t="s">
        <v>115</v>
      </c>
      <c r="E762" s="2" t="s">
        <v>66</v>
      </c>
      <c r="F762" s="4">
        <v>46000</v>
      </c>
      <c r="G762" s="5">
        <v>0.9</v>
      </c>
      <c r="H762" s="6">
        <v>0</v>
      </c>
      <c r="I762" s="7">
        <f t="shared" si="55"/>
        <v>41400</v>
      </c>
      <c r="J762" s="7">
        <f t="shared" si="56"/>
        <v>0</v>
      </c>
      <c r="K762" s="7">
        <f t="shared" si="57"/>
        <v>41400</v>
      </c>
      <c r="L762" s="4">
        <v>78000</v>
      </c>
      <c r="M762" s="7">
        <f t="shared" si="58"/>
        <v>119400</v>
      </c>
      <c r="N762" s="2" t="s">
        <v>34</v>
      </c>
      <c r="O762" t="s">
        <v>23</v>
      </c>
      <c r="P762" s="2" t="s">
        <v>2369</v>
      </c>
      <c r="Q762" s="2">
        <v>2</v>
      </c>
      <c r="R762" s="2" t="s">
        <v>24</v>
      </c>
      <c r="S762" t="str">
        <f t="shared" si="59"/>
        <v>Wed</v>
      </c>
      <c r="T762" t="str">
        <f>VLOOKUP(A762,Status!$A$2:$B$1867,2,FALSE)</f>
        <v>Completed</v>
      </c>
    </row>
    <row r="763" spans="1:20" x14ac:dyDescent="0.3">
      <c r="A763" s="2" t="s">
        <v>1122</v>
      </c>
      <c r="B763" s="3">
        <v>45805.48945601852</v>
      </c>
      <c r="C763" s="2" t="s">
        <v>448</v>
      </c>
      <c r="D763" s="2" t="s">
        <v>75</v>
      </c>
      <c r="E763" s="2" t="s">
        <v>46</v>
      </c>
      <c r="F763" s="4">
        <v>10500</v>
      </c>
      <c r="G763" s="5">
        <v>1.3</v>
      </c>
      <c r="H763" s="6">
        <v>0</v>
      </c>
      <c r="I763" s="7">
        <f t="shared" si="55"/>
        <v>13650</v>
      </c>
      <c r="J763" s="7">
        <f t="shared" si="56"/>
        <v>0</v>
      </c>
      <c r="K763" s="7">
        <f t="shared" si="57"/>
        <v>13650</v>
      </c>
      <c r="L763" s="4">
        <v>74000</v>
      </c>
      <c r="M763" s="7">
        <f t="shared" si="58"/>
        <v>87650</v>
      </c>
      <c r="N763" s="2" t="s">
        <v>59</v>
      </c>
      <c r="O763" t="s">
        <v>23</v>
      </c>
      <c r="P763" s="2" t="s">
        <v>2366</v>
      </c>
      <c r="Q763" s="2">
        <v>1</v>
      </c>
      <c r="R763" s="2" t="s">
        <v>24</v>
      </c>
      <c r="S763" t="str">
        <f t="shared" si="59"/>
        <v>Wed</v>
      </c>
      <c r="T763" t="str">
        <f>VLOOKUP(A763,Status!$A$2:$B$1867,2,FALSE)</f>
        <v>Completed</v>
      </c>
    </row>
    <row r="764" spans="1:20" x14ac:dyDescent="0.3">
      <c r="A764" s="2" t="s">
        <v>1123</v>
      </c>
      <c r="B764" s="3">
        <v>45805.536817129629</v>
      </c>
      <c r="C764" s="2" t="s">
        <v>1124</v>
      </c>
      <c r="D764" s="2" t="s">
        <v>75</v>
      </c>
      <c r="E764" s="2" t="s">
        <v>100</v>
      </c>
      <c r="F764" s="4">
        <v>10000</v>
      </c>
      <c r="G764" s="5">
        <v>0.3</v>
      </c>
      <c r="H764" s="6">
        <v>0</v>
      </c>
      <c r="I764" s="7">
        <f t="shared" si="55"/>
        <v>3000</v>
      </c>
      <c r="J764" s="7">
        <f t="shared" si="56"/>
        <v>0</v>
      </c>
      <c r="K764" s="7">
        <f t="shared" si="57"/>
        <v>3000</v>
      </c>
      <c r="L764" s="4">
        <v>74000</v>
      </c>
      <c r="M764" s="7">
        <f t="shared" si="58"/>
        <v>77000</v>
      </c>
      <c r="N764" s="2" t="s">
        <v>34</v>
      </c>
      <c r="O764" t="s">
        <v>23</v>
      </c>
      <c r="P764" s="2" t="s">
        <v>2371</v>
      </c>
      <c r="Q764" s="2">
        <v>5</v>
      </c>
      <c r="R764" s="2" t="s">
        <v>24</v>
      </c>
      <c r="S764" t="str">
        <f t="shared" si="59"/>
        <v>Wed</v>
      </c>
      <c r="T764" t="str">
        <f>VLOOKUP(A764,Status!$A$2:$B$1867,2,FALSE)</f>
        <v>Completed</v>
      </c>
    </row>
    <row r="765" spans="1:20" x14ac:dyDescent="0.3">
      <c r="A765" s="2" t="s">
        <v>1125</v>
      </c>
      <c r="B765" s="3">
        <v>45805.569097222222</v>
      </c>
      <c r="C765" s="2" t="s">
        <v>432</v>
      </c>
      <c r="D765" s="2" t="s">
        <v>109</v>
      </c>
      <c r="E765" s="2" t="s">
        <v>76</v>
      </c>
      <c r="F765" s="4">
        <v>45000</v>
      </c>
      <c r="G765" s="5">
        <v>1.2</v>
      </c>
      <c r="H765" s="6">
        <v>0</v>
      </c>
      <c r="I765" s="7">
        <f t="shared" si="55"/>
        <v>54000</v>
      </c>
      <c r="J765" s="7">
        <f t="shared" si="56"/>
        <v>0</v>
      </c>
      <c r="K765" s="7">
        <f t="shared" si="57"/>
        <v>54000</v>
      </c>
      <c r="L765" s="4">
        <v>72000</v>
      </c>
      <c r="M765" s="7">
        <f t="shared" si="58"/>
        <v>126000</v>
      </c>
      <c r="N765" s="2" t="s">
        <v>29</v>
      </c>
      <c r="O765" t="s">
        <v>23</v>
      </c>
      <c r="P765" s="2" t="s">
        <v>2368</v>
      </c>
      <c r="Q765" s="2">
        <v>3</v>
      </c>
      <c r="R765" s="2" t="s">
        <v>35</v>
      </c>
      <c r="S765" t="str">
        <f t="shared" si="59"/>
        <v>Wed</v>
      </c>
      <c r="T765" t="str">
        <f>VLOOKUP(A765,Status!$A$2:$B$1867,2,FALSE)</f>
        <v>Completed</v>
      </c>
    </row>
    <row r="766" spans="1:20" x14ac:dyDescent="0.3">
      <c r="A766" s="2" t="s">
        <v>1126</v>
      </c>
      <c r="B766" s="3">
        <v>45805.605474537027</v>
      </c>
      <c r="C766" s="2" t="s">
        <v>1127</v>
      </c>
      <c r="D766" s="2" t="s">
        <v>186</v>
      </c>
      <c r="E766" s="2" t="s">
        <v>76</v>
      </c>
      <c r="F766" s="4">
        <v>45000</v>
      </c>
      <c r="G766" s="5">
        <v>1.3</v>
      </c>
      <c r="H766" s="6">
        <v>0</v>
      </c>
      <c r="I766" s="7">
        <f t="shared" si="55"/>
        <v>58500</v>
      </c>
      <c r="J766" s="7">
        <f t="shared" si="56"/>
        <v>0</v>
      </c>
      <c r="K766" s="7">
        <f t="shared" si="57"/>
        <v>58500</v>
      </c>
      <c r="L766" s="4">
        <v>87000</v>
      </c>
      <c r="M766" s="7">
        <f t="shared" si="58"/>
        <v>145500</v>
      </c>
      <c r="N766" s="2" t="s">
        <v>59</v>
      </c>
      <c r="O766" t="s">
        <v>23</v>
      </c>
      <c r="P766" s="2" t="s">
        <v>2371</v>
      </c>
      <c r="Q766" s="2">
        <v>1</v>
      </c>
      <c r="R766" s="2" t="s">
        <v>24</v>
      </c>
      <c r="S766" t="str">
        <f t="shared" si="59"/>
        <v>Wed</v>
      </c>
      <c r="T766" t="str">
        <f>VLOOKUP(A766,Status!$A$2:$B$1867,2,FALSE)</f>
        <v>Completed</v>
      </c>
    </row>
    <row r="767" spans="1:20" x14ac:dyDescent="0.3">
      <c r="A767" s="2" t="s">
        <v>1128</v>
      </c>
      <c r="B767" s="3">
        <v>45805.623831018522</v>
      </c>
      <c r="C767" s="2" t="s">
        <v>589</v>
      </c>
      <c r="D767" s="2" t="s">
        <v>57</v>
      </c>
      <c r="E767" s="2" t="s">
        <v>50</v>
      </c>
      <c r="F767" s="4">
        <v>26000</v>
      </c>
      <c r="G767" s="5">
        <v>0.6</v>
      </c>
      <c r="H767" s="6">
        <v>0</v>
      </c>
      <c r="I767" s="7">
        <f t="shared" si="55"/>
        <v>15600</v>
      </c>
      <c r="J767" s="7">
        <f t="shared" si="56"/>
        <v>0</v>
      </c>
      <c r="K767" s="7">
        <f t="shared" si="57"/>
        <v>15600</v>
      </c>
      <c r="L767" s="4">
        <v>26000</v>
      </c>
      <c r="M767" s="7">
        <f t="shared" si="58"/>
        <v>41600</v>
      </c>
      <c r="N767" s="2" t="s">
        <v>29</v>
      </c>
      <c r="O767" t="s">
        <v>116</v>
      </c>
      <c r="P767" s="2" t="s">
        <v>2367</v>
      </c>
      <c r="Q767" s="2">
        <v>1</v>
      </c>
      <c r="R767" s="2" t="s">
        <v>24</v>
      </c>
      <c r="S767" t="str">
        <f t="shared" si="59"/>
        <v>Wed</v>
      </c>
      <c r="T767" t="str">
        <f>VLOOKUP(A767,Status!$A$2:$B$1867,2,FALSE)</f>
        <v>Cancelled</v>
      </c>
    </row>
    <row r="768" spans="1:20" x14ac:dyDescent="0.3">
      <c r="A768" s="2" t="s">
        <v>1128</v>
      </c>
      <c r="B768" s="3">
        <v>45805.623831018522</v>
      </c>
      <c r="C768" s="2" t="s">
        <v>589</v>
      </c>
      <c r="D768" s="2" t="s">
        <v>57</v>
      </c>
      <c r="E768" s="2" t="s">
        <v>81</v>
      </c>
      <c r="F768" s="4">
        <v>15000</v>
      </c>
      <c r="G768" s="5">
        <v>0.7</v>
      </c>
      <c r="H768" s="6">
        <v>0</v>
      </c>
      <c r="I768" s="7">
        <f t="shared" si="55"/>
        <v>10500</v>
      </c>
      <c r="J768" s="7">
        <f t="shared" si="56"/>
        <v>0</v>
      </c>
      <c r="K768" s="7">
        <f t="shared" si="57"/>
        <v>10500</v>
      </c>
      <c r="L768" s="4">
        <v>0</v>
      </c>
      <c r="M768" s="7">
        <f t="shared" si="58"/>
        <v>10500</v>
      </c>
      <c r="N768" s="2" t="s">
        <v>29</v>
      </c>
      <c r="O768" t="s">
        <v>116</v>
      </c>
      <c r="P768" s="2" t="s">
        <v>2367</v>
      </c>
      <c r="Q768" s="2">
        <v>1</v>
      </c>
      <c r="R768" s="2" t="s">
        <v>24</v>
      </c>
      <c r="S768" t="str">
        <f t="shared" si="59"/>
        <v>Wed</v>
      </c>
      <c r="T768" t="str">
        <f>VLOOKUP(A768,Status!$A$2:$B$1867,2,FALSE)</f>
        <v>Cancelled</v>
      </c>
    </row>
    <row r="769" spans="1:20" x14ac:dyDescent="0.3">
      <c r="A769" s="2" t="s">
        <v>1129</v>
      </c>
      <c r="B769" s="3">
        <v>45805.663368055553</v>
      </c>
      <c r="C769" s="2" t="s">
        <v>1130</v>
      </c>
      <c r="D769" s="2" t="s">
        <v>49</v>
      </c>
      <c r="E769" s="2" t="s">
        <v>42</v>
      </c>
      <c r="F769" s="4">
        <v>40000</v>
      </c>
      <c r="G769" s="5">
        <v>1.6</v>
      </c>
      <c r="H769" s="6">
        <v>0</v>
      </c>
      <c r="I769" s="7">
        <f t="shared" si="55"/>
        <v>64000</v>
      </c>
      <c r="J769" s="7">
        <f t="shared" si="56"/>
        <v>0</v>
      </c>
      <c r="K769" s="7">
        <f t="shared" si="57"/>
        <v>64000</v>
      </c>
      <c r="L769" s="4">
        <v>18000</v>
      </c>
      <c r="M769" s="7">
        <f t="shared" si="58"/>
        <v>82000</v>
      </c>
      <c r="N769" s="2" t="s">
        <v>34</v>
      </c>
      <c r="O769" t="s">
        <v>23</v>
      </c>
      <c r="P769" s="2" t="s">
        <v>2371</v>
      </c>
      <c r="Q769" s="2">
        <v>3</v>
      </c>
      <c r="R769" s="2" t="s">
        <v>35</v>
      </c>
      <c r="S769" t="str">
        <f t="shared" si="59"/>
        <v>Wed</v>
      </c>
      <c r="T769" t="str">
        <f>VLOOKUP(A769,Status!$A$2:$B$1867,2,FALSE)</f>
        <v>Completed</v>
      </c>
    </row>
    <row r="770" spans="1:20" x14ac:dyDescent="0.3">
      <c r="A770" s="2" t="s">
        <v>1131</v>
      </c>
      <c r="B770" s="3">
        <v>45805.751331018517</v>
      </c>
      <c r="C770" s="2" t="s">
        <v>474</v>
      </c>
      <c r="D770" s="2" t="s">
        <v>161</v>
      </c>
      <c r="E770" s="2" t="s">
        <v>76</v>
      </c>
      <c r="F770" s="4">
        <v>45000</v>
      </c>
      <c r="G770" s="5">
        <v>0.2</v>
      </c>
      <c r="H770" s="6">
        <v>0</v>
      </c>
      <c r="I770" s="7">
        <f t="shared" si="55"/>
        <v>9000</v>
      </c>
      <c r="J770" s="7">
        <f t="shared" si="56"/>
        <v>0</v>
      </c>
      <c r="K770" s="7">
        <f t="shared" si="57"/>
        <v>9000</v>
      </c>
      <c r="L770" s="4">
        <v>46000</v>
      </c>
      <c r="M770" s="7">
        <f t="shared" si="58"/>
        <v>55000</v>
      </c>
      <c r="N770" s="2" t="s">
        <v>59</v>
      </c>
      <c r="O770" t="s">
        <v>23</v>
      </c>
      <c r="P770" s="2" t="s">
        <v>2368</v>
      </c>
      <c r="Q770" s="2">
        <v>2</v>
      </c>
      <c r="R770" s="2" t="s">
        <v>24</v>
      </c>
      <c r="S770" t="str">
        <f t="shared" si="59"/>
        <v>Wed</v>
      </c>
      <c r="T770" t="str">
        <f>VLOOKUP(A770,Status!$A$2:$B$1867,2,FALSE)</f>
        <v>Completed</v>
      </c>
    </row>
    <row r="771" spans="1:20" x14ac:dyDescent="0.3">
      <c r="A771" s="2" t="s">
        <v>1132</v>
      </c>
      <c r="B771" s="3">
        <v>45805.773865740739</v>
      </c>
      <c r="C771" s="2" t="s">
        <v>309</v>
      </c>
      <c r="D771" s="2" t="s">
        <v>236</v>
      </c>
      <c r="E771" s="2" t="s">
        <v>58</v>
      </c>
      <c r="F771" s="4">
        <v>17500</v>
      </c>
      <c r="G771" s="5">
        <v>1.9</v>
      </c>
      <c r="H771" s="6">
        <v>0</v>
      </c>
      <c r="I771" s="7">
        <f t="shared" si="55"/>
        <v>33250</v>
      </c>
      <c r="J771" s="7">
        <f t="shared" si="56"/>
        <v>0</v>
      </c>
      <c r="K771" s="7">
        <f t="shared" si="57"/>
        <v>33250</v>
      </c>
      <c r="L771" s="4">
        <v>80000</v>
      </c>
      <c r="M771" s="7">
        <f t="shared" si="58"/>
        <v>113250</v>
      </c>
      <c r="N771" s="2" t="s">
        <v>29</v>
      </c>
      <c r="O771" t="s">
        <v>23</v>
      </c>
      <c r="P771" s="2" t="s">
        <v>2367</v>
      </c>
      <c r="Q771" s="2">
        <v>3</v>
      </c>
      <c r="R771" s="2" t="s">
        <v>35</v>
      </c>
      <c r="S771" t="str">
        <f t="shared" si="59"/>
        <v>Wed</v>
      </c>
      <c r="T771" t="str">
        <f>VLOOKUP(A771,Status!$A$2:$B$1867,2,FALSE)</f>
        <v>Completed</v>
      </c>
    </row>
    <row r="772" spans="1:20" x14ac:dyDescent="0.3">
      <c r="A772" s="2" t="s">
        <v>1133</v>
      </c>
      <c r="B772" s="3">
        <v>45805.905451388891</v>
      </c>
      <c r="C772" s="2" t="s">
        <v>773</v>
      </c>
      <c r="D772" s="2" t="s">
        <v>168</v>
      </c>
      <c r="E772" s="2" t="s">
        <v>33</v>
      </c>
      <c r="F772" s="4">
        <v>20000</v>
      </c>
      <c r="G772" s="5">
        <v>2.6</v>
      </c>
      <c r="H772" s="6">
        <v>0</v>
      </c>
      <c r="I772" s="7">
        <f t="shared" ref="I772:I835" si="60">F772*G772</f>
        <v>52000</v>
      </c>
      <c r="J772" s="7">
        <f t="shared" ref="J772:J835" si="61">I772*(H772/100)</f>
        <v>0</v>
      </c>
      <c r="K772" s="7">
        <f t="shared" ref="K772:K835" si="62">I772-J772</f>
        <v>52000</v>
      </c>
      <c r="L772" s="4">
        <v>56000</v>
      </c>
      <c r="M772" s="7">
        <f t="shared" ref="M772:M835" si="63">K772+L772</f>
        <v>108000</v>
      </c>
      <c r="N772" s="2" t="s">
        <v>22</v>
      </c>
      <c r="O772" t="s">
        <v>23</v>
      </c>
      <c r="P772" s="2" t="s">
        <v>2367</v>
      </c>
      <c r="Q772" s="2">
        <v>5</v>
      </c>
      <c r="R772" s="2" t="s">
        <v>24</v>
      </c>
      <c r="S772" t="str">
        <f t="shared" si="59"/>
        <v>Wed</v>
      </c>
      <c r="T772" t="str">
        <f>VLOOKUP(A772,Status!$A$2:$B$1867,2,FALSE)</f>
        <v>Completed</v>
      </c>
    </row>
    <row r="773" spans="1:20" x14ac:dyDescent="0.3">
      <c r="A773" s="2" t="s">
        <v>1134</v>
      </c>
      <c r="B773" s="3">
        <v>45805.933263888888</v>
      </c>
      <c r="C773" s="2" t="s">
        <v>844</v>
      </c>
      <c r="D773" s="2" t="s">
        <v>141</v>
      </c>
      <c r="E773" s="2" t="s">
        <v>100</v>
      </c>
      <c r="F773" s="4">
        <v>10000</v>
      </c>
      <c r="G773" s="5">
        <v>0.7</v>
      </c>
      <c r="H773" s="6">
        <v>0</v>
      </c>
      <c r="I773" s="7">
        <f t="shared" si="60"/>
        <v>7000</v>
      </c>
      <c r="J773" s="7">
        <f t="shared" si="61"/>
        <v>0</v>
      </c>
      <c r="K773" s="7">
        <f t="shared" si="62"/>
        <v>7000</v>
      </c>
      <c r="L773" s="4">
        <v>55000</v>
      </c>
      <c r="M773" s="7">
        <f t="shared" si="63"/>
        <v>62000</v>
      </c>
      <c r="N773" s="2" t="s">
        <v>34</v>
      </c>
      <c r="O773" t="s">
        <v>23</v>
      </c>
      <c r="P773" s="2" t="s">
        <v>2369</v>
      </c>
      <c r="Q773" s="2">
        <v>1</v>
      </c>
      <c r="R773" s="2" t="s">
        <v>24</v>
      </c>
      <c r="S773" t="str">
        <f t="shared" ref="S773:S836" si="64">TEXT(B773,"DDD")</f>
        <v>Wed</v>
      </c>
      <c r="T773" t="str">
        <f>VLOOKUP(A773,Status!$A$2:$B$1867,2,FALSE)</f>
        <v>Completed</v>
      </c>
    </row>
    <row r="774" spans="1:20" x14ac:dyDescent="0.3">
      <c r="A774" s="2" t="s">
        <v>1135</v>
      </c>
      <c r="B774" s="3">
        <v>45806.155798611107</v>
      </c>
      <c r="C774" s="2" t="s">
        <v>437</v>
      </c>
      <c r="D774" s="2" t="s">
        <v>287</v>
      </c>
      <c r="E774" s="2" t="s">
        <v>46</v>
      </c>
      <c r="F774" s="4">
        <v>10500</v>
      </c>
      <c r="G774" s="5">
        <v>2.2999999999999998</v>
      </c>
      <c r="H774" s="6">
        <v>0</v>
      </c>
      <c r="I774" s="7">
        <f t="shared" si="60"/>
        <v>24149.999999999996</v>
      </c>
      <c r="J774" s="7">
        <f t="shared" si="61"/>
        <v>0</v>
      </c>
      <c r="K774" s="7">
        <f t="shared" si="62"/>
        <v>24149.999999999996</v>
      </c>
      <c r="L774" s="4">
        <v>79000</v>
      </c>
      <c r="M774" s="7">
        <f t="shared" si="63"/>
        <v>103150</v>
      </c>
      <c r="N774" s="2" t="s">
        <v>22</v>
      </c>
      <c r="O774" t="s">
        <v>70</v>
      </c>
      <c r="P774" s="2" t="s">
        <v>2371</v>
      </c>
      <c r="Q774" s="2">
        <v>3</v>
      </c>
      <c r="R774" s="2" t="s">
        <v>35</v>
      </c>
      <c r="S774" t="str">
        <f t="shared" si="64"/>
        <v>Thu</v>
      </c>
      <c r="T774" t="str">
        <f>VLOOKUP(A774,Status!$A$2:$B$1867,2,FALSE)</f>
        <v>Returned</v>
      </c>
    </row>
    <row r="775" spans="1:20" x14ac:dyDescent="0.3">
      <c r="A775" s="2" t="s">
        <v>1136</v>
      </c>
      <c r="B775" s="3">
        <v>45806.224826388891</v>
      </c>
      <c r="C775" s="2" t="s">
        <v>1137</v>
      </c>
      <c r="D775" s="2" t="s">
        <v>109</v>
      </c>
      <c r="E775" s="2" t="s">
        <v>191</v>
      </c>
      <c r="F775" s="4">
        <v>15500</v>
      </c>
      <c r="G775" s="5">
        <v>0.2</v>
      </c>
      <c r="H775" s="6">
        <v>0</v>
      </c>
      <c r="I775" s="7">
        <f t="shared" si="60"/>
        <v>3100</v>
      </c>
      <c r="J775" s="7">
        <f t="shared" si="61"/>
        <v>0</v>
      </c>
      <c r="K775" s="7">
        <f t="shared" si="62"/>
        <v>3100</v>
      </c>
      <c r="L775" s="4">
        <v>72000</v>
      </c>
      <c r="M775" s="7">
        <f t="shared" si="63"/>
        <v>75100</v>
      </c>
      <c r="N775" s="2" t="s">
        <v>34</v>
      </c>
      <c r="O775" t="s">
        <v>23</v>
      </c>
      <c r="P775" s="2" t="s">
        <v>2366</v>
      </c>
      <c r="Q775" s="2">
        <v>3</v>
      </c>
      <c r="R775" s="2" t="s">
        <v>24</v>
      </c>
      <c r="S775" t="str">
        <f t="shared" si="64"/>
        <v>Thu</v>
      </c>
      <c r="T775" t="str">
        <f>VLOOKUP(A775,Status!$A$2:$B$1867,2,FALSE)</f>
        <v>Completed</v>
      </c>
    </row>
    <row r="776" spans="1:20" x14ac:dyDescent="0.3">
      <c r="A776" s="2" t="s">
        <v>1138</v>
      </c>
      <c r="B776" s="3">
        <v>45806.412523148138</v>
      </c>
      <c r="C776" s="2" t="s">
        <v>459</v>
      </c>
      <c r="D776" s="2" t="s">
        <v>154</v>
      </c>
      <c r="E776" s="2" t="s">
        <v>100</v>
      </c>
      <c r="F776" s="4">
        <v>10000</v>
      </c>
      <c r="G776" s="5">
        <v>0.4</v>
      </c>
      <c r="H776" s="6">
        <v>0</v>
      </c>
      <c r="I776" s="7">
        <f t="shared" si="60"/>
        <v>4000</v>
      </c>
      <c r="J776" s="7">
        <f t="shared" si="61"/>
        <v>0</v>
      </c>
      <c r="K776" s="7">
        <f t="shared" si="62"/>
        <v>4000</v>
      </c>
      <c r="L776" s="4">
        <v>50000</v>
      </c>
      <c r="M776" s="7">
        <f t="shared" si="63"/>
        <v>54000</v>
      </c>
      <c r="N776" s="2" t="s">
        <v>29</v>
      </c>
      <c r="O776" t="s">
        <v>23</v>
      </c>
      <c r="P776" s="2" t="s">
        <v>2371</v>
      </c>
      <c r="Q776" s="2">
        <v>1</v>
      </c>
      <c r="R776" s="2" t="s">
        <v>24</v>
      </c>
      <c r="S776" t="str">
        <f t="shared" si="64"/>
        <v>Thu</v>
      </c>
      <c r="T776" t="str">
        <f>VLOOKUP(A776,Status!$A$2:$B$1867,2,FALSE)</f>
        <v>Completed</v>
      </c>
    </row>
    <row r="777" spans="1:20" x14ac:dyDescent="0.3">
      <c r="A777" s="2" t="s">
        <v>1139</v>
      </c>
      <c r="B777" s="3">
        <v>45806.414189814823</v>
      </c>
      <c r="C777" s="2" t="s">
        <v>596</v>
      </c>
      <c r="D777" s="2" t="s">
        <v>141</v>
      </c>
      <c r="E777" s="2" t="s">
        <v>28</v>
      </c>
      <c r="F777" s="4">
        <v>15000</v>
      </c>
      <c r="G777" s="5">
        <v>1.1000000000000001</v>
      </c>
      <c r="H777" s="6">
        <v>0</v>
      </c>
      <c r="I777" s="7">
        <f t="shared" si="60"/>
        <v>16500</v>
      </c>
      <c r="J777" s="7">
        <f t="shared" si="61"/>
        <v>0</v>
      </c>
      <c r="K777" s="7">
        <f t="shared" si="62"/>
        <v>16500</v>
      </c>
      <c r="L777" s="4">
        <v>55000</v>
      </c>
      <c r="M777" s="7">
        <f t="shared" si="63"/>
        <v>71500</v>
      </c>
      <c r="N777" s="2" t="s">
        <v>29</v>
      </c>
      <c r="O777" t="s">
        <v>70</v>
      </c>
      <c r="P777" s="2" t="s">
        <v>2366</v>
      </c>
      <c r="Q777" s="2">
        <v>1</v>
      </c>
      <c r="R777" s="2" t="s">
        <v>24</v>
      </c>
      <c r="S777" t="str">
        <f t="shared" si="64"/>
        <v>Thu</v>
      </c>
      <c r="T777" t="str">
        <f>VLOOKUP(A777,Status!$A$2:$B$1867,2,FALSE)</f>
        <v>Returned</v>
      </c>
    </row>
    <row r="778" spans="1:20" x14ac:dyDescent="0.3">
      <c r="A778" s="2" t="s">
        <v>1140</v>
      </c>
      <c r="B778" s="3">
        <v>45806.42690972222</v>
      </c>
      <c r="C778" s="2" t="s">
        <v>182</v>
      </c>
      <c r="D778" s="2" t="s">
        <v>99</v>
      </c>
      <c r="E778" s="2" t="s">
        <v>76</v>
      </c>
      <c r="F778" s="4">
        <v>45000</v>
      </c>
      <c r="G778" s="5">
        <v>1.1000000000000001</v>
      </c>
      <c r="H778" s="6">
        <v>0</v>
      </c>
      <c r="I778" s="7">
        <f t="shared" si="60"/>
        <v>49500.000000000007</v>
      </c>
      <c r="J778" s="7">
        <f t="shared" si="61"/>
        <v>0</v>
      </c>
      <c r="K778" s="7">
        <f t="shared" si="62"/>
        <v>49500.000000000007</v>
      </c>
      <c r="L778" s="4">
        <v>97000</v>
      </c>
      <c r="M778" s="7">
        <f t="shared" si="63"/>
        <v>146500</v>
      </c>
      <c r="N778" s="2" t="s">
        <v>22</v>
      </c>
      <c r="O778" t="s">
        <v>23</v>
      </c>
      <c r="P778" s="2" t="s">
        <v>2369</v>
      </c>
      <c r="Q778" s="2">
        <v>3</v>
      </c>
      <c r="R778" s="2" t="s">
        <v>24</v>
      </c>
      <c r="S778" t="str">
        <f t="shared" si="64"/>
        <v>Thu</v>
      </c>
      <c r="T778" t="str">
        <f>VLOOKUP(A778,Status!$A$2:$B$1867,2,FALSE)</f>
        <v>Completed</v>
      </c>
    </row>
    <row r="779" spans="1:20" x14ac:dyDescent="0.3">
      <c r="A779" s="2" t="s">
        <v>1141</v>
      </c>
      <c r="B779" s="3">
        <v>45806.575486111113</v>
      </c>
      <c r="C779" s="2" t="s">
        <v>970</v>
      </c>
      <c r="D779" s="2" t="s">
        <v>45</v>
      </c>
      <c r="E779" s="2" t="s">
        <v>144</v>
      </c>
      <c r="F779" s="4">
        <v>10000</v>
      </c>
      <c r="G779" s="5">
        <v>0.9</v>
      </c>
      <c r="H779" s="6">
        <v>0</v>
      </c>
      <c r="I779" s="7">
        <f t="shared" si="60"/>
        <v>9000</v>
      </c>
      <c r="J779" s="7">
        <f t="shared" si="61"/>
        <v>0</v>
      </c>
      <c r="K779" s="7">
        <f t="shared" si="62"/>
        <v>9000</v>
      </c>
      <c r="L779" s="4">
        <v>43000</v>
      </c>
      <c r="M779" s="7">
        <f t="shared" si="63"/>
        <v>52000</v>
      </c>
      <c r="N779" s="2" t="s">
        <v>22</v>
      </c>
      <c r="O779" t="s">
        <v>23</v>
      </c>
      <c r="P779" s="2" t="s">
        <v>2366</v>
      </c>
      <c r="Q779" s="2">
        <v>4</v>
      </c>
      <c r="R779" s="2" t="s">
        <v>24</v>
      </c>
      <c r="S779" t="str">
        <f t="shared" si="64"/>
        <v>Thu</v>
      </c>
      <c r="T779" t="str">
        <f>VLOOKUP(A779,Status!$A$2:$B$1867,2,FALSE)</f>
        <v>Completed</v>
      </c>
    </row>
    <row r="780" spans="1:20" x14ac:dyDescent="0.3">
      <c r="A780" s="2" t="s">
        <v>1142</v>
      </c>
      <c r="B780" s="3">
        <v>45806.5940162037</v>
      </c>
      <c r="C780" s="2" t="s">
        <v>98</v>
      </c>
      <c r="D780" s="2" t="s">
        <v>99</v>
      </c>
      <c r="E780" s="2" t="s">
        <v>58</v>
      </c>
      <c r="F780" s="4">
        <v>17500</v>
      </c>
      <c r="G780" s="5">
        <v>1.9</v>
      </c>
      <c r="H780" s="6">
        <v>0</v>
      </c>
      <c r="I780" s="7">
        <f t="shared" si="60"/>
        <v>33250</v>
      </c>
      <c r="J780" s="7">
        <f t="shared" si="61"/>
        <v>0</v>
      </c>
      <c r="K780" s="7">
        <f t="shared" si="62"/>
        <v>33250</v>
      </c>
      <c r="L780" s="4">
        <v>97000</v>
      </c>
      <c r="M780" s="7">
        <f t="shared" si="63"/>
        <v>130250</v>
      </c>
      <c r="N780" s="2" t="s">
        <v>29</v>
      </c>
      <c r="O780" t="s">
        <v>23</v>
      </c>
      <c r="P780" s="2" t="s">
        <v>2366</v>
      </c>
      <c r="Q780" s="2">
        <v>1</v>
      </c>
      <c r="R780" s="2" t="s">
        <v>24</v>
      </c>
      <c r="S780" t="str">
        <f t="shared" si="64"/>
        <v>Thu</v>
      </c>
      <c r="T780" t="str">
        <f>VLOOKUP(A780,Status!$A$2:$B$1867,2,FALSE)</f>
        <v>Completed</v>
      </c>
    </row>
    <row r="781" spans="1:20" x14ac:dyDescent="0.3">
      <c r="A781" s="2" t="s">
        <v>1143</v>
      </c>
      <c r="B781" s="3">
        <v>45806.60292824074</v>
      </c>
      <c r="C781" s="2" t="s">
        <v>148</v>
      </c>
      <c r="D781" s="2" t="s">
        <v>20</v>
      </c>
      <c r="E781" s="2" t="s">
        <v>66</v>
      </c>
      <c r="F781" s="4">
        <v>46000</v>
      </c>
      <c r="G781" s="5">
        <v>0.5</v>
      </c>
      <c r="H781" s="6">
        <v>0</v>
      </c>
      <c r="I781" s="7">
        <f t="shared" si="60"/>
        <v>23000</v>
      </c>
      <c r="J781" s="7">
        <f t="shared" si="61"/>
        <v>0</v>
      </c>
      <c r="K781" s="7">
        <f t="shared" si="62"/>
        <v>23000</v>
      </c>
      <c r="L781" s="4">
        <v>15000</v>
      </c>
      <c r="M781" s="7">
        <f t="shared" si="63"/>
        <v>38000</v>
      </c>
      <c r="N781" s="2" t="s">
        <v>34</v>
      </c>
      <c r="O781" t="s">
        <v>23</v>
      </c>
      <c r="P781" s="2" t="s">
        <v>2366</v>
      </c>
      <c r="Q781" s="2">
        <v>4</v>
      </c>
      <c r="R781" s="2" t="s">
        <v>24</v>
      </c>
      <c r="S781" t="str">
        <f t="shared" si="64"/>
        <v>Thu</v>
      </c>
      <c r="T781" t="str">
        <f>VLOOKUP(A781,Status!$A$2:$B$1867,2,FALSE)</f>
        <v>Completed</v>
      </c>
    </row>
    <row r="782" spans="1:20" x14ac:dyDescent="0.3">
      <c r="A782" s="2" t="s">
        <v>1144</v>
      </c>
      <c r="B782" s="3">
        <v>45806.708981481483</v>
      </c>
      <c r="C782" s="2" t="s">
        <v>229</v>
      </c>
      <c r="D782" s="2" t="s">
        <v>230</v>
      </c>
      <c r="E782" s="2" t="s">
        <v>46</v>
      </c>
      <c r="F782" s="4">
        <v>10500</v>
      </c>
      <c r="G782" s="5">
        <v>2.2000000000000002</v>
      </c>
      <c r="H782" s="6">
        <v>0</v>
      </c>
      <c r="I782" s="7">
        <f t="shared" si="60"/>
        <v>23100.000000000004</v>
      </c>
      <c r="J782" s="7">
        <f t="shared" si="61"/>
        <v>0</v>
      </c>
      <c r="K782" s="7">
        <f t="shared" si="62"/>
        <v>23100.000000000004</v>
      </c>
      <c r="L782" s="4">
        <v>28000</v>
      </c>
      <c r="M782" s="7">
        <f t="shared" si="63"/>
        <v>51100</v>
      </c>
      <c r="N782" s="2" t="s">
        <v>29</v>
      </c>
      <c r="O782" t="s">
        <v>23</v>
      </c>
      <c r="P782" s="2" t="s">
        <v>2371</v>
      </c>
      <c r="Q782" s="2">
        <v>1</v>
      </c>
      <c r="R782" s="2" t="s">
        <v>24</v>
      </c>
      <c r="S782" t="str">
        <f t="shared" si="64"/>
        <v>Thu</v>
      </c>
      <c r="T782" t="str">
        <f>VLOOKUP(A782,Status!$A$2:$B$1867,2,FALSE)</f>
        <v>Completed</v>
      </c>
    </row>
    <row r="783" spans="1:20" x14ac:dyDescent="0.3">
      <c r="A783" s="2" t="s">
        <v>1145</v>
      </c>
      <c r="B783" s="3">
        <v>45806.711481481478</v>
      </c>
      <c r="C783" s="2" t="s">
        <v>891</v>
      </c>
      <c r="D783" s="2" t="s">
        <v>27</v>
      </c>
      <c r="E783" s="2" t="s">
        <v>100</v>
      </c>
      <c r="F783" s="4">
        <v>10000</v>
      </c>
      <c r="G783" s="5">
        <v>0.7</v>
      </c>
      <c r="H783" s="6">
        <v>0</v>
      </c>
      <c r="I783" s="7">
        <f t="shared" si="60"/>
        <v>7000</v>
      </c>
      <c r="J783" s="7">
        <f t="shared" si="61"/>
        <v>0</v>
      </c>
      <c r="K783" s="7">
        <f t="shared" si="62"/>
        <v>7000</v>
      </c>
      <c r="L783" s="4">
        <v>17000</v>
      </c>
      <c r="M783" s="7">
        <f t="shared" si="63"/>
        <v>24000</v>
      </c>
      <c r="N783" s="2" t="s">
        <v>22</v>
      </c>
      <c r="O783" t="s">
        <v>23</v>
      </c>
      <c r="P783" s="2" t="s">
        <v>2368</v>
      </c>
      <c r="Q783" s="2">
        <v>3</v>
      </c>
      <c r="R783" s="2" t="s">
        <v>24</v>
      </c>
      <c r="S783" t="str">
        <f t="shared" si="64"/>
        <v>Thu</v>
      </c>
      <c r="T783" t="str">
        <f>VLOOKUP(A783,Status!$A$2:$B$1867,2,FALSE)</f>
        <v>Completed</v>
      </c>
    </row>
    <row r="784" spans="1:20" x14ac:dyDescent="0.3">
      <c r="A784" s="2" t="s">
        <v>1146</v>
      </c>
      <c r="B784" s="3">
        <v>45806.725960648153</v>
      </c>
      <c r="C784" s="2" t="s">
        <v>118</v>
      </c>
      <c r="D784" s="2" t="s">
        <v>119</v>
      </c>
      <c r="E784" s="2" t="s">
        <v>28</v>
      </c>
      <c r="F784" s="4">
        <v>15000</v>
      </c>
      <c r="G784" s="5">
        <v>0.2</v>
      </c>
      <c r="H784" s="6">
        <v>0</v>
      </c>
      <c r="I784" s="7">
        <f t="shared" si="60"/>
        <v>3000</v>
      </c>
      <c r="J784" s="7">
        <f t="shared" si="61"/>
        <v>0</v>
      </c>
      <c r="K784" s="7">
        <f t="shared" si="62"/>
        <v>3000</v>
      </c>
      <c r="L784" s="4">
        <v>84000</v>
      </c>
      <c r="M784" s="7">
        <f t="shared" si="63"/>
        <v>87000</v>
      </c>
      <c r="N784" s="2" t="s">
        <v>22</v>
      </c>
      <c r="O784" t="s">
        <v>70</v>
      </c>
      <c r="P784" s="2" t="s">
        <v>2367</v>
      </c>
      <c r="Q784" s="2">
        <v>5</v>
      </c>
      <c r="R784" s="2" t="s">
        <v>24</v>
      </c>
      <c r="S784" t="str">
        <f t="shared" si="64"/>
        <v>Thu</v>
      </c>
      <c r="T784" t="str">
        <f>VLOOKUP(A784,Status!$A$2:$B$1867,2,FALSE)</f>
        <v>Returned</v>
      </c>
    </row>
    <row r="785" spans="1:20" x14ac:dyDescent="0.3">
      <c r="A785" s="2" t="s">
        <v>1147</v>
      </c>
      <c r="B785" s="3">
        <v>45806.734131944453</v>
      </c>
      <c r="C785" s="2" t="s">
        <v>573</v>
      </c>
      <c r="D785" s="2" t="s">
        <v>426</v>
      </c>
      <c r="E785" s="2" t="s">
        <v>81</v>
      </c>
      <c r="F785" s="4">
        <v>15000</v>
      </c>
      <c r="G785" s="5">
        <v>0.6</v>
      </c>
      <c r="H785" s="6">
        <v>0</v>
      </c>
      <c r="I785" s="7">
        <f t="shared" si="60"/>
        <v>9000</v>
      </c>
      <c r="J785" s="7">
        <f t="shared" si="61"/>
        <v>0</v>
      </c>
      <c r="K785" s="7">
        <f t="shared" si="62"/>
        <v>9000</v>
      </c>
      <c r="L785" s="4">
        <v>67000</v>
      </c>
      <c r="M785" s="7">
        <f t="shared" si="63"/>
        <v>76000</v>
      </c>
      <c r="N785" s="2" t="s">
        <v>22</v>
      </c>
      <c r="O785" t="s">
        <v>23</v>
      </c>
      <c r="P785" s="2" t="s">
        <v>2369</v>
      </c>
      <c r="Q785" s="2">
        <v>1</v>
      </c>
      <c r="R785" s="2" t="s">
        <v>24</v>
      </c>
      <c r="S785" t="str">
        <f t="shared" si="64"/>
        <v>Thu</v>
      </c>
      <c r="T785" t="str">
        <f>VLOOKUP(A785,Status!$A$2:$B$1867,2,FALSE)</f>
        <v>Completed</v>
      </c>
    </row>
    <row r="786" spans="1:20" x14ac:dyDescent="0.3">
      <c r="A786" s="2" t="s">
        <v>1148</v>
      </c>
      <c r="B786" s="3">
        <v>45806.747407407413</v>
      </c>
      <c r="C786" s="2" t="s">
        <v>684</v>
      </c>
      <c r="D786" s="2" t="s">
        <v>112</v>
      </c>
      <c r="E786" s="2" t="s">
        <v>42</v>
      </c>
      <c r="F786" s="4">
        <v>40000</v>
      </c>
      <c r="G786" s="5">
        <v>1</v>
      </c>
      <c r="H786" s="6">
        <v>0</v>
      </c>
      <c r="I786" s="7">
        <f t="shared" si="60"/>
        <v>40000</v>
      </c>
      <c r="J786" s="7">
        <f t="shared" si="61"/>
        <v>0</v>
      </c>
      <c r="K786" s="7">
        <f t="shared" si="62"/>
        <v>40000</v>
      </c>
      <c r="L786" s="4">
        <v>0</v>
      </c>
      <c r="M786" s="7">
        <f t="shared" si="63"/>
        <v>40000</v>
      </c>
      <c r="N786" s="2" t="s">
        <v>22</v>
      </c>
      <c r="O786" t="s">
        <v>23</v>
      </c>
      <c r="P786" s="2" t="s">
        <v>2369</v>
      </c>
      <c r="Q786" s="2">
        <v>1</v>
      </c>
      <c r="R786" s="2" t="s">
        <v>24</v>
      </c>
      <c r="S786" t="str">
        <f t="shared" si="64"/>
        <v>Thu</v>
      </c>
      <c r="T786" t="str">
        <f>VLOOKUP(A786,Status!$A$2:$B$1867,2,FALSE)</f>
        <v>Completed</v>
      </c>
    </row>
    <row r="787" spans="1:20" x14ac:dyDescent="0.3">
      <c r="A787" s="2" t="s">
        <v>1149</v>
      </c>
      <c r="B787" s="3">
        <v>45806.811631944453</v>
      </c>
      <c r="C787" s="2" t="s">
        <v>235</v>
      </c>
      <c r="D787" s="2" t="s">
        <v>236</v>
      </c>
      <c r="E787" s="2" t="s">
        <v>96</v>
      </c>
      <c r="F787" s="4">
        <v>9500</v>
      </c>
      <c r="G787" s="5">
        <v>2.7</v>
      </c>
      <c r="H787" s="6">
        <v>0</v>
      </c>
      <c r="I787" s="7">
        <f t="shared" si="60"/>
        <v>25650</v>
      </c>
      <c r="J787" s="7">
        <f t="shared" si="61"/>
        <v>0</v>
      </c>
      <c r="K787" s="7">
        <f t="shared" si="62"/>
        <v>25650</v>
      </c>
      <c r="L787" s="4">
        <v>80000</v>
      </c>
      <c r="M787" s="7">
        <f t="shared" si="63"/>
        <v>105650</v>
      </c>
      <c r="N787" s="2" t="s">
        <v>29</v>
      </c>
      <c r="O787" t="s">
        <v>23</v>
      </c>
      <c r="P787" s="2" t="s">
        <v>2368</v>
      </c>
      <c r="Q787" s="2">
        <v>3</v>
      </c>
      <c r="R787" s="2" t="s">
        <v>35</v>
      </c>
      <c r="S787" t="str">
        <f t="shared" si="64"/>
        <v>Thu</v>
      </c>
      <c r="T787" t="str">
        <f>VLOOKUP(A787,Status!$A$2:$B$1867,2,FALSE)</f>
        <v>Completed</v>
      </c>
    </row>
    <row r="788" spans="1:20" x14ac:dyDescent="0.3">
      <c r="A788" s="2" t="s">
        <v>1150</v>
      </c>
      <c r="B788" s="3">
        <v>45806.880300925928</v>
      </c>
      <c r="C788" s="2" t="s">
        <v>1151</v>
      </c>
      <c r="D788" s="2" t="s">
        <v>88</v>
      </c>
      <c r="E788" s="2" t="s">
        <v>100</v>
      </c>
      <c r="F788" s="4">
        <v>10000</v>
      </c>
      <c r="G788" s="5">
        <v>0.9</v>
      </c>
      <c r="H788" s="6">
        <v>0</v>
      </c>
      <c r="I788" s="7">
        <f t="shared" si="60"/>
        <v>9000</v>
      </c>
      <c r="J788" s="7">
        <f t="shared" si="61"/>
        <v>0</v>
      </c>
      <c r="K788" s="7">
        <f t="shared" si="62"/>
        <v>9000</v>
      </c>
      <c r="L788" s="4">
        <v>49000</v>
      </c>
      <c r="M788" s="7">
        <f t="shared" si="63"/>
        <v>58000</v>
      </c>
      <c r="N788" s="2" t="s">
        <v>59</v>
      </c>
      <c r="O788" t="s">
        <v>70</v>
      </c>
      <c r="P788" s="2" t="s">
        <v>2369</v>
      </c>
      <c r="Q788" s="2">
        <v>3</v>
      </c>
      <c r="R788" s="2" t="s">
        <v>24</v>
      </c>
      <c r="S788" t="str">
        <f t="shared" si="64"/>
        <v>Thu</v>
      </c>
      <c r="T788" t="str">
        <f>VLOOKUP(A788,Status!$A$2:$B$1867,2,FALSE)</f>
        <v>Returned</v>
      </c>
    </row>
    <row r="789" spans="1:20" x14ac:dyDescent="0.3">
      <c r="A789" s="2" t="s">
        <v>1152</v>
      </c>
      <c r="B789" s="3">
        <v>45806.948171296302</v>
      </c>
      <c r="C789" s="2" t="s">
        <v>827</v>
      </c>
      <c r="D789" s="2" t="s">
        <v>32</v>
      </c>
      <c r="E789" s="2" t="s">
        <v>81</v>
      </c>
      <c r="F789" s="4">
        <v>15000</v>
      </c>
      <c r="G789" s="5">
        <v>0.9</v>
      </c>
      <c r="H789" s="6">
        <v>0</v>
      </c>
      <c r="I789" s="7">
        <f t="shared" si="60"/>
        <v>13500</v>
      </c>
      <c r="J789" s="7">
        <f t="shared" si="61"/>
        <v>0</v>
      </c>
      <c r="K789" s="7">
        <f t="shared" si="62"/>
        <v>13500</v>
      </c>
      <c r="L789" s="4">
        <v>76000</v>
      </c>
      <c r="M789" s="7">
        <f t="shared" si="63"/>
        <v>89500</v>
      </c>
      <c r="N789" s="2" t="s">
        <v>29</v>
      </c>
      <c r="O789" t="s">
        <v>23</v>
      </c>
      <c r="P789" s="2" t="s">
        <v>2371</v>
      </c>
      <c r="Q789" s="2">
        <v>2</v>
      </c>
      <c r="R789" s="2" t="s">
        <v>35</v>
      </c>
      <c r="S789" t="str">
        <f t="shared" si="64"/>
        <v>Thu</v>
      </c>
      <c r="T789" t="str">
        <f>VLOOKUP(A789,Status!$A$2:$B$1867,2,FALSE)</f>
        <v>Completed</v>
      </c>
    </row>
    <row r="790" spans="1:20" x14ac:dyDescent="0.3">
      <c r="A790" s="2" t="s">
        <v>1153</v>
      </c>
      <c r="B790" s="3">
        <v>45807.089583333327</v>
      </c>
      <c r="C790" s="2" t="s">
        <v>1057</v>
      </c>
      <c r="D790" s="2" t="s">
        <v>106</v>
      </c>
      <c r="E790" s="2" t="s">
        <v>42</v>
      </c>
      <c r="F790" s="4">
        <v>40000</v>
      </c>
      <c r="G790" s="5">
        <v>1.1000000000000001</v>
      </c>
      <c r="H790" s="6">
        <v>0</v>
      </c>
      <c r="I790" s="7">
        <f t="shared" si="60"/>
        <v>44000</v>
      </c>
      <c r="J790" s="7">
        <f t="shared" si="61"/>
        <v>0</v>
      </c>
      <c r="K790" s="7">
        <f t="shared" si="62"/>
        <v>44000</v>
      </c>
      <c r="L790" s="4">
        <v>18000</v>
      </c>
      <c r="M790" s="7">
        <f t="shared" si="63"/>
        <v>62000</v>
      </c>
      <c r="N790" s="2" t="s">
        <v>59</v>
      </c>
      <c r="O790" t="s">
        <v>116</v>
      </c>
      <c r="P790" s="2" t="s">
        <v>2368</v>
      </c>
      <c r="Q790" s="2">
        <v>3</v>
      </c>
      <c r="R790" s="2" t="s">
        <v>24</v>
      </c>
      <c r="S790" t="str">
        <f t="shared" si="64"/>
        <v>Fri</v>
      </c>
      <c r="T790" t="str">
        <f>VLOOKUP(A790,Status!$A$2:$B$1867,2,FALSE)</f>
        <v>Cancelled</v>
      </c>
    </row>
    <row r="791" spans="1:20" x14ac:dyDescent="0.3">
      <c r="A791" s="2" t="s">
        <v>1154</v>
      </c>
      <c r="B791" s="3">
        <v>45807.213217592587</v>
      </c>
      <c r="C791" s="2" t="s">
        <v>645</v>
      </c>
      <c r="D791" s="2" t="s">
        <v>366</v>
      </c>
      <c r="E791" s="2" t="s">
        <v>50</v>
      </c>
      <c r="F791" s="4">
        <v>26000</v>
      </c>
      <c r="G791" s="5">
        <v>1.1000000000000001</v>
      </c>
      <c r="H791" s="6">
        <v>0</v>
      </c>
      <c r="I791" s="7">
        <f t="shared" si="60"/>
        <v>28600.000000000004</v>
      </c>
      <c r="J791" s="7">
        <f t="shared" si="61"/>
        <v>0</v>
      </c>
      <c r="K791" s="7">
        <f t="shared" si="62"/>
        <v>28600.000000000004</v>
      </c>
      <c r="L791" s="4">
        <v>21000</v>
      </c>
      <c r="M791" s="7">
        <f t="shared" si="63"/>
        <v>49600</v>
      </c>
      <c r="N791" s="2" t="s">
        <v>59</v>
      </c>
      <c r="O791" t="s">
        <v>23</v>
      </c>
      <c r="P791" s="2" t="s">
        <v>2366</v>
      </c>
      <c r="Q791" s="2">
        <v>5</v>
      </c>
      <c r="R791" s="2" t="s">
        <v>24</v>
      </c>
      <c r="S791" t="str">
        <f t="shared" si="64"/>
        <v>Fri</v>
      </c>
      <c r="T791" t="str">
        <f>VLOOKUP(A791,Status!$A$2:$B$1867,2,FALSE)</f>
        <v>Completed</v>
      </c>
    </row>
    <row r="792" spans="1:20" x14ac:dyDescent="0.3">
      <c r="A792" s="2" t="s">
        <v>1155</v>
      </c>
      <c r="B792" s="3">
        <v>45807.301608796297</v>
      </c>
      <c r="C792" s="2" t="s">
        <v>302</v>
      </c>
      <c r="D792" s="2" t="s">
        <v>109</v>
      </c>
      <c r="E792" s="2" t="s">
        <v>183</v>
      </c>
      <c r="F792" s="4">
        <v>11000</v>
      </c>
      <c r="G792" s="5">
        <v>1.3</v>
      </c>
      <c r="H792" s="6">
        <v>0</v>
      </c>
      <c r="I792" s="7">
        <f t="shared" si="60"/>
        <v>14300</v>
      </c>
      <c r="J792" s="7">
        <f t="shared" si="61"/>
        <v>0</v>
      </c>
      <c r="K792" s="7">
        <f t="shared" si="62"/>
        <v>14300</v>
      </c>
      <c r="L792" s="4">
        <v>72000</v>
      </c>
      <c r="M792" s="7">
        <f t="shared" si="63"/>
        <v>86300</v>
      </c>
      <c r="N792" s="2" t="s">
        <v>59</v>
      </c>
      <c r="O792" t="s">
        <v>23</v>
      </c>
      <c r="P792" s="2" t="s">
        <v>2371</v>
      </c>
      <c r="Q792" s="2">
        <v>3</v>
      </c>
      <c r="R792" s="2" t="s">
        <v>24</v>
      </c>
      <c r="S792" t="str">
        <f t="shared" si="64"/>
        <v>Fri</v>
      </c>
      <c r="T792" t="str">
        <f>VLOOKUP(A792,Status!$A$2:$B$1867,2,FALSE)</f>
        <v>Completed</v>
      </c>
    </row>
    <row r="793" spans="1:20" x14ac:dyDescent="0.3">
      <c r="A793" s="2" t="s">
        <v>1156</v>
      </c>
      <c r="B793" s="3">
        <v>45807.422893518517</v>
      </c>
      <c r="C793" s="2" t="s">
        <v>1038</v>
      </c>
      <c r="D793" s="2" t="s">
        <v>151</v>
      </c>
      <c r="E793" s="2" t="s">
        <v>81</v>
      </c>
      <c r="F793" s="4">
        <v>15000</v>
      </c>
      <c r="G793" s="5">
        <v>2</v>
      </c>
      <c r="H793" s="6">
        <v>0</v>
      </c>
      <c r="I793" s="7">
        <f t="shared" si="60"/>
        <v>30000</v>
      </c>
      <c r="J793" s="7">
        <f t="shared" si="61"/>
        <v>0</v>
      </c>
      <c r="K793" s="7">
        <f t="shared" si="62"/>
        <v>30000</v>
      </c>
      <c r="L793" s="4">
        <v>68000</v>
      </c>
      <c r="M793" s="7">
        <f t="shared" si="63"/>
        <v>98000</v>
      </c>
      <c r="N793" s="2" t="s">
        <v>59</v>
      </c>
      <c r="O793" t="s">
        <v>23</v>
      </c>
      <c r="P793" s="2" t="s">
        <v>2369</v>
      </c>
      <c r="Q793" s="2">
        <v>4</v>
      </c>
      <c r="R793" s="2" t="s">
        <v>24</v>
      </c>
      <c r="S793" t="str">
        <f t="shared" si="64"/>
        <v>Fri</v>
      </c>
      <c r="T793" t="str">
        <f>VLOOKUP(A793,Status!$A$2:$B$1867,2,FALSE)</f>
        <v>Completed</v>
      </c>
    </row>
    <row r="794" spans="1:20" x14ac:dyDescent="0.3">
      <c r="A794" s="2" t="s">
        <v>1157</v>
      </c>
      <c r="B794" s="3">
        <v>45807.462673611109</v>
      </c>
      <c r="C794" s="2" t="s">
        <v>407</v>
      </c>
      <c r="D794" s="2" t="s">
        <v>124</v>
      </c>
      <c r="E794" s="2" t="s">
        <v>100</v>
      </c>
      <c r="F794" s="4">
        <v>10000</v>
      </c>
      <c r="G794" s="5">
        <v>0.4</v>
      </c>
      <c r="H794" s="6">
        <v>0</v>
      </c>
      <c r="I794" s="7">
        <f t="shared" si="60"/>
        <v>4000</v>
      </c>
      <c r="J794" s="7">
        <f t="shared" si="61"/>
        <v>0</v>
      </c>
      <c r="K794" s="7">
        <f t="shared" si="62"/>
        <v>4000</v>
      </c>
      <c r="L794" s="4">
        <v>59000</v>
      </c>
      <c r="M794" s="7">
        <f t="shared" si="63"/>
        <v>63000</v>
      </c>
      <c r="N794" s="2" t="s">
        <v>59</v>
      </c>
      <c r="O794" t="s">
        <v>23</v>
      </c>
      <c r="P794" s="2" t="s">
        <v>2368</v>
      </c>
      <c r="Q794" s="2">
        <v>4</v>
      </c>
      <c r="R794" s="2" t="s">
        <v>24</v>
      </c>
      <c r="S794" t="str">
        <f t="shared" si="64"/>
        <v>Fri</v>
      </c>
      <c r="T794" t="str">
        <f>VLOOKUP(A794,Status!$A$2:$B$1867,2,FALSE)</f>
        <v>Completed</v>
      </c>
    </row>
    <row r="795" spans="1:20" x14ac:dyDescent="0.3">
      <c r="A795" s="2" t="s">
        <v>1158</v>
      </c>
      <c r="B795" s="3">
        <v>45807.490277777782</v>
      </c>
      <c r="C795" s="2" t="s">
        <v>548</v>
      </c>
      <c r="D795" s="2" t="s">
        <v>165</v>
      </c>
      <c r="E795" s="2" t="s">
        <v>21</v>
      </c>
      <c r="F795" s="4">
        <v>10000</v>
      </c>
      <c r="G795" s="5">
        <v>1.5</v>
      </c>
      <c r="H795" s="6">
        <v>0</v>
      </c>
      <c r="I795" s="7">
        <f t="shared" si="60"/>
        <v>15000</v>
      </c>
      <c r="J795" s="7">
        <f t="shared" si="61"/>
        <v>0</v>
      </c>
      <c r="K795" s="7">
        <f t="shared" si="62"/>
        <v>15000</v>
      </c>
      <c r="L795" s="4">
        <v>49000</v>
      </c>
      <c r="M795" s="7">
        <f t="shared" si="63"/>
        <v>64000</v>
      </c>
      <c r="N795" s="2" t="s">
        <v>34</v>
      </c>
      <c r="O795" t="s">
        <v>70</v>
      </c>
      <c r="P795" s="2" t="s">
        <v>2366</v>
      </c>
      <c r="Q795" s="2">
        <v>3</v>
      </c>
      <c r="R795" s="2" t="s">
        <v>24</v>
      </c>
      <c r="S795" t="str">
        <f t="shared" si="64"/>
        <v>Fri</v>
      </c>
      <c r="T795" t="str">
        <f>VLOOKUP(A795,Status!$A$2:$B$1867,2,FALSE)</f>
        <v>Returned</v>
      </c>
    </row>
    <row r="796" spans="1:20" x14ac:dyDescent="0.3">
      <c r="A796" s="2" t="s">
        <v>1159</v>
      </c>
      <c r="B796" s="3">
        <v>45807.525185185194</v>
      </c>
      <c r="C796" s="2" t="s">
        <v>589</v>
      </c>
      <c r="D796" s="2" t="s">
        <v>57</v>
      </c>
      <c r="E796" s="2" t="s">
        <v>42</v>
      </c>
      <c r="F796" s="4">
        <v>40000</v>
      </c>
      <c r="G796" s="5">
        <v>1.2</v>
      </c>
      <c r="H796" s="6">
        <v>0</v>
      </c>
      <c r="I796" s="7">
        <f t="shared" si="60"/>
        <v>48000</v>
      </c>
      <c r="J796" s="7">
        <f t="shared" si="61"/>
        <v>0</v>
      </c>
      <c r="K796" s="7">
        <f t="shared" si="62"/>
        <v>48000</v>
      </c>
      <c r="L796" s="4">
        <v>26000</v>
      </c>
      <c r="M796" s="7">
        <f t="shared" si="63"/>
        <v>74000</v>
      </c>
      <c r="N796" s="2" t="s">
        <v>34</v>
      </c>
      <c r="O796" t="s">
        <v>23</v>
      </c>
      <c r="P796" s="2" t="s">
        <v>2367</v>
      </c>
      <c r="Q796" s="2">
        <v>3</v>
      </c>
      <c r="R796" s="2" t="s">
        <v>24</v>
      </c>
      <c r="S796" t="str">
        <f t="shared" si="64"/>
        <v>Fri</v>
      </c>
      <c r="T796" t="str">
        <f>VLOOKUP(A796,Status!$A$2:$B$1867,2,FALSE)</f>
        <v>Completed</v>
      </c>
    </row>
    <row r="797" spans="1:20" x14ac:dyDescent="0.3">
      <c r="A797" s="2" t="s">
        <v>1160</v>
      </c>
      <c r="B797" s="3">
        <v>45807.526180555556</v>
      </c>
      <c r="C797" s="2" t="s">
        <v>635</v>
      </c>
      <c r="D797" s="2" t="s">
        <v>236</v>
      </c>
      <c r="E797" s="2" t="s">
        <v>81</v>
      </c>
      <c r="F797" s="4">
        <v>15000</v>
      </c>
      <c r="G797" s="5">
        <v>2.2999999999999998</v>
      </c>
      <c r="H797" s="6">
        <v>0</v>
      </c>
      <c r="I797" s="7">
        <f t="shared" si="60"/>
        <v>34500</v>
      </c>
      <c r="J797" s="7">
        <f t="shared" si="61"/>
        <v>0</v>
      </c>
      <c r="K797" s="7">
        <f t="shared" si="62"/>
        <v>34500</v>
      </c>
      <c r="L797" s="4">
        <v>80000</v>
      </c>
      <c r="M797" s="7">
        <f t="shared" si="63"/>
        <v>114500</v>
      </c>
      <c r="N797" s="2" t="s">
        <v>29</v>
      </c>
      <c r="O797" t="s">
        <v>23</v>
      </c>
      <c r="P797" s="2" t="s">
        <v>2371</v>
      </c>
      <c r="Q797" s="2">
        <v>1</v>
      </c>
      <c r="R797" s="2" t="s">
        <v>24</v>
      </c>
      <c r="S797" t="str">
        <f t="shared" si="64"/>
        <v>Fri</v>
      </c>
      <c r="T797" t="str">
        <f>VLOOKUP(A797,Status!$A$2:$B$1867,2,FALSE)</f>
        <v>Completed</v>
      </c>
    </row>
    <row r="798" spans="1:20" x14ac:dyDescent="0.3">
      <c r="A798" s="2" t="s">
        <v>1161</v>
      </c>
      <c r="B798" s="3">
        <v>45807.533113425918</v>
      </c>
      <c r="C798" s="2" t="s">
        <v>344</v>
      </c>
      <c r="D798" s="2" t="s">
        <v>62</v>
      </c>
      <c r="E798" s="2" t="s">
        <v>21</v>
      </c>
      <c r="F798" s="4">
        <v>10000</v>
      </c>
      <c r="G798" s="5">
        <v>1.7</v>
      </c>
      <c r="H798" s="6">
        <v>0</v>
      </c>
      <c r="I798" s="7">
        <f t="shared" si="60"/>
        <v>17000</v>
      </c>
      <c r="J798" s="7">
        <f t="shared" si="61"/>
        <v>0</v>
      </c>
      <c r="K798" s="7">
        <f t="shared" si="62"/>
        <v>17000</v>
      </c>
      <c r="L798" s="4">
        <v>59000</v>
      </c>
      <c r="M798" s="7">
        <f t="shared" si="63"/>
        <v>76000</v>
      </c>
      <c r="N798" s="2" t="s">
        <v>34</v>
      </c>
      <c r="O798" t="s">
        <v>23</v>
      </c>
      <c r="P798" s="2" t="s">
        <v>2366</v>
      </c>
      <c r="Q798" s="2">
        <v>5</v>
      </c>
      <c r="R798" s="2" t="s">
        <v>24</v>
      </c>
      <c r="S798" t="str">
        <f t="shared" si="64"/>
        <v>Fri</v>
      </c>
      <c r="T798" t="str">
        <f>VLOOKUP(A798,Status!$A$2:$B$1867,2,FALSE)</f>
        <v>Completed</v>
      </c>
    </row>
    <row r="799" spans="1:20" x14ac:dyDescent="0.3">
      <c r="A799" s="2" t="s">
        <v>1162</v>
      </c>
      <c r="B799" s="3">
        <v>45807.57240740741</v>
      </c>
      <c r="C799" s="2" t="s">
        <v>428</v>
      </c>
      <c r="D799" s="2" t="s">
        <v>366</v>
      </c>
      <c r="E799" s="2" t="s">
        <v>183</v>
      </c>
      <c r="F799" s="4">
        <v>11000</v>
      </c>
      <c r="G799" s="5">
        <v>1</v>
      </c>
      <c r="H799" s="6">
        <v>0</v>
      </c>
      <c r="I799" s="7">
        <f t="shared" si="60"/>
        <v>11000</v>
      </c>
      <c r="J799" s="7">
        <f t="shared" si="61"/>
        <v>0</v>
      </c>
      <c r="K799" s="7">
        <f t="shared" si="62"/>
        <v>11000</v>
      </c>
      <c r="L799" s="4">
        <v>21000</v>
      </c>
      <c r="M799" s="7">
        <f t="shared" si="63"/>
        <v>32000</v>
      </c>
      <c r="N799" s="2" t="s">
        <v>34</v>
      </c>
      <c r="O799" t="s">
        <v>23</v>
      </c>
      <c r="P799" s="2" t="s">
        <v>2369</v>
      </c>
      <c r="Q799" s="2">
        <v>2</v>
      </c>
      <c r="R799" s="2" t="s">
        <v>24</v>
      </c>
      <c r="S799" t="str">
        <f t="shared" si="64"/>
        <v>Fri</v>
      </c>
      <c r="T799" t="str">
        <f>VLOOKUP(A799,Status!$A$2:$B$1867,2,FALSE)</f>
        <v>Completed</v>
      </c>
    </row>
    <row r="800" spans="1:20" x14ac:dyDescent="0.3">
      <c r="A800" s="2" t="s">
        <v>1163</v>
      </c>
      <c r="B800" s="3">
        <v>45807.581770833327</v>
      </c>
      <c r="C800" s="2" t="s">
        <v>1164</v>
      </c>
      <c r="D800" s="2" t="s">
        <v>161</v>
      </c>
      <c r="E800" s="2" t="s">
        <v>21</v>
      </c>
      <c r="F800" s="4">
        <v>10000</v>
      </c>
      <c r="G800" s="5">
        <v>1.8</v>
      </c>
      <c r="H800" s="6">
        <v>0</v>
      </c>
      <c r="I800" s="7">
        <f t="shared" si="60"/>
        <v>18000</v>
      </c>
      <c r="J800" s="7">
        <f t="shared" si="61"/>
        <v>0</v>
      </c>
      <c r="K800" s="7">
        <f t="shared" si="62"/>
        <v>18000</v>
      </c>
      <c r="L800" s="4">
        <v>46000</v>
      </c>
      <c r="M800" s="7">
        <f t="shared" si="63"/>
        <v>64000</v>
      </c>
      <c r="N800" s="2" t="s">
        <v>34</v>
      </c>
      <c r="O800" t="s">
        <v>23</v>
      </c>
      <c r="P800" s="2" t="s">
        <v>2369</v>
      </c>
      <c r="Q800" s="2">
        <v>2</v>
      </c>
      <c r="R800" s="2" t="s">
        <v>24</v>
      </c>
      <c r="S800" t="str">
        <f t="shared" si="64"/>
        <v>Fri</v>
      </c>
      <c r="T800" t="str">
        <f>VLOOKUP(A800,Status!$A$2:$B$1867,2,FALSE)</f>
        <v>Completed</v>
      </c>
    </row>
    <row r="801" spans="1:20" x14ac:dyDescent="0.3">
      <c r="A801" s="2" t="s">
        <v>1165</v>
      </c>
      <c r="B801" s="3">
        <v>45807.624131944453</v>
      </c>
      <c r="C801" s="2" t="s">
        <v>221</v>
      </c>
      <c r="D801" s="2" t="s">
        <v>186</v>
      </c>
      <c r="E801" s="2" t="s">
        <v>33</v>
      </c>
      <c r="F801" s="4">
        <v>20000</v>
      </c>
      <c r="G801" s="5">
        <v>0.9</v>
      </c>
      <c r="H801" s="6">
        <v>0</v>
      </c>
      <c r="I801" s="7">
        <f t="shared" si="60"/>
        <v>18000</v>
      </c>
      <c r="J801" s="7">
        <f t="shared" si="61"/>
        <v>0</v>
      </c>
      <c r="K801" s="7">
        <f t="shared" si="62"/>
        <v>18000</v>
      </c>
      <c r="L801" s="4">
        <v>87000</v>
      </c>
      <c r="M801" s="7">
        <f t="shared" si="63"/>
        <v>105000</v>
      </c>
      <c r="N801" s="2" t="s">
        <v>22</v>
      </c>
      <c r="O801" t="s">
        <v>116</v>
      </c>
      <c r="P801" s="2" t="s">
        <v>2366</v>
      </c>
      <c r="Q801" s="2">
        <v>1</v>
      </c>
      <c r="R801" s="2" t="s">
        <v>24</v>
      </c>
      <c r="S801" t="str">
        <f t="shared" si="64"/>
        <v>Fri</v>
      </c>
      <c r="T801" t="str">
        <f>VLOOKUP(A801,Status!$A$2:$B$1867,2,FALSE)</f>
        <v>Cancelled</v>
      </c>
    </row>
    <row r="802" spans="1:20" x14ac:dyDescent="0.3">
      <c r="A802" s="2" t="s">
        <v>1166</v>
      </c>
      <c r="B802" s="3">
        <v>45807.62605324074</v>
      </c>
      <c r="C802" s="2" t="s">
        <v>732</v>
      </c>
      <c r="D802" s="2" t="s">
        <v>180</v>
      </c>
      <c r="E802" s="2" t="s">
        <v>21</v>
      </c>
      <c r="F802" s="4">
        <v>10000</v>
      </c>
      <c r="G802" s="5">
        <v>1.7</v>
      </c>
      <c r="H802" s="6">
        <v>0</v>
      </c>
      <c r="I802" s="7">
        <f t="shared" si="60"/>
        <v>17000</v>
      </c>
      <c r="J802" s="7">
        <f t="shared" si="61"/>
        <v>0</v>
      </c>
      <c r="K802" s="7">
        <f t="shared" si="62"/>
        <v>17000</v>
      </c>
      <c r="L802" s="4">
        <v>57000</v>
      </c>
      <c r="M802" s="7">
        <f t="shared" si="63"/>
        <v>74000</v>
      </c>
      <c r="N802" s="2" t="s">
        <v>22</v>
      </c>
      <c r="O802" t="s">
        <v>23</v>
      </c>
      <c r="P802" s="2" t="s">
        <v>2366</v>
      </c>
      <c r="Q802" s="2">
        <v>5</v>
      </c>
      <c r="R802" s="2" t="s">
        <v>24</v>
      </c>
      <c r="S802" t="str">
        <f t="shared" si="64"/>
        <v>Fri</v>
      </c>
      <c r="T802" t="str">
        <f>VLOOKUP(A802,Status!$A$2:$B$1867,2,FALSE)</f>
        <v>Completed</v>
      </c>
    </row>
    <row r="803" spans="1:20" x14ac:dyDescent="0.3">
      <c r="A803" s="2" t="s">
        <v>1167</v>
      </c>
      <c r="B803" s="3">
        <v>45807.713807870372</v>
      </c>
      <c r="C803" s="2" t="s">
        <v>795</v>
      </c>
      <c r="D803" s="2" t="s">
        <v>45</v>
      </c>
      <c r="E803" s="2" t="s">
        <v>76</v>
      </c>
      <c r="F803" s="4">
        <v>45000</v>
      </c>
      <c r="G803" s="5">
        <v>1.8</v>
      </c>
      <c r="H803" s="6">
        <v>0</v>
      </c>
      <c r="I803" s="7">
        <f t="shared" si="60"/>
        <v>81000</v>
      </c>
      <c r="J803" s="7">
        <f t="shared" si="61"/>
        <v>0</v>
      </c>
      <c r="K803" s="7">
        <f t="shared" si="62"/>
        <v>81000</v>
      </c>
      <c r="L803" s="4">
        <v>43000</v>
      </c>
      <c r="M803" s="7">
        <f t="shared" si="63"/>
        <v>124000</v>
      </c>
      <c r="N803" s="2" t="s">
        <v>29</v>
      </c>
      <c r="O803" t="s">
        <v>70</v>
      </c>
      <c r="P803" s="2" t="s">
        <v>2369</v>
      </c>
      <c r="Q803" s="2">
        <v>4</v>
      </c>
      <c r="R803" s="2" t="s">
        <v>24</v>
      </c>
      <c r="S803" t="str">
        <f t="shared" si="64"/>
        <v>Fri</v>
      </c>
      <c r="T803" t="str">
        <f>VLOOKUP(A803,Status!$A$2:$B$1867,2,FALSE)</f>
        <v>Returned</v>
      </c>
    </row>
    <row r="804" spans="1:20" x14ac:dyDescent="0.3">
      <c r="A804" s="2" t="s">
        <v>1168</v>
      </c>
      <c r="B804" s="3">
        <v>45807.790937500002</v>
      </c>
      <c r="C804" s="2" t="s">
        <v>214</v>
      </c>
      <c r="D804" s="2" t="s">
        <v>45</v>
      </c>
      <c r="E804" s="2" t="s">
        <v>50</v>
      </c>
      <c r="F804" s="4">
        <v>26000</v>
      </c>
      <c r="G804" s="5">
        <v>1.6</v>
      </c>
      <c r="H804" s="6">
        <v>0</v>
      </c>
      <c r="I804" s="7">
        <f t="shared" si="60"/>
        <v>41600</v>
      </c>
      <c r="J804" s="7">
        <f t="shared" si="61"/>
        <v>0</v>
      </c>
      <c r="K804" s="7">
        <f t="shared" si="62"/>
        <v>41600</v>
      </c>
      <c r="L804" s="4">
        <v>43000</v>
      </c>
      <c r="M804" s="7">
        <f t="shared" si="63"/>
        <v>84600</v>
      </c>
      <c r="N804" s="2" t="s">
        <v>22</v>
      </c>
      <c r="O804" t="s">
        <v>116</v>
      </c>
      <c r="P804" s="2" t="s">
        <v>2369</v>
      </c>
      <c r="Q804" s="2">
        <v>2</v>
      </c>
      <c r="R804" s="2" t="s">
        <v>24</v>
      </c>
      <c r="S804" t="str">
        <f t="shared" si="64"/>
        <v>Fri</v>
      </c>
      <c r="T804" t="str">
        <f>VLOOKUP(A804,Status!$A$2:$B$1867,2,FALSE)</f>
        <v>Cancelled</v>
      </c>
    </row>
    <row r="805" spans="1:20" x14ac:dyDescent="0.3">
      <c r="A805" s="2" t="s">
        <v>1168</v>
      </c>
      <c r="B805" s="3">
        <v>45807.790937500002</v>
      </c>
      <c r="C805" s="2" t="s">
        <v>214</v>
      </c>
      <c r="D805" s="2" t="s">
        <v>45</v>
      </c>
      <c r="E805" s="2" t="s">
        <v>66</v>
      </c>
      <c r="F805" s="4">
        <v>46000</v>
      </c>
      <c r="G805" s="5">
        <v>0.3</v>
      </c>
      <c r="H805" s="6">
        <v>0</v>
      </c>
      <c r="I805" s="7">
        <f t="shared" si="60"/>
        <v>13800</v>
      </c>
      <c r="J805" s="7">
        <f t="shared" si="61"/>
        <v>0</v>
      </c>
      <c r="K805" s="7">
        <f t="shared" si="62"/>
        <v>13800</v>
      </c>
      <c r="L805" s="4">
        <v>0</v>
      </c>
      <c r="M805" s="7">
        <f t="shared" si="63"/>
        <v>13800</v>
      </c>
      <c r="N805" s="2" t="s">
        <v>22</v>
      </c>
      <c r="O805" t="s">
        <v>116</v>
      </c>
      <c r="P805" s="2" t="s">
        <v>2369</v>
      </c>
      <c r="Q805" s="2">
        <v>2</v>
      </c>
      <c r="R805" s="2" t="s">
        <v>24</v>
      </c>
      <c r="S805" t="str">
        <f t="shared" si="64"/>
        <v>Fri</v>
      </c>
      <c r="T805" t="str">
        <f>VLOOKUP(A805,Status!$A$2:$B$1867,2,FALSE)</f>
        <v>Cancelled</v>
      </c>
    </row>
    <row r="806" spans="1:20" x14ac:dyDescent="0.3">
      <c r="A806" s="2" t="s">
        <v>1169</v>
      </c>
      <c r="B806" s="3">
        <v>45807.807500000003</v>
      </c>
      <c r="C806" s="2" t="s">
        <v>1170</v>
      </c>
      <c r="D806" s="2" t="s">
        <v>161</v>
      </c>
      <c r="E806" s="2" t="s">
        <v>76</v>
      </c>
      <c r="F806" s="4">
        <v>45000</v>
      </c>
      <c r="G806" s="5">
        <v>0.5</v>
      </c>
      <c r="H806" s="6">
        <v>0</v>
      </c>
      <c r="I806" s="7">
        <f t="shared" si="60"/>
        <v>22500</v>
      </c>
      <c r="J806" s="7">
        <f t="shared" si="61"/>
        <v>0</v>
      </c>
      <c r="K806" s="7">
        <f t="shared" si="62"/>
        <v>22500</v>
      </c>
      <c r="L806" s="4">
        <v>46000</v>
      </c>
      <c r="M806" s="7">
        <f t="shared" si="63"/>
        <v>68500</v>
      </c>
      <c r="N806" s="2" t="s">
        <v>29</v>
      </c>
      <c r="O806" t="s">
        <v>23</v>
      </c>
      <c r="P806" s="2" t="s">
        <v>2366</v>
      </c>
      <c r="Q806" s="2">
        <v>2</v>
      </c>
      <c r="R806" s="2" t="s">
        <v>24</v>
      </c>
      <c r="S806" t="str">
        <f t="shared" si="64"/>
        <v>Fri</v>
      </c>
      <c r="T806" t="str">
        <f>VLOOKUP(A806,Status!$A$2:$B$1867,2,FALSE)</f>
        <v>Completed</v>
      </c>
    </row>
    <row r="807" spans="1:20" x14ac:dyDescent="0.3">
      <c r="A807" s="2" t="s">
        <v>1171</v>
      </c>
      <c r="B807" s="3">
        <v>45807.819224537037</v>
      </c>
      <c r="C807" s="2" t="s">
        <v>203</v>
      </c>
      <c r="D807" s="2" t="s">
        <v>45</v>
      </c>
      <c r="E807" s="2" t="s">
        <v>58</v>
      </c>
      <c r="F807" s="4">
        <v>17500</v>
      </c>
      <c r="G807" s="5">
        <v>1.7</v>
      </c>
      <c r="H807" s="6">
        <v>0</v>
      </c>
      <c r="I807" s="7">
        <f t="shared" si="60"/>
        <v>29750</v>
      </c>
      <c r="J807" s="7">
        <f t="shared" si="61"/>
        <v>0</v>
      </c>
      <c r="K807" s="7">
        <f t="shared" si="62"/>
        <v>29750</v>
      </c>
      <c r="L807" s="4">
        <v>43000</v>
      </c>
      <c r="M807" s="7">
        <f t="shared" si="63"/>
        <v>72750</v>
      </c>
      <c r="N807" s="2" t="s">
        <v>22</v>
      </c>
      <c r="O807" t="s">
        <v>70</v>
      </c>
      <c r="P807" s="2" t="s">
        <v>2367</v>
      </c>
      <c r="Q807" s="2">
        <v>3</v>
      </c>
      <c r="R807" s="2" t="s">
        <v>24</v>
      </c>
      <c r="S807" t="str">
        <f t="shared" si="64"/>
        <v>Fri</v>
      </c>
      <c r="T807" t="str">
        <f>VLOOKUP(A807,Status!$A$2:$B$1867,2,FALSE)</f>
        <v>Returned</v>
      </c>
    </row>
    <row r="808" spans="1:20" x14ac:dyDescent="0.3">
      <c r="A808" s="2" t="s">
        <v>1172</v>
      </c>
      <c r="B808" s="3">
        <v>45807.915937500002</v>
      </c>
      <c r="C808" s="2" t="s">
        <v>1082</v>
      </c>
      <c r="D808" s="2" t="s">
        <v>151</v>
      </c>
      <c r="E808" s="2" t="s">
        <v>66</v>
      </c>
      <c r="F808" s="4">
        <v>46000</v>
      </c>
      <c r="G808" s="5">
        <v>0.4</v>
      </c>
      <c r="H808" s="6">
        <v>0</v>
      </c>
      <c r="I808" s="7">
        <f t="shared" si="60"/>
        <v>18400</v>
      </c>
      <c r="J808" s="7">
        <f t="shared" si="61"/>
        <v>0</v>
      </c>
      <c r="K808" s="7">
        <f t="shared" si="62"/>
        <v>18400</v>
      </c>
      <c r="L808" s="4">
        <v>68000</v>
      </c>
      <c r="M808" s="7">
        <f t="shared" si="63"/>
        <v>86400</v>
      </c>
      <c r="N808" s="2" t="s">
        <v>34</v>
      </c>
      <c r="O808" t="s">
        <v>23</v>
      </c>
      <c r="P808" s="2" t="s">
        <v>2371</v>
      </c>
      <c r="Q808" s="2">
        <v>5</v>
      </c>
      <c r="R808" s="2" t="s">
        <v>35</v>
      </c>
      <c r="S808" t="str">
        <f t="shared" si="64"/>
        <v>Fri</v>
      </c>
      <c r="T808" t="str">
        <f>VLOOKUP(A808,Status!$A$2:$B$1867,2,FALSE)</f>
        <v>Completed</v>
      </c>
    </row>
    <row r="809" spans="1:20" x14ac:dyDescent="0.3">
      <c r="A809" s="2" t="s">
        <v>1173</v>
      </c>
      <c r="B809" s="3">
        <v>45808.350416666668</v>
      </c>
      <c r="C809" s="2" t="s">
        <v>126</v>
      </c>
      <c r="D809" s="2" t="s">
        <v>32</v>
      </c>
      <c r="E809" s="2" t="s">
        <v>171</v>
      </c>
      <c r="F809" s="4">
        <v>12000</v>
      </c>
      <c r="G809" s="5">
        <v>0.9</v>
      </c>
      <c r="H809" s="6">
        <v>0</v>
      </c>
      <c r="I809" s="7">
        <f t="shared" si="60"/>
        <v>10800</v>
      </c>
      <c r="J809" s="7">
        <f t="shared" si="61"/>
        <v>0</v>
      </c>
      <c r="K809" s="7">
        <f t="shared" si="62"/>
        <v>10800</v>
      </c>
      <c r="L809" s="4">
        <v>76000</v>
      </c>
      <c r="M809" s="7">
        <f t="shared" si="63"/>
        <v>86800</v>
      </c>
      <c r="N809" s="2" t="s">
        <v>22</v>
      </c>
      <c r="O809" t="s">
        <v>23</v>
      </c>
      <c r="P809" s="2" t="s">
        <v>2367</v>
      </c>
      <c r="Q809" s="2">
        <v>2</v>
      </c>
      <c r="R809" s="2" t="s">
        <v>24</v>
      </c>
      <c r="S809" t="str">
        <f t="shared" si="64"/>
        <v>Sat</v>
      </c>
      <c r="T809" t="str">
        <f>VLOOKUP(A809,Status!$A$2:$B$1867,2,FALSE)</f>
        <v>Completed</v>
      </c>
    </row>
    <row r="810" spans="1:20" x14ac:dyDescent="0.3">
      <c r="A810" s="2" t="s">
        <v>1174</v>
      </c>
      <c r="B810" s="3">
        <v>45808.447708333333</v>
      </c>
      <c r="C810" s="2" t="s">
        <v>713</v>
      </c>
      <c r="D810" s="2" t="s">
        <v>53</v>
      </c>
      <c r="E810" s="2" t="s">
        <v>96</v>
      </c>
      <c r="F810" s="4">
        <v>9500</v>
      </c>
      <c r="G810" s="5">
        <v>1.2</v>
      </c>
      <c r="H810" s="6">
        <v>0</v>
      </c>
      <c r="I810" s="7">
        <f t="shared" si="60"/>
        <v>11400</v>
      </c>
      <c r="J810" s="7">
        <f t="shared" si="61"/>
        <v>0</v>
      </c>
      <c r="K810" s="7">
        <f t="shared" si="62"/>
        <v>11400</v>
      </c>
      <c r="L810" s="4">
        <v>80000</v>
      </c>
      <c r="M810" s="7">
        <f t="shared" si="63"/>
        <v>91400</v>
      </c>
      <c r="N810" s="2" t="s">
        <v>22</v>
      </c>
      <c r="O810" t="s">
        <v>23</v>
      </c>
      <c r="P810" s="2" t="s">
        <v>2366</v>
      </c>
      <c r="Q810" s="2">
        <v>1</v>
      </c>
      <c r="R810" s="2" t="s">
        <v>24</v>
      </c>
      <c r="S810" t="str">
        <f t="shared" si="64"/>
        <v>Sat</v>
      </c>
      <c r="T810" t="str">
        <f>VLOOKUP(A810,Status!$A$2:$B$1867,2,FALSE)</f>
        <v>Completed</v>
      </c>
    </row>
    <row r="811" spans="1:20" x14ac:dyDescent="0.3">
      <c r="A811" s="2" t="s">
        <v>1175</v>
      </c>
      <c r="B811" s="3">
        <v>45808.44935185185</v>
      </c>
      <c r="C811" s="2" t="s">
        <v>158</v>
      </c>
      <c r="D811" s="2" t="s">
        <v>41</v>
      </c>
      <c r="E811" s="2" t="s">
        <v>144</v>
      </c>
      <c r="F811" s="4">
        <v>10000</v>
      </c>
      <c r="G811" s="5">
        <v>1</v>
      </c>
      <c r="H811" s="6">
        <v>0</v>
      </c>
      <c r="I811" s="7">
        <f t="shared" si="60"/>
        <v>10000</v>
      </c>
      <c r="J811" s="7">
        <f t="shared" si="61"/>
        <v>0</v>
      </c>
      <c r="K811" s="7">
        <f t="shared" si="62"/>
        <v>10000</v>
      </c>
      <c r="L811" s="4">
        <v>93000</v>
      </c>
      <c r="M811" s="7">
        <f t="shared" si="63"/>
        <v>103000</v>
      </c>
      <c r="N811" s="2" t="s">
        <v>22</v>
      </c>
      <c r="O811" t="s">
        <v>116</v>
      </c>
      <c r="P811" s="2" t="s">
        <v>2371</v>
      </c>
      <c r="Q811" s="2">
        <v>2</v>
      </c>
      <c r="R811" s="2" t="s">
        <v>24</v>
      </c>
      <c r="S811" t="str">
        <f t="shared" si="64"/>
        <v>Sat</v>
      </c>
      <c r="T811" t="str">
        <f>VLOOKUP(A811,Status!$A$2:$B$1867,2,FALSE)</f>
        <v>Cancelled</v>
      </c>
    </row>
    <row r="812" spans="1:20" x14ac:dyDescent="0.3">
      <c r="A812" s="2" t="s">
        <v>1176</v>
      </c>
      <c r="B812" s="3">
        <v>45808.464502314811</v>
      </c>
      <c r="C812" s="2" t="s">
        <v>461</v>
      </c>
      <c r="D812" s="2" t="s">
        <v>109</v>
      </c>
      <c r="E812" s="2" t="s">
        <v>54</v>
      </c>
      <c r="F812" s="4">
        <v>14000</v>
      </c>
      <c r="G812" s="5">
        <v>1.4</v>
      </c>
      <c r="H812" s="6">
        <v>0</v>
      </c>
      <c r="I812" s="7">
        <f t="shared" si="60"/>
        <v>19600</v>
      </c>
      <c r="J812" s="7">
        <f t="shared" si="61"/>
        <v>0</v>
      </c>
      <c r="K812" s="7">
        <f t="shared" si="62"/>
        <v>19600</v>
      </c>
      <c r="L812" s="4">
        <v>72000</v>
      </c>
      <c r="M812" s="7">
        <f t="shared" si="63"/>
        <v>91600</v>
      </c>
      <c r="N812" s="2" t="s">
        <v>34</v>
      </c>
      <c r="O812" t="s">
        <v>23</v>
      </c>
      <c r="P812" s="2" t="s">
        <v>2368</v>
      </c>
      <c r="Q812" s="2">
        <v>2</v>
      </c>
      <c r="R812" s="2" t="s">
        <v>24</v>
      </c>
      <c r="S812" t="str">
        <f t="shared" si="64"/>
        <v>Sat</v>
      </c>
      <c r="T812" t="str">
        <f>VLOOKUP(A812,Status!$A$2:$B$1867,2,FALSE)</f>
        <v>Completed</v>
      </c>
    </row>
    <row r="813" spans="1:20" x14ac:dyDescent="0.3">
      <c r="A813" s="2" t="s">
        <v>1177</v>
      </c>
      <c r="B813" s="3">
        <v>45808.485567129632</v>
      </c>
      <c r="C813" s="2" t="s">
        <v>735</v>
      </c>
      <c r="D813" s="2" t="s">
        <v>366</v>
      </c>
      <c r="E813" s="2" t="s">
        <v>100</v>
      </c>
      <c r="F813" s="4">
        <v>10000</v>
      </c>
      <c r="G813" s="5">
        <v>0.6</v>
      </c>
      <c r="H813" s="6">
        <v>0</v>
      </c>
      <c r="I813" s="7">
        <f t="shared" si="60"/>
        <v>6000</v>
      </c>
      <c r="J813" s="7">
        <f t="shared" si="61"/>
        <v>0</v>
      </c>
      <c r="K813" s="7">
        <f t="shared" si="62"/>
        <v>6000</v>
      </c>
      <c r="L813" s="4">
        <v>21000</v>
      </c>
      <c r="M813" s="7">
        <f t="shared" si="63"/>
        <v>27000</v>
      </c>
      <c r="N813" s="2" t="s">
        <v>34</v>
      </c>
      <c r="O813" t="s">
        <v>23</v>
      </c>
      <c r="P813" s="2" t="s">
        <v>2367</v>
      </c>
      <c r="Q813" s="2">
        <v>4</v>
      </c>
      <c r="R813" s="2" t="s">
        <v>24</v>
      </c>
      <c r="S813" t="str">
        <f t="shared" si="64"/>
        <v>Sat</v>
      </c>
      <c r="T813" t="str">
        <f>VLOOKUP(A813,Status!$A$2:$B$1867,2,FALSE)</f>
        <v>Completed</v>
      </c>
    </row>
    <row r="814" spans="1:20" x14ac:dyDescent="0.3">
      <c r="A814" s="2" t="s">
        <v>1178</v>
      </c>
      <c r="B814" s="3">
        <v>45808.502106481479</v>
      </c>
      <c r="C814" s="2" t="s">
        <v>535</v>
      </c>
      <c r="D814" s="2" t="s">
        <v>154</v>
      </c>
      <c r="E814" s="2" t="s">
        <v>42</v>
      </c>
      <c r="F814" s="4">
        <v>40000</v>
      </c>
      <c r="G814" s="5">
        <v>0.4</v>
      </c>
      <c r="H814" s="6">
        <v>0</v>
      </c>
      <c r="I814" s="7">
        <f t="shared" si="60"/>
        <v>16000</v>
      </c>
      <c r="J814" s="7">
        <f t="shared" si="61"/>
        <v>0</v>
      </c>
      <c r="K814" s="7">
        <f t="shared" si="62"/>
        <v>16000</v>
      </c>
      <c r="L814" s="4">
        <v>50000</v>
      </c>
      <c r="M814" s="7">
        <f t="shared" si="63"/>
        <v>66000</v>
      </c>
      <c r="N814" s="2" t="s">
        <v>34</v>
      </c>
      <c r="O814" t="s">
        <v>23</v>
      </c>
      <c r="P814" s="2" t="s">
        <v>2366</v>
      </c>
      <c r="Q814" s="2">
        <v>3</v>
      </c>
      <c r="R814" s="2" t="s">
        <v>24</v>
      </c>
      <c r="S814" t="str">
        <f t="shared" si="64"/>
        <v>Sat</v>
      </c>
      <c r="T814" t="str">
        <f>VLOOKUP(A814,Status!$A$2:$B$1867,2,FALSE)</f>
        <v>Completed</v>
      </c>
    </row>
    <row r="815" spans="1:20" x14ac:dyDescent="0.3">
      <c r="A815" s="2" t="s">
        <v>1179</v>
      </c>
      <c r="B815" s="3">
        <v>45808.547511574077</v>
      </c>
      <c r="C815" s="2" t="s">
        <v>393</v>
      </c>
      <c r="D815" s="2" t="s">
        <v>154</v>
      </c>
      <c r="E815" s="2" t="s">
        <v>103</v>
      </c>
      <c r="F815" s="4">
        <v>55000</v>
      </c>
      <c r="G815" s="5">
        <v>0.6</v>
      </c>
      <c r="H815" s="6">
        <v>0</v>
      </c>
      <c r="I815" s="7">
        <f t="shared" si="60"/>
        <v>33000</v>
      </c>
      <c r="J815" s="7">
        <f t="shared" si="61"/>
        <v>0</v>
      </c>
      <c r="K815" s="7">
        <f t="shared" si="62"/>
        <v>33000</v>
      </c>
      <c r="L815" s="4">
        <v>50000</v>
      </c>
      <c r="M815" s="7">
        <f t="shared" si="63"/>
        <v>83000</v>
      </c>
      <c r="N815" s="2" t="s">
        <v>29</v>
      </c>
      <c r="O815" t="s">
        <v>23</v>
      </c>
      <c r="P815" s="2" t="s">
        <v>2367</v>
      </c>
      <c r="Q815" s="2">
        <v>2</v>
      </c>
      <c r="R815" s="2" t="s">
        <v>24</v>
      </c>
      <c r="S815" t="str">
        <f t="shared" si="64"/>
        <v>Sat</v>
      </c>
      <c r="T815" t="str">
        <f>VLOOKUP(A815,Status!$A$2:$B$1867,2,FALSE)</f>
        <v>Completed</v>
      </c>
    </row>
    <row r="816" spans="1:20" x14ac:dyDescent="0.3">
      <c r="A816" s="2" t="s">
        <v>1180</v>
      </c>
      <c r="B816" s="3">
        <v>45808.581597222219</v>
      </c>
      <c r="C816" s="2" t="s">
        <v>573</v>
      </c>
      <c r="D816" s="2" t="s">
        <v>426</v>
      </c>
      <c r="E816" s="2" t="s">
        <v>81</v>
      </c>
      <c r="F816" s="4">
        <v>15000</v>
      </c>
      <c r="G816" s="5">
        <v>1.9</v>
      </c>
      <c r="H816" s="6">
        <v>0</v>
      </c>
      <c r="I816" s="7">
        <f t="shared" si="60"/>
        <v>28500</v>
      </c>
      <c r="J816" s="7">
        <f t="shared" si="61"/>
        <v>0</v>
      </c>
      <c r="K816" s="7">
        <f t="shared" si="62"/>
        <v>28500</v>
      </c>
      <c r="L816" s="4">
        <v>67000</v>
      </c>
      <c r="M816" s="7">
        <f t="shared" si="63"/>
        <v>95500</v>
      </c>
      <c r="N816" s="2" t="s">
        <v>29</v>
      </c>
      <c r="O816" t="s">
        <v>23</v>
      </c>
      <c r="P816" s="2" t="s">
        <v>2366</v>
      </c>
      <c r="Q816" s="2">
        <v>5</v>
      </c>
      <c r="R816" s="2" t="s">
        <v>24</v>
      </c>
      <c r="S816" t="str">
        <f t="shared" si="64"/>
        <v>Sat</v>
      </c>
      <c r="T816" t="str">
        <f>VLOOKUP(A816,Status!$A$2:$B$1867,2,FALSE)</f>
        <v>Completed</v>
      </c>
    </row>
    <row r="817" spans="1:20" x14ac:dyDescent="0.3">
      <c r="A817" s="2" t="s">
        <v>1181</v>
      </c>
      <c r="B817" s="3">
        <v>45808.65185185185</v>
      </c>
      <c r="C817" s="2" t="s">
        <v>19</v>
      </c>
      <c r="D817" s="2" t="s">
        <v>20</v>
      </c>
      <c r="E817" s="2" t="s">
        <v>76</v>
      </c>
      <c r="F817" s="4">
        <v>45000</v>
      </c>
      <c r="G817" s="5">
        <v>0.6</v>
      </c>
      <c r="H817" s="6">
        <v>0</v>
      </c>
      <c r="I817" s="7">
        <f t="shared" si="60"/>
        <v>27000</v>
      </c>
      <c r="J817" s="7">
        <f t="shared" si="61"/>
        <v>0</v>
      </c>
      <c r="K817" s="7">
        <f t="shared" si="62"/>
        <v>27000</v>
      </c>
      <c r="L817" s="4">
        <v>15000</v>
      </c>
      <c r="M817" s="7">
        <f t="shared" si="63"/>
        <v>42000</v>
      </c>
      <c r="N817" s="2" t="s">
        <v>34</v>
      </c>
      <c r="O817" t="s">
        <v>23</v>
      </c>
      <c r="P817" s="2" t="s">
        <v>2367</v>
      </c>
      <c r="Q817" s="2">
        <v>3</v>
      </c>
      <c r="R817" s="2" t="s">
        <v>24</v>
      </c>
      <c r="S817" t="str">
        <f t="shared" si="64"/>
        <v>Sat</v>
      </c>
      <c r="T817" t="str">
        <f>VLOOKUP(A817,Status!$A$2:$B$1867,2,FALSE)</f>
        <v>Completed</v>
      </c>
    </row>
    <row r="818" spans="1:20" x14ac:dyDescent="0.3">
      <c r="A818" s="2" t="s">
        <v>1182</v>
      </c>
      <c r="B818" s="3">
        <v>45808.680625000001</v>
      </c>
      <c r="C818" s="2" t="s">
        <v>771</v>
      </c>
      <c r="D818" s="2" t="s">
        <v>106</v>
      </c>
      <c r="E818" s="2" t="s">
        <v>81</v>
      </c>
      <c r="F818" s="4">
        <v>15000</v>
      </c>
      <c r="G818" s="5">
        <v>0.3</v>
      </c>
      <c r="H818" s="6">
        <v>0</v>
      </c>
      <c r="I818" s="7">
        <f t="shared" si="60"/>
        <v>4500</v>
      </c>
      <c r="J818" s="7">
        <f t="shared" si="61"/>
        <v>0</v>
      </c>
      <c r="K818" s="7">
        <f t="shared" si="62"/>
        <v>4500</v>
      </c>
      <c r="L818" s="4">
        <v>18000</v>
      </c>
      <c r="M818" s="7">
        <f t="shared" si="63"/>
        <v>22500</v>
      </c>
      <c r="N818" s="2" t="s">
        <v>22</v>
      </c>
      <c r="O818" t="s">
        <v>116</v>
      </c>
      <c r="P818" s="2" t="s">
        <v>2366</v>
      </c>
      <c r="Q818" s="2">
        <v>2</v>
      </c>
      <c r="R818" s="2" t="s">
        <v>24</v>
      </c>
      <c r="S818" t="str">
        <f t="shared" si="64"/>
        <v>Sat</v>
      </c>
      <c r="T818" t="str">
        <f>VLOOKUP(A818,Status!$A$2:$B$1867,2,FALSE)</f>
        <v>Cancelled</v>
      </c>
    </row>
    <row r="819" spans="1:20" x14ac:dyDescent="0.3">
      <c r="A819" s="2" t="s">
        <v>1183</v>
      </c>
      <c r="B819" s="3">
        <v>45808.770243055558</v>
      </c>
      <c r="C819" s="2" t="s">
        <v>114</v>
      </c>
      <c r="D819" s="2" t="s">
        <v>115</v>
      </c>
      <c r="E819" s="2" t="s">
        <v>100</v>
      </c>
      <c r="F819" s="4">
        <v>10000</v>
      </c>
      <c r="G819" s="5">
        <v>0.8</v>
      </c>
      <c r="H819" s="6">
        <v>0</v>
      </c>
      <c r="I819" s="7">
        <f t="shared" si="60"/>
        <v>8000</v>
      </c>
      <c r="J819" s="7">
        <f t="shared" si="61"/>
        <v>0</v>
      </c>
      <c r="K819" s="7">
        <f t="shared" si="62"/>
        <v>8000</v>
      </c>
      <c r="L819" s="4">
        <v>78000</v>
      </c>
      <c r="M819" s="7">
        <f t="shared" si="63"/>
        <v>86000</v>
      </c>
      <c r="N819" s="2" t="s">
        <v>34</v>
      </c>
      <c r="O819" t="s">
        <v>23</v>
      </c>
      <c r="P819" s="2" t="s">
        <v>2366</v>
      </c>
      <c r="Q819" s="2">
        <v>2</v>
      </c>
      <c r="R819" s="2" t="s">
        <v>24</v>
      </c>
      <c r="S819" t="str">
        <f t="shared" si="64"/>
        <v>Sat</v>
      </c>
      <c r="T819" t="str">
        <f>VLOOKUP(A819,Status!$A$2:$B$1867,2,FALSE)</f>
        <v>Completed</v>
      </c>
    </row>
    <row r="820" spans="1:20" x14ac:dyDescent="0.3">
      <c r="A820" s="2" t="s">
        <v>1184</v>
      </c>
      <c r="B820" s="3">
        <v>45809.78087962963</v>
      </c>
      <c r="C820" s="2" t="s">
        <v>592</v>
      </c>
      <c r="D820" s="2" t="s">
        <v>112</v>
      </c>
      <c r="E820" s="2" t="s">
        <v>144</v>
      </c>
      <c r="F820" s="4">
        <v>10000</v>
      </c>
      <c r="G820" s="5">
        <v>0.9</v>
      </c>
      <c r="H820" s="6">
        <v>0</v>
      </c>
      <c r="I820" s="7">
        <f t="shared" si="60"/>
        <v>9000</v>
      </c>
      <c r="J820" s="7">
        <f t="shared" si="61"/>
        <v>0</v>
      </c>
      <c r="K820" s="7">
        <f t="shared" si="62"/>
        <v>9000</v>
      </c>
      <c r="L820" s="4">
        <v>0</v>
      </c>
      <c r="M820" s="7">
        <f t="shared" si="63"/>
        <v>9000</v>
      </c>
      <c r="N820" s="2" t="s">
        <v>34</v>
      </c>
      <c r="O820" t="s">
        <v>23</v>
      </c>
      <c r="P820" s="2" t="s">
        <v>2366</v>
      </c>
      <c r="Q820" s="2">
        <v>1</v>
      </c>
      <c r="R820" s="2" t="s">
        <v>24</v>
      </c>
      <c r="S820" t="str">
        <f t="shared" si="64"/>
        <v>Sun</v>
      </c>
      <c r="T820" t="str">
        <f>VLOOKUP(A820,Status!$A$2:$B$1867,2,FALSE)</f>
        <v>Completed</v>
      </c>
    </row>
    <row r="821" spans="1:20" x14ac:dyDescent="0.3">
      <c r="A821" s="2" t="s">
        <v>1185</v>
      </c>
      <c r="B821" s="3">
        <v>45810.365937499999</v>
      </c>
      <c r="C821" s="2" t="s">
        <v>290</v>
      </c>
      <c r="D821" s="2" t="s">
        <v>154</v>
      </c>
      <c r="E821" s="2" t="s">
        <v>76</v>
      </c>
      <c r="F821" s="4">
        <v>45000</v>
      </c>
      <c r="G821" s="5">
        <v>1.2</v>
      </c>
      <c r="H821" s="6">
        <v>0</v>
      </c>
      <c r="I821" s="7">
        <f t="shared" si="60"/>
        <v>54000</v>
      </c>
      <c r="J821" s="7">
        <f t="shared" si="61"/>
        <v>0</v>
      </c>
      <c r="K821" s="7">
        <f t="shared" si="62"/>
        <v>54000</v>
      </c>
      <c r="L821" s="4">
        <v>50000</v>
      </c>
      <c r="M821" s="7">
        <f t="shared" si="63"/>
        <v>104000</v>
      </c>
      <c r="N821" s="2" t="s">
        <v>29</v>
      </c>
      <c r="O821" t="s">
        <v>70</v>
      </c>
      <c r="P821" s="2" t="s">
        <v>2366</v>
      </c>
      <c r="Q821" s="2">
        <v>1</v>
      </c>
      <c r="R821" s="2" t="s">
        <v>24</v>
      </c>
      <c r="S821" t="str">
        <f t="shared" si="64"/>
        <v>Mon</v>
      </c>
      <c r="T821" t="str">
        <f>VLOOKUP(A821,Status!$A$2:$B$1867,2,FALSE)</f>
        <v>Returned</v>
      </c>
    </row>
    <row r="822" spans="1:20" x14ac:dyDescent="0.3">
      <c r="A822" s="2" t="s">
        <v>1186</v>
      </c>
      <c r="B822" s="3">
        <v>45810.432824074072</v>
      </c>
      <c r="C822" s="2" t="s">
        <v>227</v>
      </c>
      <c r="D822" s="2" t="s">
        <v>180</v>
      </c>
      <c r="E822" s="2" t="s">
        <v>58</v>
      </c>
      <c r="F822" s="4">
        <v>17500</v>
      </c>
      <c r="G822" s="5">
        <v>2</v>
      </c>
      <c r="H822" s="6">
        <v>0</v>
      </c>
      <c r="I822" s="7">
        <f t="shared" si="60"/>
        <v>35000</v>
      </c>
      <c r="J822" s="7">
        <f t="shared" si="61"/>
        <v>0</v>
      </c>
      <c r="K822" s="7">
        <f t="shared" si="62"/>
        <v>35000</v>
      </c>
      <c r="L822" s="4">
        <v>57000</v>
      </c>
      <c r="M822" s="7">
        <f t="shared" si="63"/>
        <v>92000</v>
      </c>
      <c r="N822" s="2" t="s">
        <v>59</v>
      </c>
      <c r="O822" t="s">
        <v>116</v>
      </c>
      <c r="P822" s="2" t="s">
        <v>2369</v>
      </c>
      <c r="Q822" s="2">
        <v>4</v>
      </c>
      <c r="R822" s="2" t="s">
        <v>35</v>
      </c>
      <c r="S822" t="str">
        <f t="shared" si="64"/>
        <v>Mon</v>
      </c>
      <c r="T822" t="str">
        <f>VLOOKUP(A822,Status!$A$2:$B$1867,2,FALSE)</f>
        <v>Cancelled</v>
      </c>
    </row>
    <row r="823" spans="1:20" x14ac:dyDescent="0.3">
      <c r="A823" s="2" t="s">
        <v>1187</v>
      </c>
      <c r="B823" s="3">
        <v>45811.494756944441</v>
      </c>
      <c r="C823" s="2" t="s">
        <v>1054</v>
      </c>
      <c r="D823" s="2" t="s">
        <v>88</v>
      </c>
      <c r="E823" s="2" t="s">
        <v>183</v>
      </c>
      <c r="F823" s="4">
        <v>11000</v>
      </c>
      <c r="G823" s="5">
        <v>1.2</v>
      </c>
      <c r="H823" s="6">
        <v>0</v>
      </c>
      <c r="I823" s="7">
        <f t="shared" si="60"/>
        <v>13200</v>
      </c>
      <c r="J823" s="7">
        <f t="shared" si="61"/>
        <v>0</v>
      </c>
      <c r="K823" s="7">
        <f t="shared" si="62"/>
        <v>13200</v>
      </c>
      <c r="L823" s="4">
        <v>49000</v>
      </c>
      <c r="M823" s="7">
        <f t="shared" si="63"/>
        <v>62200</v>
      </c>
      <c r="N823" s="2" t="s">
        <v>22</v>
      </c>
      <c r="O823" t="s">
        <v>70</v>
      </c>
      <c r="P823" s="2" t="s">
        <v>2371</v>
      </c>
      <c r="Q823" s="2">
        <v>1</v>
      </c>
      <c r="R823" s="2" t="s">
        <v>24</v>
      </c>
      <c r="S823" t="str">
        <f t="shared" si="64"/>
        <v>Tue</v>
      </c>
      <c r="T823" t="str">
        <f>VLOOKUP(A823,Status!$A$2:$B$1867,2,FALSE)</f>
        <v>Returned</v>
      </c>
    </row>
    <row r="824" spans="1:20" x14ac:dyDescent="0.3">
      <c r="A824" s="2" t="s">
        <v>1188</v>
      </c>
      <c r="B824" s="3">
        <v>45812.405150462961</v>
      </c>
      <c r="C824" s="2" t="s">
        <v>387</v>
      </c>
      <c r="D824" s="2" t="s">
        <v>62</v>
      </c>
      <c r="E824" s="2" t="s">
        <v>171</v>
      </c>
      <c r="F824" s="4">
        <v>12000</v>
      </c>
      <c r="G824" s="5">
        <v>1.5</v>
      </c>
      <c r="H824" s="6">
        <v>0</v>
      </c>
      <c r="I824" s="7">
        <f t="shared" si="60"/>
        <v>18000</v>
      </c>
      <c r="J824" s="7">
        <f t="shared" si="61"/>
        <v>0</v>
      </c>
      <c r="K824" s="7">
        <f t="shared" si="62"/>
        <v>18000</v>
      </c>
      <c r="L824" s="4">
        <v>59000</v>
      </c>
      <c r="M824" s="7">
        <f t="shared" si="63"/>
        <v>77000</v>
      </c>
      <c r="N824" s="2" t="s">
        <v>34</v>
      </c>
      <c r="O824" t="s">
        <v>70</v>
      </c>
      <c r="P824" s="2" t="s">
        <v>2369</v>
      </c>
      <c r="Q824" s="2">
        <v>1</v>
      </c>
      <c r="R824" s="2" t="s">
        <v>35</v>
      </c>
      <c r="S824" t="str">
        <f t="shared" si="64"/>
        <v>Wed</v>
      </c>
      <c r="T824" t="str">
        <f>VLOOKUP(A824,Status!$A$2:$B$1867,2,FALSE)</f>
        <v>Returned</v>
      </c>
    </row>
    <row r="825" spans="1:20" x14ac:dyDescent="0.3">
      <c r="A825" s="2" t="s">
        <v>1189</v>
      </c>
      <c r="B825" s="3">
        <v>45812.916493055563</v>
      </c>
      <c r="C825" s="2" t="s">
        <v>1190</v>
      </c>
      <c r="D825" s="2" t="s">
        <v>366</v>
      </c>
      <c r="E825" s="2" t="s">
        <v>33</v>
      </c>
      <c r="F825" s="4">
        <v>20000</v>
      </c>
      <c r="G825" s="5">
        <v>1.3</v>
      </c>
      <c r="H825" s="6">
        <v>0</v>
      </c>
      <c r="I825" s="7">
        <f t="shared" si="60"/>
        <v>26000</v>
      </c>
      <c r="J825" s="7">
        <f t="shared" si="61"/>
        <v>0</v>
      </c>
      <c r="K825" s="7">
        <f t="shared" si="62"/>
        <v>26000</v>
      </c>
      <c r="L825" s="4">
        <v>21000</v>
      </c>
      <c r="M825" s="7">
        <f t="shared" si="63"/>
        <v>47000</v>
      </c>
      <c r="N825" s="2" t="s">
        <v>22</v>
      </c>
      <c r="O825" t="s">
        <v>70</v>
      </c>
      <c r="P825" s="2" t="s">
        <v>2368</v>
      </c>
      <c r="Q825" s="2">
        <v>5</v>
      </c>
      <c r="R825" s="2" t="s">
        <v>24</v>
      </c>
      <c r="S825" t="str">
        <f t="shared" si="64"/>
        <v>Wed</v>
      </c>
      <c r="T825" t="str">
        <f>VLOOKUP(A825,Status!$A$2:$B$1867,2,FALSE)</f>
        <v>Returned</v>
      </c>
    </row>
    <row r="826" spans="1:20" x14ac:dyDescent="0.3">
      <c r="A826" s="2" t="s">
        <v>1191</v>
      </c>
      <c r="B826" s="3">
        <v>45814.092638888891</v>
      </c>
      <c r="C826" s="2" t="s">
        <v>126</v>
      </c>
      <c r="D826" s="2" t="s">
        <v>32</v>
      </c>
      <c r="E826" s="2" t="s">
        <v>66</v>
      </c>
      <c r="F826" s="4">
        <v>46000</v>
      </c>
      <c r="G826" s="5">
        <v>0.9</v>
      </c>
      <c r="H826" s="6">
        <v>5</v>
      </c>
      <c r="I826" s="7">
        <f t="shared" si="60"/>
        <v>41400</v>
      </c>
      <c r="J826" s="7">
        <f t="shared" si="61"/>
        <v>2070</v>
      </c>
      <c r="K826" s="7">
        <f t="shared" si="62"/>
        <v>39330</v>
      </c>
      <c r="L826" s="4">
        <v>76000</v>
      </c>
      <c r="M826" s="7">
        <f t="shared" si="63"/>
        <v>115330</v>
      </c>
      <c r="N826" s="2" t="s">
        <v>22</v>
      </c>
      <c r="O826" t="s">
        <v>23</v>
      </c>
      <c r="P826" s="2" t="s">
        <v>2369</v>
      </c>
      <c r="Q826" s="2">
        <v>5</v>
      </c>
      <c r="R826" s="2" t="s">
        <v>24</v>
      </c>
      <c r="S826" t="str">
        <f t="shared" si="64"/>
        <v>Fri</v>
      </c>
      <c r="T826" t="str">
        <f>VLOOKUP(A826,Status!$A$2:$B$1867,2,FALSE)</f>
        <v>Completed</v>
      </c>
    </row>
    <row r="827" spans="1:20" x14ac:dyDescent="0.3">
      <c r="A827" s="2" t="s">
        <v>1192</v>
      </c>
      <c r="B827" s="3">
        <v>45814.180046296293</v>
      </c>
      <c r="C827" s="2" t="s">
        <v>44</v>
      </c>
      <c r="D827" s="2" t="s">
        <v>45</v>
      </c>
      <c r="E827" s="2" t="s">
        <v>76</v>
      </c>
      <c r="F827" s="4">
        <v>45000</v>
      </c>
      <c r="G827" s="5">
        <v>0.5</v>
      </c>
      <c r="H827" s="6">
        <v>5</v>
      </c>
      <c r="I827" s="7">
        <f t="shared" si="60"/>
        <v>22500</v>
      </c>
      <c r="J827" s="7">
        <f t="shared" si="61"/>
        <v>1125</v>
      </c>
      <c r="K827" s="7">
        <f t="shared" si="62"/>
        <v>21375</v>
      </c>
      <c r="L827" s="4">
        <v>43000</v>
      </c>
      <c r="M827" s="7">
        <f t="shared" si="63"/>
        <v>64375</v>
      </c>
      <c r="N827" s="2" t="s">
        <v>22</v>
      </c>
      <c r="O827" t="s">
        <v>23</v>
      </c>
      <c r="P827" s="2" t="s">
        <v>2371</v>
      </c>
      <c r="Q827" s="2">
        <v>3</v>
      </c>
      <c r="R827" s="2" t="s">
        <v>24</v>
      </c>
      <c r="S827" t="str">
        <f t="shared" si="64"/>
        <v>Fri</v>
      </c>
      <c r="T827" t="str">
        <f>VLOOKUP(A827,Status!$A$2:$B$1867,2,FALSE)</f>
        <v>Completed</v>
      </c>
    </row>
    <row r="828" spans="1:20" x14ac:dyDescent="0.3">
      <c r="A828" s="2" t="s">
        <v>1193</v>
      </c>
      <c r="B828" s="3">
        <v>45814.425983796304</v>
      </c>
      <c r="C828" s="2" t="s">
        <v>907</v>
      </c>
      <c r="D828" s="2" t="s">
        <v>88</v>
      </c>
      <c r="E828" s="2" t="s">
        <v>28</v>
      </c>
      <c r="F828" s="4">
        <v>15000</v>
      </c>
      <c r="G828" s="5">
        <v>0.2</v>
      </c>
      <c r="H828" s="6">
        <v>5</v>
      </c>
      <c r="I828" s="7">
        <f t="shared" si="60"/>
        <v>3000</v>
      </c>
      <c r="J828" s="7">
        <f t="shared" si="61"/>
        <v>150</v>
      </c>
      <c r="K828" s="7">
        <f t="shared" si="62"/>
        <v>2850</v>
      </c>
      <c r="L828" s="4">
        <v>49000</v>
      </c>
      <c r="M828" s="7">
        <f t="shared" si="63"/>
        <v>51850</v>
      </c>
      <c r="N828" s="2" t="s">
        <v>34</v>
      </c>
      <c r="O828" t="s">
        <v>70</v>
      </c>
      <c r="P828" s="2" t="s">
        <v>2369</v>
      </c>
      <c r="Q828" s="2">
        <v>3</v>
      </c>
      <c r="R828" s="2" t="s">
        <v>24</v>
      </c>
      <c r="S828" t="str">
        <f t="shared" si="64"/>
        <v>Fri</v>
      </c>
      <c r="T828" t="str">
        <f>VLOOKUP(A828,Status!$A$2:$B$1867,2,FALSE)</f>
        <v>Returned</v>
      </c>
    </row>
    <row r="829" spans="1:20" x14ac:dyDescent="0.3">
      <c r="A829" s="2" t="s">
        <v>1194</v>
      </c>
      <c r="B829" s="3">
        <v>45814.690763888888</v>
      </c>
      <c r="C829" s="2" t="s">
        <v>252</v>
      </c>
      <c r="D829" s="2" t="s">
        <v>253</v>
      </c>
      <c r="E829" s="2" t="s">
        <v>66</v>
      </c>
      <c r="F829" s="4">
        <v>46000</v>
      </c>
      <c r="G829" s="5">
        <v>0.9</v>
      </c>
      <c r="H829" s="6">
        <v>5</v>
      </c>
      <c r="I829" s="7">
        <f t="shared" si="60"/>
        <v>41400</v>
      </c>
      <c r="J829" s="7">
        <f t="shared" si="61"/>
        <v>2070</v>
      </c>
      <c r="K829" s="7">
        <f t="shared" si="62"/>
        <v>39330</v>
      </c>
      <c r="L829" s="4">
        <v>18000</v>
      </c>
      <c r="M829" s="7">
        <f t="shared" si="63"/>
        <v>57330</v>
      </c>
      <c r="N829" s="2" t="s">
        <v>29</v>
      </c>
      <c r="O829" t="s">
        <v>23</v>
      </c>
      <c r="P829" s="2" t="s">
        <v>2371</v>
      </c>
      <c r="Q829" s="2">
        <v>5</v>
      </c>
      <c r="R829" s="2" t="s">
        <v>24</v>
      </c>
      <c r="S829" t="str">
        <f t="shared" si="64"/>
        <v>Fri</v>
      </c>
      <c r="T829" t="str">
        <f>VLOOKUP(A829,Status!$A$2:$B$1867,2,FALSE)</f>
        <v>Completed</v>
      </c>
    </row>
    <row r="830" spans="1:20" x14ac:dyDescent="0.3">
      <c r="A830" s="2" t="s">
        <v>1194</v>
      </c>
      <c r="B830" s="3">
        <v>45814.690763888888</v>
      </c>
      <c r="C830" s="2" t="s">
        <v>252</v>
      </c>
      <c r="D830" s="2" t="s">
        <v>253</v>
      </c>
      <c r="E830" s="2" t="s">
        <v>54</v>
      </c>
      <c r="F830" s="4">
        <v>14000</v>
      </c>
      <c r="G830" s="5">
        <v>1.1000000000000001</v>
      </c>
      <c r="H830" s="6">
        <v>5</v>
      </c>
      <c r="I830" s="7">
        <f t="shared" si="60"/>
        <v>15400.000000000002</v>
      </c>
      <c r="J830" s="7">
        <f t="shared" si="61"/>
        <v>770.00000000000011</v>
      </c>
      <c r="K830" s="7">
        <f t="shared" si="62"/>
        <v>14630.000000000002</v>
      </c>
      <c r="L830" s="4">
        <v>0</v>
      </c>
      <c r="M830" s="7">
        <f t="shared" si="63"/>
        <v>14630.000000000002</v>
      </c>
      <c r="N830" s="2" t="s">
        <v>29</v>
      </c>
      <c r="O830" t="s">
        <v>23</v>
      </c>
      <c r="P830" s="2" t="s">
        <v>2371</v>
      </c>
      <c r="Q830" s="2">
        <v>5</v>
      </c>
      <c r="R830" s="2" t="s">
        <v>24</v>
      </c>
      <c r="S830" t="str">
        <f t="shared" si="64"/>
        <v>Fri</v>
      </c>
      <c r="T830" t="str">
        <f>VLOOKUP(A830,Status!$A$2:$B$1867,2,FALSE)</f>
        <v>Completed</v>
      </c>
    </row>
    <row r="831" spans="1:20" x14ac:dyDescent="0.3">
      <c r="A831" s="2" t="s">
        <v>1195</v>
      </c>
      <c r="B831" s="3">
        <v>45815.154918981483</v>
      </c>
      <c r="C831" s="2" t="s">
        <v>818</v>
      </c>
      <c r="D831" s="2" t="s">
        <v>20</v>
      </c>
      <c r="E831" s="2" t="s">
        <v>100</v>
      </c>
      <c r="F831" s="4">
        <v>10000</v>
      </c>
      <c r="G831" s="5">
        <v>1.2</v>
      </c>
      <c r="H831" s="6">
        <v>0</v>
      </c>
      <c r="I831" s="7">
        <f t="shared" si="60"/>
        <v>12000</v>
      </c>
      <c r="J831" s="7">
        <f t="shared" si="61"/>
        <v>0</v>
      </c>
      <c r="K831" s="7">
        <f t="shared" si="62"/>
        <v>12000</v>
      </c>
      <c r="L831" s="4">
        <v>15000</v>
      </c>
      <c r="M831" s="7">
        <f t="shared" si="63"/>
        <v>27000</v>
      </c>
      <c r="N831" s="2" t="s">
        <v>59</v>
      </c>
      <c r="O831" t="s">
        <v>23</v>
      </c>
      <c r="P831" s="2" t="s">
        <v>2366</v>
      </c>
      <c r="Q831" s="2">
        <v>5</v>
      </c>
      <c r="R831" s="2" t="s">
        <v>24</v>
      </c>
      <c r="S831" t="str">
        <f t="shared" si="64"/>
        <v>Sat</v>
      </c>
      <c r="T831" t="str">
        <f>VLOOKUP(A831,Status!$A$2:$B$1867,2,FALSE)</f>
        <v>Completed</v>
      </c>
    </row>
    <row r="832" spans="1:20" x14ac:dyDescent="0.3">
      <c r="A832" s="2" t="s">
        <v>1196</v>
      </c>
      <c r="B832" s="3">
        <v>45815.937025462961</v>
      </c>
      <c r="C832" s="2" t="s">
        <v>278</v>
      </c>
      <c r="D832" s="2" t="s">
        <v>253</v>
      </c>
      <c r="E832" s="2" t="s">
        <v>58</v>
      </c>
      <c r="F832" s="4">
        <v>17500</v>
      </c>
      <c r="G832" s="5">
        <v>1.3</v>
      </c>
      <c r="H832" s="6">
        <v>0</v>
      </c>
      <c r="I832" s="7">
        <f t="shared" si="60"/>
        <v>22750</v>
      </c>
      <c r="J832" s="7">
        <f t="shared" si="61"/>
        <v>0</v>
      </c>
      <c r="K832" s="7">
        <f t="shared" si="62"/>
        <v>22750</v>
      </c>
      <c r="L832" s="4">
        <v>18000</v>
      </c>
      <c r="M832" s="7">
        <f t="shared" si="63"/>
        <v>40750</v>
      </c>
      <c r="N832" s="2" t="s">
        <v>34</v>
      </c>
      <c r="O832" t="s">
        <v>23</v>
      </c>
      <c r="P832" s="2" t="s">
        <v>2368</v>
      </c>
      <c r="Q832" s="2">
        <v>5</v>
      </c>
      <c r="R832" s="2" t="s">
        <v>24</v>
      </c>
      <c r="S832" t="str">
        <f t="shared" si="64"/>
        <v>Sat</v>
      </c>
      <c r="T832" t="str">
        <f>VLOOKUP(A832,Status!$A$2:$B$1867,2,FALSE)</f>
        <v>Completed</v>
      </c>
    </row>
    <row r="833" spans="1:20" x14ac:dyDescent="0.3">
      <c r="A833" s="2" t="s">
        <v>1197</v>
      </c>
      <c r="B833" s="3">
        <v>45816.675509259258</v>
      </c>
      <c r="C833" s="2" t="s">
        <v>516</v>
      </c>
      <c r="D833" s="2" t="s">
        <v>88</v>
      </c>
      <c r="E833" s="2" t="s">
        <v>162</v>
      </c>
      <c r="F833" s="4">
        <v>115000</v>
      </c>
      <c r="G833" s="5">
        <v>1</v>
      </c>
      <c r="H833" s="6">
        <v>0</v>
      </c>
      <c r="I833" s="7">
        <f t="shared" si="60"/>
        <v>115000</v>
      </c>
      <c r="J833" s="7">
        <f t="shared" si="61"/>
        <v>0</v>
      </c>
      <c r="K833" s="7">
        <f t="shared" si="62"/>
        <v>115000</v>
      </c>
      <c r="L833" s="4">
        <v>49000</v>
      </c>
      <c r="M833" s="7">
        <f t="shared" si="63"/>
        <v>164000</v>
      </c>
      <c r="N833" s="2" t="s">
        <v>34</v>
      </c>
      <c r="O833" t="s">
        <v>23</v>
      </c>
      <c r="P833" s="2" t="s">
        <v>2371</v>
      </c>
      <c r="Q833" s="2">
        <v>5</v>
      </c>
      <c r="R833" s="2" t="s">
        <v>24</v>
      </c>
      <c r="S833" t="str">
        <f t="shared" si="64"/>
        <v>Sun</v>
      </c>
      <c r="T833" t="str">
        <f>VLOOKUP(A833,Status!$A$2:$B$1867,2,FALSE)</f>
        <v>Completed</v>
      </c>
    </row>
    <row r="834" spans="1:20" x14ac:dyDescent="0.3">
      <c r="A834" s="2" t="s">
        <v>1198</v>
      </c>
      <c r="B834" s="3">
        <v>45817.443599537037</v>
      </c>
      <c r="C834" s="2" t="s">
        <v>720</v>
      </c>
      <c r="D834" s="2" t="s">
        <v>69</v>
      </c>
      <c r="E834" s="2" t="s">
        <v>33</v>
      </c>
      <c r="F834" s="4">
        <v>20000</v>
      </c>
      <c r="G834" s="5">
        <v>1.5</v>
      </c>
      <c r="H834" s="6">
        <v>0</v>
      </c>
      <c r="I834" s="7">
        <f t="shared" si="60"/>
        <v>30000</v>
      </c>
      <c r="J834" s="7">
        <f t="shared" si="61"/>
        <v>0</v>
      </c>
      <c r="K834" s="7">
        <f t="shared" si="62"/>
        <v>30000</v>
      </c>
      <c r="L834" s="4">
        <v>87000</v>
      </c>
      <c r="M834" s="7">
        <f t="shared" si="63"/>
        <v>117000</v>
      </c>
      <c r="N834" s="2" t="s">
        <v>29</v>
      </c>
      <c r="O834" t="s">
        <v>23</v>
      </c>
      <c r="P834" s="2" t="s">
        <v>2366</v>
      </c>
      <c r="Q834" s="2">
        <v>3</v>
      </c>
      <c r="R834" s="2" t="s">
        <v>24</v>
      </c>
      <c r="S834" t="str">
        <f t="shared" si="64"/>
        <v>Mon</v>
      </c>
      <c r="T834" t="str">
        <f>VLOOKUP(A834,Status!$A$2:$B$1867,2,FALSE)</f>
        <v>Completed</v>
      </c>
    </row>
    <row r="835" spans="1:20" x14ac:dyDescent="0.3">
      <c r="A835" s="2" t="s">
        <v>1199</v>
      </c>
      <c r="B835" s="3">
        <v>45817.531851851847</v>
      </c>
      <c r="C835" s="2" t="s">
        <v>635</v>
      </c>
      <c r="D835" s="2" t="s">
        <v>236</v>
      </c>
      <c r="E835" s="2" t="s">
        <v>100</v>
      </c>
      <c r="F835" s="4">
        <v>10000</v>
      </c>
      <c r="G835" s="5">
        <v>0.8</v>
      </c>
      <c r="H835" s="6">
        <v>0</v>
      </c>
      <c r="I835" s="7">
        <f t="shared" si="60"/>
        <v>8000</v>
      </c>
      <c r="J835" s="7">
        <f t="shared" si="61"/>
        <v>0</v>
      </c>
      <c r="K835" s="7">
        <f t="shared" si="62"/>
        <v>8000</v>
      </c>
      <c r="L835" s="4">
        <v>80000</v>
      </c>
      <c r="M835" s="7">
        <f t="shared" si="63"/>
        <v>88000</v>
      </c>
      <c r="N835" s="2" t="s">
        <v>59</v>
      </c>
      <c r="O835" t="s">
        <v>23</v>
      </c>
      <c r="P835" s="2" t="s">
        <v>2366</v>
      </c>
      <c r="Q835" s="2">
        <v>4</v>
      </c>
      <c r="R835" s="2" t="s">
        <v>24</v>
      </c>
      <c r="S835" t="str">
        <f t="shared" si="64"/>
        <v>Mon</v>
      </c>
      <c r="T835" t="str">
        <f>VLOOKUP(A835,Status!$A$2:$B$1867,2,FALSE)</f>
        <v>Completed</v>
      </c>
    </row>
    <row r="836" spans="1:20" x14ac:dyDescent="0.3">
      <c r="A836" s="2" t="s">
        <v>1200</v>
      </c>
      <c r="B836" s="3">
        <v>45817.704710648148</v>
      </c>
      <c r="C836" s="2" t="s">
        <v>1201</v>
      </c>
      <c r="D836" s="2" t="s">
        <v>106</v>
      </c>
      <c r="E836" s="2" t="s">
        <v>33</v>
      </c>
      <c r="F836" s="4">
        <v>20000</v>
      </c>
      <c r="G836" s="5">
        <v>3.2</v>
      </c>
      <c r="H836" s="6">
        <v>0</v>
      </c>
      <c r="I836" s="7">
        <f t="shared" ref="I836:I899" si="65">F836*G836</f>
        <v>64000</v>
      </c>
      <c r="J836" s="7">
        <f t="shared" ref="J836:J899" si="66">I836*(H836/100)</f>
        <v>0</v>
      </c>
      <c r="K836" s="7">
        <f t="shared" ref="K836:K899" si="67">I836-J836</f>
        <v>64000</v>
      </c>
      <c r="L836" s="4">
        <v>18000</v>
      </c>
      <c r="M836" s="7">
        <f t="shared" ref="M836:M899" si="68">K836+L836</f>
        <v>82000</v>
      </c>
      <c r="N836" s="2" t="s">
        <v>29</v>
      </c>
      <c r="O836" t="s">
        <v>70</v>
      </c>
      <c r="P836" s="2" t="s">
        <v>2371</v>
      </c>
      <c r="Q836" s="2">
        <v>3</v>
      </c>
      <c r="R836" s="2" t="s">
        <v>24</v>
      </c>
      <c r="S836" t="str">
        <f t="shared" si="64"/>
        <v>Mon</v>
      </c>
      <c r="T836" t="str">
        <f>VLOOKUP(A836,Status!$A$2:$B$1867,2,FALSE)</f>
        <v>Returned</v>
      </c>
    </row>
    <row r="837" spans="1:20" x14ac:dyDescent="0.3">
      <c r="A837" s="2" t="s">
        <v>1202</v>
      </c>
      <c r="B837" s="3">
        <v>45819.843171296299</v>
      </c>
      <c r="C837" s="2" t="s">
        <v>365</v>
      </c>
      <c r="D837" s="2" t="s">
        <v>366</v>
      </c>
      <c r="E837" s="2" t="s">
        <v>46</v>
      </c>
      <c r="F837" s="4">
        <v>10500</v>
      </c>
      <c r="G837" s="5">
        <v>2.2000000000000002</v>
      </c>
      <c r="H837" s="6">
        <v>0</v>
      </c>
      <c r="I837" s="7">
        <f t="shared" si="65"/>
        <v>23100.000000000004</v>
      </c>
      <c r="J837" s="7">
        <f t="shared" si="66"/>
        <v>0</v>
      </c>
      <c r="K837" s="7">
        <f t="shared" si="67"/>
        <v>23100.000000000004</v>
      </c>
      <c r="L837" s="4">
        <v>21000</v>
      </c>
      <c r="M837" s="7">
        <f t="shared" si="68"/>
        <v>44100</v>
      </c>
      <c r="N837" s="2" t="s">
        <v>59</v>
      </c>
      <c r="O837" t="s">
        <v>23</v>
      </c>
      <c r="P837" s="2" t="s">
        <v>2366</v>
      </c>
      <c r="Q837" s="2">
        <v>3</v>
      </c>
      <c r="R837" s="2" t="s">
        <v>35</v>
      </c>
      <c r="S837" t="str">
        <f t="shared" ref="S837:S900" si="69">TEXT(B837,"DDD")</f>
        <v>Wed</v>
      </c>
      <c r="T837" t="str">
        <f>VLOOKUP(A837,Status!$A$2:$B$1867,2,FALSE)</f>
        <v>Completed</v>
      </c>
    </row>
    <row r="838" spans="1:20" x14ac:dyDescent="0.3">
      <c r="A838" s="2" t="s">
        <v>1203</v>
      </c>
      <c r="B838" s="3">
        <v>45821.283900462957</v>
      </c>
      <c r="C838" s="2" t="s">
        <v>626</v>
      </c>
      <c r="D838" s="2" t="s">
        <v>95</v>
      </c>
      <c r="E838" s="2" t="s">
        <v>81</v>
      </c>
      <c r="F838" s="4">
        <v>15000</v>
      </c>
      <c r="G838" s="5">
        <v>0.9</v>
      </c>
      <c r="H838" s="6">
        <v>0</v>
      </c>
      <c r="I838" s="7">
        <f t="shared" si="65"/>
        <v>13500</v>
      </c>
      <c r="J838" s="7">
        <f t="shared" si="66"/>
        <v>0</v>
      </c>
      <c r="K838" s="7">
        <f t="shared" si="67"/>
        <v>13500</v>
      </c>
      <c r="L838" s="4">
        <v>85000</v>
      </c>
      <c r="M838" s="7">
        <f t="shared" si="68"/>
        <v>98500</v>
      </c>
      <c r="N838" s="2" t="s">
        <v>22</v>
      </c>
      <c r="O838" t="s">
        <v>23</v>
      </c>
      <c r="P838" s="2" t="s">
        <v>2369</v>
      </c>
      <c r="Q838" s="2">
        <v>1</v>
      </c>
      <c r="R838" s="2" t="s">
        <v>24</v>
      </c>
      <c r="S838" t="str">
        <f t="shared" si="69"/>
        <v>Fri</v>
      </c>
      <c r="T838" t="str">
        <f>VLOOKUP(A838,Status!$A$2:$B$1867,2,FALSE)</f>
        <v>Completed</v>
      </c>
    </row>
    <row r="839" spans="1:20" x14ac:dyDescent="0.3">
      <c r="A839" s="2" t="s">
        <v>1204</v>
      </c>
      <c r="B839" s="3">
        <v>45821.490289351852</v>
      </c>
      <c r="C839" s="2" t="s">
        <v>606</v>
      </c>
      <c r="D839" s="2" t="s">
        <v>85</v>
      </c>
      <c r="E839" s="2" t="s">
        <v>42</v>
      </c>
      <c r="F839" s="4">
        <v>40000</v>
      </c>
      <c r="G839" s="5">
        <v>1.5</v>
      </c>
      <c r="H839" s="6">
        <v>0</v>
      </c>
      <c r="I839" s="7">
        <f t="shared" si="65"/>
        <v>60000</v>
      </c>
      <c r="J839" s="7">
        <f t="shared" si="66"/>
        <v>0</v>
      </c>
      <c r="K839" s="7">
        <f t="shared" si="67"/>
        <v>60000</v>
      </c>
      <c r="L839" s="4">
        <v>30000</v>
      </c>
      <c r="M839" s="7">
        <f t="shared" si="68"/>
        <v>90000</v>
      </c>
      <c r="N839" s="2" t="s">
        <v>29</v>
      </c>
      <c r="O839" t="s">
        <v>70</v>
      </c>
      <c r="P839" s="2" t="s">
        <v>2366</v>
      </c>
      <c r="Q839" s="2">
        <v>1</v>
      </c>
      <c r="R839" s="2" t="s">
        <v>24</v>
      </c>
      <c r="S839" t="str">
        <f t="shared" si="69"/>
        <v>Fri</v>
      </c>
      <c r="T839" t="str">
        <f>VLOOKUP(A839,Status!$A$2:$B$1867,2,FALSE)</f>
        <v>Returned</v>
      </c>
    </row>
    <row r="840" spans="1:20" x14ac:dyDescent="0.3">
      <c r="A840" s="2" t="s">
        <v>1205</v>
      </c>
      <c r="B840" s="3">
        <v>45821.739212962973</v>
      </c>
      <c r="C840" s="2" t="s">
        <v>403</v>
      </c>
      <c r="D840" s="2" t="s">
        <v>65</v>
      </c>
      <c r="E840" s="2" t="s">
        <v>33</v>
      </c>
      <c r="F840" s="4">
        <v>20000</v>
      </c>
      <c r="G840" s="5">
        <v>1.2</v>
      </c>
      <c r="H840" s="6">
        <v>0</v>
      </c>
      <c r="I840" s="7">
        <f t="shared" si="65"/>
        <v>24000</v>
      </c>
      <c r="J840" s="7">
        <f t="shared" si="66"/>
        <v>0</v>
      </c>
      <c r="K840" s="7">
        <f t="shared" si="67"/>
        <v>24000</v>
      </c>
      <c r="L840" s="4">
        <v>89000</v>
      </c>
      <c r="M840" s="7">
        <f t="shared" si="68"/>
        <v>113000</v>
      </c>
      <c r="N840" s="2" t="s">
        <v>34</v>
      </c>
      <c r="O840" t="s">
        <v>23</v>
      </c>
      <c r="P840" s="2" t="s">
        <v>2366</v>
      </c>
      <c r="Q840" s="2">
        <v>4</v>
      </c>
      <c r="R840" s="2" t="s">
        <v>24</v>
      </c>
      <c r="S840" t="str">
        <f t="shared" si="69"/>
        <v>Fri</v>
      </c>
      <c r="T840" t="str">
        <f>VLOOKUP(A840,Status!$A$2:$B$1867,2,FALSE)</f>
        <v>Completed</v>
      </c>
    </row>
    <row r="841" spans="1:20" x14ac:dyDescent="0.3">
      <c r="A841" s="2" t="s">
        <v>1206</v>
      </c>
      <c r="B841" s="3">
        <v>45823.212685185194</v>
      </c>
      <c r="C841" s="2" t="s">
        <v>410</v>
      </c>
      <c r="D841" s="2" t="s">
        <v>95</v>
      </c>
      <c r="E841" s="2" t="s">
        <v>58</v>
      </c>
      <c r="F841" s="4">
        <v>17500</v>
      </c>
      <c r="G841" s="5">
        <v>1.2</v>
      </c>
      <c r="H841" s="6">
        <v>0</v>
      </c>
      <c r="I841" s="7">
        <f t="shared" si="65"/>
        <v>21000</v>
      </c>
      <c r="J841" s="7">
        <f t="shared" si="66"/>
        <v>0</v>
      </c>
      <c r="K841" s="7">
        <f t="shared" si="67"/>
        <v>21000</v>
      </c>
      <c r="L841" s="4">
        <v>85000</v>
      </c>
      <c r="M841" s="7">
        <f t="shared" si="68"/>
        <v>106000</v>
      </c>
      <c r="N841" s="2" t="s">
        <v>59</v>
      </c>
      <c r="O841" t="s">
        <v>116</v>
      </c>
      <c r="P841" s="2" t="s">
        <v>2369</v>
      </c>
      <c r="Q841" s="2">
        <v>5</v>
      </c>
      <c r="R841" s="2" t="s">
        <v>35</v>
      </c>
      <c r="S841" t="str">
        <f t="shared" si="69"/>
        <v>Sun</v>
      </c>
      <c r="T841" t="str">
        <f>VLOOKUP(A841,Status!$A$2:$B$1867,2,FALSE)</f>
        <v>Cancelled</v>
      </c>
    </row>
    <row r="842" spans="1:20" x14ac:dyDescent="0.3">
      <c r="A842" s="2" t="s">
        <v>1207</v>
      </c>
      <c r="B842" s="3">
        <v>45823.311041666668</v>
      </c>
      <c r="C842" s="2" t="s">
        <v>399</v>
      </c>
      <c r="D842" s="2" t="s">
        <v>69</v>
      </c>
      <c r="E842" s="2" t="s">
        <v>66</v>
      </c>
      <c r="F842" s="4">
        <v>46000</v>
      </c>
      <c r="G842" s="5">
        <v>1.1000000000000001</v>
      </c>
      <c r="H842" s="6">
        <v>0</v>
      </c>
      <c r="I842" s="7">
        <f t="shared" si="65"/>
        <v>50600.000000000007</v>
      </c>
      <c r="J842" s="7">
        <f t="shared" si="66"/>
        <v>0</v>
      </c>
      <c r="K842" s="7">
        <f t="shared" si="67"/>
        <v>50600.000000000007</v>
      </c>
      <c r="L842" s="4">
        <v>87000</v>
      </c>
      <c r="M842" s="7">
        <f t="shared" si="68"/>
        <v>137600</v>
      </c>
      <c r="N842" s="2" t="s">
        <v>29</v>
      </c>
      <c r="O842" t="s">
        <v>23</v>
      </c>
      <c r="P842" s="2" t="s">
        <v>2366</v>
      </c>
      <c r="Q842" s="2">
        <v>5</v>
      </c>
      <c r="R842" s="2" t="s">
        <v>24</v>
      </c>
      <c r="S842" t="str">
        <f t="shared" si="69"/>
        <v>Sun</v>
      </c>
      <c r="T842" t="str">
        <f>VLOOKUP(A842,Status!$A$2:$B$1867,2,FALSE)</f>
        <v>Completed</v>
      </c>
    </row>
    <row r="843" spans="1:20" x14ac:dyDescent="0.3">
      <c r="A843" s="2" t="s">
        <v>1208</v>
      </c>
      <c r="B843" s="3">
        <v>45825.433541666673</v>
      </c>
      <c r="C843" s="2" t="s">
        <v>994</v>
      </c>
      <c r="D843" s="2" t="s">
        <v>253</v>
      </c>
      <c r="E843" s="2" t="s">
        <v>96</v>
      </c>
      <c r="F843" s="4">
        <v>9500</v>
      </c>
      <c r="G843" s="5">
        <v>1.8</v>
      </c>
      <c r="H843" s="6">
        <v>0</v>
      </c>
      <c r="I843" s="7">
        <f t="shared" si="65"/>
        <v>17100</v>
      </c>
      <c r="J843" s="7">
        <f t="shared" si="66"/>
        <v>0</v>
      </c>
      <c r="K843" s="7">
        <f t="shared" si="67"/>
        <v>17100</v>
      </c>
      <c r="L843" s="4">
        <v>18000</v>
      </c>
      <c r="M843" s="7">
        <f t="shared" si="68"/>
        <v>35100</v>
      </c>
      <c r="N843" s="2" t="s">
        <v>59</v>
      </c>
      <c r="O843" t="s">
        <v>23</v>
      </c>
      <c r="P843" s="2" t="s">
        <v>2371</v>
      </c>
      <c r="Q843" s="2">
        <v>2</v>
      </c>
      <c r="R843" s="2" t="s">
        <v>24</v>
      </c>
      <c r="S843" t="str">
        <f t="shared" si="69"/>
        <v>Tue</v>
      </c>
      <c r="T843" t="str">
        <f>VLOOKUP(A843,Status!$A$2:$B$1867,2,FALSE)</f>
        <v>Completed</v>
      </c>
    </row>
    <row r="844" spans="1:20" x14ac:dyDescent="0.3">
      <c r="A844" s="2" t="s">
        <v>1209</v>
      </c>
      <c r="B844" s="3">
        <v>45825.473495370366</v>
      </c>
      <c r="C844" s="2" t="s">
        <v>286</v>
      </c>
      <c r="D844" s="2" t="s">
        <v>287</v>
      </c>
      <c r="E844" s="2" t="s">
        <v>36</v>
      </c>
      <c r="F844" s="4">
        <v>13500</v>
      </c>
      <c r="G844" s="5">
        <v>2.2999999999999998</v>
      </c>
      <c r="H844" s="6">
        <v>0</v>
      </c>
      <c r="I844" s="7">
        <f t="shared" si="65"/>
        <v>31049.999999999996</v>
      </c>
      <c r="J844" s="7">
        <f t="shared" si="66"/>
        <v>0</v>
      </c>
      <c r="K844" s="7">
        <f t="shared" si="67"/>
        <v>31049.999999999996</v>
      </c>
      <c r="L844" s="4">
        <v>79000</v>
      </c>
      <c r="M844" s="7">
        <f t="shared" si="68"/>
        <v>110050</v>
      </c>
      <c r="N844" s="2" t="s">
        <v>29</v>
      </c>
      <c r="O844" t="s">
        <v>23</v>
      </c>
      <c r="P844" s="2" t="s">
        <v>2368</v>
      </c>
      <c r="Q844" s="2">
        <v>2</v>
      </c>
      <c r="R844" s="2" t="s">
        <v>24</v>
      </c>
      <c r="S844" t="str">
        <f t="shared" si="69"/>
        <v>Tue</v>
      </c>
      <c r="T844" t="str">
        <f>VLOOKUP(A844,Status!$A$2:$B$1867,2,FALSE)</f>
        <v>Completed</v>
      </c>
    </row>
    <row r="845" spans="1:20" x14ac:dyDescent="0.3">
      <c r="A845" s="2" t="s">
        <v>1210</v>
      </c>
      <c r="B845" s="3">
        <v>45827.428287037037</v>
      </c>
      <c r="C845" s="2" t="s">
        <v>635</v>
      </c>
      <c r="D845" s="2" t="s">
        <v>236</v>
      </c>
      <c r="E845" s="2" t="s">
        <v>54</v>
      </c>
      <c r="F845" s="4">
        <v>14000</v>
      </c>
      <c r="G845" s="5">
        <v>0.9</v>
      </c>
      <c r="H845" s="6">
        <v>0</v>
      </c>
      <c r="I845" s="7">
        <f t="shared" si="65"/>
        <v>12600</v>
      </c>
      <c r="J845" s="7">
        <f t="shared" si="66"/>
        <v>0</v>
      </c>
      <c r="K845" s="7">
        <f t="shared" si="67"/>
        <v>12600</v>
      </c>
      <c r="L845" s="4">
        <v>80000</v>
      </c>
      <c r="M845" s="7">
        <f t="shared" si="68"/>
        <v>92600</v>
      </c>
      <c r="N845" s="2" t="s">
        <v>59</v>
      </c>
      <c r="O845" t="s">
        <v>70</v>
      </c>
      <c r="P845" s="2" t="s">
        <v>2369</v>
      </c>
      <c r="Q845" s="2">
        <v>5</v>
      </c>
      <c r="R845" s="2" t="s">
        <v>24</v>
      </c>
      <c r="S845" t="str">
        <f t="shared" si="69"/>
        <v>Thu</v>
      </c>
      <c r="T845" t="str">
        <f>VLOOKUP(A845,Status!$A$2:$B$1867,2,FALSE)</f>
        <v>Returned</v>
      </c>
    </row>
    <row r="846" spans="1:20" x14ac:dyDescent="0.3">
      <c r="A846" s="2" t="s">
        <v>1211</v>
      </c>
      <c r="B846" s="3">
        <v>45827.593287037038</v>
      </c>
      <c r="C846" s="2" t="s">
        <v>219</v>
      </c>
      <c r="D846" s="2" t="s">
        <v>65</v>
      </c>
      <c r="E846" s="2" t="s">
        <v>58</v>
      </c>
      <c r="F846" s="4">
        <v>17500</v>
      </c>
      <c r="G846" s="5">
        <v>1.8</v>
      </c>
      <c r="H846" s="6">
        <v>0</v>
      </c>
      <c r="I846" s="7">
        <f t="shared" si="65"/>
        <v>31500</v>
      </c>
      <c r="J846" s="7">
        <f t="shared" si="66"/>
        <v>0</v>
      </c>
      <c r="K846" s="7">
        <f t="shared" si="67"/>
        <v>31500</v>
      </c>
      <c r="L846" s="4">
        <v>89000</v>
      </c>
      <c r="M846" s="7">
        <f t="shared" si="68"/>
        <v>120500</v>
      </c>
      <c r="N846" s="2" t="s">
        <v>29</v>
      </c>
      <c r="O846" t="s">
        <v>70</v>
      </c>
      <c r="P846" s="2" t="s">
        <v>2366</v>
      </c>
      <c r="Q846" s="2">
        <v>4</v>
      </c>
      <c r="R846" s="2" t="s">
        <v>24</v>
      </c>
      <c r="S846" t="str">
        <f t="shared" si="69"/>
        <v>Thu</v>
      </c>
      <c r="T846" t="str">
        <f>VLOOKUP(A846,Status!$A$2:$B$1867,2,FALSE)</f>
        <v>Returned</v>
      </c>
    </row>
    <row r="847" spans="1:20" x14ac:dyDescent="0.3">
      <c r="A847" s="2" t="s">
        <v>1212</v>
      </c>
      <c r="B847" s="3">
        <v>45827.820208333331</v>
      </c>
      <c r="C847" s="2" t="s">
        <v>717</v>
      </c>
      <c r="D847" s="2" t="s">
        <v>49</v>
      </c>
      <c r="E847" s="2" t="s">
        <v>42</v>
      </c>
      <c r="F847" s="4">
        <v>40000</v>
      </c>
      <c r="G847" s="5">
        <v>1.3</v>
      </c>
      <c r="H847" s="6">
        <v>0</v>
      </c>
      <c r="I847" s="7">
        <f t="shared" si="65"/>
        <v>52000</v>
      </c>
      <c r="J847" s="7">
        <f t="shared" si="66"/>
        <v>0</v>
      </c>
      <c r="K847" s="7">
        <f t="shared" si="67"/>
        <v>52000</v>
      </c>
      <c r="L847" s="4">
        <v>18000</v>
      </c>
      <c r="M847" s="7">
        <f t="shared" si="68"/>
        <v>70000</v>
      </c>
      <c r="N847" s="2" t="s">
        <v>22</v>
      </c>
      <c r="O847" t="s">
        <v>23</v>
      </c>
      <c r="P847" s="2" t="s">
        <v>2367</v>
      </c>
      <c r="Q847" s="2">
        <v>4</v>
      </c>
      <c r="R847" s="2" t="s">
        <v>35</v>
      </c>
      <c r="S847" t="str">
        <f t="shared" si="69"/>
        <v>Thu</v>
      </c>
      <c r="T847" t="str">
        <f>VLOOKUP(A847,Status!$A$2:$B$1867,2,FALSE)</f>
        <v>Completed</v>
      </c>
    </row>
    <row r="848" spans="1:20" x14ac:dyDescent="0.3">
      <c r="A848" s="2" t="s">
        <v>1213</v>
      </c>
      <c r="B848" s="3">
        <v>45828.394259259258</v>
      </c>
      <c r="C848" s="2" t="s">
        <v>380</v>
      </c>
      <c r="D848" s="2" t="s">
        <v>174</v>
      </c>
      <c r="E848" s="2" t="s">
        <v>171</v>
      </c>
      <c r="F848" s="4">
        <v>12000</v>
      </c>
      <c r="G848" s="5">
        <v>0.8</v>
      </c>
      <c r="H848" s="6">
        <v>0</v>
      </c>
      <c r="I848" s="7">
        <f t="shared" si="65"/>
        <v>9600</v>
      </c>
      <c r="J848" s="7">
        <f t="shared" si="66"/>
        <v>0</v>
      </c>
      <c r="K848" s="7">
        <f t="shared" si="67"/>
        <v>9600</v>
      </c>
      <c r="L848" s="4">
        <v>48000</v>
      </c>
      <c r="M848" s="7">
        <f t="shared" si="68"/>
        <v>57600</v>
      </c>
      <c r="N848" s="2" t="s">
        <v>34</v>
      </c>
      <c r="O848" t="s">
        <v>23</v>
      </c>
      <c r="P848" s="2" t="s">
        <v>2367</v>
      </c>
      <c r="Q848" s="2">
        <v>2</v>
      </c>
      <c r="R848" s="2" t="s">
        <v>24</v>
      </c>
      <c r="S848" t="str">
        <f t="shared" si="69"/>
        <v>Fri</v>
      </c>
      <c r="T848" t="str">
        <f>VLOOKUP(A848,Status!$A$2:$B$1867,2,FALSE)</f>
        <v>Completed</v>
      </c>
    </row>
    <row r="849" spans="1:20" x14ac:dyDescent="0.3">
      <c r="A849" s="2" t="s">
        <v>1214</v>
      </c>
      <c r="B849" s="3">
        <v>45828.547638888893</v>
      </c>
      <c r="C849" s="2" t="s">
        <v>389</v>
      </c>
      <c r="D849" s="2" t="s">
        <v>174</v>
      </c>
      <c r="E849" s="2" t="s">
        <v>96</v>
      </c>
      <c r="F849" s="4">
        <v>9500</v>
      </c>
      <c r="G849" s="5">
        <v>0.8</v>
      </c>
      <c r="H849" s="6">
        <v>0</v>
      </c>
      <c r="I849" s="7">
        <f t="shared" si="65"/>
        <v>7600</v>
      </c>
      <c r="J849" s="7">
        <f t="shared" si="66"/>
        <v>0</v>
      </c>
      <c r="K849" s="7">
        <f t="shared" si="67"/>
        <v>7600</v>
      </c>
      <c r="L849" s="4">
        <v>48000</v>
      </c>
      <c r="M849" s="7">
        <f t="shared" si="68"/>
        <v>55600</v>
      </c>
      <c r="N849" s="2" t="s">
        <v>22</v>
      </c>
      <c r="O849" t="s">
        <v>23</v>
      </c>
      <c r="P849" s="2" t="s">
        <v>2371</v>
      </c>
      <c r="Q849" s="2">
        <v>4</v>
      </c>
      <c r="R849" s="2" t="s">
        <v>24</v>
      </c>
      <c r="S849" t="str">
        <f t="shared" si="69"/>
        <v>Fri</v>
      </c>
      <c r="T849" t="str">
        <f>VLOOKUP(A849,Status!$A$2:$B$1867,2,FALSE)</f>
        <v>Completed</v>
      </c>
    </row>
    <row r="850" spans="1:20" x14ac:dyDescent="0.3">
      <c r="A850" s="2" t="s">
        <v>1215</v>
      </c>
      <c r="B850" s="3">
        <v>45829.024178240739</v>
      </c>
      <c r="C850" s="2" t="s">
        <v>504</v>
      </c>
      <c r="D850" s="2" t="s">
        <v>174</v>
      </c>
      <c r="E850" s="2" t="s">
        <v>21</v>
      </c>
      <c r="F850" s="4">
        <v>10000</v>
      </c>
      <c r="G850" s="5">
        <v>1.4</v>
      </c>
      <c r="H850" s="6">
        <v>0</v>
      </c>
      <c r="I850" s="7">
        <f t="shared" si="65"/>
        <v>14000</v>
      </c>
      <c r="J850" s="7">
        <f t="shared" si="66"/>
        <v>0</v>
      </c>
      <c r="K850" s="7">
        <f t="shared" si="67"/>
        <v>14000</v>
      </c>
      <c r="L850" s="4">
        <v>48000</v>
      </c>
      <c r="M850" s="7">
        <f t="shared" si="68"/>
        <v>62000</v>
      </c>
      <c r="N850" s="2" t="s">
        <v>34</v>
      </c>
      <c r="O850" t="s">
        <v>23</v>
      </c>
      <c r="P850" s="2" t="s">
        <v>2366</v>
      </c>
      <c r="Q850" s="2">
        <v>1</v>
      </c>
      <c r="R850" s="2" t="s">
        <v>24</v>
      </c>
      <c r="S850" t="str">
        <f t="shared" si="69"/>
        <v>Sat</v>
      </c>
      <c r="T850" t="str">
        <f>VLOOKUP(A850,Status!$A$2:$B$1867,2,FALSE)</f>
        <v>Completed</v>
      </c>
    </row>
    <row r="851" spans="1:20" x14ac:dyDescent="0.3">
      <c r="A851" s="2" t="s">
        <v>1216</v>
      </c>
      <c r="B851" s="3">
        <v>45829.131307870368</v>
      </c>
      <c r="C851" s="2" t="s">
        <v>1078</v>
      </c>
      <c r="D851" s="2" t="s">
        <v>134</v>
      </c>
      <c r="E851" s="2" t="s">
        <v>33</v>
      </c>
      <c r="F851" s="4">
        <v>20000</v>
      </c>
      <c r="G851" s="5">
        <v>1.1000000000000001</v>
      </c>
      <c r="H851" s="6">
        <v>0</v>
      </c>
      <c r="I851" s="7">
        <f t="shared" si="65"/>
        <v>22000</v>
      </c>
      <c r="J851" s="7">
        <f t="shared" si="66"/>
        <v>0</v>
      </c>
      <c r="K851" s="7">
        <f t="shared" si="67"/>
        <v>22000</v>
      </c>
      <c r="L851" s="4">
        <v>50000</v>
      </c>
      <c r="M851" s="7">
        <f t="shared" si="68"/>
        <v>72000</v>
      </c>
      <c r="N851" s="2" t="s">
        <v>22</v>
      </c>
      <c r="O851" t="s">
        <v>23</v>
      </c>
      <c r="P851" s="2" t="s">
        <v>2368</v>
      </c>
      <c r="Q851" s="2">
        <v>2</v>
      </c>
      <c r="R851" s="2" t="s">
        <v>24</v>
      </c>
      <c r="S851" t="str">
        <f t="shared" si="69"/>
        <v>Sat</v>
      </c>
      <c r="T851" t="str">
        <f>VLOOKUP(A851,Status!$A$2:$B$1867,2,FALSE)</f>
        <v>Completed</v>
      </c>
    </row>
    <row r="852" spans="1:20" x14ac:dyDescent="0.3">
      <c r="A852" s="2" t="s">
        <v>1217</v>
      </c>
      <c r="B852" s="3">
        <v>45829.77103009259</v>
      </c>
      <c r="C852" s="2" t="s">
        <v>626</v>
      </c>
      <c r="D852" s="2" t="s">
        <v>95</v>
      </c>
      <c r="E852" s="2" t="s">
        <v>28</v>
      </c>
      <c r="F852" s="4">
        <v>15000</v>
      </c>
      <c r="G852" s="5">
        <v>0.8</v>
      </c>
      <c r="H852" s="6">
        <v>0</v>
      </c>
      <c r="I852" s="7">
        <f t="shared" si="65"/>
        <v>12000</v>
      </c>
      <c r="J852" s="7">
        <f t="shared" si="66"/>
        <v>0</v>
      </c>
      <c r="K852" s="7">
        <f t="shared" si="67"/>
        <v>12000</v>
      </c>
      <c r="L852" s="4">
        <v>85000</v>
      </c>
      <c r="M852" s="7">
        <f t="shared" si="68"/>
        <v>97000</v>
      </c>
      <c r="N852" s="2" t="s">
        <v>59</v>
      </c>
      <c r="O852" t="s">
        <v>23</v>
      </c>
      <c r="P852" s="2" t="s">
        <v>2367</v>
      </c>
      <c r="Q852" s="2">
        <v>4</v>
      </c>
      <c r="R852" s="2" t="s">
        <v>24</v>
      </c>
      <c r="S852" t="str">
        <f t="shared" si="69"/>
        <v>Sat</v>
      </c>
      <c r="T852" t="str">
        <f>VLOOKUP(A852,Status!$A$2:$B$1867,2,FALSE)</f>
        <v>Completed</v>
      </c>
    </row>
    <row r="853" spans="1:20" x14ac:dyDescent="0.3">
      <c r="A853" s="2" t="s">
        <v>1218</v>
      </c>
      <c r="B853" s="3">
        <v>45830.493807870371</v>
      </c>
      <c r="C853" s="2" t="s">
        <v>1219</v>
      </c>
      <c r="D853" s="2" t="s">
        <v>32</v>
      </c>
      <c r="E853" s="2" t="s">
        <v>76</v>
      </c>
      <c r="F853" s="4">
        <v>45000</v>
      </c>
      <c r="G853" s="5">
        <v>1.6</v>
      </c>
      <c r="H853" s="6">
        <v>0</v>
      </c>
      <c r="I853" s="7">
        <f t="shared" si="65"/>
        <v>72000</v>
      </c>
      <c r="J853" s="7">
        <f t="shared" si="66"/>
        <v>0</v>
      </c>
      <c r="K853" s="7">
        <f t="shared" si="67"/>
        <v>72000</v>
      </c>
      <c r="L853" s="4">
        <v>76000</v>
      </c>
      <c r="M853" s="7">
        <f t="shared" si="68"/>
        <v>148000</v>
      </c>
      <c r="N853" s="2" t="s">
        <v>22</v>
      </c>
      <c r="O853" t="s">
        <v>23</v>
      </c>
      <c r="P853" s="2" t="s">
        <v>2369</v>
      </c>
      <c r="Q853" s="2">
        <v>4</v>
      </c>
      <c r="R853" s="2" t="s">
        <v>24</v>
      </c>
      <c r="S853" t="str">
        <f t="shared" si="69"/>
        <v>Sun</v>
      </c>
      <c r="T853" t="str">
        <f>VLOOKUP(A853,Status!$A$2:$B$1867,2,FALSE)</f>
        <v>Completed</v>
      </c>
    </row>
    <row r="854" spans="1:20" x14ac:dyDescent="0.3">
      <c r="A854" s="2" t="s">
        <v>1220</v>
      </c>
      <c r="B854" s="3">
        <v>45830.739745370367</v>
      </c>
      <c r="C854" s="2" t="s">
        <v>672</v>
      </c>
      <c r="D854" s="2" t="s">
        <v>253</v>
      </c>
      <c r="E854" s="2" t="s">
        <v>58</v>
      </c>
      <c r="F854" s="4">
        <v>17500</v>
      </c>
      <c r="G854" s="5">
        <v>2.2999999999999998</v>
      </c>
      <c r="H854" s="6">
        <v>0</v>
      </c>
      <c r="I854" s="7">
        <f t="shared" si="65"/>
        <v>40250</v>
      </c>
      <c r="J854" s="7">
        <f t="shared" si="66"/>
        <v>0</v>
      </c>
      <c r="K854" s="7">
        <f t="shared" si="67"/>
        <v>40250</v>
      </c>
      <c r="L854" s="4">
        <v>18000</v>
      </c>
      <c r="M854" s="7">
        <f t="shared" si="68"/>
        <v>58250</v>
      </c>
      <c r="N854" s="2" t="s">
        <v>29</v>
      </c>
      <c r="O854" t="s">
        <v>23</v>
      </c>
      <c r="P854" s="2" t="s">
        <v>2368</v>
      </c>
      <c r="Q854" s="2">
        <v>4</v>
      </c>
      <c r="R854" s="2" t="s">
        <v>24</v>
      </c>
      <c r="S854" t="str">
        <f t="shared" si="69"/>
        <v>Sun</v>
      </c>
      <c r="T854" t="str">
        <f>VLOOKUP(A854,Status!$A$2:$B$1867,2,FALSE)</f>
        <v>Completed</v>
      </c>
    </row>
    <row r="855" spans="1:20" x14ac:dyDescent="0.3">
      <c r="A855" s="2" t="s">
        <v>1221</v>
      </c>
      <c r="B855" s="3">
        <v>45832.799062500002</v>
      </c>
      <c r="C855" s="2" t="s">
        <v>684</v>
      </c>
      <c r="D855" s="2" t="s">
        <v>112</v>
      </c>
      <c r="E855" s="2" t="s">
        <v>58</v>
      </c>
      <c r="F855" s="4">
        <v>17500</v>
      </c>
      <c r="G855" s="5">
        <v>2.6</v>
      </c>
      <c r="H855" s="6">
        <v>0</v>
      </c>
      <c r="I855" s="7">
        <f t="shared" si="65"/>
        <v>45500</v>
      </c>
      <c r="J855" s="7">
        <f t="shared" si="66"/>
        <v>0</v>
      </c>
      <c r="K855" s="7">
        <f t="shared" si="67"/>
        <v>45500</v>
      </c>
      <c r="L855" s="4">
        <v>0</v>
      </c>
      <c r="M855" s="7">
        <f t="shared" si="68"/>
        <v>45500</v>
      </c>
      <c r="N855" s="2" t="s">
        <v>59</v>
      </c>
      <c r="O855" t="s">
        <v>23</v>
      </c>
      <c r="P855" s="2" t="s">
        <v>2368</v>
      </c>
      <c r="Q855" s="2">
        <v>3</v>
      </c>
      <c r="R855" s="2" t="s">
        <v>24</v>
      </c>
      <c r="S855" t="str">
        <f t="shared" si="69"/>
        <v>Tue</v>
      </c>
      <c r="T855" t="str">
        <f>VLOOKUP(A855,Status!$A$2:$B$1867,2,FALSE)</f>
        <v>Completed</v>
      </c>
    </row>
    <row r="856" spans="1:20" x14ac:dyDescent="0.3">
      <c r="A856" s="2" t="s">
        <v>1222</v>
      </c>
      <c r="B856" s="3">
        <v>45833.144583333327</v>
      </c>
      <c r="C856" s="2" t="s">
        <v>195</v>
      </c>
      <c r="D856" s="2" t="s">
        <v>20</v>
      </c>
      <c r="E856" s="2" t="s">
        <v>162</v>
      </c>
      <c r="F856" s="4">
        <v>115000</v>
      </c>
      <c r="G856" s="5">
        <v>0.9</v>
      </c>
      <c r="H856" s="6">
        <v>5</v>
      </c>
      <c r="I856" s="7">
        <f t="shared" si="65"/>
        <v>103500</v>
      </c>
      <c r="J856" s="7">
        <f t="shared" si="66"/>
        <v>5175</v>
      </c>
      <c r="K856" s="7">
        <f t="shared" si="67"/>
        <v>98325</v>
      </c>
      <c r="L856" s="4">
        <v>15000</v>
      </c>
      <c r="M856" s="7">
        <f t="shared" si="68"/>
        <v>113325</v>
      </c>
      <c r="N856" s="2" t="s">
        <v>29</v>
      </c>
      <c r="O856" t="s">
        <v>116</v>
      </c>
      <c r="P856" s="2" t="s">
        <v>2368</v>
      </c>
      <c r="Q856" s="2">
        <v>2</v>
      </c>
      <c r="R856" s="2" t="s">
        <v>24</v>
      </c>
      <c r="S856" t="str">
        <f t="shared" si="69"/>
        <v>Wed</v>
      </c>
      <c r="T856" t="str">
        <f>VLOOKUP(A856,Status!$A$2:$B$1867,2,FALSE)</f>
        <v>Cancelled</v>
      </c>
    </row>
    <row r="857" spans="1:20" x14ac:dyDescent="0.3">
      <c r="A857" s="2" t="s">
        <v>1223</v>
      </c>
      <c r="B857" s="3">
        <v>45833.212708333333</v>
      </c>
      <c r="C857" s="2" t="s">
        <v>229</v>
      </c>
      <c r="D857" s="2" t="s">
        <v>230</v>
      </c>
      <c r="E857" s="2" t="s">
        <v>33</v>
      </c>
      <c r="F857" s="4">
        <v>20000</v>
      </c>
      <c r="G857" s="5">
        <v>2.5</v>
      </c>
      <c r="H857" s="6">
        <v>5</v>
      </c>
      <c r="I857" s="7">
        <f t="shared" si="65"/>
        <v>50000</v>
      </c>
      <c r="J857" s="7">
        <f t="shared" si="66"/>
        <v>2500</v>
      </c>
      <c r="K857" s="7">
        <f t="shared" si="67"/>
        <v>47500</v>
      </c>
      <c r="L857" s="4">
        <v>28000</v>
      </c>
      <c r="M857" s="7">
        <f t="shared" si="68"/>
        <v>75500</v>
      </c>
      <c r="N857" s="2" t="s">
        <v>59</v>
      </c>
      <c r="O857" t="s">
        <v>23</v>
      </c>
      <c r="P857" s="2" t="s">
        <v>2368</v>
      </c>
      <c r="Q857" s="2">
        <v>4</v>
      </c>
      <c r="R857" s="2" t="s">
        <v>24</v>
      </c>
      <c r="S857" t="str">
        <f t="shared" si="69"/>
        <v>Wed</v>
      </c>
      <c r="T857" t="str">
        <f>VLOOKUP(A857,Status!$A$2:$B$1867,2,FALSE)</f>
        <v>Completed</v>
      </c>
    </row>
    <row r="858" spans="1:20" x14ac:dyDescent="0.3">
      <c r="A858" s="2" t="s">
        <v>1224</v>
      </c>
      <c r="B858" s="3">
        <v>45833.222500000003</v>
      </c>
      <c r="C858" s="2" t="s">
        <v>767</v>
      </c>
      <c r="D858" s="2" t="s">
        <v>95</v>
      </c>
      <c r="E858" s="2" t="s">
        <v>42</v>
      </c>
      <c r="F858" s="4">
        <v>40000</v>
      </c>
      <c r="G858" s="5">
        <v>0.4</v>
      </c>
      <c r="H858" s="6">
        <v>5</v>
      </c>
      <c r="I858" s="7">
        <f t="shared" si="65"/>
        <v>16000</v>
      </c>
      <c r="J858" s="7">
        <f t="shared" si="66"/>
        <v>800</v>
      </c>
      <c r="K858" s="7">
        <f t="shared" si="67"/>
        <v>15200</v>
      </c>
      <c r="L858" s="4">
        <v>85000</v>
      </c>
      <c r="M858" s="7">
        <f t="shared" si="68"/>
        <v>100200</v>
      </c>
      <c r="N858" s="2" t="s">
        <v>22</v>
      </c>
      <c r="O858" t="s">
        <v>23</v>
      </c>
      <c r="P858" s="2" t="s">
        <v>2369</v>
      </c>
      <c r="Q858" s="2">
        <v>5</v>
      </c>
      <c r="R858" s="2" t="s">
        <v>24</v>
      </c>
      <c r="S858" t="str">
        <f t="shared" si="69"/>
        <v>Wed</v>
      </c>
      <c r="T858" t="str">
        <f>VLOOKUP(A858,Status!$A$2:$B$1867,2,FALSE)</f>
        <v>Completed</v>
      </c>
    </row>
    <row r="859" spans="1:20" x14ac:dyDescent="0.3">
      <c r="A859" s="2" t="s">
        <v>1225</v>
      </c>
      <c r="B859" s="3">
        <v>45833.263078703712</v>
      </c>
      <c r="C859" s="2" t="s">
        <v>160</v>
      </c>
      <c r="D859" s="2" t="s">
        <v>161</v>
      </c>
      <c r="E859" s="2" t="s">
        <v>162</v>
      </c>
      <c r="F859" s="4">
        <v>115000</v>
      </c>
      <c r="G859" s="5">
        <v>0.7</v>
      </c>
      <c r="H859" s="6">
        <v>5</v>
      </c>
      <c r="I859" s="7">
        <f t="shared" si="65"/>
        <v>80500</v>
      </c>
      <c r="J859" s="7">
        <f t="shared" si="66"/>
        <v>4025</v>
      </c>
      <c r="K859" s="7">
        <f t="shared" si="67"/>
        <v>76475</v>
      </c>
      <c r="L859" s="4">
        <v>46000</v>
      </c>
      <c r="M859" s="7">
        <f t="shared" si="68"/>
        <v>122475</v>
      </c>
      <c r="N859" s="2" t="s">
        <v>22</v>
      </c>
      <c r="O859" t="s">
        <v>70</v>
      </c>
      <c r="P859" s="2" t="s">
        <v>2367</v>
      </c>
      <c r="Q859" s="2">
        <v>3</v>
      </c>
      <c r="R859" s="2" t="s">
        <v>24</v>
      </c>
      <c r="S859" t="str">
        <f t="shared" si="69"/>
        <v>Wed</v>
      </c>
      <c r="T859" t="str">
        <f>VLOOKUP(A859,Status!$A$2:$B$1867,2,FALSE)</f>
        <v>Returned</v>
      </c>
    </row>
    <row r="860" spans="1:20" x14ac:dyDescent="0.3">
      <c r="A860" s="2" t="s">
        <v>1226</v>
      </c>
      <c r="B860" s="3">
        <v>45833.323796296303</v>
      </c>
      <c r="C860" s="2" t="s">
        <v>548</v>
      </c>
      <c r="D860" s="2" t="s">
        <v>165</v>
      </c>
      <c r="E860" s="2" t="s">
        <v>42</v>
      </c>
      <c r="F860" s="4">
        <v>40000</v>
      </c>
      <c r="G860" s="5">
        <v>0.4</v>
      </c>
      <c r="H860" s="6">
        <v>5</v>
      </c>
      <c r="I860" s="7">
        <f t="shared" si="65"/>
        <v>16000</v>
      </c>
      <c r="J860" s="7">
        <f t="shared" si="66"/>
        <v>800</v>
      </c>
      <c r="K860" s="7">
        <f t="shared" si="67"/>
        <v>15200</v>
      </c>
      <c r="L860" s="4">
        <v>49000</v>
      </c>
      <c r="M860" s="7">
        <f t="shared" si="68"/>
        <v>64200</v>
      </c>
      <c r="N860" s="2" t="s">
        <v>59</v>
      </c>
      <c r="O860" t="s">
        <v>23</v>
      </c>
      <c r="P860" s="2" t="s">
        <v>2371</v>
      </c>
      <c r="Q860" s="2">
        <v>1</v>
      </c>
      <c r="R860" s="2" t="s">
        <v>24</v>
      </c>
      <c r="S860" t="str">
        <f t="shared" si="69"/>
        <v>Wed</v>
      </c>
      <c r="T860" t="str">
        <f>VLOOKUP(A860,Status!$A$2:$B$1867,2,FALSE)</f>
        <v>Completed</v>
      </c>
    </row>
    <row r="861" spans="1:20" x14ac:dyDescent="0.3">
      <c r="A861" s="2" t="s">
        <v>1227</v>
      </c>
      <c r="B861" s="3">
        <v>45833.343981481477</v>
      </c>
      <c r="C861" s="2" t="s">
        <v>1228</v>
      </c>
      <c r="D861" s="2" t="s">
        <v>85</v>
      </c>
      <c r="E861" s="2" t="s">
        <v>36</v>
      </c>
      <c r="F861" s="4">
        <v>13500</v>
      </c>
      <c r="G861" s="5">
        <v>1.9</v>
      </c>
      <c r="H861" s="6">
        <v>5</v>
      </c>
      <c r="I861" s="7">
        <f t="shared" si="65"/>
        <v>25650</v>
      </c>
      <c r="J861" s="7">
        <f t="shared" si="66"/>
        <v>1282.5</v>
      </c>
      <c r="K861" s="7">
        <f t="shared" si="67"/>
        <v>24367.5</v>
      </c>
      <c r="L861" s="4">
        <v>30000</v>
      </c>
      <c r="M861" s="7">
        <f t="shared" si="68"/>
        <v>54367.5</v>
      </c>
      <c r="N861" s="2" t="s">
        <v>22</v>
      </c>
      <c r="O861" t="s">
        <v>23</v>
      </c>
      <c r="P861" s="2" t="s">
        <v>2367</v>
      </c>
      <c r="Q861" s="2">
        <v>1</v>
      </c>
      <c r="R861" s="2" t="s">
        <v>24</v>
      </c>
      <c r="S861" t="str">
        <f t="shared" si="69"/>
        <v>Wed</v>
      </c>
      <c r="T861" t="str">
        <f>VLOOKUP(A861,Status!$A$2:$B$1867,2,FALSE)</f>
        <v>Completed</v>
      </c>
    </row>
    <row r="862" spans="1:20" x14ac:dyDescent="0.3">
      <c r="A862" s="2" t="s">
        <v>1229</v>
      </c>
      <c r="B862" s="3">
        <v>45833.383449074077</v>
      </c>
      <c r="C862" s="2" t="s">
        <v>803</v>
      </c>
      <c r="D862" s="2" t="s">
        <v>32</v>
      </c>
      <c r="E862" s="2" t="s">
        <v>162</v>
      </c>
      <c r="F862" s="4">
        <v>115000</v>
      </c>
      <c r="G862" s="5">
        <v>0.5</v>
      </c>
      <c r="H862" s="6">
        <v>5</v>
      </c>
      <c r="I862" s="7">
        <f t="shared" si="65"/>
        <v>57500</v>
      </c>
      <c r="J862" s="7">
        <f t="shared" si="66"/>
        <v>2875</v>
      </c>
      <c r="K862" s="7">
        <f t="shared" si="67"/>
        <v>54625</v>
      </c>
      <c r="L862" s="4">
        <v>76000</v>
      </c>
      <c r="M862" s="7">
        <f t="shared" si="68"/>
        <v>130625</v>
      </c>
      <c r="N862" s="2" t="s">
        <v>22</v>
      </c>
      <c r="O862" t="s">
        <v>70</v>
      </c>
      <c r="P862" s="2" t="s">
        <v>2371</v>
      </c>
      <c r="Q862" s="2">
        <v>4</v>
      </c>
      <c r="R862" s="2" t="s">
        <v>24</v>
      </c>
      <c r="S862" t="str">
        <f t="shared" si="69"/>
        <v>Wed</v>
      </c>
      <c r="T862" t="str">
        <f>VLOOKUP(A862,Status!$A$2:$B$1867,2,FALSE)</f>
        <v>Returned</v>
      </c>
    </row>
    <row r="863" spans="1:20" x14ac:dyDescent="0.3">
      <c r="A863" s="2" t="s">
        <v>1230</v>
      </c>
      <c r="B863" s="3">
        <v>45833.433506944442</v>
      </c>
      <c r="C863" s="2" t="s">
        <v>391</v>
      </c>
      <c r="D863" s="2" t="s">
        <v>27</v>
      </c>
      <c r="E863" s="2" t="s">
        <v>76</v>
      </c>
      <c r="F863" s="4">
        <v>45000</v>
      </c>
      <c r="G863" s="5">
        <v>0.6</v>
      </c>
      <c r="H863" s="6">
        <v>5</v>
      </c>
      <c r="I863" s="7">
        <f t="shared" si="65"/>
        <v>27000</v>
      </c>
      <c r="J863" s="7">
        <f t="shared" si="66"/>
        <v>1350</v>
      </c>
      <c r="K863" s="7">
        <f t="shared" si="67"/>
        <v>25650</v>
      </c>
      <c r="L863" s="4">
        <v>17000</v>
      </c>
      <c r="M863" s="7">
        <f t="shared" si="68"/>
        <v>42650</v>
      </c>
      <c r="N863" s="2" t="s">
        <v>34</v>
      </c>
      <c r="O863" t="s">
        <v>23</v>
      </c>
      <c r="P863" s="2" t="s">
        <v>2366</v>
      </c>
      <c r="Q863" s="2">
        <v>4</v>
      </c>
      <c r="R863" s="2" t="s">
        <v>24</v>
      </c>
      <c r="S863" t="str">
        <f t="shared" si="69"/>
        <v>Wed</v>
      </c>
      <c r="T863" t="str">
        <f>VLOOKUP(A863,Status!$A$2:$B$1867,2,FALSE)</f>
        <v>Completed</v>
      </c>
    </row>
    <row r="864" spans="1:20" x14ac:dyDescent="0.3">
      <c r="A864" s="2" t="s">
        <v>1231</v>
      </c>
      <c r="B864" s="3">
        <v>45833.44059027778</v>
      </c>
      <c r="C864" s="2" t="s">
        <v>1232</v>
      </c>
      <c r="D864" s="2" t="s">
        <v>75</v>
      </c>
      <c r="E864" s="2" t="s">
        <v>96</v>
      </c>
      <c r="F864" s="4">
        <v>9500</v>
      </c>
      <c r="G864" s="5">
        <v>1.1000000000000001</v>
      </c>
      <c r="H864" s="6">
        <v>5</v>
      </c>
      <c r="I864" s="7">
        <f t="shared" si="65"/>
        <v>10450</v>
      </c>
      <c r="J864" s="7">
        <f t="shared" si="66"/>
        <v>522.5</v>
      </c>
      <c r="K864" s="7">
        <f t="shared" si="67"/>
        <v>9927.5</v>
      </c>
      <c r="L864" s="4">
        <v>74000</v>
      </c>
      <c r="M864" s="7">
        <f t="shared" si="68"/>
        <v>83927.5</v>
      </c>
      <c r="N864" s="2" t="s">
        <v>34</v>
      </c>
      <c r="O864" t="s">
        <v>23</v>
      </c>
      <c r="P864" s="2" t="s">
        <v>2368</v>
      </c>
      <c r="Q864" s="2">
        <v>4</v>
      </c>
      <c r="R864" s="2" t="s">
        <v>24</v>
      </c>
      <c r="S864" t="str">
        <f t="shared" si="69"/>
        <v>Wed</v>
      </c>
      <c r="T864" t="str">
        <f>VLOOKUP(A864,Status!$A$2:$B$1867,2,FALSE)</f>
        <v>Completed</v>
      </c>
    </row>
    <row r="865" spans="1:20" x14ac:dyDescent="0.3">
      <c r="A865" s="2" t="s">
        <v>1231</v>
      </c>
      <c r="B865" s="3">
        <v>45833.44059027778</v>
      </c>
      <c r="C865" s="2" t="s">
        <v>1232</v>
      </c>
      <c r="D865" s="2" t="s">
        <v>75</v>
      </c>
      <c r="E865" s="2" t="s">
        <v>33</v>
      </c>
      <c r="F865" s="4">
        <v>20000</v>
      </c>
      <c r="G865" s="5">
        <v>1.5</v>
      </c>
      <c r="H865" s="6">
        <v>5</v>
      </c>
      <c r="I865" s="7">
        <f t="shared" si="65"/>
        <v>30000</v>
      </c>
      <c r="J865" s="7">
        <f t="shared" si="66"/>
        <v>1500</v>
      </c>
      <c r="K865" s="7">
        <f t="shared" si="67"/>
        <v>28500</v>
      </c>
      <c r="L865" s="4">
        <v>0</v>
      </c>
      <c r="M865" s="7">
        <f t="shared" si="68"/>
        <v>28500</v>
      </c>
      <c r="N865" s="2" t="s">
        <v>34</v>
      </c>
      <c r="O865" t="s">
        <v>23</v>
      </c>
      <c r="P865" s="2" t="s">
        <v>2368</v>
      </c>
      <c r="Q865" s="2">
        <v>4</v>
      </c>
      <c r="R865" s="2" t="s">
        <v>24</v>
      </c>
      <c r="S865" t="str">
        <f t="shared" si="69"/>
        <v>Wed</v>
      </c>
      <c r="T865" t="str">
        <f>VLOOKUP(A865,Status!$A$2:$B$1867,2,FALSE)</f>
        <v>Completed</v>
      </c>
    </row>
    <row r="866" spans="1:20" x14ac:dyDescent="0.3">
      <c r="A866" s="2" t="s">
        <v>1233</v>
      </c>
      <c r="B866" s="3">
        <v>45833.447928240741</v>
      </c>
      <c r="C866" s="2" t="s">
        <v>556</v>
      </c>
      <c r="D866" s="2" t="s">
        <v>154</v>
      </c>
      <c r="E866" s="2" t="s">
        <v>144</v>
      </c>
      <c r="F866" s="4">
        <v>10000</v>
      </c>
      <c r="G866" s="5">
        <v>1.2</v>
      </c>
      <c r="H866" s="6">
        <v>5</v>
      </c>
      <c r="I866" s="7">
        <f t="shared" si="65"/>
        <v>12000</v>
      </c>
      <c r="J866" s="7">
        <f t="shared" si="66"/>
        <v>600</v>
      </c>
      <c r="K866" s="7">
        <f t="shared" si="67"/>
        <v>11400</v>
      </c>
      <c r="L866" s="4">
        <v>50000</v>
      </c>
      <c r="M866" s="7">
        <f t="shared" si="68"/>
        <v>61400</v>
      </c>
      <c r="N866" s="2" t="s">
        <v>34</v>
      </c>
      <c r="O866" t="s">
        <v>23</v>
      </c>
      <c r="P866" s="2" t="s">
        <v>2367</v>
      </c>
      <c r="Q866" s="2">
        <v>4</v>
      </c>
      <c r="R866" s="2" t="s">
        <v>24</v>
      </c>
      <c r="S866" t="str">
        <f t="shared" si="69"/>
        <v>Wed</v>
      </c>
      <c r="T866" t="str">
        <f>VLOOKUP(A866,Status!$A$2:$B$1867,2,FALSE)</f>
        <v>Completed</v>
      </c>
    </row>
    <row r="867" spans="1:20" x14ac:dyDescent="0.3">
      <c r="A867" s="2" t="s">
        <v>1234</v>
      </c>
      <c r="B867" s="3">
        <v>45833.489618055559</v>
      </c>
      <c r="C867" s="2" t="s">
        <v>1013</v>
      </c>
      <c r="D867" s="2" t="s">
        <v>168</v>
      </c>
      <c r="E867" s="2" t="s">
        <v>183</v>
      </c>
      <c r="F867" s="4">
        <v>11000</v>
      </c>
      <c r="G867" s="5">
        <v>0.7</v>
      </c>
      <c r="H867" s="6">
        <v>5</v>
      </c>
      <c r="I867" s="7">
        <f t="shared" si="65"/>
        <v>7699.9999999999991</v>
      </c>
      <c r="J867" s="7">
        <f t="shared" si="66"/>
        <v>385</v>
      </c>
      <c r="K867" s="7">
        <f t="shared" si="67"/>
        <v>7314.9999999999991</v>
      </c>
      <c r="L867" s="4">
        <v>56000</v>
      </c>
      <c r="M867" s="7">
        <f t="shared" si="68"/>
        <v>63315</v>
      </c>
      <c r="N867" s="2" t="s">
        <v>29</v>
      </c>
      <c r="O867" t="s">
        <v>23</v>
      </c>
      <c r="P867" s="2" t="s">
        <v>2369</v>
      </c>
      <c r="Q867" s="2">
        <v>1</v>
      </c>
      <c r="R867" s="2" t="s">
        <v>24</v>
      </c>
      <c r="S867" t="str">
        <f t="shared" si="69"/>
        <v>Wed</v>
      </c>
      <c r="T867" t="str">
        <f>VLOOKUP(A867,Status!$A$2:$B$1867,2,FALSE)</f>
        <v>Completed</v>
      </c>
    </row>
    <row r="868" spans="1:20" x14ac:dyDescent="0.3">
      <c r="A868" s="2" t="s">
        <v>1235</v>
      </c>
      <c r="B868" s="3">
        <v>45833.517974537041</v>
      </c>
      <c r="C868" s="2" t="s">
        <v>516</v>
      </c>
      <c r="D868" s="2" t="s">
        <v>88</v>
      </c>
      <c r="E868" s="2" t="s">
        <v>183</v>
      </c>
      <c r="F868" s="4">
        <v>11000</v>
      </c>
      <c r="G868" s="5">
        <v>0.7</v>
      </c>
      <c r="H868" s="6">
        <v>5</v>
      </c>
      <c r="I868" s="7">
        <f t="shared" si="65"/>
        <v>7699.9999999999991</v>
      </c>
      <c r="J868" s="7">
        <f t="shared" si="66"/>
        <v>385</v>
      </c>
      <c r="K868" s="7">
        <f t="shared" si="67"/>
        <v>7314.9999999999991</v>
      </c>
      <c r="L868" s="4">
        <v>49000</v>
      </c>
      <c r="M868" s="7">
        <f t="shared" si="68"/>
        <v>56315</v>
      </c>
      <c r="N868" s="2" t="s">
        <v>29</v>
      </c>
      <c r="O868" t="s">
        <v>23</v>
      </c>
      <c r="P868" s="2" t="s">
        <v>2368</v>
      </c>
      <c r="Q868" s="2">
        <v>1</v>
      </c>
      <c r="R868" s="2" t="s">
        <v>24</v>
      </c>
      <c r="S868" t="str">
        <f t="shared" si="69"/>
        <v>Wed</v>
      </c>
      <c r="T868" t="str">
        <f>VLOOKUP(A868,Status!$A$2:$B$1867,2,FALSE)</f>
        <v>Completed</v>
      </c>
    </row>
    <row r="869" spans="1:20" x14ac:dyDescent="0.3">
      <c r="A869" s="2" t="s">
        <v>1236</v>
      </c>
      <c r="B869" s="3">
        <v>45833.607118055559</v>
      </c>
      <c r="C869" s="2" t="s">
        <v>1137</v>
      </c>
      <c r="D869" s="2" t="s">
        <v>109</v>
      </c>
      <c r="E869" s="2" t="s">
        <v>66</v>
      </c>
      <c r="F869" s="4">
        <v>46000</v>
      </c>
      <c r="G869" s="5">
        <v>1</v>
      </c>
      <c r="H869" s="6">
        <v>5</v>
      </c>
      <c r="I869" s="7">
        <f t="shared" si="65"/>
        <v>46000</v>
      </c>
      <c r="J869" s="7">
        <f t="shared" si="66"/>
        <v>2300</v>
      </c>
      <c r="K869" s="7">
        <f t="shared" si="67"/>
        <v>43700</v>
      </c>
      <c r="L869" s="4">
        <v>72000</v>
      </c>
      <c r="M869" s="7">
        <f t="shared" si="68"/>
        <v>115700</v>
      </c>
      <c r="N869" s="2" t="s">
        <v>34</v>
      </c>
      <c r="O869" t="s">
        <v>70</v>
      </c>
      <c r="P869" s="2" t="s">
        <v>2366</v>
      </c>
      <c r="Q869" s="2">
        <v>3</v>
      </c>
      <c r="R869" s="2" t="s">
        <v>24</v>
      </c>
      <c r="S869" t="str">
        <f t="shared" si="69"/>
        <v>Wed</v>
      </c>
      <c r="T869" t="str">
        <f>VLOOKUP(A869,Status!$A$2:$B$1867,2,FALSE)</f>
        <v>Returned</v>
      </c>
    </row>
    <row r="870" spans="1:20" x14ac:dyDescent="0.3">
      <c r="A870" s="2" t="s">
        <v>1237</v>
      </c>
      <c r="B870" s="3">
        <v>45833.609768518523</v>
      </c>
      <c r="C870" s="2" t="s">
        <v>573</v>
      </c>
      <c r="D870" s="2" t="s">
        <v>426</v>
      </c>
      <c r="E870" s="2" t="s">
        <v>58</v>
      </c>
      <c r="F870" s="4">
        <v>17500</v>
      </c>
      <c r="G870" s="5">
        <v>2.1</v>
      </c>
      <c r="H870" s="6">
        <v>5</v>
      </c>
      <c r="I870" s="7">
        <f t="shared" si="65"/>
        <v>36750</v>
      </c>
      <c r="J870" s="7">
        <f t="shared" si="66"/>
        <v>1837.5</v>
      </c>
      <c r="K870" s="7">
        <f t="shared" si="67"/>
        <v>34912.5</v>
      </c>
      <c r="L870" s="4">
        <v>67000</v>
      </c>
      <c r="M870" s="7">
        <f t="shared" si="68"/>
        <v>101912.5</v>
      </c>
      <c r="N870" s="2" t="s">
        <v>34</v>
      </c>
      <c r="O870" t="s">
        <v>23</v>
      </c>
      <c r="P870" s="2" t="s">
        <v>2368</v>
      </c>
      <c r="Q870" s="2">
        <v>4</v>
      </c>
      <c r="R870" s="2" t="s">
        <v>24</v>
      </c>
      <c r="S870" t="str">
        <f t="shared" si="69"/>
        <v>Wed</v>
      </c>
      <c r="T870" t="str">
        <f>VLOOKUP(A870,Status!$A$2:$B$1867,2,FALSE)</f>
        <v>Completed</v>
      </c>
    </row>
    <row r="871" spans="1:20" x14ac:dyDescent="0.3">
      <c r="A871" s="2" t="s">
        <v>1238</v>
      </c>
      <c r="B871" s="3">
        <v>45833.614479166667</v>
      </c>
      <c r="C871" s="2" t="s">
        <v>1024</v>
      </c>
      <c r="D871" s="2" t="s">
        <v>115</v>
      </c>
      <c r="E871" s="2" t="s">
        <v>76</v>
      </c>
      <c r="F871" s="4">
        <v>45000</v>
      </c>
      <c r="G871" s="5">
        <v>1.7</v>
      </c>
      <c r="H871" s="6">
        <v>5</v>
      </c>
      <c r="I871" s="7">
        <f t="shared" si="65"/>
        <v>76500</v>
      </c>
      <c r="J871" s="7">
        <f t="shared" si="66"/>
        <v>3825</v>
      </c>
      <c r="K871" s="7">
        <f t="shared" si="67"/>
        <v>72675</v>
      </c>
      <c r="L871" s="4">
        <v>78000</v>
      </c>
      <c r="M871" s="7">
        <f t="shared" si="68"/>
        <v>150675</v>
      </c>
      <c r="N871" s="2" t="s">
        <v>22</v>
      </c>
      <c r="O871" t="s">
        <v>23</v>
      </c>
      <c r="P871" s="2" t="s">
        <v>2366</v>
      </c>
      <c r="Q871" s="2">
        <v>5</v>
      </c>
      <c r="R871" s="2" t="s">
        <v>24</v>
      </c>
      <c r="S871" t="str">
        <f t="shared" si="69"/>
        <v>Wed</v>
      </c>
      <c r="T871" t="str">
        <f>VLOOKUP(A871,Status!$A$2:$B$1867,2,FALSE)</f>
        <v>Completed</v>
      </c>
    </row>
    <row r="872" spans="1:20" x14ac:dyDescent="0.3">
      <c r="A872" s="2" t="s">
        <v>1239</v>
      </c>
      <c r="B872" s="3">
        <v>45833.649456018517</v>
      </c>
      <c r="C872" s="2" t="s">
        <v>52</v>
      </c>
      <c r="D872" s="2" t="s">
        <v>53</v>
      </c>
      <c r="E872" s="2" t="s">
        <v>103</v>
      </c>
      <c r="F872" s="4">
        <v>55000</v>
      </c>
      <c r="G872" s="5">
        <v>0.5</v>
      </c>
      <c r="H872" s="6">
        <v>5</v>
      </c>
      <c r="I872" s="7">
        <f t="shared" si="65"/>
        <v>27500</v>
      </c>
      <c r="J872" s="7">
        <f t="shared" si="66"/>
        <v>1375</v>
      </c>
      <c r="K872" s="7">
        <f t="shared" si="67"/>
        <v>26125</v>
      </c>
      <c r="L872" s="4">
        <v>80000</v>
      </c>
      <c r="M872" s="7">
        <f t="shared" si="68"/>
        <v>106125</v>
      </c>
      <c r="N872" s="2" t="s">
        <v>22</v>
      </c>
      <c r="O872" t="s">
        <v>23</v>
      </c>
      <c r="P872" s="2" t="s">
        <v>2366</v>
      </c>
      <c r="Q872" s="2">
        <v>2</v>
      </c>
      <c r="R872" s="2" t="s">
        <v>24</v>
      </c>
      <c r="S872" t="str">
        <f t="shared" si="69"/>
        <v>Wed</v>
      </c>
      <c r="T872" t="str">
        <f>VLOOKUP(A872,Status!$A$2:$B$1867,2,FALSE)</f>
        <v>Completed</v>
      </c>
    </row>
    <row r="873" spans="1:20" x14ac:dyDescent="0.3">
      <c r="A873" s="2" t="s">
        <v>1240</v>
      </c>
      <c r="B873" s="3">
        <v>45833.652118055557</v>
      </c>
      <c r="C873" s="2" t="s">
        <v>1241</v>
      </c>
      <c r="D873" s="2" t="s">
        <v>186</v>
      </c>
      <c r="E873" s="2" t="s">
        <v>162</v>
      </c>
      <c r="F873" s="4">
        <v>115000</v>
      </c>
      <c r="G873" s="5">
        <v>0.2</v>
      </c>
      <c r="H873" s="6">
        <v>5</v>
      </c>
      <c r="I873" s="7">
        <f t="shared" si="65"/>
        <v>23000</v>
      </c>
      <c r="J873" s="7">
        <f t="shared" si="66"/>
        <v>1150</v>
      </c>
      <c r="K873" s="7">
        <f t="shared" si="67"/>
        <v>21850</v>
      </c>
      <c r="L873" s="4">
        <v>87000</v>
      </c>
      <c r="M873" s="7">
        <f t="shared" si="68"/>
        <v>108850</v>
      </c>
      <c r="N873" s="2" t="s">
        <v>34</v>
      </c>
      <c r="O873" t="s">
        <v>23</v>
      </c>
      <c r="P873" s="2" t="s">
        <v>2367</v>
      </c>
      <c r="Q873" s="2">
        <v>4</v>
      </c>
      <c r="R873" s="2" t="s">
        <v>24</v>
      </c>
      <c r="S873" t="str">
        <f t="shared" si="69"/>
        <v>Wed</v>
      </c>
      <c r="T873" t="str">
        <f>VLOOKUP(A873,Status!$A$2:$B$1867,2,FALSE)</f>
        <v>Completed</v>
      </c>
    </row>
    <row r="874" spans="1:20" x14ac:dyDescent="0.3">
      <c r="A874" s="2" t="s">
        <v>1242</v>
      </c>
      <c r="B874" s="3">
        <v>45833.661597222221</v>
      </c>
      <c r="C874" s="2" t="s">
        <v>1121</v>
      </c>
      <c r="D874" s="2" t="s">
        <v>115</v>
      </c>
      <c r="E874" s="2" t="s">
        <v>191</v>
      </c>
      <c r="F874" s="4">
        <v>15500</v>
      </c>
      <c r="G874" s="5">
        <v>0.6</v>
      </c>
      <c r="H874" s="6">
        <v>5</v>
      </c>
      <c r="I874" s="7">
        <f t="shared" si="65"/>
        <v>9300</v>
      </c>
      <c r="J874" s="7">
        <f t="shared" si="66"/>
        <v>465</v>
      </c>
      <c r="K874" s="7">
        <f t="shared" si="67"/>
        <v>8835</v>
      </c>
      <c r="L874" s="4">
        <v>78000</v>
      </c>
      <c r="M874" s="7">
        <f t="shared" si="68"/>
        <v>86835</v>
      </c>
      <c r="N874" s="2" t="s">
        <v>22</v>
      </c>
      <c r="O874" t="s">
        <v>23</v>
      </c>
      <c r="P874" s="2" t="s">
        <v>2366</v>
      </c>
      <c r="Q874" s="2">
        <v>5</v>
      </c>
      <c r="R874" s="2" t="s">
        <v>24</v>
      </c>
      <c r="S874" t="str">
        <f t="shared" si="69"/>
        <v>Wed</v>
      </c>
      <c r="T874" t="str">
        <f>VLOOKUP(A874,Status!$A$2:$B$1867,2,FALSE)</f>
        <v>Completed</v>
      </c>
    </row>
    <row r="875" spans="1:20" x14ac:dyDescent="0.3">
      <c r="A875" s="2" t="s">
        <v>1243</v>
      </c>
      <c r="B875" s="3">
        <v>45833.673460648148</v>
      </c>
      <c r="C875" s="2" t="s">
        <v>442</v>
      </c>
      <c r="D875" s="2" t="s">
        <v>109</v>
      </c>
      <c r="E875" s="2" t="s">
        <v>144</v>
      </c>
      <c r="F875" s="4">
        <v>10000</v>
      </c>
      <c r="G875" s="5">
        <v>0.2</v>
      </c>
      <c r="H875" s="6">
        <v>5</v>
      </c>
      <c r="I875" s="7">
        <f t="shared" si="65"/>
        <v>2000</v>
      </c>
      <c r="J875" s="7">
        <f t="shared" si="66"/>
        <v>100</v>
      </c>
      <c r="K875" s="7">
        <f t="shared" si="67"/>
        <v>1900</v>
      </c>
      <c r="L875" s="4">
        <v>72000</v>
      </c>
      <c r="M875" s="7">
        <f t="shared" si="68"/>
        <v>73900</v>
      </c>
      <c r="N875" s="2" t="s">
        <v>29</v>
      </c>
      <c r="O875" t="s">
        <v>23</v>
      </c>
      <c r="P875" s="2" t="s">
        <v>2366</v>
      </c>
      <c r="Q875" s="2">
        <v>1</v>
      </c>
      <c r="R875" s="2" t="s">
        <v>24</v>
      </c>
      <c r="S875" t="str">
        <f t="shared" si="69"/>
        <v>Wed</v>
      </c>
      <c r="T875" t="str">
        <f>VLOOKUP(A875,Status!$A$2:$B$1867,2,FALSE)</f>
        <v>Completed</v>
      </c>
    </row>
    <row r="876" spans="1:20" x14ac:dyDescent="0.3">
      <c r="A876" s="2" t="s">
        <v>1244</v>
      </c>
      <c r="B876" s="3">
        <v>45833.673472222217</v>
      </c>
      <c r="C876" s="2" t="s">
        <v>699</v>
      </c>
      <c r="D876" s="2" t="s">
        <v>109</v>
      </c>
      <c r="E876" s="2" t="s">
        <v>21</v>
      </c>
      <c r="F876" s="4">
        <v>10000</v>
      </c>
      <c r="G876" s="5">
        <v>3.8</v>
      </c>
      <c r="H876" s="6">
        <v>5</v>
      </c>
      <c r="I876" s="7">
        <f t="shared" si="65"/>
        <v>38000</v>
      </c>
      <c r="J876" s="7">
        <f t="shared" si="66"/>
        <v>1900</v>
      </c>
      <c r="K876" s="7">
        <f t="shared" si="67"/>
        <v>36100</v>
      </c>
      <c r="L876" s="4">
        <v>72000</v>
      </c>
      <c r="M876" s="7">
        <f t="shared" si="68"/>
        <v>108100</v>
      </c>
      <c r="N876" s="2" t="s">
        <v>59</v>
      </c>
      <c r="O876" t="s">
        <v>116</v>
      </c>
      <c r="P876" s="2" t="s">
        <v>2366</v>
      </c>
      <c r="Q876" s="2">
        <v>4</v>
      </c>
      <c r="R876" s="2" t="s">
        <v>24</v>
      </c>
      <c r="S876" t="str">
        <f t="shared" si="69"/>
        <v>Wed</v>
      </c>
      <c r="T876" t="str">
        <f>VLOOKUP(A876,Status!$A$2:$B$1867,2,FALSE)</f>
        <v>Cancelled</v>
      </c>
    </row>
    <row r="877" spans="1:20" x14ac:dyDescent="0.3">
      <c r="A877" s="2" t="s">
        <v>1245</v>
      </c>
      <c r="B877" s="3">
        <v>45833.687395833331</v>
      </c>
      <c r="C877" s="2" t="s">
        <v>92</v>
      </c>
      <c r="D877" s="2" t="s">
        <v>62</v>
      </c>
      <c r="E877" s="2" t="s">
        <v>171</v>
      </c>
      <c r="F877" s="4">
        <v>12000</v>
      </c>
      <c r="G877" s="5">
        <v>0.6</v>
      </c>
      <c r="H877" s="6">
        <v>5</v>
      </c>
      <c r="I877" s="7">
        <f t="shared" si="65"/>
        <v>7200</v>
      </c>
      <c r="J877" s="7">
        <f t="shared" si="66"/>
        <v>360</v>
      </c>
      <c r="K877" s="7">
        <f t="shared" si="67"/>
        <v>6840</v>
      </c>
      <c r="L877" s="4">
        <v>59000</v>
      </c>
      <c r="M877" s="7">
        <f t="shared" si="68"/>
        <v>65840</v>
      </c>
      <c r="N877" s="2" t="s">
        <v>29</v>
      </c>
      <c r="O877" t="s">
        <v>23</v>
      </c>
      <c r="P877" s="2" t="s">
        <v>2366</v>
      </c>
      <c r="Q877" s="2">
        <v>1</v>
      </c>
      <c r="R877" s="2" t="s">
        <v>24</v>
      </c>
      <c r="S877" t="str">
        <f t="shared" si="69"/>
        <v>Wed</v>
      </c>
      <c r="T877" t="str">
        <f>VLOOKUP(A877,Status!$A$2:$B$1867,2,FALSE)</f>
        <v>Completed</v>
      </c>
    </row>
    <row r="878" spans="1:20" x14ac:dyDescent="0.3">
      <c r="A878" s="2" t="s">
        <v>1246</v>
      </c>
      <c r="B878" s="3">
        <v>45833.706701388888</v>
      </c>
      <c r="C878" s="2" t="s">
        <v>633</v>
      </c>
      <c r="D878" s="2" t="s">
        <v>151</v>
      </c>
      <c r="E878" s="2" t="s">
        <v>76</v>
      </c>
      <c r="F878" s="4">
        <v>45000</v>
      </c>
      <c r="G878" s="5">
        <v>1</v>
      </c>
      <c r="H878" s="6">
        <v>5</v>
      </c>
      <c r="I878" s="7">
        <f t="shared" si="65"/>
        <v>45000</v>
      </c>
      <c r="J878" s="7">
        <f t="shared" si="66"/>
        <v>2250</v>
      </c>
      <c r="K878" s="7">
        <f t="shared" si="67"/>
        <v>42750</v>
      </c>
      <c r="L878" s="4">
        <v>68000</v>
      </c>
      <c r="M878" s="7">
        <f t="shared" si="68"/>
        <v>110750</v>
      </c>
      <c r="N878" s="2" t="s">
        <v>22</v>
      </c>
      <c r="O878" t="s">
        <v>23</v>
      </c>
      <c r="P878" s="2" t="s">
        <v>2368</v>
      </c>
      <c r="Q878" s="2">
        <v>1</v>
      </c>
      <c r="R878" s="2" t="s">
        <v>24</v>
      </c>
      <c r="S878" t="str">
        <f t="shared" si="69"/>
        <v>Wed</v>
      </c>
      <c r="T878" t="str">
        <f>VLOOKUP(A878,Status!$A$2:$B$1867,2,FALSE)</f>
        <v>Completed</v>
      </c>
    </row>
    <row r="879" spans="1:20" x14ac:dyDescent="0.3">
      <c r="A879" s="2" t="s">
        <v>1247</v>
      </c>
      <c r="B879" s="3">
        <v>45833.717210648138</v>
      </c>
      <c r="C879" s="2" t="s">
        <v>94</v>
      </c>
      <c r="D879" s="2" t="s">
        <v>95</v>
      </c>
      <c r="E879" s="2" t="s">
        <v>58</v>
      </c>
      <c r="F879" s="4">
        <v>17500</v>
      </c>
      <c r="G879" s="5">
        <v>1</v>
      </c>
      <c r="H879" s="6">
        <v>5</v>
      </c>
      <c r="I879" s="7">
        <f t="shared" si="65"/>
        <v>17500</v>
      </c>
      <c r="J879" s="7">
        <f t="shared" si="66"/>
        <v>875</v>
      </c>
      <c r="K879" s="7">
        <f t="shared" si="67"/>
        <v>16625</v>
      </c>
      <c r="L879" s="4">
        <v>85000</v>
      </c>
      <c r="M879" s="7">
        <f t="shared" si="68"/>
        <v>101625</v>
      </c>
      <c r="N879" s="2" t="s">
        <v>59</v>
      </c>
      <c r="O879" t="s">
        <v>23</v>
      </c>
      <c r="P879" s="2" t="s">
        <v>2369</v>
      </c>
      <c r="Q879" s="2">
        <v>2</v>
      </c>
      <c r="R879" s="2" t="s">
        <v>24</v>
      </c>
      <c r="S879" t="str">
        <f t="shared" si="69"/>
        <v>Wed</v>
      </c>
      <c r="T879" t="str">
        <f>VLOOKUP(A879,Status!$A$2:$B$1867,2,FALSE)</f>
        <v>Completed</v>
      </c>
    </row>
    <row r="880" spans="1:20" x14ac:dyDescent="0.3">
      <c r="A880" s="2" t="s">
        <v>1248</v>
      </c>
      <c r="B880" s="3">
        <v>45833.790208333332</v>
      </c>
      <c r="C880" s="2" t="s">
        <v>970</v>
      </c>
      <c r="D880" s="2" t="s">
        <v>45</v>
      </c>
      <c r="E880" s="2" t="s">
        <v>46</v>
      </c>
      <c r="F880" s="4">
        <v>10500</v>
      </c>
      <c r="G880" s="5">
        <v>1.7</v>
      </c>
      <c r="H880" s="6">
        <v>5</v>
      </c>
      <c r="I880" s="7">
        <f t="shared" si="65"/>
        <v>17850</v>
      </c>
      <c r="J880" s="7">
        <f t="shared" si="66"/>
        <v>892.5</v>
      </c>
      <c r="K880" s="7">
        <f t="shared" si="67"/>
        <v>16957.5</v>
      </c>
      <c r="L880" s="4">
        <v>43000</v>
      </c>
      <c r="M880" s="7">
        <f t="shared" si="68"/>
        <v>59957.5</v>
      </c>
      <c r="N880" s="2" t="s">
        <v>22</v>
      </c>
      <c r="O880" t="s">
        <v>23</v>
      </c>
      <c r="P880" s="2" t="s">
        <v>2366</v>
      </c>
      <c r="Q880" s="2">
        <v>1</v>
      </c>
      <c r="R880" s="2" t="s">
        <v>24</v>
      </c>
      <c r="S880" t="str">
        <f t="shared" si="69"/>
        <v>Wed</v>
      </c>
      <c r="T880" t="str">
        <f>VLOOKUP(A880,Status!$A$2:$B$1867,2,FALSE)</f>
        <v>Completed</v>
      </c>
    </row>
    <row r="881" spans="1:20" x14ac:dyDescent="0.3">
      <c r="A881" s="2" t="s">
        <v>1249</v>
      </c>
      <c r="B881" s="3">
        <v>45833.814502314817</v>
      </c>
      <c r="C881" s="2" t="s">
        <v>1250</v>
      </c>
      <c r="D881" s="2" t="s">
        <v>99</v>
      </c>
      <c r="E881" s="2" t="s">
        <v>42</v>
      </c>
      <c r="F881" s="4">
        <v>40000</v>
      </c>
      <c r="G881" s="5">
        <v>0.3</v>
      </c>
      <c r="H881" s="6">
        <v>5</v>
      </c>
      <c r="I881" s="7">
        <f t="shared" si="65"/>
        <v>12000</v>
      </c>
      <c r="J881" s="7">
        <f t="shared" si="66"/>
        <v>600</v>
      </c>
      <c r="K881" s="7">
        <f t="shared" si="67"/>
        <v>11400</v>
      </c>
      <c r="L881" s="4">
        <v>97000</v>
      </c>
      <c r="M881" s="7">
        <f t="shared" si="68"/>
        <v>108400</v>
      </c>
      <c r="N881" s="2" t="s">
        <v>34</v>
      </c>
      <c r="O881" t="s">
        <v>23</v>
      </c>
      <c r="P881" s="2" t="s">
        <v>2366</v>
      </c>
      <c r="Q881" s="2">
        <v>4</v>
      </c>
      <c r="R881" s="2" t="s">
        <v>35</v>
      </c>
      <c r="S881" t="str">
        <f t="shared" si="69"/>
        <v>Wed</v>
      </c>
      <c r="T881" t="str">
        <f>VLOOKUP(A881,Status!$A$2:$B$1867,2,FALSE)</f>
        <v>Completed</v>
      </c>
    </row>
    <row r="882" spans="1:20" x14ac:dyDescent="0.3">
      <c r="A882" s="2" t="s">
        <v>1251</v>
      </c>
      <c r="B882" s="3">
        <v>45834.075011574067</v>
      </c>
      <c r="C882" s="2" t="s">
        <v>150</v>
      </c>
      <c r="D882" s="2" t="s">
        <v>151</v>
      </c>
      <c r="E882" s="2" t="s">
        <v>103</v>
      </c>
      <c r="F882" s="4">
        <v>55000</v>
      </c>
      <c r="G882" s="5">
        <v>1.1000000000000001</v>
      </c>
      <c r="H882" s="6">
        <v>0</v>
      </c>
      <c r="I882" s="7">
        <f t="shared" si="65"/>
        <v>60500.000000000007</v>
      </c>
      <c r="J882" s="7">
        <f t="shared" si="66"/>
        <v>0</v>
      </c>
      <c r="K882" s="7">
        <f t="shared" si="67"/>
        <v>60500.000000000007</v>
      </c>
      <c r="L882" s="4">
        <v>68000</v>
      </c>
      <c r="M882" s="7">
        <f t="shared" si="68"/>
        <v>128500</v>
      </c>
      <c r="N882" s="2" t="s">
        <v>22</v>
      </c>
      <c r="O882" t="s">
        <v>23</v>
      </c>
      <c r="P882" s="2" t="s">
        <v>2367</v>
      </c>
      <c r="Q882" s="2">
        <v>2</v>
      </c>
      <c r="R882" s="2" t="s">
        <v>24</v>
      </c>
      <c r="S882" t="str">
        <f t="shared" si="69"/>
        <v>Thu</v>
      </c>
      <c r="T882" t="str">
        <f>VLOOKUP(A882,Status!$A$2:$B$1867,2,FALSE)</f>
        <v>Completed</v>
      </c>
    </row>
    <row r="883" spans="1:20" x14ac:dyDescent="0.3">
      <c r="A883" s="2" t="s">
        <v>1252</v>
      </c>
      <c r="B883" s="3">
        <v>45834.075532407413</v>
      </c>
      <c r="C883" s="2" t="s">
        <v>412</v>
      </c>
      <c r="D883" s="2" t="s">
        <v>95</v>
      </c>
      <c r="E883" s="2" t="s">
        <v>58</v>
      </c>
      <c r="F883" s="4">
        <v>17500</v>
      </c>
      <c r="G883" s="5">
        <v>0.7</v>
      </c>
      <c r="H883" s="6">
        <v>0</v>
      </c>
      <c r="I883" s="7">
        <f t="shared" si="65"/>
        <v>12250</v>
      </c>
      <c r="J883" s="7">
        <f t="shared" si="66"/>
        <v>0</v>
      </c>
      <c r="K883" s="7">
        <f t="shared" si="67"/>
        <v>12250</v>
      </c>
      <c r="L883" s="4">
        <v>85000</v>
      </c>
      <c r="M883" s="7">
        <f t="shared" si="68"/>
        <v>97250</v>
      </c>
      <c r="N883" s="2" t="s">
        <v>22</v>
      </c>
      <c r="O883" t="s">
        <v>70</v>
      </c>
      <c r="P883" s="2" t="s">
        <v>2371</v>
      </c>
      <c r="Q883" s="2">
        <v>3</v>
      </c>
      <c r="R883" s="2" t="s">
        <v>24</v>
      </c>
      <c r="S883" t="str">
        <f t="shared" si="69"/>
        <v>Thu</v>
      </c>
      <c r="T883" t="str">
        <f>VLOOKUP(A883,Status!$A$2:$B$1867,2,FALSE)</f>
        <v>Returned</v>
      </c>
    </row>
    <row r="884" spans="1:20" x14ac:dyDescent="0.3">
      <c r="A884" s="2" t="s">
        <v>1253</v>
      </c>
      <c r="B884" s="3">
        <v>45834.21875</v>
      </c>
      <c r="C884" s="2" t="s">
        <v>1254</v>
      </c>
      <c r="D884" s="2" t="s">
        <v>426</v>
      </c>
      <c r="E884" s="2" t="s">
        <v>162</v>
      </c>
      <c r="F884" s="4">
        <v>115000</v>
      </c>
      <c r="G884" s="5">
        <v>0.7</v>
      </c>
      <c r="H884" s="6">
        <v>0</v>
      </c>
      <c r="I884" s="7">
        <f t="shared" si="65"/>
        <v>80500</v>
      </c>
      <c r="J884" s="7">
        <f t="shared" si="66"/>
        <v>0</v>
      </c>
      <c r="K884" s="7">
        <f t="shared" si="67"/>
        <v>80500</v>
      </c>
      <c r="L884" s="4">
        <v>67000</v>
      </c>
      <c r="M884" s="7">
        <f t="shared" si="68"/>
        <v>147500</v>
      </c>
      <c r="N884" s="2" t="s">
        <v>22</v>
      </c>
      <c r="O884" t="s">
        <v>23</v>
      </c>
      <c r="P884" s="2" t="s">
        <v>2366</v>
      </c>
      <c r="Q884" s="2">
        <v>3</v>
      </c>
      <c r="R884" s="2" t="s">
        <v>24</v>
      </c>
      <c r="S884" t="str">
        <f t="shared" si="69"/>
        <v>Thu</v>
      </c>
      <c r="T884" t="str">
        <f>VLOOKUP(A884,Status!$A$2:$B$1867,2,FALSE)</f>
        <v>Completed</v>
      </c>
    </row>
    <row r="885" spans="1:20" x14ac:dyDescent="0.3">
      <c r="A885" s="2" t="s">
        <v>1255</v>
      </c>
      <c r="B885" s="3">
        <v>45834.278703703712</v>
      </c>
      <c r="C885" s="2" t="s">
        <v>153</v>
      </c>
      <c r="D885" s="2" t="s">
        <v>154</v>
      </c>
      <c r="E885" s="2" t="s">
        <v>81</v>
      </c>
      <c r="F885" s="4">
        <v>15000</v>
      </c>
      <c r="G885" s="5">
        <v>1.5</v>
      </c>
      <c r="H885" s="6">
        <v>0</v>
      </c>
      <c r="I885" s="7">
        <f t="shared" si="65"/>
        <v>22500</v>
      </c>
      <c r="J885" s="7">
        <f t="shared" si="66"/>
        <v>0</v>
      </c>
      <c r="K885" s="7">
        <f t="shared" si="67"/>
        <v>22500</v>
      </c>
      <c r="L885" s="4">
        <v>50000</v>
      </c>
      <c r="M885" s="7">
        <f t="shared" si="68"/>
        <v>72500</v>
      </c>
      <c r="N885" s="2" t="s">
        <v>34</v>
      </c>
      <c r="O885" t="s">
        <v>23</v>
      </c>
      <c r="P885" s="2" t="s">
        <v>2367</v>
      </c>
      <c r="Q885" s="2">
        <v>5</v>
      </c>
      <c r="R885" s="2" t="s">
        <v>24</v>
      </c>
      <c r="S885" t="str">
        <f t="shared" si="69"/>
        <v>Thu</v>
      </c>
      <c r="T885" t="str">
        <f>VLOOKUP(A885,Status!$A$2:$B$1867,2,FALSE)</f>
        <v>Completed</v>
      </c>
    </row>
    <row r="886" spans="1:20" x14ac:dyDescent="0.3">
      <c r="A886" s="2" t="s">
        <v>1256</v>
      </c>
      <c r="B886" s="3">
        <v>45834.28597222222</v>
      </c>
      <c r="C886" s="2" t="s">
        <v>1089</v>
      </c>
      <c r="D886" s="2" t="s">
        <v>119</v>
      </c>
      <c r="E886" s="2" t="s">
        <v>183</v>
      </c>
      <c r="F886" s="4">
        <v>11000</v>
      </c>
      <c r="G886" s="5">
        <v>1.9</v>
      </c>
      <c r="H886" s="6">
        <v>0</v>
      </c>
      <c r="I886" s="7">
        <f t="shared" si="65"/>
        <v>20900</v>
      </c>
      <c r="J886" s="7">
        <f t="shared" si="66"/>
        <v>0</v>
      </c>
      <c r="K886" s="7">
        <f t="shared" si="67"/>
        <v>20900</v>
      </c>
      <c r="L886" s="4">
        <v>84000</v>
      </c>
      <c r="M886" s="7">
        <f t="shared" si="68"/>
        <v>104900</v>
      </c>
      <c r="N886" s="2" t="s">
        <v>22</v>
      </c>
      <c r="O886" t="s">
        <v>23</v>
      </c>
      <c r="P886" s="2" t="s">
        <v>2366</v>
      </c>
      <c r="Q886" s="2">
        <v>4</v>
      </c>
      <c r="R886" s="2" t="s">
        <v>35</v>
      </c>
      <c r="S886" t="str">
        <f t="shared" si="69"/>
        <v>Thu</v>
      </c>
      <c r="T886" t="str">
        <f>VLOOKUP(A886,Status!$A$2:$B$1867,2,FALSE)</f>
        <v>Completed</v>
      </c>
    </row>
    <row r="887" spans="1:20" x14ac:dyDescent="0.3">
      <c r="A887" s="2" t="s">
        <v>1257</v>
      </c>
      <c r="B887" s="3">
        <v>45834.299745370372</v>
      </c>
      <c r="C887" s="2" t="s">
        <v>812</v>
      </c>
      <c r="D887" s="2" t="s">
        <v>124</v>
      </c>
      <c r="E887" s="2" t="s">
        <v>50</v>
      </c>
      <c r="F887" s="4">
        <v>26000</v>
      </c>
      <c r="G887" s="5">
        <v>0.8</v>
      </c>
      <c r="H887" s="6">
        <v>0</v>
      </c>
      <c r="I887" s="7">
        <f t="shared" si="65"/>
        <v>20800</v>
      </c>
      <c r="J887" s="7">
        <f t="shared" si="66"/>
        <v>0</v>
      </c>
      <c r="K887" s="7">
        <f t="shared" si="67"/>
        <v>20800</v>
      </c>
      <c r="L887" s="4">
        <v>59000</v>
      </c>
      <c r="M887" s="7">
        <f t="shared" si="68"/>
        <v>79800</v>
      </c>
      <c r="N887" s="2" t="s">
        <v>34</v>
      </c>
      <c r="O887" t="s">
        <v>23</v>
      </c>
      <c r="P887" s="2" t="s">
        <v>2368</v>
      </c>
      <c r="Q887" s="2">
        <v>4</v>
      </c>
      <c r="R887" s="2" t="s">
        <v>24</v>
      </c>
      <c r="S887" t="str">
        <f t="shared" si="69"/>
        <v>Thu</v>
      </c>
      <c r="T887" t="str">
        <f>VLOOKUP(A887,Status!$A$2:$B$1867,2,FALSE)</f>
        <v>Completed</v>
      </c>
    </row>
    <row r="888" spans="1:20" x14ac:dyDescent="0.3">
      <c r="A888" s="2" t="s">
        <v>1258</v>
      </c>
      <c r="B888" s="3">
        <v>45834.302071759259</v>
      </c>
      <c r="C888" s="2" t="s">
        <v>1044</v>
      </c>
      <c r="D888" s="2" t="s">
        <v>75</v>
      </c>
      <c r="E888" s="2" t="s">
        <v>100</v>
      </c>
      <c r="F888" s="4">
        <v>10000</v>
      </c>
      <c r="G888" s="5">
        <v>0.4</v>
      </c>
      <c r="H888" s="6">
        <v>0</v>
      </c>
      <c r="I888" s="7">
        <f t="shared" si="65"/>
        <v>4000</v>
      </c>
      <c r="J888" s="7">
        <f t="shared" si="66"/>
        <v>0</v>
      </c>
      <c r="K888" s="7">
        <f t="shared" si="67"/>
        <v>4000</v>
      </c>
      <c r="L888" s="4">
        <v>74000</v>
      </c>
      <c r="M888" s="7">
        <f t="shared" si="68"/>
        <v>78000</v>
      </c>
      <c r="N888" s="2" t="s">
        <v>59</v>
      </c>
      <c r="O888" t="s">
        <v>23</v>
      </c>
      <c r="P888" s="2" t="s">
        <v>2366</v>
      </c>
      <c r="Q888" s="2">
        <v>2</v>
      </c>
      <c r="R888" s="2" t="s">
        <v>24</v>
      </c>
      <c r="S888" t="str">
        <f t="shared" si="69"/>
        <v>Thu</v>
      </c>
      <c r="T888" t="str">
        <f>VLOOKUP(A888,Status!$A$2:$B$1867,2,FALSE)</f>
        <v>Completed</v>
      </c>
    </row>
    <row r="889" spans="1:20" x14ac:dyDescent="0.3">
      <c r="A889" s="2" t="s">
        <v>1259</v>
      </c>
      <c r="B889" s="3">
        <v>45834.347002314818</v>
      </c>
      <c r="C889" s="2" t="s">
        <v>1089</v>
      </c>
      <c r="D889" s="2" t="s">
        <v>119</v>
      </c>
      <c r="E889" s="2" t="s">
        <v>103</v>
      </c>
      <c r="F889" s="4">
        <v>55000</v>
      </c>
      <c r="G889" s="5">
        <v>0.3</v>
      </c>
      <c r="H889" s="6">
        <v>0</v>
      </c>
      <c r="I889" s="7">
        <f t="shared" si="65"/>
        <v>16500</v>
      </c>
      <c r="J889" s="7">
        <f t="shared" si="66"/>
        <v>0</v>
      </c>
      <c r="K889" s="7">
        <f t="shared" si="67"/>
        <v>16500</v>
      </c>
      <c r="L889" s="4">
        <v>84000</v>
      </c>
      <c r="M889" s="7">
        <f t="shared" si="68"/>
        <v>100500</v>
      </c>
      <c r="N889" s="2" t="s">
        <v>34</v>
      </c>
      <c r="O889" t="s">
        <v>23</v>
      </c>
      <c r="P889" s="2" t="s">
        <v>2368</v>
      </c>
      <c r="Q889" s="2">
        <v>4</v>
      </c>
      <c r="R889" s="2" t="s">
        <v>35</v>
      </c>
      <c r="S889" t="str">
        <f t="shared" si="69"/>
        <v>Thu</v>
      </c>
      <c r="T889" t="str">
        <f>VLOOKUP(A889,Status!$A$2:$B$1867,2,FALSE)</f>
        <v>Completed</v>
      </c>
    </row>
    <row r="890" spans="1:20" x14ac:dyDescent="0.3">
      <c r="A890" s="2" t="s">
        <v>1260</v>
      </c>
      <c r="B890" s="3">
        <v>45834.430092592593</v>
      </c>
      <c r="C890" s="2" t="s">
        <v>1261</v>
      </c>
      <c r="D890" s="2" t="s">
        <v>174</v>
      </c>
      <c r="E890" s="2" t="s">
        <v>76</v>
      </c>
      <c r="F890" s="4">
        <v>45000</v>
      </c>
      <c r="G890" s="5">
        <v>1.2</v>
      </c>
      <c r="H890" s="6">
        <v>0</v>
      </c>
      <c r="I890" s="7">
        <f t="shared" si="65"/>
        <v>54000</v>
      </c>
      <c r="J890" s="7">
        <f t="shared" si="66"/>
        <v>0</v>
      </c>
      <c r="K890" s="7">
        <f t="shared" si="67"/>
        <v>54000</v>
      </c>
      <c r="L890" s="4">
        <v>48000</v>
      </c>
      <c r="M890" s="7">
        <f t="shared" si="68"/>
        <v>102000</v>
      </c>
      <c r="N890" s="2" t="s">
        <v>29</v>
      </c>
      <c r="O890" t="s">
        <v>23</v>
      </c>
      <c r="P890" s="2" t="s">
        <v>2368</v>
      </c>
      <c r="Q890" s="2">
        <v>3</v>
      </c>
      <c r="R890" s="2" t="s">
        <v>24</v>
      </c>
      <c r="S890" t="str">
        <f t="shared" si="69"/>
        <v>Thu</v>
      </c>
      <c r="T890" t="str">
        <f>VLOOKUP(A890,Status!$A$2:$B$1867,2,FALSE)</f>
        <v>Completed</v>
      </c>
    </row>
    <row r="891" spans="1:20" x14ac:dyDescent="0.3">
      <c r="A891" s="2" t="s">
        <v>1262</v>
      </c>
      <c r="B891" s="3">
        <v>45834.436296296299</v>
      </c>
      <c r="C891" s="2" t="s">
        <v>376</v>
      </c>
      <c r="D891" s="2" t="s">
        <v>366</v>
      </c>
      <c r="E891" s="2" t="s">
        <v>54</v>
      </c>
      <c r="F891" s="4">
        <v>14000</v>
      </c>
      <c r="G891" s="5">
        <v>0.5</v>
      </c>
      <c r="H891" s="6">
        <v>0</v>
      </c>
      <c r="I891" s="7">
        <f t="shared" si="65"/>
        <v>7000</v>
      </c>
      <c r="J891" s="7">
        <f t="shared" si="66"/>
        <v>0</v>
      </c>
      <c r="K891" s="7">
        <f t="shared" si="67"/>
        <v>7000</v>
      </c>
      <c r="L891" s="4">
        <v>21000</v>
      </c>
      <c r="M891" s="7">
        <f t="shared" si="68"/>
        <v>28000</v>
      </c>
      <c r="N891" s="2" t="s">
        <v>29</v>
      </c>
      <c r="O891" t="s">
        <v>23</v>
      </c>
      <c r="P891" s="2" t="s">
        <v>2367</v>
      </c>
      <c r="Q891" s="2">
        <v>3</v>
      </c>
      <c r="R891" s="2" t="s">
        <v>24</v>
      </c>
      <c r="S891" t="str">
        <f t="shared" si="69"/>
        <v>Thu</v>
      </c>
      <c r="T891" t="str">
        <f>VLOOKUP(A891,Status!$A$2:$B$1867,2,FALSE)</f>
        <v>Completed</v>
      </c>
    </row>
    <row r="892" spans="1:20" x14ac:dyDescent="0.3">
      <c r="A892" s="2" t="s">
        <v>1263</v>
      </c>
      <c r="B892" s="3">
        <v>45834.500509259262</v>
      </c>
      <c r="C892" s="2" t="s">
        <v>252</v>
      </c>
      <c r="D892" s="2" t="s">
        <v>253</v>
      </c>
      <c r="E892" s="2" t="s">
        <v>96</v>
      </c>
      <c r="F892" s="4">
        <v>9500</v>
      </c>
      <c r="G892" s="5">
        <v>1.3</v>
      </c>
      <c r="H892" s="6">
        <v>0</v>
      </c>
      <c r="I892" s="7">
        <f t="shared" si="65"/>
        <v>12350</v>
      </c>
      <c r="J892" s="7">
        <f t="shared" si="66"/>
        <v>0</v>
      </c>
      <c r="K892" s="7">
        <f t="shared" si="67"/>
        <v>12350</v>
      </c>
      <c r="L892" s="4">
        <v>18000</v>
      </c>
      <c r="M892" s="7">
        <f t="shared" si="68"/>
        <v>30350</v>
      </c>
      <c r="N892" s="2" t="s">
        <v>29</v>
      </c>
      <c r="O892" t="s">
        <v>23</v>
      </c>
      <c r="P892" s="2" t="s">
        <v>2367</v>
      </c>
      <c r="Q892" s="2">
        <v>4</v>
      </c>
      <c r="R892" s="2" t="s">
        <v>24</v>
      </c>
      <c r="S892" t="str">
        <f t="shared" si="69"/>
        <v>Thu</v>
      </c>
      <c r="T892" t="str">
        <f>VLOOKUP(A892,Status!$A$2:$B$1867,2,FALSE)</f>
        <v>Completed</v>
      </c>
    </row>
    <row r="893" spans="1:20" x14ac:dyDescent="0.3">
      <c r="A893" s="2" t="s">
        <v>1264</v>
      </c>
      <c r="B893" s="3">
        <v>45834.548009259262</v>
      </c>
      <c r="C893" s="2" t="s">
        <v>90</v>
      </c>
      <c r="D893" s="2" t="s">
        <v>85</v>
      </c>
      <c r="E893" s="2" t="s">
        <v>183</v>
      </c>
      <c r="F893" s="4">
        <v>11000</v>
      </c>
      <c r="G893" s="5">
        <v>2</v>
      </c>
      <c r="H893" s="6">
        <v>0</v>
      </c>
      <c r="I893" s="7">
        <f t="shared" si="65"/>
        <v>22000</v>
      </c>
      <c r="J893" s="7">
        <f t="shared" si="66"/>
        <v>0</v>
      </c>
      <c r="K893" s="7">
        <f t="shared" si="67"/>
        <v>22000</v>
      </c>
      <c r="L893" s="4">
        <v>30000</v>
      </c>
      <c r="M893" s="7">
        <f t="shared" si="68"/>
        <v>52000</v>
      </c>
      <c r="N893" s="2" t="s">
        <v>59</v>
      </c>
      <c r="O893" t="s">
        <v>23</v>
      </c>
      <c r="P893" s="2" t="s">
        <v>2366</v>
      </c>
      <c r="Q893" s="2">
        <v>5</v>
      </c>
      <c r="R893" s="2" t="s">
        <v>24</v>
      </c>
      <c r="S893" t="str">
        <f t="shared" si="69"/>
        <v>Thu</v>
      </c>
      <c r="T893" t="str">
        <f>VLOOKUP(A893,Status!$A$2:$B$1867,2,FALSE)</f>
        <v>Completed</v>
      </c>
    </row>
    <row r="894" spans="1:20" x14ac:dyDescent="0.3">
      <c r="A894" s="2" t="s">
        <v>1265</v>
      </c>
      <c r="B894" s="3">
        <v>45834.631840277783</v>
      </c>
      <c r="C894" s="2" t="s">
        <v>950</v>
      </c>
      <c r="D894" s="2" t="s">
        <v>174</v>
      </c>
      <c r="E894" s="2" t="s">
        <v>42</v>
      </c>
      <c r="F894" s="4">
        <v>40000</v>
      </c>
      <c r="G894" s="5">
        <v>0.4</v>
      </c>
      <c r="H894" s="6">
        <v>0</v>
      </c>
      <c r="I894" s="7">
        <f t="shared" si="65"/>
        <v>16000</v>
      </c>
      <c r="J894" s="7">
        <f t="shared" si="66"/>
        <v>0</v>
      </c>
      <c r="K894" s="7">
        <f t="shared" si="67"/>
        <v>16000</v>
      </c>
      <c r="L894" s="4">
        <v>48000</v>
      </c>
      <c r="M894" s="7">
        <f t="shared" si="68"/>
        <v>64000</v>
      </c>
      <c r="N894" s="2" t="s">
        <v>59</v>
      </c>
      <c r="O894" t="s">
        <v>70</v>
      </c>
      <c r="P894" s="2" t="s">
        <v>2371</v>
      </c>
      <c r="Q894" s="2">
        <v>1</v>
      </c>
      <c r="R894" s="2" t="s">
        <v>24</v>
      </c>
      <c r="S894" t="str">
        <f t="shared" si="69"/>
        <v>Thu</v>
      </c>
      <c r="T894" t="str">
        <f>VLOOKUP(A894,Status!$A$2:$B$1867,2,FALSE)</f>
        <v>Returned</v>
      </c>
    </row>
    <row r="895" spans="1:20" x14ac:dyDescent="0.3">
      <c r="A895" s="2" t="s">
        <v>1266</v>
      </c>
      <c r="B895" s="3">
        <v>45834.691377314812</v>
      </c>
      <c r="C895" s="2" t="s">
        <v>260</v>
      </c>
      <c r="D895" s="2" t="s">
        <v>165</v>
      </c>
      <c r="E895" s="2" t="s">
        <v>21</v>
      </c>
      <c r="F895" s="4">
        <v>10000</v>
      </c>
      <c r="G895" s="5">
        <v>1.4</v>
      </c>
      <c r="H895" s="6">
        <v>0</v>
      </c>
      <c r="I895" s="7">
        <f t="shared" si="65"/>
        <v>14000</v>
      </c>
      <c r="J895" s="7">
        <f t="shared" si="66"/>
        <v>0</v>
      </c>
      <c r="K895" s="7">
        <f t="shared" si="67"/>
        <v>14000</v>
      </c>
      <c r="L895" s="4">
        <v>49000</v>
      </c>
      <c r="M895" s="7">
        <f t="shared" si="68"/>
        <v>63000</v>
      </c>
      <c r="N895" s="2" t="s">
        <v>34</v>
      </c>
      <c r="O895" t="s">
        <v>23</v>
      </c>
      <c r="P895" s="2" t="s">
        <v>2366</v>
      </c>
      <c r="Q895" s="2">
        <v>3</v>
      </c>
      <c r="R895" s="2" t="s">
        <v>35</v>
      </c>
      <c r="S895" t="str">
        <f t="shared" si="69"/>
        <v>Thu</v>
      </c>
      <c r="T895" t="str">
        <f>VLOOKUP(A895,Status!$A$2:$B$1867,2,FALSE)</f>
        <v>Completed</v>
      </c>
    </row>
    <row r="896" spans="1:20" x14ac:dyDescent="0.3">
      <c r="A896" s="2" t="s">
        <v>1267</v>
      </c>
      <c r="B896" s="3">
        <v>45834.701157407413</v>
      </c>
      <c r="C896" s="2" t="s">
        <v>190</v>
      </c>
      <c r="D896" s="2" t="s">
        <v>134</v>
      </c>
      <c r="E896" s="2" t="s">
        <v>28</v>
      </c>
      <c r="F896" s="4">
        <v>15000</v>
      </c>
      <c r="G896" s="5">
        <v>0.3</v>
      </c>
      <c r="H896" s="6">
        <v>0</v>
      </c>
      <c r="I896" s="7">
        <f t="shared" si="65"/>
        <v>4500</v>
      </c>
      <c r="J896" s="7">
        <f t="shared" si="66"/>
        <v>0</v>
      </c>
      <c r="K896" s="7">
        <f t="shared" si="67"/>
        <v>4500</v>
      </c>
      <c r="L896" s="4">
        <v>50000</v>
      </c>
      <c r="M896" s="7">
        <f t="shared" si="68"/>
        <v>54500</v>
      </c>
      <c r="N896" s="2" t="s">
        <v>59</v>
      </c>
      <c r="O896" t="s">
        <v>23</v>
      </c>
      <c r="P896" s="2" t="s">
        <v>2368</v>
      </c>
      <c r="Q896" s="2">
        <v>3</v>
      </c>
      <c r="R896" s="2" t="s">
        <v>24</v>
      </c>
      <c r="S896" t="str">
        <f t="shared" si="69"/>
        <v>Thu</v>
      </c>
      <c r="T896" t="str">
        <f>VLOOKUP(A896,Status!$A$2:$B$1867,2,FALSE)</f>
        <v>Completed</v>
      </c>
    </row>
    <row r="897" spans="1:20" x14ac:dyDescent="0.3">
      <c r="A897" s="2" t="s">
        <v>1268</v>
      </c>
      <c r="B897" s="3">
        <v>45834.712870370371</v>
      </c>
      <c r="C897" s="2" t="s">
        <v>1269</v>
      </c>
      <c r="D897" s="2" t="s">
        <v>69</v>
      </c>
      <c r="E897" s="2" t="s">
        <v>54</v>
      </c>
      <c r="F897" s="4">
        <v>14000</v>
      </c>
      <c r="G897" s="5">
        <v>0.5</v>
      </c>
      <c r="H897" s="6">
        <v>0</v>
      </c>
      <c r="I897" s="7">
        <f t="shared" si="65"/>
        <v>7000</v>
      </c>
      <c r="J897" s="7">
        <f t="shared" si="66"/>
        <v>0</v>
      </c>
      <c r="K897" s="7">
        <f t="shared" si="67"/>
        <v>7000</v>
      </c>
      <c r="L897" s="4">
        <v>87000</v>
      </c>
      <c r="M897" s="7">
        <f t="shared" si="68"/>
        <v>94000</v>
      </c>
      <c r="N897" s="2" t="s">
        <v>29</v>
      </c>
      <c r="O897" t="s">
        <v>70</v>
      </c>
      <c r="P897" s="2" t="s">
        <v>2369</v>
      </c>
      <c r="Q897" s="2">
        <v>1</v>
      </c>
      <c r="R897" s="2" t="s">
        <v>24</v>
      </c>
      <c r="S897" t="str">
        <f t="shared" si="69"/>
        <v>Thu</v>
      </c>
      <c r="T897" t="str">
        <f>VLOOKUP(A897,Status!$A$2:$B$1867,2,FALSE)</f>
        <v>Returned</v>
      </c>
    </row>
    <row r="898" spans="1:20" x14ac:dyDescent="0.3">
      <c r="A898" s="2" t="s">
        <v>1270</v>
      </c>
      <c r="B898" s="3">
        <v>45834.731249999997</v>
      </c>
      <c r="C898" s="2" t="s">
        <v>442</v>
      </c>
      <c r="D898" s="2" t="s">
        <v>109</v>
      </c>
      <c r="E898" s="2" t="s">
        <v>162</v>
      </c>
      <c r="F898" s="4">
        <v>115000</v>
      </c>
      <c r="G898" s="5">
        <v>1.2</v>
      </c>
      <c r="H898" s="6">
        <v>0</v>
      </c>
      <c r="I898" s="7">
        <f t="shared" si="65"/>
        <v>138000</v>
      </c>
      <c r="J898" s="7">
        <f t="shared" si="66"/>
        <v>0</v>
      </c>
      <c r="K898" s="7">
        <f t="shared" si="67"/>
        <v>138000</v>
      </c>
      <c r="L898" s="4">
        <v>72000</v>
      </c>
      <c r="M898" s="7">
        <f t="shared" si="68"/>
        <v>210000</v>
      </c>
      <c r="N898" s="2" t="s">
        <v>29</v>
      </c>
      <c r="O898" t="s">
        <v>23</v>
      </c>
      <c r="P898" s="2" t="s">
        <v>2366</v>
      </c>
      <c r="Q898" s="2">
        <v>4</v>
      </c>
      <c r="R898" s="2" t="s">
        <v>24</v>
      </c>
      <c r="S898" t="str">
        <f t="shared" si="69"/>
        <v>Thu</v>
      </c>
      <c r="T898" t="str">
        <f>VLOOKUP(A898,Status!$A$2:$B$1867,2,FALSE)</f>
        <v>Completed</v>
      </c>
    </row>
    <row r="899" spans="1:20" x14ac:dyDescent="0.3">
      <c r="A899" s="2" t="s">
        <v>1271</v>
      </c>
      <c r="B899" s="3">
        <v>45834.829131944447</v>
      </c>
      <c r="C899" s="2" t="s">
        <v>1082</v>
      </c>
      <c r="D899" s="2" t="s">
        <v>151</v>
      </c>
      <c r="E899" s="2" t="s">
        <v>21</v>
      </c>
      <c r="F899" s="4">
        <v>10000</v>
      </c>
      <c r="G899" s="5">
        <v>0.7</v>
      </c>
      <c r="H899" s="6">
        <v>0</v>
      </c>
      <c r="I899" s="7">
        <f t="shared" si="65"/>
        <v>7000</v>
      </c>
      <c r="J899" s="7">
        <f t="shared" si="66"/>
        <v>0</v>
      </c>
      <c r="K899" s="7">
        <f t="shared" si="67"/>
        <v>7000</v>
      </c>
      <c r="L899" s="4">
        <v>68000</v>
      </c>
      <c r="M899" s="7">
        <f t="shared" si="68"/>
        <v>75000</v>
      </c>
      <c r="N899" s="2" t="s">
        <v>34</v>
      </c>
      <c r="O899" t="s">
        <v>23</v>
      </c>
      <c r="P899" s="2" t="s">
        <v>2366</v>
      </c>
      <c r="Q899" s="2">
        <v>4</v>
      </c>
      <c r="R899" s="2" t="s">
        <v>35</v>
      </c>
      <c r="S899" t="str">
        <f t="shared" si="69"/>
        <v>Thu</v>
      </c>
      <c r="T899" t="str">
        <f>VLOOKUP(A899,Status!$A$2:$B$1867,2,FALSE)</f>
        <v>Completed</v>
      </c>
    </row>
    <row r="900" spans="1:20" x14ac:dyDescent="0.3">
      <c r="A900" s="2" t="s">
        <v>1272</v>
      </c>
      <c r="B900" s="3">
        <v>45835.207997685182</v>
      </c>
      <c r="C900" s="2" t="s">
        <v>393</v>
      </c>
      <c r="D900" s="2" t="s">
        <v>154</v>
      </c>
      <c r="E900" s="2" t="s">
        <v>66</v>
      </c>
      <c r="F900" s="4">
        <v>46000</v>
      </c>
      <c r="G900" s="5">
        <v>0.6</v>
      </c>
      <c r="H900" s="6">
        <v>0</v>
      </c>
      <c r="I900" s="7">
        <f t="shared" ref="I900:I963" si="70">F900*G900</f>
        <v>27600</v>
      </c>
      <c r="J900" s="7">
        <f t="shared" ref="J900:J963" si="71">I900*(H900/100)</f>
        <v>0</v>
      </c>
      <c r="K900" s="7">
        <f t="shared" ref="K900:K963" si="72">I900-J900</f>
        <v>27600</v>
      </c>
      <c r="L900" s="4">
        <v>50000</v>
      </c>
      <c r="M900" s="7">
        <f t="shared" ref="M900:M963" si="73">K900+L900</f>
        <v>77600</v>
      </c>
      <c r="N900" s="2" t="s">
        <v>29</v>
      </c>
      <c r="O900" t="s">
        <v>23</v>
      </c>
      <c r="P900" s="2" t="s">
        <v>2367</v>
      </c>
      <c r="Q900" s="2">
        <v>2</v>
      </c>
      <c r="R900" s="2" t="s">
        <v>24</v>
      </c>
      <c r="S900" t="str">
        <f t="shared" si="69"/>
        <v>Fri</v>
      </c>
      <c r="T900" t="str">
        <f>VLOOKUP(A900,Status!$A$2:$B$1867,2,FALSE)</f>
        <v>Completed</v>
      </c>
    </row>
    <row r="901" spans="1:20" x14ac:dyDescent="0.3">
      <c r="A901" s="2" t="s">
        <v>1273</v>
      </c>
      <c r="B901" s="3">
        <v>45835.237337962957</v>
      </c>
      <c r="C901" s="2" t="s">
        <v>787</v>
      </c>
      <c r="D901" s="2" t="s">
        <v>112</v>
      </c>
      <c r="E901" s="2" t="s">
        <v>36</v>
      </c>
      <c r="F901" s="4">
        <v>13500</v>
      </c>
      <c r="G901" s="5">
        <v>1.4</v>
      </c>
      <c r="H901" s="6">
        <v>0</v>
      </c>
      <c r="I901" s="7">
        <f t="shared" si="70"/>
        <v>18900</v>
      </c>
      <c r="J901" s="7">
        <f t="shared" si="71"/>
        <v>0</v>
      </c>
      <c r="K901" s="7">
        <f t="shared" si="72"/>
        <v>18900</v>
      </c>
      <c r="L901" s="4">
        <v>0</v>
      </c>
      <c r="M901" s="7">
        <f t="shared" si="73"/>
        <v>18900</v>
      </c>
      <c r="N901" s="2" t="s">
        <v>59</v>
      </c>
      <c r="O901" t="s">
        <v>23</v>
      </c>
      <c r="P901" s="2" t="s">
        <v>2369</v>
      </c>
      <c r="Q901" s="2">
        <v>1</v>
      </c>
      <c r="R901" s="2" t="s">
        <v>24</v>
      </c>
      <c r="S901" t="str">
        <f t="shared" ref="S901:S964" si="74">TEXT(B901,"DDD")</f>
        <v>Fri</v>
      </c>
      <c r="T901" t="str">
        <f>VLOOKUP(A901,Status!$A$2:$B$1867,2,FALSE)</f>
        <v>Completed</v>
      </c>
    </row>
    <row r="902" spans="1:20" x14ac:dyDescent="0.3">
      <c r="A902" s="2" t="s">
        <v>1274</v>
      </c>
      <c r="B902" s="3">
        <v>45835.252696759257</v>
      </c>
      <c r="C902" s="2" t="s">
        <v>479</v>
      </c>
      <c r="D902" s="2" t="s">
        <v>45</v>
      </c>
      <c r="E902" s="2" t="s">
        <v>183</v>
      </c>
      <c r="F902" s="4">
        <v>11000</v>
      </c>
      <c r="G902" s="5">
        <v>1.9</v>
      </c>
      <c r="H902" s="6">
        <v>0</v>
      </c>
      <c r="I902" s="7">
        <f t="shared" si="70"/>
        <v>20900</v>
      </c>
      <c r="J902" s="7">
        <f t="shared" si="71"/>
        <v>0</v>
      </c>
      <c r="K902" s="7">
        <f t="shared" si="72"/>
        <v>20900</v>
      </c>
      <c r="L902" s="4">
        <v>43000</v>
      </c>
      <c r="M902" s="7">
        <f t="shared" si="73"/>
        <v>63900</v>
      </c>
      <c r="N902" s="2" t="s">
        <v>34</v>
      </c>
      <c r="O902" t="s">
        <v>23</v>
      </c>
      <c r="P902" s="2" t="s">
        <v>2371</v>
      </c>
      <c r="Q902" s="2">
        <v>5</v>
      </c>
      <c r="R902" s="2" t="s">
        <v>24</v>
      </c>
      <c r="S902" t="str">
        <f t="shared" si="74"/>
        <v>Fri</v>
      </c>
      <c r="T902" t="str">
        <f>VLOOKUP(A902,Status!$A$2:$B$1867,2,FALSE)</f>
        <v>Completed</v>
      </c>
    </row>
    <row r="903" spans="1:20" x14ac:dyDescent="0.3">
      <c r="A903" s="2" t="s">
        <v>1274</v>
      </c>
      <c r="B903" s="3">
        <v>45835.252696759257</v>
      </c>
      <c r="C903" s="2" t="s">
        <v>479</v>
      </c>
      <c r="D903" s="2" t="s">
        <v>45</v>
      </c>
      <c r="E903" s="2" t="s">
        <v>28</v>
      </c>
      <c r="F903" s="4">
        <v>15000</v>
      </c>
      <c r="G903" s="5">
        <v>0.6</v>
      </c>
      <c r="H903" s="6">
        <v>0</v>
      </c>
      <c r="I903" s="7">
        <f t="shared" si="70"/>
        <v>9000</v>
      </c>
      <c r="J903" s="7">
        <f t="shared" si="71"/>
        <v>0</v>
      </c>
      <c r="K903" s="7">
        <f t="shared" si="72"/>
        <v>9000</v>
      </c>
      <c r="L903" s="4">
        <v>0</v>
      </c>
      <c r="M903" s="7">
        <f t="shared" si="73"/>
        <v>9000</v>
      </c>
      <c r="N903" s="2" t="s">
        <v>34</v>
      </c>
      <c r="O903" t="s">
        <v>23</v>
      </c>
      <c r="P903" s="2" t="s">
        <v>2371</v>
      </c>
      <c r="Q903" s="2">
        <v>5</v>
      </c>
      <c r="R903" s="2" t="s">
        <v>24</v>
      </c>
      <c r="S903" t="str">
        <f t="shared" si="74"/>
        <v>Fri</v>
      </c>
      <c r="T903" t="str">
        <f>VLOOKUP(A903,Status!$A$2:$B$1867,2,FALSE)</f>
        <v>Completed</v>
      </c>
    </row>
    <row r="904" spans="1:20" x14ac:dyDescent="0.3">
      <c r="A904" s="2" t="s">
        <v>1275</v>
      </c>
      <c r="B904" s="3">
        <v>45835.442847222221</v>
      </c>
      <c r="C904" s="2" t="s">
        <v>1276</v>
      </c>
      <c r="D904" s="2" t="s">
        <v>154</v>
      </c>
      <c r="E904" s="2" t="s">
        <v>171</v>
      </c>
      <c r="F904" s="4">
        <v>12000</v>
      </c>
      <c r="G904" s="5">
        <v>0.9</v>
      </c>
      <c r="H904" s="6">
        <v>0</v>
      </c>
      <c r="I904" s="7">
        <f t="shared" si="70"/>
        <v>10800</v>
      </c>
      <c r="J904" s="7">
        <f t="shared" si="71"/>
        <v>0</v>
      </c>
      <c r="K904" s="7">
        <f t="shared" si="72"/>
        <v>10800</v>
      </c>
      <c r="L904" s="4">
        <v>50000</v>
      </c>
      <c r="M904" s="7">
        <f t="shared" si="73"/>
        <v>60800</v>
      </c>
      <c r="N904" s="2" t="s">
        <v>29</v>
      </c>
      <c r="O904" t="s">
        <v>23</v>
      </c>
      <c r="P904" s="2" t="s">
        <v>2369</v>
      </c>
      <c r="Q904" s="2">
        <v>4</v>
      </c>
      <c r="R904" s="2" t="s">
        <v>24</v>
      </c>
      <c r="S904" t="str">
        <f t="shared" si="74"/>
        <v>Fri</v>
      </c>
      <c r="T904" t="str">
        <f>VLOOKUP(A904,Status!$A$2:$B$1867,2,FALSE)</f>
        <v>Completed</v>
      </c>
    </row>
    <row r="905" spans="1:20" x14ac:dyDescent="0.3">
      <c r="A905" s="2" t="s">
        <v>1277</v>
      </c>
      <c r="B905" s="3">
        <v>45835.454710648148</v>
      </c>
      <c r="C905" s="2" t="s">
        <v>341</v>
      </c>
      <c r="D905" s="2" t="s">
        <v>186</v>
      </c>
      <c r="E905" s="2" t="s">
        <v>46</v>
      </c>
      <c r="F905" s="4">
        <v>10500</v>
      </c>
      <c r="G905" s="5">
        <v>1.9</v>
      </c>
      <c r="H905" s="6">
        <v>0</v>
      </c>
      <c r="I905" s="7">
        <f t="shared" si="70"/>
        <v>19950</v>
      </c>
      <c r="J905" s="7">
        <f t="shared" si="71"/>
        <v>0</v>
      </c>
      <c r="K905" s="7">
        <f t="shared" si="72"/>
        <v>19950</v>
      </c>
      <c r="L905" s="4">
        <v>87000</v>
      </c>
      <c r="M905" s="7">
        <f t="shared" si="73"/>
        <v>106950</v>
      </c>
      <c r="N905" s="2" t="s">
        <v>29</v>
      </c>
      <c r="O905" t="s">
        <v>116</v>
      </c>
      <c r="P905" s="2" t="s">
        <v>2367</v>
      </c>
      <c r="Q905" s="2">
        <v>2</v>
      </c>
      <c r="R905" s="2" t="s">
        <v>35</v>
      </c>
      <c r="S905" t="str">
        <f t="shared" si="74"/>
        <v>Fri</v>
      </c>
      <c r="T905" t="str">
        <f>VLOOKUP(A905,Status!$A$2:$B$1867,2,FALSE)</f>
        <v>Cancelled</v>
      </c>
    </row>
    <row r="906" spans="1:20" x14ac:dyDescent="0.3">
      <c r="A906" s="2" t="s">
        <v>1278</v>
      </c>
      <c r="B906" s="3">
        <v>45835.464108796303</v>
      </c>
      <c r="C906" s="2" t="s">
        <v>548</v>
      </c>
      <c r="D906" s="2" t="s">
        <v>165</v>
      </c>
      <c r="E906" s="2" t="s">
        <v>183</v>
      </c>
      <c r="F906" s="4">
        <v>11000</v>
      </c>
      <c r="G906" s="5">
        <v>1</v>
      </c>
      <c r="H906" s="6">
        <v>0</v>
      </c>
      <c r="I906" s="7">
        <f t="shared" si="70"/>
        <v>11000</v>
      </c>
      <c r="J906" s="7">
        <f t="shared" si="71"/>
        <v>0</v>
      </c>
      <c r="K906" s="7">
        <f t="shared" si="72"/>
        <v>11000</v>
      </c>
      <c r="L906" s="4">
        <v>49000</v>
      </c>
      <c r="M906" s="7">
        <f t="shared" si="73"/>
        <v>60000</v>
      </c>
      <c r="N906" s="2" t="s">
        <v>22</v>
      </c>
      <c r="O906" t="s">
        <v>23</v>
      </c>
      <c r="P906" s="2" t="s">
        <v>2369</v>
      </c>
      <c r="Q906" s="2">
        <v>3</v>
      </c>
      <c r="R906" s="2" t="s">
        <v>24</v>
      </c>
      <c r="S906" t="str">
        <f t="shared" si="74"/>
        <v>Fri</v>
      </c>
      <c r="T906" t="str">
        <f>VLOOKUP(A906,Status!$A$2:$B$1867,2,FALSE)</f>
        <v>Completed</v>
      </c>
    </row>
    <row r="907" spans="1:20" x14ac:dyDescent="0.3">
      <c r="A907" s="2" t="s">
        <v>1279</v>
      </c>
      <c r="B907" s="3">
        <v>45835.522453703707</v>
      </c>
      <c r="C907" s="2" t="s">
        <v>286</v>
      </c>
      <c r="D907" s="2" t="s">
        <v>287</v>
      </c>
      <c r="E907" s="2" t="s">
        <v>58</v>
      </c>
      <c r="F907" s="4">
        <v>17500</v>
      </c>
      <c r="G907" s="5">
        <v>1.9</v>
      </c>
      <c r="H907" s="6">
        <v>0</v>
      </c>
      <c r="I907" s="7">
        <f t="shared" si="70"/>
        <v>33250</v>
      </c>
      <c r="J907" s="7">
        <f t="shared" si="71"/>
        <v>0</v>
      </c>
      <c r="K907" s="7">
        <f t="shared" si="72"/>
        <v>33250</v>
      </c>
      <c r="L907" s="4">
        <v>79000</v>
      </c>
      <c r="M907" s="7">
        <f t="shared" si="73"/>
        <v>112250</v>
      </c>
      <c r="N907" s="2" t="s">
        <v>29</v>
      </c>
      <c r="O907" t="s">
        <v>23</v>
      </c>
      <c r="P907" s="2" t="s">
        <v>2368</v>
      </c>
      <c r="Q907" s="2">
        <v>3</v>
      </c>
      <c r="R907" s="2" t="s">
        <v>24</v>
      </c>
      <c r="S907" t="str">
        <f t="shared" si="74"/>
        <v>Fri</v>
      </c>
      <c r="T907" t="str">
        <f>VLOOKUP(A907,Status!$A$2:$B$1867,2,FALSE)</f>
        <v>Completed</v>
      </c>
    </row>
    <row r="908" spans="1:20" x14ac:dyDescent="0.3">
      <c r="A908" s="2" t="s">
        <v>1280</v>
      </c>
      <c r="B908" s="3">
        <v>45835.601863425924</v>
      </c>
      <c r="C908" s="2" t="s">
        <v>606</v>
      </c>
      <c r="D908" s="2" t="s">
        <v>85</v>
      </c>
      <c r="E908" s="2" t="s">
        <v>81</v>
      </c>
      <c r="F908" s="4">
        <v>15000</v>
      </c>
      <c r="G908" s="5">
        <v>0.9</v>
      </c>
      <c r="H908" s="6">
        <v>0</v>
      </c>
      <c r="I908" s="7">
        <f t="shared" si="70"/>
        <v>13500</v>
      </c>
      <c r="J908" s="7">
        <f t="shared" si="71"/>
        <v>0</v>
      </c>
      <c r="K908" s="7">
        <f t="shared" si="72"/>
        <v>13500</v>
      </c>
      <c r="L908" s="4">
        <v>30000</v>
      </c>
      <c r="M908" s="7">
        <f t="shared" si="73"/>
        <v>43500</v>
      </c>
      <c r="N908" s="2" t="s">
        <v>34</v>
      </c>
      <c r="O908" t="s">
        <v>23</v>
      </c>
      <c r="P908" s="2" t="s">
        <v>2367</v>
      </c>
      <c r="Q908" s="2">
        <v>1</v>
      </c>
      <c r="R908" s="2" t="s">
        <v>24</v>
      </c>
      <c r="S908" t="str">
        <f t="shared" si="74"/>
        <v>Fri</v>
      </c>
      <c r="T908" t="str">
        <f>VLOOKUP(A908,Status!$A$2:$B$1867,2,FALSE)</f>
        <v>Completed</v>
      </c>
    </row>
    <row r="909" spans="1:20" x14ac:dyDescent="0.3">
      <c r="A909" s="2" t="s">
        <v>1281</v>
      </c>
      <c r="B909" s="3">
        <v>45835.619293981479</v>
      </c>
      <c r="C909" s="2" t="s">
        <v>567</v>
      </c>
      <c r="D909" s="2" t="s">
        <v>53</v>
      </c>
      <c r="E909" s="2" t="s">
        <v>36</v>
      </c>
      <c r="F909" s="4">
        <v>13500</v>
      </c>
      <c r="G909" s="5">
        <v>1</v>
      </c>
      <c r="H909" s="6">
        <v>0</v>
      </c>
      <c r="I909" s="7">
        <f t="shared" si="70"/>
        <v>13500</v>
      </c>
      <c r="J909" s="7">
        <f t="shared" si="71"/>
        <v>0</v>
      </c>
      <c r="K909" s="7">
        <f t="shared" si="72"/>
        <v>13500</v>
      </c>
      <c r="L909" s="4">
        <v>80000</v>
      </c>
      <c r="M909" s="7">
        <f t="shared" si="73"/>
        <v>93500</v>
      </c>
      <c r="N909" s="2" t="s">
        <v>34</v>
      </c>
      <c r="O909" t="s">
        <v>23</v>
      </c>
      <c r="P909" s="2" t="s">
        <v>2368</v>
      </c>
      <c r="Q909" s="2">
        <v>1</v>
      </c>
      <c r="R909" s="2" t="s">
        <v>35</v>
      </c>
      <c r="S909" t="str">
        <f t="shared" si="74"/>
        <v>Fri</v>
      </c>
      <c r="T909" t="str">
        <f>VLOOKUP(A909,Status!$A$2:$B$1867,2,FALSE)</f>
        <v>Completed</v>
      </c>
    </row>
    <row r="910" spans="1:20" x14ac:dyDescent="0.3">
      <c r="A910" s="2" t="s">
        <v>1282</v>
      </c>
      <c r="B910" s="3">
        <v>45835.627199074072</v>
      </c>
      <c r="C910" s="2" t="s">
        <v>707</v>
      </c>
      <c r="D910" s="2" t="s">
        <v>62</v>
      </c>
      <c r="E910" s="2" t="s">
        <v>66</v>
      </c>
      <c r="F910" s="4">
        <v>46000</v>
      </c>
      <c r="G910" s="5">
        <v>1.1000000000000001</v>
      </c>
      <c r="H910" s="6">
        <v>0</v>
      </c>
      <c r="I910" s="7">
        <f t="shared" si="70"/>
        <v>50600.000000000007</v>
      </c>
      <c r="J910" s="7">
        <f t="shared" si="71"/>
        <v>0</v>
      </c>
      <c r="K910" s="7">
        <f t="shared" si="72"/>
        <v>50600.000000000007</v>
      </c>
      <c r="L910" s="4">
        <v>59000</v>
      </c>
      <c r="M910" s="7">
        <f t="shared" si="73"/>
        <v>109600</v>
      </c>
      <c r="N910" s="2" t="s">
        <v>59</v>
      </c>
      <c r="O910" t="s">
        <v>23</v>
      </c>
      <c r="P910" s="2" t="s">
        <v>2371</v>
      </c>
      <c r="Q910" s="2">
        <v>3</v>
      </c>
      <c r="R910" s="2" t="s">
        <v>24</v>
      </c>
      <c r="S910" t="str">
        <f t="shared" si="74"/>
        <v>Fri</v>
      </c>
      <c r="T910" t="str">
        <f>VLOOKUP(A910,Status!$A$2:$B$1867,2,FALSE)</f>
        <v>Completed</v>
      </c>
    </row>
    <row r="911" spans="1:20" x14ac:dyDescent="0.3">
      <c r="A911" s="2" t="s">
        <v>1283</v>
      </c>
      <c r="B911" s="3">
        <v>45835.735949074071</v>
      </c>
      <c r="C911" s="2" t="s">
        <v>1284</v>
      </c>
      <c r="D911" s="2" t="s">
        <v>41</v>
      </c>
      <c r="E911" s="2" t="s">
        <v>76</v>
      </c>
      <c r="F911" s="4">
        <v>45000</v>
      </c>
      <c r="G911" s="5">
        <v>0.4</v>
      </c>
      <c r="H911" s="6">
        <v>0</v>
      </c>
      <c r="I911" s="7">
        <f t="shared" si="70"/>
        <v>18000</v>
      </c>
      <c r="J911" s="7">
        <f t="shared" si="71"/>
        <v>0</v>
      </c>
      <c r="K911" s="7">
        <f t="shared" si="72"/>
        <v>18000</v>
      </c>
      <c r="L911" s="4">
        <v>93000</v>
      </c>
      <c r="M911" s="7">
        <f t="shared" si="73"/>
        <v>111000</v>
      </c>
      <c r="N911" s="2" t="s">
        <v>34</v>
      </c>
      <c r="O911" t="s">
        <v>23</v>
      </c>
      <c r="P911" s="2" t="s">
        <v>2368</v>
      </c>
      <c r="Q911" s="2">
        <v>2</v>
      </c>
      <c r="R911" s="2" t="s">
        <v>24</v>
      </c>
      <c r="S911" t="str">
        <f t="shared" si="74"/>
        <v>Fri</v>
      </c>
      <c r="T911" t="str">
        <f>VLOOKUP(A911,Status!$A$2:$B$1867,2,FALSE)</f>
        <v>Completed</v>
      </c>
    </row>
    <row r="912" spans="1:20" x14ac:dyDescent="0.3">
      <c r="A912" s="2" t="s">
        <v>1285</v>
      </c>
      <c r="B912" s="3">
        <v>45835.852164351847</v>
      </c>
      <c r="C912" s="2" t="s">
        <v>80</v>
      </c>
      <c r="D912" s="2" t="s">
        <v>75</v>
      </c>
      <c r="E912" s="2" t="s">
        <v>76</v>
      </c>
      <c r="F912" s="4">
        <v>45000</v>
      </c>
      <c r="G912" s="5">
        <v>0.4</v>
      </c>
      <c r="H912" s="6">
        <v>0</v>
      </c>
      <c r="I912" s="7">
        <f t="shared" si="70"/>
        <v>18000</v>
      </c>
      <c r="J912" s="7">
        <f t="shared" si="71"/>
        <v>0</v>
      </c>
      <c r="K912" s="7">
        <f t="shared" si="72"/>
        <v>18000</v>
      </c>
      <c r="L912" s="4">
        <v>74000</v>
      </c>
      <c r="M912" s="7">
        <f t="shared" si="73"/>
        <v>92000</v>
      </c>
      <c r="N912" s="2" t="s">
        <v>22</v>
      </c>
      <c r="O912" t="s">
        <v>70</v>
      </c>
      <c r="P912" s="2" t="s">
        <v>2368</v>
      </c>
      <c r="Q912" s="2">
        <v>2</v>
      </c>
      <c r="R912" s="2" t="s">
        <v>24</v>
      </c>
      <c r="S912" t="str">
        <f t="shared" si="74"/>
        <v>Fri</v>
      </c>
      <c r="T912" t="str">
        <f>VLOOKUP(A912,Status!$A$2:$B$1867,2,FALSE)</f>
        <v>Returned</v>
      </c>
    </row>
    <row r="913" spans="1:20" x14ac:dyDescent="0.3">
      <c r="A913" s="2" t="s">
        <v>1286</v>
      </c>
      <c r="B913" s="3">
        <v>45835.855752314812</v>
      </c>
      <c r="C913" s="2" t="s">
        <v>182</v>
      </c>
      <c r="D913" s="2" t="s">
        <v>99</v>
      </c>
      <c r="E913" s="2" t="s">
        <v>28</v>
      </c>
      <c r="F913" s="4">
        <v>15000</v>
      </c>
      <c r="G913" s="5">
        <v>0.8</v>
      </c>
      <c r="H913" s="6">
        <v>0</v>
      </c>
      <c r="I913" s="7">
        <f t="shared" si="70"/>
        <v>12000</v>
      </c>
      <c r="J913" s="7">
        <f t="shared" si="71"/>
        <v>0</v>
      </c>
      <c r="K913" s="7">
        <f t="shared" si="72"/>
        <v>12000</v>
      </c>
      <c r="L913" s="4">
        <v>97000</v>
      </c>
      <c r="M913" s="7">
        <f t="shared" si="73"/>
        <v>109000</v>
      </c>
      <c r="N913" s="2" t="s">
        <v>34</v>
      </c>
      <c r="O913" t="s">
        <v>116</v>
      </c>
      <c r="P913" s="2" t="s">
        <v>2366</v>
      </c>
      <c r="Q913" s="2">
        <v>5</v>
      </c>
      <c r="R913" s="2" t="s">
        <v>24</v>
      </c>
      <c r="S913" t="str">
        <f t="shared" si="74"/>
        <v>Fri</v>
      </c>
      <c r="T913" t="str">
        <f>VLOOKUP(A913,Status!$A$2:$B$1867,2,FALSE)</f>
        <v>Cancelled</v>
      </c>
    </row>
    <row r="914" spans="1:20" x14ac:dyDescent="0.3">
      <c r="A914" s="2" t="s">
        <v>1286</v>
      </c>
      <c r="B914" s="3">
        <v>45835.855752314812</v>
      </c>
      <c r="C914" s="2" t="s">
        <v>182</v>
      </c>
      <c r="D914" s="2" t="s">
        <v>99</v>
      </c>
      <c r="E914" s="2" t="s">
        <v>76</v>
      </c>
      <c r="F914" s="4">
        <v>45000</v>
      </c>
      <c r="G914" s="5">
        <v>1.4</v>
      </c>
      <c r="H914" s="6">
        <v>0</v>
      </c>
      <c r="I914" s="7">
        <f t="shared" si="70"/>
        <v>62999.999999999993</v>
      </c>
      <c r="J914" s="7">
        <f t="shared" si="71"/>
        <v>0</v>
      </c>
      <c r="K914" s="7">
        <f t="shared" si="72"/>
        <v>62999.999999999993</v>
      </c>
      <c r="L914" s="4">
        <v>0</v>
      </c>
      <c r="M914" s="7">
        <f t="shared" si="73"/>
        <v>62999.999999999993</v>
      </c>
      <c r="N914" s="2" t="s">
        <v>34</v>
      </c>
      <c r="O914" t="s">
        <v>116</v>
      </c>
      <c r="P914" s="2" t="s">
        <v>2366</v>
      </c>
      <c r="Q914" s="2">
        <v>5</v>
      </c>
      <c r="R914" s="2" t="s">
        <v>24</v>
      </c>
      <c r="S914" t="str">
        <f t="shared" si="74"/>
        <v>Fri</v>
      </c>
      <c r="T914" t="str">
        <f>VLOOKUP(A914,Status!$A$2:$B$1867,2,FALSE)</f>
        <v>Cancelled</v>
      </c>
    </row>
    <row r="915" spans="1:20" x14ac:dyDescent="0.3">
      <c r="A915" s="2" t="s">
        <v>1287</v>
      </c>
      <c r="B915" s="3">
        <v>45835.874374999999</v>
      </c>
      <c r="C915" s="2" t="s">
        <v>493</v>
      </c>
      <c r="D915" s="2" t="s">
        <v>99</v>
      </c>
      <c r="E915" s="2" t="s">
        <v>171</v>
      </c>
      <c r="F915" s="4">
        <v>12000</v>
      </c>
      <c r="G915" s="5">
        <v>0.7</v>
      </c>
      <c r="H915" s="6">
        <v>0</v>
      </c>
      <c r="I915" s="7">
        <f t="shared" si="70"/>
        <v>8400</v>
      </c>
      <c r="J915" s="7">
        <f t="shared" si="71"/>
        <v>0</v>
      </c>
      <c r="K915" s="7">
        <f t="shared" si="72"/>
        <v>8400</v>
      </c>
      <c r="L915" s="4">
        <v>97000</v>
      </c>
      <c r="M915" s="7">
        <f t="shared" si="73"/>
        <v>105400</v>
      </c>
      <c r="N915" s="2" t="s">
        <v>29</v>
      </c>
      <c r="O915" t="s">
        <v>23</v>
      </c>
      <c r="P915" s="2" t="s">
        <v>2366</v>
      </c>
      <c r="Q915" s="2">
        <v>2</v>
      </c>
      <c r="R915" s="2" t="s">
        <v>24</v>
      </c>
      <c r="S915" t="str">
        <f t="shared" si="74"/>
        <v>Fri</v>
      </c>
      <c r="T915" t="str">
        <f>VLOOKUP(A915,Status!$A$2:$B$1867,2,FALSE)</f>
        <v>Completed</v>
      </c>
    </row>
    <row r="916" spans="1:20" x14ac:dyDescent="0.3">
      <c r="A916" s="2" t="s">
        <v>1288</v>
      </c>
      <c r="B916" s="3">
        <v>45836.07744212963</v>
      </c>
      <c r="C916" s="2" t="s">
        <v>182</v>
      </c>
      <c r="D916" s="2" t="s">
        <v>99</v>
      </c>
      <c r="E916" s="2" t="s">
        <v>103</v>
      </c>
      <c r="F916" s="4">
        <v>55000</v>
      </c>
      <c r="G916" s="5">
        <v>1</v>
      </c>
      <c r="H916" s="6">
        <v>0</v>
      </c>
      <c r="I916" s="7">
        <f t="shared" si="70"/>
        <v>55000</v>
      </c>
      <c r="J916" s="7">
        <f t="shared" si="71"/>
        <v>0</v>
      </c>
      <c r="K916" s="7">
        <f t="shared" si="72"/>
        <v>55000</v>
      </c>
      <c r="L916" s="4">
        <v>97000</v>
      </c>
      <c r="M916" s="7">
        <f t="shared" si="73"/>
        <v>152000</v>
      </c>
      <c r="N916" s="2" t="s">
        <v>22</v>
      </c>
      <c r="O916" t="s">
        <v>70</v>
      </c>
      <c r="P916" s="2" t="s">
        <v>2366</v>
      </c>
      <c r="Q916" s="2">
        <v>2</v>
      </c>
      <c r="R916" s="2" t="s">
        <v>24</v>
      </c>
      <c r="S916" t="str">
        <f t="shared" si="74"/>
        <v>Sat</v>
      </c>
      <c r="T916" t="str">
        <f>VLOOKUP(A916,Status!$A$2:$B$1867,2,FALSE)</f>
        <v>Returned</v>
      </c>
    </row>
    <row r="917" spans="1:20" x14ac:dyDescent="0.3">
      <c r="A917" s="2" t="s">
        <v>1288</v>
      </c>
      <c r="B917" s="3">
        <v>45836.07744212963</v>
      </c>
      <c r="C917" s="2" t="s">
        <v>182</v>
      </c>
      <c r="D917" s="2" t="s">
        <v>99</v>
      </c>
      <c r="E917" s="2" t="s">
        <v>28</v>
      </c>
      <c r="F917" s="4">
        <v>15000</v>
      </c>
      <c r="G917" s="5">
        <v>1.1000000000000001</v>
      </c>
      <c r="H917" s="6">
        <v>0</v>
      </c>
      <c r="I917" s="7">
        <f t="shared" si="70"/>
        <v>16500</v>
      </c>
      <c r="J917" s="7">
        <f t="shared" si="71"/>
        <v>0</v>
      </c>
      <c r="K917" s="7">
        <f t="shared" si="72"/>
        <v>16500</v>
      </c>
      <c r="L917" s="4">
        <v>0</v>
      </c>
      <c r="M917" s="7">
        <f t="shared" si="73"/>
        <v>16500</v>
      </c>
      <c r="N917" s="2" t="s">
        <v>22</v>
      </c>
      <c r="O917" t="s">
        <v>70</v>
      </c>
      <c r="P917" s="2" t="s">
        <v>2366</v>
      </c>
      <c r="Q917" s="2">
        <v>2</v>
      </c>
      <c r="R917" s="2" t="s">
        <v>24</v>
      </c>
      <c r="S917" t="str">
        <f t="shared" si="74"/>
        <v>Sat</v>
      </c>
      <c r="T917" t="str">
        <f>VLOOKUP(A917,Status!$A$2:$B$1867,2,FALSE)</f>
        <v>Returned</v>
      </c>
    </row>
    <row r="918" spans="1:20" x14ac:dyDescent="0.3">
      <c r="A918" s="2" t="s">
        <v>1289</v>
      </c>
      <c r="B918" s="3">
        <v>45836.230196759258</v>
      </c>
      <c r="C918" s="2" t="s">
        <v>629</v>
      </c>
      <c r="D918" s="2" t="s">
        <v>186</v>
      </c>
      <c r="E918" s="2" t="s">
        <v>28</v>
      </c>
      <c r="F918" s="4">
        <v>15000</v>
      </c>
      <c r="G918" s="5">
        <v>0.4</v>
      </c>
      <c r="H918" s="6">
        <v>0</v>
      </c>
      <c r="I918" s="7">
        <f t="shared" si="70"/>
        <v>6000</v>
      </c>
      <c r="J918" s="7">
        <f t="shared" si="71"/>
        <v>0</v>
      </c>
      <c r="K918" s="7">
        <f t="shared" si="72"/>
        <v>6000</v>
      </c>
      <c r="L918" s="4">
        <v>87000</v>
      </c>
      <c r="M918" s="7">
        <f t="shared" si="73"/>
        <v>93000</v>
      </c>
      <c r="N918" s="2" t="s">
        <v>22</v>
      </c>
      <c r="O918" t="s">
        <v>116</v>
      </c>
      <c r="P918" s="2" t="s">
        <v>2369</v>
      </c>
      <c r="Q918" s="2">
        <v>3</v>
      </c>
      <c r="R918" s="2" t="s">
        <v>35</v>
      </c>
      <c r="S918" t="str">
        <f t="shared" si="74"/>
        <v>Sat</v>
      </c>
      <c r="T918" t="str">
        <f>VLOOKUP(A918,Status!$A$2:$B$1867,2,FALSE)</f>
        <v>Cancelled</v>
      </c>
    </row>
    <row r="919" spans="1:20" x14ac:dyDescent="0.3">
      <c r="A919" s="2" t="s">
        <v>1290</v>
      </c>
      <c r="B919" s="3">
        <v>45836.390486111108</v>
      </c>
      <c r="C919" s="2" t="s">
        <v>1291</v>
      </c>
      <c r="D919" s="2" t="s">
        <v>253</v>
      </c>
      <c r="E919" s="2" t="s">
        <v>183</v>
      </c>
      <c r="F919" s="4">
        <v>11000</v>
      </c>
      <c r="G919" s="5">
        <v>0.7</v>
      </c>
      <c r="H919" s="6">
        <v>0</v>
      </c>
      <c r="I919" s="7">
        <f t="shared" si="70"/>
        <v>7699.9999999999991</v>
      </c>
      <c r="J919" s="7">
        <f t="shared" si="71"/>
        <v>0</v>
      </c>
      <c r="K919" s="7">
        <f t="shared" si="72"/>
        <v>7699.9999999999991</v>
      </c>
      <c r="L919" s="4">
        <v>18000</v>
      </c>
      <c r="M919" s="7">
        <f t="shared" si="73"/>
        <v>25700</v>
      </c>
      <c r="N919" s="2" t="s">
        <v>59</v>
      </c>
      <c r="O919" t="s">
        <v>23</v>
      </c>
      <c r="P919" s="2" t="s">
        <v>2367</v>
      </c>
      <c r="Q919" s="2">
        <v>3</v>
      </c>
      <c r="R919" s="2" t="s">
        <v>24</v>
      </c>
      <c r="S919" t="str">
        <f t="shared" si="74"/>
        <v>Sat</v>
      </c>
      <c r="T919" t="str">
        <f>VLOOKUP(A919,Status!$A$2:$B$1867,2,FALSE)</f>
        <v>Completed</v>
      </c>
    </row>
    <row r="920" spans="1:20" x14ac:dyDescent="0.3">
      <c r="A920" s="2" t="s">
        <v>1292</v>
      </c>
      <c r="B920" s="3">
        <v>45836.442708333343</v>
      </c>
      <c r="C920" s="2" t="s">
        <v>148</v>
      </c>
      <c r="D920" s="2" t="s">
        <v>20</v>
      </c>
      <c r="E920" s="2" t="s">
        <v>66</v>
      </c>
      <c r="F920" s="4">
        <v>46000</v>
      </c>
      <c r="G920" s="5">
        <v>0.6</v>
      </c>
      <c r="H920" s="6">
        <v>0</v>
      </c>
      <c r="I920" s="7">
        <f t="shared" si="70"/>
        <v>27600</v>
      </c>
      <c r="J920" s="7">
        <f t="shared" si="71"/>
        <v>0</v>
      </c>
      <c r="K920" s="7">
        <f t="shared" si="72"/>
        <v>27600</v>
      </c>
      <c r="L920" s="4">
        <v>15000</v>
      </c>
      <c r="M920" s="7">
        <f t="shared" si="73"/>
        <v>42600</v>
      </c>
      <c r="N920" s="2" t="s">
        <v>22</v>
      </c>
      <c r="O920" t="s">
        <v>23</v>
      </c>
      <c r="P920" s="2" t="s">
        <v>2369</v>
      </c>
      <c r="Q920" s="2">
        <v>1</v>
      </c>
      <c r="R920" s="2" t="s">
        <v>24</v>
      </c>
      <c r="S920" t="str">
        <f t="shared" si="74"/>
        <v>Sat</v>
      </c>
      <c r="T920" t="str">
        <f>VLOOKUP(A920,Status!$A$2:$B$1867,2,FALSE)</f>
        <v>Completed</v>
      </c>
    </row>
    <row r="921" spans="1:20" x14ac:dyDescent="0.3">
      <c r="A921" s="2" t="s">
        <v>1293</v>
      </c>
      <c r="B921" s="3">
        <v>45836.450023148151</v>
      </c>
      <c r="C921" s="2" t="s">
        <v>156</v>
      </c>
      <c r="D921" s="2" t="s">
        <v>134</v>
      </c>
      <c r="E921" s="2" t="s">
        <v>103</v>
      </c>
      <c r="F921" s="4">
        <v>55000</v>
      </c>
      <c r="G921" s="5">
        <v>0.2</v>
      </c>
      <c r="H921" s="6">
        <v>0</v>
      </c>
      <c r="I921" s="7">
        <f t="shared" si="70"/>
        <v>11000</v>
      </c>
      <c r="J921" s="7">
        <f t="shared" si="71"/>
        <v>0</v>
      </c>
      <c r="K921" s="7">
        <f t="shared" si="72"/>
        <v>11000</v>
      </c>
      <c r="L921" s="4">
        <v>50000</v>
      </c>
      <c r="M921" s="7">
        <f t="shared" si="73"/>
        <v>61000</v>
      </c>
      <c r="N921" s="2" t="s">
        <v>22</v>
      </c>
      <c r="O921" t="s">
        <v>23</v>
      </c>
      <c r="P921" s="2" t="s">
        <v>2368</v>
      </c>
      <c r="Q921" s="2">
        <v>1</v>
      </c>
      <c r="R921" s="2" t="s">
        <v>24</v>
      </c>
      <c r="S921" t="str">
        <f t="shared" si="74"/>
        <v>Sat</v>
      </c>
      <c r="T921" t="str">
        <f>VLOOKUP(A921,Status!$A$2:$B$1867,2,FALSE)</f>
        <v>Completed</v>
      </c>
    </row>
    <row r="922" spans="1:20" x14ac:dyDescent="0.3">
      <c r="A922" s="2" t="s">
        <v>1294</v>
      </c>
      <c r="B922" s="3">
        <v>45836.454942129632</v>
      </c>
      <c r="C922" s="2" t="s">
        <v>182</v>
      </c>
      <c r="D922" s="2" t="s">
        <v>99</v>
      </c>
      <c r="E922" s="2" t="s">
        <v>100</v>
      </c>
      <c r="F922" s="4">
        <v>10000</v>
      </c>
      <c r="G922" s="5">
        <v>1.2</v>
      </c>
      <c r="H922" s="6">
        <v>0</v>
      </c>
      <c r="I922" s="7">
        <f t="shared" si="70"/>
        <v>12000</v>
      </c>
      <c r="J922" s="7">
        <f t="shared" si="71"/>
        <v>0</v>
      </c>
      <c r="K922" s="7">
        <f t="shared" si="72"/>
        <v>12000</v>
      </c>
      <c r="L922" s="4">
        <v>97000</v>
      </c>
      <c r="M922" s="7">
        <f t="shared" si="73"/>
        <v>109000</v>
      </c>
      <c r="N922" s="2" t="s">
        <v>22</v>
      </c>
      <c r="O922" t="s">
        <v>23</v>
      </c>
      <c r="P922" s="2" t="s">
        <v>2369</v>
      </c>
      <c r="Q922" s="2">
        <v>5</v>
      </c>
      <c r="R922" s="2" t="s">
        <v>24</v>
      </c>
      <c r="S922" t="str">
        <f t="shared" si="74"/>
        <v>Sat</v>
      </c>
      <c r="T922" t="str">
        <f>VLOOKUP(A922,Status!$A$2:$B$1867,2,FALSE)</f>
        <v>Completed</v>
      </c>
    </row>
    <row r="923" spans="1:20" x14ac:dyDescent="0.3">
      <c r="A923" s="2" t="s">
        <v>1295</v>
      </c>
      <c r="B923" s="3">
        <v>45836.460173611107</v>
      </c>
      <c r="C923" s="2" t="s">
        <v>188</v>
      </c>
      <c r="D923" s="2" t="s">
        <v>112</v>
      </c>
      <c r="E923" s="2" t="s">
        <v>144</v>
      </c>
      <c r="F923" s="4">
        <v>10000</v>
      </c>
      <c r="G923" s="5">
        <v>0.7</v>
      </c>
      <c r="H923" s="6">
        <v>0</v>
      </c>
      <c r="I923" s="7">
        <f t="shared" si="70"/>
        <v>7000</v>
      </c>
      <c r="J923" s="7">
        <f t="shared" si="71"/>
        <v>0</v>
      </c>
      <c r="K923" s="7">
        <f t="shared" si="72"/>
        <v>7000</v>
      </c>
      <c r="L923" s="4">
        <v>0</v>
      </c>
      <c r="M923" s="7">
        <f t="shared" si="73"/>
        <v>7000</v>
      </c>
      <c r="N923" s="2" t="s">
        <v>22</v>
      </c>
      <c r="O923" t="s">
        <v>23</v>
      </c>
      <c r="P923" s="2" t="s">
        <v>2366</v>
      </c>
      <c r="Q923" s="2">
        <v>2</v>
      </c>
      <c r="R923" s="2" t="s">
        <v>35</v>
      </c>
      <c r="S923" t="str">
        <f t="shared" si="74"/>
        <v>Sat</v>
      </c>
      <c r="T923" t="str">
        <f>VLOOKUP(A923,Status!$A$2:$B$1867,2,FALSE)</f>
        <v>Completed</v>
      </c>
    </row>
    <row r="924" spans="1:20" x14ac:dyDescent="0.3">
      <c r="A924" s="2" t="s">
        <v>1296</v>
      </c>
      <c r="B924" s="3">
        <v>45836.485520833332</v>
      </c>
      <c r="C924" s="2" t="s">
        <v>633</v>
      </c>
      <c r="D924" s="2" t="s">
        <v>151</v>
      </c>
      <c r="E924" s="2" t="s">
        <v>96</v>
      </c>
      <c r="F924" s="4">
        <v>9500</v>
      </c>
      <c r="G924" s="5">
        <v>1</v>
      </c>
      <c r="H924" s="6">
        <v>0</v>
      </c>
      <c r="I924" s="7">
        <f t="shared" si="70"/>
        <v>9500</v>
      </c>
      <c r="J924" s="7">
        <f t="shared" si="71"/>
        <v>0</v>
      </c>
      <c r="K924" s="7">
        <f t="shared" si="72"/>
        <v>9500</v>
      </c>
      <c r="L924" s="4">
        <v>68000</v>
      </c>
      <c r="M924" s="7">
        <f t="shared" si="73"/>
        <v>77500</v>
      </c>
      <c r="N924" s="2" t="s">
        <v>59</v>
      </c>
      <c r="O924" t="s">
        <v>23</v>
      </c>
      <c r="P924" s="2" t="s">
        <v>2367</v>
      </c>
      <c r="Q924" s="2">
        <v>2</v>
      </c>
      <c r="R924" s="2" t="s">
        <v>24</v>
      </c>
      <c r="S924" t="str">
        <f t="shared" si="74"/>
        <v>Sat</v>
      </c>
      <c r="T924" t="str">
        <f>VLOOKUP(A924,Status!$A$2:$B$1867,2,FALSE)</f>
        <v>Completed</v>
      </c>
    </row>
    <row r="925" spans="1:20" x14ac:dyDescent="0.3">
      <c r="A925" s="2" t="s">
        <v>1297</v>
      </c>
      <c r="B925" s="3">
        <v>45836.502511574072</v>
      </c>
      <c r="C925" s="2" t="s">
        <v>437</v>
      </c>
      <c r="D925" s="2" t="s">
        <v>287</v>
      </c>
      <c r="E925" s="2" t="s">
        <v>171</v>
      </c>
      <c r="F925" s="4">
        <v>12000</v>
      </c>
      <c r="G925" s="5">
        <v>1.1000000000000001</v>
      </c>
      <c r="H925" s="6">
        <v>0</v>
      </c>
      <c r="I925" s="7">
        <f t="shared" si="70"/>
        <v>13200.000000000002</v>
      </c>
      <c r="J925" s="7">
        <f t="shared" si="71"/>
        <v>0</v>
      </c>
      <c r="K925" s="7">
        <f t="shared" si="72"/>
        <v>13200.000000000002</v>
      </c>
      <c r="L925" s="4">
        <v>79000</v>
      </c>
      <c r="M925" s="7">
        <f t="shared" si="73"/>
        <v>92200</v>
      </c>
      <c r="N925" s="2" t="s">
        <v>22</v>
      </c>
      <c r="O925" t="s">
        <v>23</v>
      </c>
      <c r="P925" s="2" t="s">
        <v>2367</v>
      </c>
      <c r="Q925" s="2">
        <v>4</v>
      </c>
      <c r="R925" s="2" t="s">
        <v>35</v>
      </c>
      <c r="S925" t="str">
        <f t="shared" si="74"/>
        <v>Sat</v>
      </c>
      <c r="T925" t="str">
        <f>VLOOKUP(A925,Status!$A$2:$B$1867,2,FALSE)</f>
        <v>Completed</v>
      </c>
    </row>
    <row r="926" spans="1:20" x14ac:dyDescent="0.3">
      <c r="A926" s="2" t="s">
        <v>1298</v>
      </c>
      <c r="B926" s="3">
        <v>45836.518217592587</v>
      </c>
      <c r="C926" s="2" t="s">
        <v>490</v>
      </c>
      <c r="D926" s="2" t="s">
        <v>124</v>
      </c>
      <c r="E926" s="2" t="s">
        <v>100</v>
      </c>
      <c r="F926" s="4">
        <v>10000</v>
      </c>
      <c r="G926" s="5">
        <v>0.8</v>
      </c>
      <c r="H926" s="6">
        <v>0</v>
      </c>
      <c r="I926" s="7">
        <f t="shared" si="70"/>
        <v>8000</v>
      </c>
      <c r="J926" s="7">
        <f t="shared" si="71"/>
        <v>0</v>
      </c>
      <c r="K926" s="7">
        <f t="shared" si="72"/>
        <v>8000</v>
      </c>
      <c r="L926" s="4">
        <v>59000</v>
      </c>
      <c r="M926" s="7">
        <f t="shared" si="73"/>
        <v>67000</v>
      </c>
      <c r="N926" s="2" t="s">
        <v>22</v>
      </c>
      <c r="O926" t="s">
        <v>23</v>
      </c>
      <c r="P926" s="2" t="s">
        <v>2369</v>
      </c>
      <c r="Q926" s="2">
        <v>2</v>
      </c>
      <c r="R926" s="2" t="s">
        <v>24</v>
      </c>
      <c r="S926" t="str">
        <f t="shared" si="74"/>
        <v>Sat</v>
      </c>
      <c r="T926" t="str">
        <f>VLOOKUP(A926,Status!$A$2:$B$1867,2,FALSE)</f>
        <v>Completed</v>
      </c>
    </row>
    <row r="927" spans="1:20" x14ac:dyDescent="0.3">
      <c r="A927" s="2" t="s">
        <v>1299</v>
      </c>
      <c r="B927" s="3">
        <v>45836.565289351849</v>
      </c>
      <c r="C927" s="2" t="s">
        <v>837</v>
      </c>
      <c r="D927" s="2" t="s">
        <v>99</v>
      </c>
      <c r="E927" s="2" t="s">
        <v>21</v>
      </c>
      <c r="F927" s="4">
        <v>10000</v>
      </c>
      <c r="G927" s="5">
        <v>1.5</v>
      </c>
      <c r="H927" s="6">
        <v>0</v>
      </c>
      <c r="I927" s="7">
        <f t="shared" si="70"/>
        <v>15000</v>
      </c>
      <c r="J927" s="7">
        <f t="shared" si="71"/>
        <v>0</v>
      </c>
      <c r="K927" s="7">
        <f t="shared" si="72"/>
        <v>15000</v>
      </c>
      <c r="L927" s="4">
        <v>97000</v>
      </c>
      <c r="M927" s="7">
        <f t="shared" si="73"/>
        <v>112000</v>
      </c>
      <c r="N927" s="2" t="s">
        <v>29</v>
      </c>
      <c r="O927" t="s">
        <v>23</v>
      </c>
      <c r="P927" s="2" t="s">
        <v>2371</v>
      </c>
      <c r="Q927" s="2">
        <v>2</v>
      </c>
      <c r="R927" s="2" t="s">
        <v>24</v>
      </c>
      <c r="S927" t="str">
        <f t="shared" si="74"/>
        <v>Sat</v>
      </c>
      <c r="T927" t="str">
        <f>VLOOKUP(A927,Status!$A$2:$B$1867,2,FALSE)</f>
        <v>Completed</v>
      </c>
    </row>
    <row r="928" spans="1:20" x14ac:dyDescent="0.3">
      <c r="A928" s="2" t="s">
        <v>1300</v>
      </c>
      <c r="B928" s="3">
        <v>45836.583703703713</v>
      </c>
      <c r="C928" s="2" t="s">
        <v>19</v>
      </c>
      <c r="D928" s="2" t="s">
        <v>20</v>
      </c>
      <c r="E928" s="2" t="s">
        <v>81</v>
      </c>
      <c r="F928" s="4">
        <v>15000</v>
      </c>
      <c r="G928" s="5">
        <v>1</v>
      </c>
      <c r="H928" s="6">
        <v>0</v>
      </c>
      <c r="I928" s="7">
        <f t="shared" si="70"/>
        <v>15000</v>
      </c>
      <c r="J928" s="7">
        <f t="shared" si="71"/>
        <v>0</v>
      </c>
      <c r="K928" s="7">
        <f t="shared" si="72"/>
        <v>15000</v>
      </c>
      <c r="L928" s="4">
        <v>15000</v>
      </c>
      <c r="M928" s="7">
        <f t="shared" si="73"/>
        <v>30000</v>
      </c>
      <c r="N928" s="2" t="s">
        <v>59</v>
      </c>
      <c r="O928" t="s">
        <v>23</v>
      </c>
      <c r="P928" s="2" t="s">
        <v>2371</v>
      </c>
      <c r="Q928" s="2">
        <v>5</v>
      </c>
      <c r="R928" s="2" t="s">
        <v>24</v>
      </c>
      <c r="S928" t="str">
        <f t="shared" si="74"/>
        <v>Sat</v>
      </c>
      <c r="T928" t="str">
        <f>VLOOKUP(A928,Status!$A$2:$B$1867,2,FALSE)</f>
        <v>Completed</v>
      </c>
    </row>
    <row r="929" spans="1:20" x14ac:dyDescent="0.3">
      <c r="A929" s="2" t="s">
        <v>1301</v>
      </c>
      <c r="B929" s="3">
        <v>45836.596238425933</v>
      </c>
      <c r="C929" s="2" t="s">
        <v>1302</v>
      </c>
      <c r="D929" s="2" t="s">
        <v>45</v>
      </c>
      <c r="E929" s="2" t="s">
        <v>46</v>
      </c>
      <c r="F929" s="4">
        <v>10500</v>
      </c>
      <c r="G929" s="5">
        <v>2.8</v>
      </c>
      <c r="H929" s="6">
        <v>0</v>
      </c>
      <c r="I929" s="7">
        <f t="shared" si="70"/>
        <v>29399.999999999996</v>
      </c>
      <c r="J929" s="7">
        <f t="shared" si="71"/>
        <v>0</v>
      </c>
      <c r="K929" s="7">
        <f t="shared" si="72"/>
        <v>29399.999999999996</v>
      </c>
      <c r="L929" s="4">
        <v>43000</v>
      </c>
      <c r="M929" s="7">
        <f t="shared" si="73"/>
        <v>72400</v>
      </c>
      <c r="N929" s="2" t="s">
        <v>34</v>
      </c>
      <c r="O929" t="s">
        <v>23</v>
      </c>
      <c r="P929" s="2" t="s">
        <v>2367</v>
      </c>
      <c r="Q929" s="2">
        <v>2</v>
      </c>
      <c r="R929" s="2" t="s">
        <v>24</v>
      </c>
      <c r="S929" t="str">
        <f t="shared" si="74"/>
        <v>Sat</v>
      </c>
      <c r="T929" t="str">
        <f>VLOOKUP(A929,Status!$A$2:$B$1867,2,FALSE)</f>
        <v>Completed</v>
      </c>
    </row>
    <row r="930" spans="1:20" x14ac:dyDescent="0.3">
      <c r="A930" s="2" t="s">
        <v>1303</v>
      </c>
      <c r="B930" s="3">
        <v>45836.635381944441</v>
      </c>
      <c r="C930" s="2" t="s">
        <v>1304</v>
      </c>
      <c r="D930" s="2" t="s">
        <v>95</v>
      </c>
      <c r="E930" s="2" t="s">
        <v>46</v>
      </c>
      <c r="F930" s="4">
        <v>10500</v>
      </c>
      <c r="G930" s="5">
        <v>1.6</v>
      </c>
      <c r="H930" s="6">
        <v>0</v>
      </c>
      <c r="I930" s="7">
        <f t="shared" si="70"/>
        <v>16800</v>
      </c>
      <c r="J930" s="7">
        <f t="shared" si="71"/>
        <v>0</v>
      </c>
      <c r="K930" s="7">
        <f t="shared" si="72"/>
        <v>16800</v>
      </c>
      <c r="L930" s="4">
        <v>85000</v>
      </c>
      <c r="M930" s="7">
        <f t="shared" si="73"/>
        <v>101800</v>
      </c>
      <c r="N930" s="2" t="s">
        <v>34</v>
      </c>
      <c r="O930" t="s">
        <v>70</v>
      </c>
      <c r="P930" s="2" t="s">
        <v>2366</v>
      </c>
      <c r="Q930" s="2">
        <v>2</v>
      </c>
      <c r="R930" s="2" t="s">
        <v>24</v>
      </c>
      <c r="S930" t="str">
        <f t="shared" si="74"/>
        <v>Sat</v>
      </c>
      <c r="T930" t="str">
        <f>VLOOKUP(A930,Status!$A$2:$B$1867,2,FALSE)</f>
        <v>Returned</v>
      </c>
    </row>
    <row r="931" spans="1:20" x14ac:dyDescent="0.3">
      <c r="A931" s="2" t="s">
        <v>1305</v>
      </c>
      <c r="B931" s="3">
        <v>45836.656064814822</v>
      </c>
      <c r="C931" s="2" t="s">
        <v>1026</v>
      </c>
      <c r="D931" s="2" t="s">
        <v>62</v>
      </c>
      <c r="E931" s="2" t="s">
        <v>76</v>
      </c>
      <c r="F931" s="4">
        <v>45000</v>
      </c>
      <c r="G931" s="5">
        <v>1.6</v>
      </c>
      <c r="H931" s="6">
        <v>0</v>
      </c>
      <c r="I931" s="7">
        <f t="shared" si="70"/>
        <v>72000</v>
      </c>
      <c r="J931" s="7">
        <f t="shared" si="71"/>
        <v>0</v>
      </c>
      <c r="K931" s="7">
        <f t="shared" si="72"/>
        <v>72000</v>
      </c>
      <c r="L931" s="4">
        <v>59000</v>
      </c>
      <c r="M931" s="7">
        <f t="shared" si="73"/>
        <v>131000</v>
      </c>
      <c r="N931" s="2" t="s">
        <v>29</v>
      </c>
      <c r="O931" t="s">
        <v>23</v>
      </c>
      <c r="P931" s="2" t="s">
        <v>2366</v>
      </c>
      <c r="Q931" s="2">
        <v>1</v>
      </c>
      <c r="R931" s="2" t="s">
        <v>24</v>
      </c>
      <c r="S931" t="str">
        <f t="shared" si="74"/>
        <v>Sat</v>
      </c>
      <c r="T931" t="str">
        <f>VLOOKUP(A931,Status!$A$2:$B$1867,2,FALSE)</f>
        <v>Completed</v>
      </c>
    </row>
    <row r="932" spans="1:20" x14ac:dyDescent="0.3">
      <c r="A932" s="2" t="s">
        <v>1306</v>
      </c>
      <c r="B932" s="3">
        <v>45836.66479166667</v>
      </c>
      <c r="C932" s="2" t="s">
        <v>229</v>
      </c>
      <c r="D932" s="2" t="s">
        <v>230</v>
      </c>
      <c r="E932" s="2" t="s">
        <v>50</v>
      </c>
      <c r="F932" s="4">
        <v>26000</v>
      </c>
      <c r="G932" s="5">
        <v>1.2</v>
      </c>
      <c r="H932" s="6">
        <v>0</v>
      </c>
      <c r="I932" s="7">
        <f t="shared" si="70"/>
        <v>31200</v>
      </c>
      <c r="J932" s="7">
        <f t="shared" si="71"/>
        <v>0</v>
      </c>
      <c r="K932" s="7">
        <f t="shared" si="72"/>
        <v>31200</v>
      </c>
      <c r="L932" s="4">
        <v>28000</v>
      </c>
      <c r="M932" s="7">
        <f t="shared" si="73"/>
        <v>59200</v>
      </c>
      <c r="N932" s="2" t="s">
        <v>29</v>
      </c>
      <c r="O932" t="s">
        <v>23</v>
      </c>
      <c r="P932" s="2" t="s">
        <v>2367</v>
      </c>
      <c r="Q932" s="2">
        <v>4</v>
      </c>
      <c r="R932" s="2" t="s">
        <v>24</v>
      </c>
      <c r="S932" t="str">
        <f t="shared" si="74"/>
        <v>Sat</v>
      </c>
      <c r="T932" t="str">
        <f>VLOOKUP(A932,Status!$A$2:$B$1867,2,FALSE)</f>
        <v>Completed</v>
      </c>
    </row>
    <row r="933" spans="1:20" x14ac:dyDescent="0.3">
      <c r="A933" s="2" t="s">
        <v>1307</v>
      </c>
      <c r="B933" s="3">
        <v>45836.690312500003</v>
      </c>
      <c r="C933" s="2" t="s">
        <v>1308</v>
      </c>
      <c r="D933" s="2" t="s">
        <v>106</v>
      </c>
      <c r="E933" s="2" t="s">
        <v>171</v>
      </c>
      <c r="F933" s="4">
        <v>12000</v>
      </c>
      <c r="G933" s="5">
        <v>0.6</v>
      </c>
      <c r="H933" s="6">
        <v>0</v>
      </c>
      <c r="I933" s="7">
        <f t="shared" si="70"/>
        <v>7200</v>
      </c>
      <c r="J933" s="7">
        <f t="shared" si="71"/>
        <v>0</v>
      </c>
      <c r="K933" s="7">
        <f t="shared" si="72"/>
        <v>7200</v>
      </c>
      <c r="L933" s="4">
        <v>18000</v>
      </c>
      <c r="M933" s="7">
        <f t="shared" si="73"/>
        <v>25200</v>
      </c>
      <c r="N933" s="2" t="s">
        <v>34</v>
      </c>
      <c r="O933" t="s">
        <v>70</v>
      </c>
      <c r="P933" s="2" t="s">
        <v>2369</v>
      </c>
      <c r="Q933" s="2">
        <v>2</v>
      </c>
      <c r="R933" s="2" t="s">
        <v>35</v>
      </c>
      <c r="S933" t="str">
        <f t="shared" si="74"/>
        <v>Sat</v>
      </c>
      <c r="T933" t="str">
        <f>VLOOKUP(A933,Status!$A$2:$B$1867,2,FALSE)</f>
        <v>Returned</v>
      </c>
    </row>
    <row r="934" spans="1:20" x14ac:dyDescent="0.3">
      <c r="A934" s="2" t="s">
        <v>1309</v>
      </c>
      <c r="B934" s="3">
        <v>45836.723090277781</v>
      </c>
      <c r="C934" s="2" t="s">
        <v>350</v>
      </c>
      <c r="D934" s="2" t="s">
        <v>65</v>
      </c>
      <c r="E934" s="2" t="s">
        <v>42</v>
      </c>
      <c r="F934" s="4">
        <v>40000</v>
      </c>
      <c r="G934" s="5">
        <v>0.6</v>
      </c>
      <c r="H934" s="6">
        <v>0</v>
      </c>
      <c r="I934" s="7">
        <f t="shared" si="70"/>
        <v>24000</v>
      </c>
      <c r="J934" s="7">
        <f t="shared" si="71"/>
        <v>0</v>
      </c>
      <c r="K934" s="7">
        <f t="shared" si="72"/>
        <v>24000</v>
      </c>
      <c r="L934" s="4">
        <v>89000</v>
      </c>
      <c r="M934" s="7">
        <f t="shared" si="73"/>
        <v>113000</v>
      </c>
      <c r="N934" s="2" t="s">
        <v>34</v>
      </c>
      <c r="O934" t="s">
        <v>23</v>
      </c>
      <c r="P934" s="2" t="s">
        <v>2367</v>
      </c>
      <c r="Q934" s="2">
        <v>1</v>
      </c>
      <c r="R934" s="2" t="s">
        <v>24</v>
      </c>
      <c r="S934" t="str">
        <f t="shared" si="74"/>
        <v>Sat</v>
      </c>
      <c r="T934" t="str">
        <f>VLOOKUP(A934,Status!$A$2:$B$1867,2,FALSE)</f>
        <v>Completed</v>
      </c>
    </row>
    <row r="935" spans="1:20" x14ac:dyDescent="0.3">
      <c r="A935" s="2" t="s">
        <v>1310</v>
      </c>
      <c r="B935" s="3">
        <v>45836.733159722222</v>
      </c>
      <c r="C935" s="2" t="s">
        <v>950</v>
      </c>
      <c r="D935" s="2" t="s">
        <v>174</v>
      </c>
      <c r="E935" s="2" t="s">
        <v>162</v>
      </c>
      <c r="F935" s="4">
        <v>115000</v>
      </c>
      <c r="G935" s="5">
        <v>1.2</v>
      </c>
      <c r="H935" s="6">
        <v>0</v>
      </c>
      <c r="I935" s="7">
        <f t="shared" si="70"/>
        <v>138000</v>
      </c>
      <c r="J935" s="7">
        <f t="shared" si="71"/>
        <v>0</v>
      </c>
      <c r="K935" s="7">
        <f t="shared" si="72"/>
        <v>138000</v>
      </c>
      <c r="L935" s="4">
        <v>48000</v>
      </c>
      <c r="M935" s="7">
        <f t="shared" si="73"/>
        <v>186000</v>
      </c>
      <c r="N935" s="2" t="s">
        <v>29</v>
      </c>
      <c r="O935" t="s">
        <v>23</v>
      </c>
      <c r="P935" s="2" t="s">
        <v>2369</v>
      </c>
      <c r="Q935" s="2">
        <v>1</v>
      </c>
      <c r="R935" s="2" t="s">
        <v>24</v>
      </c>
      <c r="S935" t="str">
        <f t="shared" si="74"/>
        <v>Sat</v>
      </c>
      <c r="T935" t="str">
        <f>VLOOKUP(A935,Status!$A$2:$B$1867,2,FALSE)</f>
        <v>Completed</v>
      </c>
    </row>
    <row r="936" spans="1:20" x14ac:dyDescent="0.3">
      <c r="A936" s="2" t="s">
        <v>1310</v>
      </c>
      <c r="B936" s="3">
        <v>45836.733159722222</v>
      </c>
      <c r="C936" s="2" t="s">
        <v>950</v>
      </c>
      <c r="D936" s="2" t="s">
        <v>174</v>
      </c>
      <c r="E936" s="2" t="s">
        <v>50</v>
      </c>
      <c r="F936" s="4">
        <v>26000</v>
      </c>
      <c r="G936" s="5">
        <v>0.9</v>
      </c>
      <c r="H936" s="6">
        <v>0</v>
      </c>
      <c r="I936" s="7">
        <f t="shared" si="70"/>
        <v>23400</v>
      </c>
      <c r="J936" s="7">
        <f t="shared" si="71"/>
        <v>0</v>
      </c>
      <c r="K936" s="7">
        <f t="shared" si="72"/>
        <v>23400</v>
      </c>
      <c r="L936" s="4">
        <v>0</v>
      </c>
      <c r="M936" s="7">
        <f t="shared" si="73"/>
        <v>23400</v>
      </c>
      <c r="N936" s="2" t="s">
        <v>29</v>
      </c>
      <c r="O936" t="s">
        <v>23</v>
      </c>
      <c r="P936" s="2" t="s">
        <v>2369</v>
      </c>
      <c r="Q936" s="2">
        <v>1</v>
      </c>
      <c r="R936" s="2" t="s">
        <v>24</v>
      </c>
      <c r="S936" t="str">
        <f t="shared" si="74"/>
        <v>Sat</v>
      </c>
      <c r="T936" t="str">
        <f>VLOOKUP(A936,Status!$A$2:$B$1867,2,FALSE)</f>
        <v>Completed</v>
      </c>
    </row>
    <row r="937" spans="1:20" x14ac:dyDescent="0.3">
      <c r="A937" s="2" t="s">
        <v>1311</v>
      </c>
      <c r="B937" s="3">
        <v>45836.769537037027</v>
      </c>
      <c r="C937" s="2" t="s">
        <v>1312</v>
      </c>
      <c r="D937" s="2" t="s">
        <v>106</v>
      </c>
      <c r="E937" s="2" t="s">
        <v>103</v>
      </c>
      <c r="F937" s="4">
        <v>55000</v>
      </c>
      <c r="G937" s="5">
        <v>0.2</v>
      </c>
      <c r="H937" s="6">
        <v>0</v>
      </c>
      <c r="I937" s="7">
        <f t="shared" si="70"/>
        <v>11000</v>
      </c>
      <c r="J937" s="7">
        <f t="shared" si="71"/>
        <v>0</v>
      </c>
      <c r="K937" s="7">
        <f t="shared" si="72"/>
        <v>11000</v>
      </c>
      <c r="L937" s="4">
        <v>18000</v>
      </c>
      <c r="M937" s="7">
        <f t="shared" si="73"/>
        <v>29000</v>
      </c>
      <c r="N937" s="2" t="s">
        <v>59</v>
      </c>
      <c r="O937" t="s">
        <v>23</v>
      </c>
      <c r="P937" s="2" t="s">
        <v>2371</v>
      </c>
      <c r="Q937" s="2">
        <v>4</v>
      </c>
      <c r="R937" s="2" t="s">
        <v>24</v>
      </c>
      <c r="S937" t="str">
        <f t="shared" si="74"/>
        <v>Sat</v>
      </c>
      <c r="T937" t="str">
        <f>VLOOKUP(A937,Status!$A$2:$B$1867,2,FALSE)</f>
        <v>Completed</v>
      </c>
    </row>
    <row r="938" spans="1:20" x14ac:dyDescent="0.3">
      <c r="A938" s="2" t="s">
        <v>1313</v>
      </c>
      <c r="B938" s="3">
        <v>45837.080601851849</v>
      </c>
      <c r="C938" s="2" t="s">
        <v>1314</v>
      </c>
      <c r="D938" s="2" t="s">
        <v>69</v>
      </c>
      <c r="E938" s="2" t="s">
        <v>66</v>
      </c>
      <c r="F938" s="4">
        <v>46000</v>
      </c>
      <c r="G938" s="5">
        <v>1.2</v>
      </c>
      <c r="H938" s="6">
        <v>0</v>
      </c>
      <c r="I938" s="7">
        <f t="shared" si="70"/>
        <v>55200</v>
      </c>
      <c r="J938" s="7">
        <f t="shared" si="71"/>
        <v>0</v>
      </c>
      <c r="K938" s="7">
        <f t="shared" si="72"/>
        <v>55200</v>
      </c>
      <c r="L938" s="4">
        <v>87000</v>
      </c>
      <c r="M938" s="7">
        <f t="shared" si="73"/>
        <v>142200</v>
      </c>
      <c r="N938" s="2" t="s">
        <v>34</v>
      </c>
      <c r="O938" t="s">
        <v>23</v>
      </c>
      <c r="P938" s="2" t="s">
        <v>2366</v>
      </c>
      <c r="Q938" s="2">
        <v>5</v>
      </c>
      <c r="R938" s="2" t="s">
        <v>24</v>
      </c>
      <c r="S938" t="str">
        <f t="shared" si="74"/>
        <v>Sun</v>
      </c>
      <c r="T938" t="str">
        <f>VLOOKUP(A938,Status!$A$2:$B$1867,2,FALSE)</f>
        <v>Completed</v>
      </c>
    </row>
    <row r="939" spans="1:20" x14ac:dyDescent="0.3">
      <c r="A939" s="2" t="s">
        <v>1315</v>
      </c>
      <c r="B939" s="3">
        <v>45837.285891203697</v>
      </c>
      <c r="C939" s="2" t="s">
        <v>140</v>
      </c>
      <c r="D939" s="2" t="s">
        <v>141</v>
      </c>
      <c r="E939" s="2" t="s">
        <v>46</v>
      </c>
      <c r="F939" s="4">
        <v>10500</v>
      </c>
      <c r="G939" s="5">
        <v>2.2000000000000002</v>
      </c>
      <c r="H939" s="6">
        <v>0</v>
      </c>
      <c r="I939" s="7">
        <f t="shared" si="70"/>
        <v>23100.000000000004</v>
      </c>
      <c r="J939" s="7">
        <f t="shared" si="71"/>
        <v>0</v>
      </c>
      <c r="K939" s="7">
        <f t="shared" si="72"/>
        <v>23100.000000000004</v>
      </c>
      <c r="L939" s="4">
        <v>55000</v>
      </c>
      <c r="M939" s="7">
        <f t="shared" si="73"/>
        <v>78100</v>
      </c>
      <c r="N939" s="2" t="s">
        <v>22</v>
      </c>
      <c r="O939" t="s">
        <v>23</v>
      </c>
      <c r="P939" s="2" t="s">
        <v>2368</v>
      </c>
      <c r="Q939" s="2">
        <v>2</v>
      </c>
      <c r="R939" s="2" t="s">
        <v>35</v>
      </c>
      <c r="S939" t="str">
        <f t="shared" si="74"/>
        <v>Sun</v>
      </c>
      <c r="T939" t="str">
        <f>VLOOKUP(A939,Status!$A$2:$B$1867,2,FALSE)</f>
        <v>Completed</v>
      </c>
    </row>
    <row r="940" spans="1:20" x14ac:dyDescent="0.3">
      <c r="A940" s="2" t="s">
        <v>1316</v>
      </c>
      <c r="B940" s="3">
        <v>45837.335694444453</v>
      </c>
      <c r="C940" s="2" t="s">
        <v>160</v>
      </c>
      <c r="D940" s="2" t="s">
        <v>161</v>
      </c>
      <c r="E940" s="2" t="s">
        <v>162</v>
      </c>
      <c r="F940" s="4">
        <v>115000</v>
      </c>
      <c r="G940" s="5">
        <v>0.9</v>
      </c>
      <c r="H940" s="6">
        <v>0</v>
      </c>
      <c r="I940" s="7">
        <f t="shared" si="70"/>
        <v>103500</v>
      </c>
      <c r="J940" s="7">
        <f t="shared" si="71"/>
        <v>0</v>
      </c>
      <c r="K940" s="7">
        <f t="shared" si="72"/>
        <v>103500</v>
      </c>
      <c r="L940" s="4">
        <v>46000</v>
      </c>
      <c r="M940" s="7">
        <f t="shared" si="73"/>
        <v>149500</v>
      </c>
      <c r="N940" s="2" t="s">
        <v>22</v>
      </c>
      <c r="O940" t="s">
        <v>23</v>
      </c>
      <c r="P940" s="2" t="s">
        <v>2366</v>
      </c>
      <c r="Q940" s="2">
        <v>5</v>
      </c>
      <c r="R940" s="2" t="s">
        <v>24</v>
      </c>
      <c r="S940" t="str">
        <f t="shared" si="74"/>
        <v>Sun</v>
      </c>
      <c r="T940" t="str">
        <f>VLOOKUP(A940,Status!$A$2:$B$1867,2,FALSE)</f>
        <v>Completed</v>
      </c>
    </row>
    <row r="941" spans="1:20" x14ac:dyDescent="0.3">
      <c r="A941" s="2" t="s">
        <v>1317</v>
      </c>
      <c r="B941" s="3">
        <v>45837.373437499999</v>
      </c>
      <c r="C941" s="2" t="s">
        <v>679</v>
      </c>
      <c r="D941" s="2" t="s">
        <v>85</v>
      </c>
      <c r="E941" s="2" t="s">
        <v>81</v>
      </c>
      <c r="F941" s="4">
        <v>15000</v>
      </c>
      <c r="G941" s="5">
        <v>1</v>
      </c>
      <c r="H941" s="6">
        <v>0</v>
      </c>
      <c r="I941" s="7">
        <f t="shared" si="70"/>
        <v>15000</v>
      </c>
      <c r="J941" s="7">
        <f t="shared" si="71"/>
        <v>0</v>
      </c>
      <c r="K941" s="7">
        <f t="shared" si="72"/>
        <v>15000</v>
      </c>
      <c r="L941" s="4">
        <v>30000</v>
      </c>
      <c r="M941" s="7">
        <f t="shared" si="73"/>
        <v>45000</v>
      </c>
      <c r="N941" s="2" t="s">
        <v>22</v>
      </c>
      <c r="O941" t="s">
        <v>23</v>
      </c>
      <c r="P941" s="2" t="s">
        <v>2366</v>
      </c>
      <c r="Q941" s="2">
        <v>3</v>
      </c>
      <c r="R941" s="2" t="s">
        <v>24</v>
      </c>
      <c r="S941" t="str">
        <f t="shared" si="74"/>
        <v>Sun</v>
      </c>
      <c r="T941" t="str">
        <f>VLOOKUP(A941,Status!$A$2:$B$1867,2,FALSE)</f>
        <v>Completed</v>
      </c>
    </row>
    <row r="942" spans="1:20" x14ac:dyDescent="0.3">
      <c r="A942" s="2" t="s">
        <v>1318</v>
      </c>
      <c r="B942" s="3">
        <v>45837.393761574072</v>
      </c>
      <c r="C942" s="2" t="s">
        <v>214</v>
      </c>
      <c r="D942" s="2" t="s">
        <v>45</v>
      </c>
      <c r="E942" s="2" t="s">
        <v>36</v>
      </c>
      <c r="F942" s="4">
        <v>13500</v>
      </c>
      <c r="G942" s="5">
        <v>2.6</v>
      </c>
      <c r="H942" s="6">
        <v>0</v>
      </c>
      <c r="I942" s="7">
        <f t="shared" si="70"/>
        <v>35100</v>
      </c>
      <c r="J942" s="7">
        <f t="shared" si="71"/>
        <v>0</v>
      </c>
      <c r="K942" s="7">
        <f t="shared" si="72"/>
        <v>35100</v>
      </c>
      <c r="L942" s="4">
        <v>43000</v>
      </c>
      <c r="M942" s="7">
        <f t="shared" si="73"/>
        <v>78100</v>
      </c>
      <c r="N942" s="2" t="s">
        <v>34</v>
      </c>
      <c r="O942" t="s">
        <v>23</v>
      </c>
      <c r="P942" s="2" t="s">
        <v>2366</v>
      </c>
      <c r="Q942" s="2">
        <v>2</v>
      </c>
      <c r="R942" s="2" t="s">
        <v>24</v>
      </c>
      <c r="S942" t="str">
        <f t="shared" si="74"/>
        <v>Sun</v>
      </c>
      <c r="T942" t="str">
        <f>VLOOKUP(A942,Status!$A$2:$B$1867,2,FALSE)</f>
        <v>Completed</v>
      </c>
    </row>
    <row r="943" spans="1:20" x14ac:dyDescent="0.3">
      <c r="A943" s="2" t="s">
        <v>1319</v>
      </c>
      <c r="B943" s="3">
        <v>45837.397881944453</v>
      </c>
      <c r="C943" s="2" t="s">
        <v>640</v>
      </c>
      <c r="D943" s="2" t="s">
        <v>168</v>
      </c>
      <c r="E943" s="2" t="s">
        <v>42</v>
      </c>
      <c r="F943" s="4">
        <v>40000</v>
      </c>
      <c r="G943" s="5">
        <v>0.7</v>
      </c>
      <c r="H943" s="6">
        <v>0</v>
      </c>
      <c r="I943" s="7">
        <f t="shared" si="70"/>
        <v>28000</v>
      </c>
      <c r="J943" s="7">
        <f t="shared" si="71"/>
        <v>0</v>
      </c>
      <c r="K943" s="7">
        <f t="shared" si="72"/>
        <v>28000</v>
      </c>
      <c r="L943" s="4">
        <v>56000</v>
      </c>
      <c r="M943" s="7">
        <f t="shared" si="73"/>
        <v>84000</v>
      </c>
      <c r="N943" s="2" t="s">
        <v>59</v>
      </c>
      <c r="O943" t="s">
        <v>23</v>
      </c>
      <c r="P943" s="2" t="s">
        <v>2367</v>
      </c>
      <c r="Q943" s="2">
        <v>1</v>
      </c>
      <c r="R943" s="2" t="s">
        <v>24</v>
      </c>
      <c r="S943" t="str">
        <f t="shared" si="74"/>
        <v>Sun</v>
      </c>
      <c r="T943" t="str">
        <f>VLOOKUP(A943,Status!$A$2:$B$1867,2,FALSE)</f>
        <v>Completed</v>
      </c>
    </row>
    <row r="944" spans="1:20" x14ac:dyDescent="0.3">
      <c r="A944" s="2" t="s">
        <v>1320</v>
      </c>
      <c r="B944" s="3">
        <v>45837.411990740737</v>
      </c>
      <c r="C944" s="2" t="s">
        <v>1111</v>
      </c>
      <c r="D944" s="2" t="s">
        <v>165</v>
      </c>
      <c r="E944" s="2" t="s">
        <v>36</v>
      </c>
      <c r="F944" s="4">
        <v>13500</v>
      </c>
      <c r="G944" s="5">
        <v>2.4</v>
      </c>
      <c r="H944" s="6">
        <v>0</v>
      </c>
      <c r="I944" s="7">
        <f t="shared" si="70"/>
        <v>32400</v>
      </c>
      <c r="J944" s="7">
        <f t="shared" si="71"/>
        <v>0</v>
      </c>
      <c r="K944" s="7">
        <f t="shared" si="72"/>
        <v>32400</v>
      </c>
      <c r="L944" s="4">
        <v>49000</v>
      </c>
      <c r="M944" s="7">
        <f t="shared" si="73"/>
        <v>81400</v>
      </c>
      <c r="N944" s="2" t="s">
        <v>29</v>
      </c>
      <c r="O944" t="s">
        <v>23</v>
      </c>
      <c r="P944" s="2" t="s">
        <v>2371</v>
      </c>
      <c r="Q944" s="2">
        <v>3</v>
      </c>
      <c r="R944" s="2" t="s">
        <v>24</v>
      </c>
      <c r="S944" t="str">
        <f t="shared" si="74"/>
        <v>Sun</v>
      </c>
      <c r="T944" t="str">
        <f>VLOOKUP(A944,Status!$A$2:$B$1867,2,FALSE)</f>
        <v>Completed</v>
      </c>
    </row>
    <row r="945" spans="1:20" x14ac:dyDescent="0.3">
      <c r="A945" s="2" t="s">
        <v>1321</v>
      </c>
      <c r="B945" s="3">
        <v>45837.421944444453</v>
      </c>
      <c r="C945" s="2" t="s">
        <v>245</v>
      </c>
      <c r="D945" s="2" t="s">
        <v>57</v>
      </c>
      <c r="E945" s="2" t="s">
        <v>183</v>
      </c>
      <c r="F945" s="4">
        <v>11000</v>
      </c>
      <c r="G945" s="5">
        <v>1.9</v>
      </c>
      <c r="H945" s="6">
        <v>0</v>
      </c>
      <c r="I945" s="7">
        <f t="shared" si="70"/>
        <v>20900</v>
      </c>
      <c r="J945" s="7">
        <f t="shared" si="71"/>
        <v>0</v>
      </c>
      <c r="K945" s="7">
        <f t="shared" si="72"/>
        <v>20900</v>
      </c>
      <c r="L945" s="4">
        <v>26000</v>
      </c>
      <c r="M945" s="7">
        <f t="shared" si="73"/>
        <v>46900</v>
      </c>
      <c r="N945" s="2" t="s">
        <v>29</v>
      </c>
      <c r="O945" t="s">
        <v>116</v>
      </c>
      <c r="P945" s="2" t="s">
        <v>2366</v>
      </c>
      <c r="Q945" s="2">
        <v>4</v>
      </c>
      <c r="R945" s="2" t="s">
        <v>24</v>
      </c>
      <c r="S945" t="str">
        <f t="shared" si="74"/>
        <v>Sun</v>
      </c>
      <c r="T945" t="str">
        <f>VLOOKUP(A945,Status!$A$2:$B$1867,2,FALSE)</f>
        <v>Cancelled</v>
      </c>
    </row>
    <row r="946" spans="1:20" x14ac:dyDescent="0.3">
      <c r="A946" s="2" t="s">
        <v>1322</v>
      </c>
      <c r="B946" s="3">
        <v>45837.459918981483</v>
      </c>
      <c r="C946" s="2" t="s">
        <v>561</v>
      </c>
      <c r="D946" s="2" t="s">
        <v>75</v>
      </c>
      <c r="E946" s="2" t="s">
        <v>36</v>
      </c>
      <c r="F946" s="4">
        <v>13500</v>
      </c>
      <c r="G946" s="5">
        <v>2.5</v>
      </c>
      <c r="H946" s="6">
        <v>0</v>
      </c>
      <c r="I946" s="7">
        <f t="shared" si="70"/>
        <v>33750</v>
      </c>
      <c r="J946" s="7">
        <f t="shared" si="71"/>
        <v>0</v>
      </c>
      <c r="K946" s="7">
        <f t="shared" si="72"/>
        <v>33750</v>
      </c>
      <c r="L946" s="4">
        <v>74000</v>
      </c>
      <c r="M946" s="7">
        <f t="shared" si="73"/>
        <v>107750</v>
      </c>
      <c r="N946" s="2" t="s">
        <v>22</v>
      </c>
      <c r="O946" t="s">
        <v>23</v>
      </c>
      <c r="P946" s="2" t="s">
        <v>2369</v>
      </c>
      <c r="Q946" s="2">
        <v>4</v>
      </c>
      <c r="R946" s="2" t="s">
        <v>24</v>
      </c>
      <c r="S946" t="str">
        <f t="shared" si="74"/>
        <v>Sun</v>
      </c>
      <c r="T946" t="str">
        <f>VLOOKUP(A946,Status!$A$2:$B$1867,2,FALSE)</f>
        <v>Completed</v>
      </c>
    </row>
    <row r="947" spans="1:20" x14ac:dyDescent="0.3">
      <c r="A947" s="2" t="s">
        <v>1323</v>
      </c>
      <c r="B947" s="3">
        <v>45837.496145833327</v>
      </c>
      <c r="C947" s="2" t="s">
        <v>556</v>
      </c>
      <c r="D947" s="2" t="s">
        <v>154</v>
      </c>
      <c r="E947" s="2" t="s">
        <v>66</v>
      </c>
      <c r="F947" s="4">
        <v>46000</v>
      </c>
      <c r="G947" s="5">
        <v>0.8</v>
      </c>
      <c r="H947" s="6">
        <v>0</v>
      </c>
      <c r="I947" s="7">
        <f t="shared" si="70"/>
        <v>36800</v>
      </c>
      <c r="J947" s="7">
        <f t="shared" si="71"/>
        <v>0</v>
      </c>
      <c r="K947" s="7">
        <f t="shared" si="72"/>
        <v>36800</v>
      </c>
      <c r="L947" s="4">
        <v>50000</v>
      </c>
      <c r="M947" s="7">
        <f t="shared" si="73"/>
        <v>86800</v>
      </c>
      <c r="N947" s="2" t="s">
        <v>59</v>
      </c>
      <c r="O947" t="s">
        <v>23</v>
      </c>
      <c r="P947" s="2" t="s">
        <v>2366</v>
      </c>
      <c r="Q947" s="2">
        <v>2</v>
      </c>
      <c r="R947" s="2" t="s">
        <v>24</v>
      </c>
      <c r="S947" t="str">
        <f t="shared" si="74"/>
        <v>Sun</v>
      </c>
      <c r="T947" t="str">
        <f>VLOOKUP(A947,Status!$A$2:$B$1867,2,FALSE)</f>
        <v>Completed</v>
      </c>
    </row>
    <row r="948" spans="1:20" x14ac:dyDescent="0.3">
      <c r="A948" s="2" t="s">
        <v>1323</v>
      </c>
      <c r="B948" s="3">
        <v>45837.496145833327</v>
      </c>
      <c r="C948" s="2" t="s">
        <v>556</v>
      </c>
      <c r="D948" s="2" t="s">
        <v>154</v>
      </c>
      <c r="E948" s="2" t="s">
        <v>162</v>
      </c>
      <c r="F948" s="4">
        <v>115000</v>
      </c>
      <c r="G948" s="5">
        <v>0.3</v>
      </c>
      <c r="H948" s="6">
        <v>0</v>
      </c>
      <c r="I948" s="7">
        <f t="shared" si="70"/>
        <v>34500</v>
      </c>
      <c r="J948" s="7">
        <f t="shared" si="71"/>
        <v>0</v>
      </c>
      <c r="K948" s="7">
        <f t="shared" si="72"/>
        <v>34500</v>
      </c>
      <c r="L948" s="4">
        <v>0</v>
      </c>
      <c r="M948" s="7">
        <f t="shared" si="73"/>
        <v>34500</v>
      </c>
      <c r="N948" s="2" t="s">
        <v>59</v>
      </c>
      <c r="O948" t="s">
        <v>23</v>
      </c>
      <c r="P948" s="2" t="s">
        <v>2366</v>
      </c>
      <c r="Q948" s="2">
        <v>2</v>
      </c>
      <c r="R948" s="2" t="s">
        <v>24</v>
      </c>
      <c r="S948" t="str">
        <f t="shared" si="74"/>
        <v>Sun</v>
      </c>
      <c r="T948" t="str">
        <f>VLOOKUP(A948,Status!$A$2:$B$1867,2,FALSE)</f>
        <v>Completed</v>
      </c>
    </row>
    <row r="949" spans="1:20" x14ac:dyDescent="0.3">
      <c r="A949" s="2" t="s">
        <v>1324</v>
      </c>
      <c r="B949" s="3">
        <v>45837.541504629633</v>
      </c>
      <c r="C949" s="2" t="s">
        <v>401</v>
      </c>
      <c r="D949" s="2" t="s">
        <v>141</v>
      </c>
      <c r="E949" s="2" t="s">
        <v>100</v>
      </c>
      <c r="F949" s="4">
        <v>10000</v>
      </c>
      <c r="G949" s="5">
        <v>1</v>
      </c>
      <c r="H949" s="6">
        <v>0</v>
      </c>
      <c r="I949" s="7">
        <f t="shared" si="70"/>
        <v>10000</v>
      </c>
      <c r="J949" s="7">
        <f t="shared" si="71"/>
        <v>0</v>
      </c>
      <c r="K949" s="7">
        <f t="shared" si="72"/>
        <v>10000</v>
      </c>
      <c r="L949" s="4">
        <v>55000</v>
      </c>
      <c r="M949" s="7">
        <f t="shared" si="73"/>
        <v>65000</v>
      </c>
      <c r="N949" s="2" t="s">
        <v>29</v>
      </c>
      <c r="O949" t="s">
        <v>23</v>
      </c>
      <c r="P949" s="2" t="s">
        <v>2367</v>
      </c>
      <c r="Q949" s="2">
        <v>3</v>
      </c>
      <c r="R949" s="2" t="s">
        <v>24</v>
      </c>
      <c r="S949" t="str">
        <f t="shared" si="74"/>
        <v>Sun</v>
      </c>
      <c r="T949" t="str">
        <f>VLOOKUP(A949,Status!$A$2:$B$1867,2,FALSE)</f>
        <v>Completed</v>
      </c>
    </row>
    <row r="950" spans="1:20" x14ac:dyDescent="0.3">
      <c r="A950" s="2" t="s">
        <v>1325</v>
      </c>
      <c r="B950" s="3">
        <v>45837.548703703702</v>
      </c>
      <c r="C950" s="2" t="s">
        <v>723</v>
      </c>
      <c r="D950" s="2" t="s">
        <v>161</v>
      </c>
      <c r="E950" s="2" t="s">
        <v>81</v>
      </c>
      <c r="F950" s="4">
        <v>15000</v>
      </c>
      <c r="G950" s="5">
        <v>2</v>
      </c>
      <c r="H950" s="6">
        <v>0</v>
      </c>
      <c r="I950" s="7">
        <f t="shared" si="70"/>
        <v>30000</v>
      </c>
      <c r="J950" s="7">
        <f t="shared" si="71"/>
        <v>0</v>
      </c>
      <c r="K950" s="7">
        <f t="shared" si="72"/>
        <v>30000</v>
      </c>
      <c r="L950" s="4">
        <v>46000</v>
      </c>
      <c r="M950" s="7">
        <f t="shared" si="73"/>
        <v>76000</v>
      </c>
      <c r="N950" s="2" t="s">
        <v>34</v>
      </c>
      <c r="O950" t="s">
        <v>116</v>
      </c>
      <c r="P950" s="2" t="s">
        <v>2371</v>
      </c>
      <c r="Q950" s="2">
        <v>5</v>
      </c>
      <c r="R950" s="2" t="s">
        <v>24</v>
      </c>
      <c r="S950" t="str">
        <f t="shared" si="74"/>
        <v>Sun</v>
      </c>
      <c r="T950" t="str">
        <f>VLOOKUP(A950,Status!$A$2:$B$1867,2,FALSE)</f>
        <v>Cancelled</v>
      </c>
    </row>
    <row r="951" spans="1:20" x14ac:dyDescent="0.3">
      <c r="A951" s="2" t="s">
        <v>1326</v>
      </c>
      <c r="B951" s="3">
        <v>45837.553541666668</v>
      </c>
      <c r="C951" s="2" t="s">
        <v>1327</v>
      </c>
      <c r="D951" s="2" t="s">
        <v>88</v>
      </c>
      <c r="E951" s="2" t="s">
        <v>144</v>
      </c>
      <c r="F951" s="4">
        <v>10000</v>
      </c>
      <c r="G951" s="5">
        <v>1</v>
      </c>
      <c r="H951" s="6">
        <v>0</v>
      </c>
      <c r="I951" s="7">
        <f t="shared" si="70"/>
        <v>10000</v>
      </c>
      <c r="J951" s="7">
        <f t="shared" si="71"/>
        <v>0</v>
      </c>
      <c r="K951" s="7">
        <f t="shared" si="72"/>
        <v>10000</v>
      </c>
      <c r="L951" s="4">
        <v>49000</v>
      </c>
      <c r="M951" s="7">
        <f t="shared" si="73"/>
        <v>59000</v>
      </c>
      <c r="N951" s="2" t="s">
        <v>59</v>
      </c>
      <c r="O951" t="s">
        <v>23</v>
      </c>
      <c r="P951" s="2" t="s">
        <v>2369</v>
      </c>
      <c r="Q951" s="2">
        <v>2</v>
      </c>
      <c r="R951" s="2" t="s">
        <v>35</v>
      </c>
      <c r="S951" t="str">
        <f t="shared" si="74"/>
        <v>Sun</v>
      </c>
      <c r="T951" t="str">
        <f>VLOOKUP(A951,Status!$A$2:$B$1867,2,FALSE)</f>
        <v>Completed</v>
      </c>
    </row>
    <row r="952" spans="1:20" x14ac:dyDescent="0.3">
      <c r="A952" s="2" t="s">
        <v>1328</v>
      </c>
      <c r="B952" s="3">
        <v>45837.574224537027</v>
      </c>
      <c r="C952" s="2" t="s">
        <v>535</v>
      </c>
      <c r="D952" s="2" t="s">
        <v>154</v>
      </c>
      <c r="E952" s="2" t="s">
        <v>76</v>
      </c>
      <c r="F952" s="4">
        <v>45000</v>
      </c>
      <c r="G952" s="5">
        <v>0.7</v>
      </c>
      <c r="H952" s="6">
        <v>0</v>
      </c>
      <c r="I952" s="7">
        <f t="shared" si="70"/>
        <v>31499.999999999996</v>
      </c>
      <c r="J952" s="7">
        <f t="shared" si="71"/>
        <v>0</v>
      </c>
      <c r="K952" s="7">
        <f t="shared" si="72"/>
        <v>31499.999999999996</v>
      </c>
      <c r="L952" s="4">
        <v>50000</v>
      </c>
      <c r="M952" s="7">
        <f t="shared" si="73"/>
        <v>81500</v>
      </c>
      <c r="N952" s="2" t="s">
        <v>29</v>
      </c>
      <c r="O952" t="s">
        <v>70</v>
      </c>
      <c r="P952" s="2" t="s">
        <v>2369</v>
      </c>
      <c r="Q952" s="2">
        <v>5</v>
      </c>
      <c r="R952" s="2" t="s">
        <v>24</v>
      </c>
      <c r="S952" t="str">
        <f t="shared" si="74"/>
        <v>Sun</v>
      </c>
      <c r="T952" t="str">
        <f>VLOOKUP(A952,Status!$A$2:$B$1867,2,FALSE)</f>
        <v>Returned</v>
      </c>
    </row>
    <row r="953" spans="1:20" x14ac:dyDescent="0.3">
      <c r="A953" s="2" t="s">
        <v>1329</v>
      </c>
      <c r="B953" s="3">
        <v>45837.605416666673</v>
      </c>
      <c r="C953" s="2" t="s">
        <v>1078</v>
      </c>
      <c r="D953" s="2" t="s">
        <v>134</v>
      </c>
      <c r="E953" s="2" t="s">
        <v>100</v>
      </c>
      <c r="F953" s="4">
        <v>10000</v>
      </c>
      <c r="G953" s="5">
        <v>0.8</v>
      </c>
      <c r="H953" s="6">
        <v>0</v>
      </c>
      <c r="I953" s="7">
        <f t="shared" si="70"/>
        <v>8000</v>
      </c>
      <c r="J953" s="7">
        <f t="shared" si="71"/>
        <v>0</v>
      </c>
      <c r="K953" s="7">
        <f t="shared" si="72"/>
        <v>8000</v>
      </c>
      <c r="L953" s="4">
        <v>50000</v>
      </c>
      <c r="M953" s="7">
        <f t="shared" si="73"/>
        <v>58000</v>
      </c>
      <c r="N953" s="2" t="s">
        <v>22</v>
      </c>
      <c r="O953" t="s">
        <v>23</v>
      </c>
      <c r="P953" s="2" t="s">
        <v>2369</v>
      </c>
      <c r="Q953" s="2">
        <v>5</v>
      </c>
      <c r="R953" s="2" t="s">
        <v>24</v>
      </c>
      <c r="S953" t="str">
        <f t="shared" si="74"/>
        <v>Sun</v>
      </c>
      <c r="T953" t="str">
        <f>VLOOKUP(A953,Status!$A$2:$B$1867,2,FALSE)</f>
        <v>Completed</v>
      </c>
    </row>
    <row r="954" spans="1:20" x14ac:dyDescent="0.3">
      <c r="A954" s="2" t="s">
        <v>1330</v>
      </c>
      <c r="B954" s="3">
        <v>45837.672175925924</v>
      </c>
      <c r="C954" s="2" t="s">
        <v>514</v>
      </c>
      <c r="D954" s="2" t="s">
        <v>106</v>
      </c>
      <c r="E954" s="2" t="s">
        <v>100</v>
      </c>
      <c r="F954" s="4">
        <v>10000</v>
      </c>
      <c r="G954" s="5">
        <v>0.4</v>
      </c>
      <c r="H954" s="6">
        <v>0</v>
      </c>
      <c r="I954" s="7">
        <f t="shared" si="70"/>
        <v>4000</v>
      </c>
      <c r="J954" s="7">
        <f t="shared" si="71"/>
        <v>0</v>
      </c>
      <c r="K954" s="7">
        <f t="shared" si="72"/>
        <v>4000</v>
      </c>
      <c r="L954" s="4">
        <v>18000</v>
      </c>
      <c r="M954" s="7">
        <f t="shared" si="73"/>
        <v>22000</v>
      </c>
      <c r="N954" s="2" t="s">
        <v>29</v>
      </c>
      <c r="O954" t="s">
        <v>23</v>
      </c>
      <c r="P954" s="2" t="s">
        <v>2369</v>
      </c>
      <c r="Q954" s="2">
        <v>3</v>
      </c>
      <c r="R954" s="2" t="s">
        <v>24</v>
      </c>
      <c r="S954" t="str">
        <f t="shared" si="74"/>
        <v>Sun</v>
      </c>
      <c r="T954" t="str">
        <f>VLOOKUP(A954,Status!$A$2:$B$1867,2,FALSE)</f>
        <v>Completed</v>
      </c>
    </row>
    <row r="955" spans="1:20" x14ac:dyDescent="0.3">
      <c r="A955" s="2" t="s">
        <v>1331</v>
      </c>
      <c r="B955" s="3">
        <v>45837.708796296298</v>
      </c>
      <c r="C955" s="2" t="s">
        <v>1332</v>
      </c>
      <c r="D955" s="2" t="s">
        <v>99</v>
      </c>
      <c r="E955" s="2" t="s">
        <v>96</v>
      </c>
      <c r="F955" s="4">
        <v>9500</v>
      </c>
      <c r="G955" s="5">
        <v>1.5</v>
      </c>
      <c r="H955" s="6">
        <v>0</v>
      </c>
      <c r="I955" s="7">
        <f t="shared" si="70"/>
        <v>14250</v>
      </c>
      <c r="J955" s="7">
        <f t="shared" si="71"/>
        <v>0</v>
      </c>
      <c r="K955" s="7">
        <f t="shared" si="72"/>
        <v>14250</v>
      </c>
      <c r="L955" s="4">
        <v>97000</v>
      </c>
      <c r="M955" s="7">
        <f t="shared" si="73"/>
        <v>111250</v>
      </c>
      <c r="N955" s="2" t="s">
        <v>29</v>
      </c>
      <c r="O955" t="s">
        <v>116</v>
      </c>
      <c r="P955" s="2" t="s">
        <v>2366</v>
      </c>
      <c r="Q955" s="2">
        <v>5</v>
      </c>
      <c r="R955" s="2" t="s">
        <v>35</v>
      </c>
      <c r="S955" t="str">
        <f t="shared" si="74"/>
        <v>Sun</v>
      </c>
      <c r="T955" t="str">
        <f>VLOOKUP(A955,Status!$A$2:$B$1867,2,FALSE)</f>
        <v>Cancelled</v>
      </c>
    </row>
    <row r="956" spans="1:20" x14ac:dyDescent="0.3">
      <c r="A956" s="2" t="s">
        <v>1333</v>
      </c>
      <c r="B956" s="3">
        <v>45837.767118055563</v>
      </c>
      <c r="C956" s="2" t="s">
        <v>499</v>
      </c>
      <c r="D956" s="2" t="s">
        <v>20</v>
      </c>
      <c r="E956" s="2" t="s">
        <v>50</v>
      </c>
      <c r="F956" s="4">
        <v>26000</v>
      </c>
      <c r="G956" s="5">
        <v>1.5</v>
      </c>
      <c r="H956" s="6">
        <v>0</v>
      </c>
      <c r="I956" s="7">
        <f t="shared" si="70"/>
        <v>39000</v>
      </c>
      <c r="J956" s="7">
        <f t="shared" si="71"/>
        <v>0</v>
      </c>
      <c r="K956" s="7">
        <f t="shared" si="72"/>
        <v>39000</v>
      </c>
      <c r="L956" s="4">
        <v>15000</v>
      </c>
      <c r="M956" s="7">
        <f t="shared" si="73"/>
        <v>54000</v>
      </c>
      <c r="N956" s="2" t="s">
        <v>22</v>
      </c>
      <c r="O956" t="s">
        <v>23</v>
      </c>
      <c r="P956" s="2" t="s">
        <v>2368</v>
      </c>
      <c r="Q956" s="2">
        <v>3</v>
      </c>
      <c r="R956" s="2" t="s">
        <v>35</v>
      </c>
      <c r="S956" t="str">
        <f t="shared" si="74"/>
        <v>Sun</v>
      </c>
      <c r="T956" t="str">
        <f>VLOOKUP(A956,Status!$A$2:$B$1867,2,FALSE)</f>
        <v>Completed</v>
      </c>
    </row>
    <row r="957" spans="1:20" x14ac:dyDescent="0.3">
      <c r="A957" s="2" t="s">
        <v>1334</v>
      </c>
      <c r="B957" s="3">
        <v>45837.785266203697</v>
      </c>
      <c r="C957" s="2" t="s">
        <v>540</v>
      </c>
      <c r="D957" s="2" t="s">
        <v>99</v>
      </c>
      <c r="E957" s="2" t="s">
        <v>162</v>
      </c>
      <c r="F957" s="4">
        <v>115000</v>
      </c>
      <c r="G957" s="5">
        <v>0.4</v>
      </c>
      <c r="H957" s="6">
        <v>0</v>
      </c>
      <c r="I957" s="7">
        <f t="shared" si="70"/>
        <v>46000</v>
      </c>
      <c r="J957" s="7">
        <f t="shared" si="71"/>
        <v>0</v>
      </c>
      <c r="K957" s="7">
        <f t="shared" si="72"/>
        <v>46000</v>
      </c>
      <c r="L957" s="4">
        <v>97000</v>
      </c>
      <c r="M957" s="7">
        <f t="shared" si="73"/>
        <v>143000</v>
      </c>
      <c r="N957" s="2" t="s">
        <v>22</v>
      </c>
      <c r="O957" t="s">
        <v>23</v>
      </c>
      <c r="P957" s="2" t="s">
        <v>2369</v>
      </c>
      <c r="Q957" s="2">
        <v>4</v>
      </c>
      <c r="R957" s="2" t="s">
        <v>24</v>
      </c>
      <c r="S957" t="str">
        <f t="shared" si="74"/>
        <v>Sun</v>
      </c>
      <c r="T957" t="str">
        <f>VLOOKUP(A957,Status!$A$2:$B$1867,2,FALSE)</f>
        <v>Completed</v>
      </c>
    </row>
    <row r="958" spans="1:20" x14ac:dyDescent="0.3">
      <c r="A958" s="2" t="s">
        <v>1335</v>
      </c>
      <c r="B958" s="3">
        <v>45837.817326388889</v>
      </c>
      <c r="C958" s="2" t="s">
        <v>645</v>
      </c>
      <c r="D958" s="2" t="s">
        <v>366</v>
      </c>
      <c r="E958" s="2" t="s">
        <v>66</v>
      </c>
      <c r="F958" s="4">
        <v>46000</v>
      </c>
      <c r="G958" s="5">
        <v>0.8</v>
      </c>
      <c r="H958" s="6">
        <v>0</v>
      </c>
      <c r="I958" s="7">
        <f t="shared" si="70"/>
        <v>36800</v>
      </c>
      <c r="J958" s="7">
        <f t="shared" si="71"/>
        <v>0</v>
      </c>
      <c r="K958" s="7">
        <f t="shared" si="72"/>
        <v>36800</v>
      </c>
      <c r="L958" s="4">
        <v>21000</v>
      </c>
      <c r="M958" s="7">
        <f t="shared" si="73"/>
        <v>57800</v>
      </c>
      <c r="N958" s="2" t="s">
        <v>22</v>
      </c>
      <c r="O958" t="s">
        <v>23</v>
      </c>
      <c r="P958" s="2" t="s">
        <v>2369</v>
      </c>
      <c r="Q958" s="2">
        <v>2</v>
      </c>
      <c r="R958" s="2" t="s">
        <v>24</v>
      </c>
      <c r="S958" t="str">
        <f t="shared" si="74"/>
        <v>Sun</v>
      </c>
      <c r="T958" t="str">
        <f>VLOOKUP(A958,Status!$A$2:$B$1867,2,FALSE)</f>
        <v>Completed</v>
      </c>
    </row>
    <row r="959" spans="1:20" x14ac:dyDescent="0.3">
      <c r="A959" s="2" t="s">
        <v>1336</v>
      </c>
      <c r="B959" s="3">
        <v>45837.851689814823</v>
      </c>
      <c r="C959" s="2" t="s">
        <v>825</v>
      </c>
      <c r="D959" s="2" t="s">
        <v>168</v>
      </c>
      <c r="E959" s="2" t="s">
        <v>33</v>
      </c>
      <c r="F959" s="4">
        <v>20000</v>
      </c>
      <c r="G959" s="5">
        <v>1.9</v>
      </c>
      <c r="H959" s="6">
        <v>0</v>
      </c>
      <c r="I959" s="7">
        <f t="shared" si="70"/>
        <v>38000</v>
      </c>
      <c r="J959" s="7">
        <f t="shared" si="71"/>
        <v>0</v>
      </c>
      <c r="K959" s="7">
        <f t="shared" si="72"/>
        <v>38000</v>
      </c>
      <c r="L959" s="4">
        <v>56000</v>
      </c>
      <c r="M959" s="7">
        <f t="shared" si="73"/>
        <v>94000</v>
      </c>
      <c r="N959" s="2" t="s">
        <v>22</v>
      </c>
      <c r="O959" t="s">
        <v>23</v>
      </c>
      <c r="P959" s="2" t="s">
        <v>2371</v>
      </c>
      <c r="Q959" s="2">
        <v>4</v>
      </c>
      <c r="R959" s="2" t="s">
        <v>35</v>
      </c>
      <c r="S959" t="str">
        <f t="shared" si="74"/>
        <v>Sun</v>
      </c>
      <c r="T959" t="str">
        <f>VLOOKUP(A959,Status!$A$2:$B$1867,2,FALSE)</f>
        <v>Completed</v>
      </c>
    </row>
    <row r="960" spans="1:20" x14ac:dyDescent="0.3">
      <c r="A960" s="2" t="s">
        <v>1337</v>
      </c>
      <c r="B960" s="3">
        <v>45837.887013888889</v>
      </c>
      <c r="C960" s="2" t="s">
        <v>92</v>
      </c>
      <c r="D960" s="2" t="s">
        <v>62</v>
      </c>
      <c r="E960" s="2" t="s">
        <v>162</v>
      </c>
      <c r="F960" s="4">
        <v>115000</v>
      </c>
      <c r="G960" s="5">
        <v>0.5</v>
      </c>
      <c r="H960" s="6">
        <v>0</v>
      </c>
      <c r="I960" s="7">
        <f t="shared" si="70"/>
        <v>57500</v>
      </c>
      <c r="J960" s="7">
        <f t="shared" si="71"/>
        <v>0</v>
      </c>
      <c r="K960" s="7">
        <f t="shared" si="72"/>
        <v>57500</v>
      </c>
      <c r="L960" s="4">
        <v>59000</v>
      </c>
      <c r="M960" s="7">
        <f t="shared" si="73"/>
        <v>116500</v>
      </c>
      <c r="N960" s="2" t="s">
        <v>59</v>
      </c>
      <c r="O960" t="s">
        <v>23</v>
      </c>
      <c r="P960" s="2" t="s">
        <v>2367</v>
      </c>
      <c r="Q960" s="2">
        <v>4</v>
      </c>
      <c r="R960" s="2" t="s">
        <v>24</v>
      </c>
      <c r="S960" t="str">
        <f t="shared" si="74"/>
        <v>Sun</v>
      </c>
      <c r="T960" t="str">
        <f>VLOOKUP(A960,Status!$A$2:$B$1867,2,FALSE)</f>
        <v>Completed</v>
      </c>
    </row>
    <row r="961" spans="1:20" x14ac:dyDescent="0.3">
      <c r="A961" s="2" t="s">
        <v>1338</v>
      </c>
      <c r="B961" s="3">
        <v>45837.88858796296</v>
      </c>
      <c r="C961" s="2" t="s">
        <v>1339</v>
      </c>
      <c r="D961" s="2" t="s">
        <v>287</v>
      </c>
      <c r="E961" s="2" t="s">
        <v>162</v>
      </c>
      <c r="F961" s="4">
        <v>115000</v>
      </c>
      <c r="G961" s="5">
        <v>0.5</v>
      </c>
      <c r="H961" s="6">
        <v>0</v>
      </c>
      <c r="I961" s="7">
        <f t="shared" si="70"/>
        <v>57500</v>
      </c>
      <c r="J961" s="7">
        <f t="shared" si="71"/>
        <v>0</v>
      </c>
      <c r="K961" s="7">
        <f t="shared" si="72"/>
        <v>57500</v>
      </c>
      <c r="L961" s="4">
        <v>79000</v>
      </c>
      <c r="M961" s="7">
        <f t="shared" si="73"/>
        <v>136500</v>
      </c>
      <c r="N961" s="2" t="s">
        <v>29</v>
      </c>
      <c r="O961" t="s">
        <v>70</v>
      </c>
      <c r="P961" s="2" t="s">
        <v>2367</v>
      </c>
      <c r="Q961" s="2">
        <v>3</v>
      </c>
      <c r="R961" s="2" t="s">
        <v>24</v>
      </c>
      <c r="S961" t="str">
        <f t="shared" si="74"/>
        <v>Sun</v>
      </c>
      <c r="T961" t="str">
        <f>VLOOKUP(A961,Status!$A$2:$B$1867,2,FALSE)</f>
        <v>Returned</v>
      </c>
    </row>
    <row r="962" spans="1:20" x14ac:dyDescent="0.3">
      <c r="A962" s="2" t="s">
        <v>1340</v>
      </c>
      <c r="B962" s="3">
        <v>45838.286064814813</v>
      </c>
      <c r="C962" s="2" t="s">
        <v>365</v>
      </c>
      <c r="D962" s="2" t="s">
        <v>366</v>
      </c>
      <c r="E962" s="2" t="s">
        <v>33</v>
      </c>
      <c r="F962" s="4">
        <v>20000</v>
      </c>
      <c r="G962" s="5">
        <v>1.2</v>
      </c>
      <c r="H962" s="6">
        <v>0</v>
      </c>
      <c r="I962" s="7">
        <f t="shared" si="70"/>
        <v>24000</v>
      </c>
      <c r="J962" s="7">
        <f t="shared" si="71"/>
        <v>0</v>
      </c>
      <c r="K962" s="7">
        <f t="shared" si="72"/>
        <v>24000</v>
      </c>
      <c r="L962" s="4">
        <v>21000</v>
      </c>
      <c r="M962" s="7">
        <f t="shared" si="73"/>
        <v>45000</v>
      </c>
      <c r="N962" s="2" t="s">
        <v>29</v>
      </c>
      <c r="O962" t="s">
        <v>23</v>
      </c>
      <c r="P962" s="2" t="s">
        <v>2369</v>
      </c>
      <c r="Q962" s="2">
        <v>5</v>
      </c>
      <c r="R962" s="2" t="s">
        <v>35</v>
      </c>
      <c r="S962" t="str">
        <f t="shared" si="74"/>
        <v>Mon</v>
      </c>
      <c r="T962" t="str">
        <f>VLOOKUP(A962,Status!$A$2:$B$1867,2,FALSE)</f>
        <v>Completed</v>
      </c>
    </row>
    <row r="963" spans="1:20" x14ac:dyDescent="0.3">
      <c r="A963" s="2" t="s">
        <v>1341</v>
      </c>
      <c r="B963" s="3">
        <v>45838.321620370371</v>
      </c>
      <c r="C963" s="2" t="s">
        <v>434</v>
      </c>
      <c r="D963" s="2" t="s">
        <v>49</v>
      </c>
      <c r="E963" s="2" t="s">
        <v>58</v>
      </c>
      <c r="F963" s="4">
        <v>17500</v>
      </c>
      <c r="G963" s="5">
        <v>2.5</v>
      </c>
      <c r="H963" s="6">
        <v>0</v>
      </c>
      <c r="I963" s="7">
        <f t="shared" si="70"/>
        <v>43750</v>
      </c>
      <c r="J963" s="7">
        <f t="shared" si="71"/>
        <v>0</v>
      </c>
      <c r="K963" s="7">
        <f t="shared" si="72"/>
        <v>43750</v>
      </c>
      <c r="L963" s="4">
        <v>18000</v>
      </c>
      <c r="M963" s="7">
        <f t="shared" si="73"/>
        <v>61750</v>
      </c>
      <c r="N963" s="2" t="s">
        <v>34</v>
      </c>
      <c r="O963" t="s">
        <v>116</v>
      </c>
      <c r="P963" s="2" t="s">
        <v>2366</v>
      </c>
      <c r="Q963" s="2">
        <v>1</v>
      </c>
      <c r="R963" s="2" t="s">
        <v>24</v>
      </c>
      <c r="S963" t="str">
        <f t="shared" si="74"/>
        <v>Mon</v>
      </c>
      <c r="T963" t="str">
        <f>VLOOKUP(A963,Status!$A$2:$B$1867,2,FALSE)</f>
        <v>Cancelled</v>
      </c>
    </row>
    <row r="964" spans="1:20" x14ac:dyDescent="0.3">
      <c r="A964" s="2" t="s">
        <v>1342</v>
      </c>
      <c r="B964" s="3">
        <v>45838.397835648153</v>
      </c>
      <c r="C964" s="2" t="s">
        <v>913</v>
      </c>
      <c r="D964" s="2" t="s">
        <v>32</v>
      </c>
      <c r="E964" s="2" t="s">
        <v>144</v>
      </c>
      <c r="F964" s="4">
        <v>10000</v>
      </c>
      <c r="G964" s="5">
        <v>0.5</v>
      </c>
      <c r="H964" s="6">
        <v>0</v>
      </c>
      <c r="I964" s="7">
        <f t="shared" ref="I964:I1027" si="75">F964*G964</f>
        <v>5000</v>
      </c>
      <c r="J964" s="7">
        <f t="shared" ref="J964:J1027" si="76">I964*(H964/100)</f>
        <v>0</v>
      </c>
      <c r="K964" s="7">
        <f t="shared" ref="K964:K1027" si="77">I964-J964</f>
        <v>5000</v>
      </c>
      <c r="L964" s="4">
        <v>76000</v>
      </c>
      <c r="M964" s="7">
        <f t="shared" ref="M964:M1027" si="78">K964+L964</f>
        <v>81000</v>
      </c>
      <c r="N964" s="2" t="s">
        <v>29</v>
      </c>
      <c r="O964" t="s">
        <v>23</v>
      </c>
      <c r="P964" s="2" t="s">
        <v>2367</v>
      </c>
      <c r="Q964" s="2">
        <v>2</v>
      </c>
      <c r="R964" s="2" t="s">
        <v>35</v>
      </c>
      <c r="S964" t="str">
        <f t="shared" si="74"/>
        <v>Mon</v>
      </c>
      <c r="T964" t="str">
        <f>VLOOKUP(A964,Status!$A$2:$B$1867,2,FALSE)</f>
        <v>Completed</v>
      </c>
    </row>
    <row r="965" spans="1:20" x14ac:dyDescent="0.3">
      <c r="A965" s="2" t="s">
        <v>1343</v>
      </c>
      <c r="B965" s="3">
        <v>45838.399224537039</v>
      </c>
      <c r="C965" s="2" t="s">
        <v>410</v>
      </c>
      <c r="D965" s="2" t="s">
        <v>95</v>
      </c>
      <c r="E965" s="2" t="s">
        <v>76</v>
      </c>
      <c r="F965" s="4">
        <v>45000</v>
      </c>
      <c r="G965" s="5">
        <v>0.9</v>
      </c>
      <c r="H965" s="6">
        <v>0</v>
      </c>
      <c r="I965" s="7">
        <f t="shared" si="75"/>
        <v>40500</v>
      </c>
      <c r="J965" s="7">
        <f t="shared" si="76"/>
        <v>0</v>
      </c>
      <c r="K965" s="7">
        <f t="shared" si="77"/>
        <v>40500</v>
      </c>
      <c r="L965" s="4">
        <v>85000</v>
      </c>
      <c r="M965" s="7">
        <f t="shared" si="78"/>
        <v>125500</v>
      </c>
      <c r="N965" s="2" t="s">
        <v>29</v>
      </c>
      <c r="O965" t="s">
        <v>23</v>
      </c>
      <c r="P965" s="2" t="s">
        <v>2369</v>
      </c>
      <c r="Q965" s="2">
        <v>1</v>
      </c>
      <c r="R965" s="2" t="s">
        <v>35</v>
      </c>
      <c r="S965" t="str">
        <f t="shared" ref="S965:S1028" si="79">TEXT(B965,"DDD")</f>
        <v>Mon</v>
      </c>
      <c r="T965" t="str">
        <f>VLOOKUP(A965,Status!$A$2:$B$1867,2,FALSE)</f>
        <v>Completed</v>
      </c>
    </row>
    <row r="966" spans="1:20" x14ac:dyDescent="0.3">
      <c r="A966" s="2" t="s">
        <v>1344</v>
      </c>
      <c r="B966" s="3">
        <v>45838.43074074074</v>
      </c>
      <c r="C966" s="2" t="s">
        <v>1108</v>
      </c>
      <c r="D966" s="2" t="s">
        <v>119</v>
      </c>
      <c r="E966" s="2" t="s">
        <v>28</v>
      </c>
      <c r="F966" s="4">
        <v>15000</v>
      </c>
      <c r="G966" s="5">
        <v>0.2</v>
      </c>
      <c r="H966" s="6">
        <v>0</v>
      </c>
      <c r="I966" s="7">
        <f t="shared" si="75"/>
        <v>3000</v>
      </c>
      <c r="J966" s="7">
        <f t="shared" si="76"/>
        <v>0</v>
      </c>
      <c r="K966" s="7">
        <f t="shared" si="77"/>
        <v>3000</v>
      </c>
      <c r="L966" s="4">
        <v>84000</v>
      </c>
      <c r="M966" s="7">
        <f t="shared" si="78"/>
        <v>87000</v>
      </c>
      <c r="N966" s="2" t="s">
        <v>34</v>
      </c>
      <c r="O966" t="s">
        <v>23</v>
      </c>
      <c r="P966" s="2" t="s">
        <v>2367</v>
      </c>
      <c r="Q966" s="2">
        <v>1</v>
      </c>
      <c r="R966" s="2" t="s">
        <v>24</v>
      </c>
      <c r="S966" t="str">
        <f t="shared" si="79"/>
        <v>Mon</v>
      </c>
      <c r="T966" t="str">
        <f>VLOOKUP(A966,Status!$A$2:$B$1867,2,FALSE)</f>
        <v>Completed</v>
      </c>
    </row>
    <row r="967" spans="1:20" x14ac:dyDescent="0.3">
      <c r="A967" s="2" t="s">
        <v>1345</v>
      </c>
      <c r="B967" s="3">
        <v>45838.464270833327</v>
      </c>
      <c r="C967" s="2" t="s">
        <v>201</v>
      </c>
      <c r="D967" s="2" t="s">
        <v>134</v>
      </c>
      <c r="E967" s="2" t="s">
        <v>191</v>
      </c>
      <c r="F967" s="4">
        <v>15500</v>
      </c>
      <c r="G967" s="5">
        <v>0.5</v>
      </c>
      <c r="H967" s="6">
        <v>0</v>
      </c>
      <c r="I967" s="7">
        <f t="shared" si="75"/>
        <v>7750</v>
      </c>
      <c r="J967" s="7">
        <f t="shared" si="76"/>
        <v>0</v>
      </c>
      <c r="K967" s="7">
        <f t="shared" si="77"/>
        <v>7750</v>
      </c>
      <c r="L967" s="4">
        <v>50000</v>
      </c>
      <c r="M967" s="7">
        <f t="shared" si="78"/>
        <v>57750</v>
      </c>
      <c r="N967" s="2" t="s">
        <v>22</v>
      </c>
      <c r="O967" t="s">
        <v>23</v>
      </c>
      <c r="P967" s="2" t="s">
        <v>2369</v>
      </c>
      <c r="Q967" s="2">
        <v>5</v>
      </c>
      <c r="R967" s="2" t="s">
        <v>35</v>
      </c>
      <c r="S967" t="str">
        <f t="shared" si="79"/>
        <v>Mon</v>
      </c>
      <c r="T967" t="str">
        <f>VLOOKUP(A967,Status!$A$2:$B$1867,2,FALSE)</f>
        <v>Completed</v>
      </c>
    </row>
    <row r="968" spans="1:20" x14ac:dyDescent="0.3">
      <c r="A968" s="2" t="s">
        <v>1346</v>
      </c>
      <c r="B968" s="3">
        <v>45838.470034722217</v>
      </c>
      <c r="C968" s="2" t="s">
        <v>68</v>
      </c>
      <c r="D968" s="2" t="s">
        <v>69</v>
      </c>
      <c r="E968" s="2" t="s">
        <v>50</v>
      </c>
      <c r="F968" s="4">
        <v>26000</v>
      </c>
      <c r="G968" s="5">
        <v>0.9</v>
      </c>
      <c r="H968" s="6">
        <v>0</v>
      </c>
      <c r="I968" s="7">
        <f t="shared" si="75"/>
        <v>23400</v>
      </c>
      <c r="J968" s="7">
        <f t="shared" si="76"/>
        <v>0</v>
      </c>
      <c r="K968" s="7">
        <f t="shared" si="77"/>
        <v>23400</v>
      </c>
      <c r="L968" s="4">
        <v>87000</v>
      </c>
      <c r="M968" s="7">
        <f t="shared" si="78"/>
        <v>110400</v>
      </c>
      <c r="N968" s="2" t="s">
        <v>59</v>
      </c>
      <c r="O968" t="s">
        <v>23</v>
      </c>
      <c r="P968" s="2" t="s">
        <v>2366</v>
      </c>
      <c r="Q968" s="2">
        <v>4</v>
      </c>
      <c r="R968" s="2" t="s">
        <v>24</v>
      </c>
      <c r="S968" t="str">
        <f t="shared" si="79"/>
        <v>Mon</v>
      </c>
      <c r="T968" t="str">
        <f>VLOOKUP(A968,Status!$A$2:$B$1867,2,FALSE)</f>
        <v>Completed</v>
      </c>
    </row>
    <row r="969" spans="1:20" x14ac:dyDescent="0.3">
      <c r="A969" s="2" t="s">
        <v>1347</v>
      </c>
      <c r="B969" s="3">
        <v>45838.474178240736</v>
      </c>
      <c r="C969" s="2" t="s">
        <v>548</v>
      </c>
      <c r="D969" s="2" t="s">
        <v>165</v>
      </c>
      <c r="E969" s="2" t="s">
        <v>144</v>
      </c>
      <c r="F969" s="4">
        <v>10000</v>
      </c>
      <c r="G969" s="5">
        <v>0.9</v>
      </c>
      <c r="H969" s="6">
        <v>0</v>
      </c>
      <c r="I969" s="7">
        <f t="shared" si="75"/>
        <v>9000</v>
      </c>
      <c r="J969" s="7">
        <f t="shared" si="76"/>
        <v>0</v>
      </c>
      <c r="K969" s="7">
        <f t="shared" si="77"/>
        <v>9000</v>
      </c>
      <c r="L969" s="4">
        <v>49000</v>
      </c>
      <c r="M969" s="7">
        <f t="shared" si="78"/>
        <v>58000</v>
      </c>
      <c r="N969" s="2" t="s">
        <v>22</v>
      </c>
      <c r="O969" t="s">
        <v>23</v>
      </c>
      <c r="P969" s="2" t="s">
        <v>2367</v>
      </c>
      <c r="Q969" s="2">
        <v>3</v>
      </c>
      <c r="R969" s="2" t="s">
        <v>24</v>
      </c>
      <c r="S969" t="str">
        <f t="shared" si="79"/>
        <v>Mon</v>
      </c>
      <c r="T969" t="str">
        <f>VLOOKUP(A969,Status!$A$2:$B$1867,2,FALSE)</f>
        <v>Completed</v>
      </c>
    </row>
    <row r="970" spans="1:20" x14ac:dyDescent="0.3">
      <c r="A970" s="2" t="s">
        <v>1348</v>
      </c>
      <c r="B970" s="3">
        <v>45838.499884259261</v>
      </c>
      <c r="C970" s="2" t="s">
        <v>452</v>
      </c>
      <c r="D970" s="2" t="s">
        <v>85</v>
      </c>
      <c r="E970" s="2" t="s">
        <v>100</v>
      </c>
      <c r="F970" s="4">
        <v>10000</v>
      </c>
      <c r="G970" s="5">
        <v>0.6</v>
      </c>
      <c r="H970" s="6">
        <v>0</v>
      </c>
      <c r="I970" s="7">
        <f t="shared" si="75"/>
        <v>6000</v>
      </c>
      <c r="J970" s="7">
        <f t="shared" si="76"/>
        <v>0</v>
      </c>
      <c r="K970" s="7">
        <f t="shared" si="77"/>
        <v>6000</v>
      </c>
      <c r="L970" s="4">
        <v>30000</v>
      </c>
      <c r="M970" s="7">
        <f t="shared" si="78"/>
        <v>36000</v>
      </c>
      <c r="N970" s="2" t="s">
        <v>22</v>
      </c>
      <c r="O970" t="s">
        <v>23</v>
      </c>
      <c r="P970" s="2" t="s">
        <v>2371</v>
      </c>
      <c r="Q970" s="2">
        <v>5</v>
      </c>
      <c r="R970" s="2" t="s">
        <v>35</v>
      </c>
      <c r="S970" t="str">
        <f t="shared" si="79"/>
        <v>Mon</v>
      </c>
      <c r="T970" t="str">
        <f>VLOOKUP(A970,Status!$A$2:$B$1867,2,FALSE)</f>
        <v>Completed</v>
      </c>
    </row>
    <row r="971" spans="1:20" x14ac:dyDescent="0.3">
      <c r="A971" s="2" t="s">
        <v>1349</v>
      </c>
      <c r="B971" s="3">
        <v>45838.553796296299</v>
      </c>
      <c r="C971" s="2" t="s">
        <v>1350</v>
      </c>
      <c r="D971" s="2" t="s">
        <v>366</v>
      </c>
      <c r="E971" s="2" t="s">
        <v>36</v>
      </c>
      <c r="F971" s="4">
        <v>13500</v>
      </c>
      <c r="G971" s="5">
        <v>2.8</v>
      </c>
      <c r="H971" s="6">
        <v>0</v>
      </c>
      <c r="I971" s="7">
        <f t="shared" si="75"/>
        <v>37800</v>
      </c>
      <c r="J971" s="7">
        <f t="shared" si="76"/>
        <v>0</v>
      </c>
      <c r="K971" s="7">
        <f t="shared" si="77"/>
        <v>37800</v>
      </c>
      <c r="L971" s="4">
        <v>21000</v>
      </c>
      <c r="M971" s="7">
        <f t="shared" si="78"/>
        <v>58800</v>
      </c>
      <c r="N971" s="2" t="s">
        <v>22</v>
      </c>
      <c r="O971" t="s">
        <v>23</v>
      </c>
      <c r="P971" s="2" t="s">
        <v>2366</v>
      </c>
      <c r="Q971" s="2">
        <v>5</v>
      </c>
      <c r="R971" s="2" t="s">
        <v>24</v>
      </c>
      <c r="S971" t="str">
        <f t="shared" si="79"/>
        <v>Mon</v>
      </c>
      <c r="T971" t="str">
        <f>VLOOKUP(A971,Status!$A$2:$B$1867,2,FALSE)</f>
        <v>Completed</v>
      </c>
    </row>
    <row r="972" spans="1:20" x14ac:dyDescent="0.3">
      <c r="A972" s="2" t="s">
        <v>1351</v>
      </c>
      <c r="B972" s="3">
        <v>45838.569351851853</v>
      </c>
      <c r="C972" s="2" t="s">
        <v>640</v>
      </c>
      <c r="D972" s="2" t="s">
        <v>168</v>
      </c>
      <c r="E972" s="2" t="s">
        <v>42</v>
      </c>
      <c r="F972" s="4">
        <v>40000</v>
      </c>
      <c r="G972" s="5">
        <v>0.4</v>
      </c>
      <c r="H972" s="6">
        <v>0</v>
      </c>
      <c r="I972" s="7">
        <f t="shared" si="75"/>
        <v>16000</v>
      </c>
      <c r="J972" s="7">
        <f t="shared" si="76"/>
        <v>0</v>
      </c>
      <c r="K972" s="7">
        <f t="shared" si="77"/>
        <v>16000</v>
      </c>
      <c r="L972" s="4">
        <v>56000</v>
      </c>
      <c r="M972" s="7">
        <f t="shared" si="78"/>
        <v>72000</v>
      </c>
      <c r="N972" s="2" t="s">
        <v>29</v>
      </c>
      <c r="O972" t="s">
        <v>23</v>
      </c>
      <c r="P972" s="2" t="s">
        <v>2371</v>
      </c>
      <c r="Q972" s="2">
        <v>5</v>
      </c>
      <c r="R972" s="2" t="s">
        <v>24</v>
      </c>
      <c r="S972" t="str">
        <f t="shared" si="79"/>
        <v>Mon</v>
      </c>
      <c r="T972" t="str">
        <f>VLOOKUP(A972,Status!$A$2:$B$1867,2,FALSE)</f>
        <v>Completed</v>
      </c>
    </row>
    <row r="973" spans="1:20" x14ac:dyDescent="0.3">
      <c r="A973" s="2" t="s">
        <v>1352</v>
      </c>
      <c r="B973" s="3">
        <v>45838.570057870369</v>
      </c>
      <c r="C973" s="2" t="s">
        <v>795</v>
      </c>
      <c r="D973" s="2" t="s">
        <v>45</v>
      </c>
      <c r="E973" s="2" t="s">
        <v>183</v>
      </c>
      <c r="F973" s="4">
        <v>11000</v>
      </c>
      <c r="G973" s="5">
        <v>2.2000000000000002</v>
      </c>
      <c r="H973" s="6">
        <v>0</v>
      </c>
      <c r="I973" s="7">
        <f t="shared" si="75"/>
        <v>24200.000000000004</v>
      </c>
      <c r="J973" s="7">
        <f t="shared" si="76"/>
        <v>0</v>
      </c>
      <c r="K973" s="7">
        <f t="shared" si="77"/>
        <v>24200.000000000004</v>
      </c>
      <c r="L973" s="4">
        <v>43000</v>
      </c>
      <c r="M973" s="7">
        <f t="shared" si="78"/>
        <v>67200</v>
      </c>
      <c r="N973" s="2" t="s">
        <v>22</v>
      </c>
      <c r="O973" t="s">
        <v>23</v>
      </c>
      <c r="P973" s="2" t="s">
        <v>2371</v>
      </c>
      <c r="Q973" s="2">
        <v>3</v>
      </c>
      <c r="R973" s="2" t="s">
        <v>24</v>
      </c>
      <c r="S973" t="str">
        <f t="shared" si="79"/>
        <v>Mon</v>
      </c>
      <c r="T973" t="str">
        <f>VLOOKUP(A973,Status!$A$2:$B$1867,2,FALSE)</f>
        <v>Completed</v>
      </c>
    </row>
    <row r="974" spans="1:20" x14ac:dyDescent="0.3">
      <c r="A974" s="2" t="s">
        <v>1353</v>
      </c>
      <c r="B974" s="3">
        <v>45838.578530092593</v>
      </c>
      <c r="C974" s="2" t="s">
        <v>777</v>
      </c>
      <c r="D974" s="2" t="s">
        <v>99</v>
      </c>
      <c r="E974" s="2" t="s">
        <v>46</v>
      </c>
      <c r="F974" s="4">
        <v>10500</v>
      </c>
      <c r="G974" s="5">
        <v>2.6</v>
      </c>
      <c r="H974" s="6">
        <v>0</v>
      </c>
      <c r="I974" s="7">
        <f t="shared" si="75"/>
        <v>27300</v>
      </c>
      <c r="J974" s="7">
        <f t="shared" si="76"/>
        <v>0</v>
      </c>
      <c r="K974" s="7">
        <f t="shared" si="77"/>
        <v>27300</v>
      </c>
      <c r="L974" s="4">
        <v>97000</v>
      </c>
      <c r="M974" s="7">
        <f t="shared" si="78"/>
        <v>124300</v>
      </c>
      <c r="N974" s="2" t="s">
        <v>34</v>
      </c>
      <c r="O974" t="s">
        <v>23</v>
      </c>
      <c r="P974" s="2" t="s">
        <v>2366</v>
      </c>
      <c r="Q974" s="2">
        <v>3</v>
      </c>
      <c r="R974" s="2" t="s">
        <v>24</v>
      </c>
      <c r="S974" t="str">
        <f t="shared" si="79"/>
        <v>Mon</v>
      </c>
      <c r="T974" t="str">
        <f>VLOOKUP(A974,Status!$A$2:$B$1867,2,FALSE)</f>
        <v>Completed</v>
      </c>
    </row>
    <row r="975" spans="1:20" x14ac:dyDescent="0.3">
      <c r="A975" s="2" t="s">
        <v>1354</v>
      </c>
      <c r="B975" s="3">
        <v>45838.581597222219</v>
      </c>
      <c r="C975" s="2" t="s">
        <v>567</v>
      </c>
      <c r="D975" s="2" t="s">
        <v>53</v>
      </c>
      <c r="E975" s="2" t="s">
        <v>58</v>
      </c>
      <c r="F975" s="4">
        <v>17500</v>
      </c>
      <c r="G975" s="5">
        <v>3.6</v>
      </c>
      <c r="H975" s="6">
        <v>0</v>
      </c>
      <c r="I975" s="7">
        <f t="shared" si="75"/>
        <v>63000</v>
      </c>
      <c r="J975" s="7">
        <f t="shared" si="76"/>
        <v>0</v>
      </c>
      <c r="K975" s="7">
        <f t="shared" si="77"/>
        <v>63000</v>
      </c>
      <c r="L975" s="4">
        <v>80000</v>
      </c>
      <c r="M975" s="7">
        <f t="shared" si="78"/>
        <v>143000</v>
      </c>
      <c r="N975" s="2" t="s">
        <v>29</v>
      </c>
      <c r="O975" t="s">
        <v>116</v>
      </c>
      <c r="P975" s="2" t="s">
        <v>2366</v>
      </c>
      <c r="Q975" s="2">
        <v>3</v>
      </c>
      <c r="R975" s="2" t="s">
        <v>35</v>
      </c>
      <c r="S975" t="str">
        <f t="shared" si="79"/>
        <v>Mon</v>
      </c>
      <c r="T975" t="str">
        <f>VLOOKUP(A975,Status!$A$2:$B$1867,2,FALSE)</f>
        <v>Cancelled</v>
      </c>
    </row>
    <row r="976" spans="1:20" x14ac:dyDescent="0.3">
      <c r="A976" s="2" t="s">
        <v>1355</v>
      </c>
      <c r="B976" s="3">
        <v>45838.603067129632</v>
      </c>
      <c r="C976" s="2" t="s">
        <v>847</v>
      </c>
      <c r="D976" s="2" t="s">
        <v>236</v>
      </c>
      <c r="E976" s="2" t="s">
        <v>54</v>
      </c>
      <c r="F976" s="4">
        <v>14000</v>
      </c>
      <c r="G976" s="5">
        <v>1.2</v>
      </c>
      <c r="H976" s="6">
        <v>0</v>
      </c>
      <c r="I976" s="7">
        <f t="shared" si="75"/>
        <v>16800</v>
      </c>
      <c r="J976" s="7">
        <f t="shared" si="76"/>
        <v>0</v>
      </c>
      <c r="K976" s="7">
        <f t="shared" si="77"/>
        <v>16800</v>
      </c>
      <c r="L976" s="4">
        <v>80000</v>
      </c>
      <c r="M976" s="7">
        <f t="shared" si="78"/>
        <v>96800</v>
      </c>
      <c r="N976" s="2" t="s">
        <v>59</v>
      </c>
      <c r="O976" t="s">
        <v>70</v>
      </c>
      <c r="P976" s="2" t="s">
        <v>2366</v>
      </c>
      <c r="Q976" s="2">
        <v>5</v>
      </c>
      <c r="R976" s="2" t="s">
        <v>24</v>
      </c>
      <c r="S976" t="str">
        <f t="shared" si="79"/>
        <v>Mon</v>
      </c>
      <c r="T976" t="str">
        <f>VLOOKUP(A976,Status!$A$2:$B$1867,2,FALSE)</f>
        <v>Returned</v>
      </c>
    </row>
    <row r="977" spans="1:20" x14ac:dyDescent="0.3">
      <c r="A977" s="2" t="s">
        <v>1356</v>
      </c>
      <c r="B977" s="3">
        <v>45838.617071759261</v>
      </c>
      <c r="C977" s="2" t="s">
        <v>1357</v>
      </c>
      <c r="D977" s="2" t="s">
        <v>119</v>
      </c>
      <c r="E977" s="2" t="s">
        <v>50</v>
      </c>
      <c r="F977" s="4">
        <v>26000</v>
      </c>
      <c r="G977" s="5">
        <v>0.5</v>
      </c>
      <c r="H977" s="6">
        <v>0</v>
      </c>
      <c r="I977" s="7">
        <f t="shared" si="75"/>
        <v>13000</v>
      </c>
      <c r="J977" s="7">
        <f t="shared" si="76"/>
        <v>0</v>
      </c>
      <c r="K977" s="7">
        <f t="shared" si="77"/>
        <v>13000</v>
      </c>
      <c r="L977" s="4">
        <v>84000</v>
      </c>
      <c r="M977" s="7">
        <f t="shared" si="78"/>
        <v>97000</v>
      </c>
      <c r="N977" s="2" t="s">
        <v>29</v>
      </c>
      <c r="O977" t="s">
        <v>23</v>
      </c>
      <c r="P977" s="2" t="s">
        <v>2367</v>
      </c>
      <c r="Q977" s="2">
        <v>1</v>
      </c>
      <c r="R977" s="2" t="s">
        <v>24</v>
      </c>
      <c r="S977" t="str">
        <f t="shared" si="79"/>
        <v>Mon</v>
      </c>
      <c r="T977" t="str">
        <f>VLOOKUP(A977,Status!$A$2:$B$1867,2,FALSE)</f>
        <v>Completed</v>
      </c>
    </row>
    <row r="978" spans="1:20" x14ac:dyDescent="0.3">
      <c r="A978" s="2" t="s">
        <v>1358</v>
      </c>
      <c r="B978" s="3">
        <v>45838.677812499998</v>
      </c>
      <c r="C978" s="2" t="s">
        <v>835</v>
      </c>
      <c r="D978" s="2" t="s">
        <v>112</v>
      </c>
      <c r="E978" s="2" t="s">
        <v>183</v>
      </c>
      <c r="F978" s="4">
        <v>11000</v>
      </c>
      <c r="G978" s="5">
        <v>0.9</v>
      </c>
      <c r="H978" s="6">
        <v>0</v>
      </c>
      <c r="I978" s="7">
        <f t="shared" si="75"/>
        <v>9900</v>
      </c>
      <c r="J978" s="7">
        <f t="shared" si="76"/>
        <v>0</v>
      </c>
      <c r="K978" s="7">
        <f t="shared" si="77"/>
        <v>9900</v>
      </c>
      <c r="L978" s="4">
        <v>0</v>
      </c>
      <c r="M978" s="7">
        <f t="shared" si="78"/>
        <v>9900</v>
      </c>
      <c r="N978" s="2" t="s">
        <v>34</v>
      </c>
      <c r="O978" t="s">
        <v>23</v>
      </c>
      <c r="P978" s="2" t="s">
        <v>2368</v>
      </c>
      <c r="Q978" s="2">
        <v>4</v>
      </c>
      <c r="R978" s="2" t="s">
        <v>24</v>
      </c>
      <c r="S978" t="str">
        <f t="shared" si="79"/>
        <v>Mon</v>
      </c>
      <c r="T978" t="str">
        <f>VLOOKUP(A978,Status!$A$2:$B$1867,2,FALSE)</f>
        <v>Completed</v>
      </c>
    </row>
    <row r="979" spans="1:20" x14ac:dyDescent="0.3">
      <c r="A979" s="2" t="s">
        <v>1359</v>
      </c>
      <c r="B979" s="3">
        <v>45838.706273148149</v>
      </c>
      <c r="C979" s="2" t="s">
        <v>92</v>
      </c>
      <c r="D979" s="2" t="s">
        <v>62</v>
      </c>
      <c r="E979" s="2" t="s">
        <v>42</v>
      </c>
      <c r="F979" s="4">
        <v>40000</v>
      </c>
      <c r="G979" s="5">
        <v>0.5</v>
      </c>
      <c r="H979" s="6">
        <v>0</v>
      </c>
      <c r="I979" s="7">
        <f t="shared" si="75"/>
        <v>20000</v>
      </c>
      <c r="J979" s="7">
        <f t="shared" si="76"/>
        <v>0</v>
      </c>
      <c r="K979" s="7">
        <f t="shared" si="77"/>
        <v>20000</v>
      </c>
      <c r="L979" s="4">
        <v>59000</v>
      </c>
      <c r="M979" s="7">
        <f t="shared" si="78"/>
        <v>79000</v>
      </c>
      <c r="N979" s="2" t="s">
        <v>22</v>
      </c>
      <c r="O979" t="s">
        <v>23</v>
      </c>
      <c r="P979" s="2" t="s">
        <v>2367</v>
      </c>
      <c r="Q979" s="2">
        <v>2</v>
      </c>
      <c r="R979" s="2" t="s">
        <v>24</v>
      </c>
      <c r="S979" t="str">
        <f t="shared" si="79"/>
        <v>Mon</v>
      </c>
      <c r="T979" t="str">
        <f>VLOOKUP(A979,Status!$A$2:$B$1867,2,FALSE)</f>
        <v>Completed</v>
      </c>
    </row>
    <row r="980" spans="1:20" x14ac:dyDescent="0.3">
      <c r="A980" s="2" t="s">
        <v>1360</v>
      </c>
      <c r="B980" s="3">
        <v>45838.734722222223</v>
      </c>
      <c r="C980" s="2" t="s">
        <v>468</v>
      </c>
      <c r="D980" s="2" t="s">
        <v>174</v>
      </c>
      <c r="E980" s="2" t="s">
        <v>21</v>
      </c>
      <c r="F980" s="4">
        <v>10000</v>
      </c>
      <c r="G980" s="5">
        <v>1.3</v>
      </c>
      <c r="H980" s="6">
        <v>0</v>
      </c>
      <c r="I980" s="7">
        <f t="shared" si="75"/>
        <v>13000</v>
      </c>
      <c r="J980" s="7">
        <f t="shared" si="76"/>
        <v>0</v>
      </c>
      <c r="K980" s="7">
        <f t="shared" si="77"/>
        <v>13000</v>
      </c>
      <c r="L980" s="4">
        <v>48000</v>
      </c>
      <c r="M980" s="7">
        <f t="shared" si="78"/>
        <v>61000</v>
      </c>
      <c r="N980" s="2" t="s">
        <v>34</v>
      </c>
      <c r="O980" t="s">
        <v>23</v>
      </c>
      <c r="P980" s="2" t="s">
        <v>2371</v>
      </c>
      <c r="Q980" s="2">
        <v>3</v>
      </c>
      <c r="R980" s="2" t="s">
        <v>24</v>
      </c>
      <c r="S980" t="str">
        <f t="shared" si="79"/>
        <v>Mon</v>
      </c>
      <c r="T980" t="str">
        <f>VLOOKUP(A980,Status!$A$2:$B$1867,2,FALSE)</f>
        <v>Completed</v>
      </c>
    </row>
    <row r="981" spans="1:20" x14ac:dyDescent="0.3">
      <c r="A981" s="2" t="s">
        <v>1361</v>
      </c>
      <c r="B981" s="3">
        <v>45838.74355324074</v>
      </c>
      <c r="C981" s="2" t="s">
        <v>511</v>
      </c>
      <c r="D981" s="2" t="s">
        <v>95</v>
      </c>
      <c r="E981" s="2" t="s">
        <v>46</v>
      </c>
      <c r="F981" s="4">
        <v>10500</v>
      </c>
      <c r="G981" s="5">
        <v>2.8</v>
      </c>
      <c r="H981" s="6">
        <v>0</v>
      </c>
      <c r="I981" s="7">
        <f t="shared" si="75"/>
        <v>29399.999999999996</v>
      </c>
      <c r="J981" s="7">
        <f t="shared" si="76"/>
        <v>0</v>
      </c>
      <c r="K981" s="7">
        <f t="shared" si="77"/>
        <v>29399.999999999996</v>
      </c>
      <c r="L981" s="4">
        <v>85000</v>
      </c>
      <c r="M981" s="7">
        <f t="shared" si="78"/>
        <v>114400</v>
      </c>
      <c r="N981" s="2" t="s">
        <v>29</v>
      </c>
      <c r="O981" t="s">
        <v>23</v>
      </c>
      <c r="P981" s="2" t="s">
        <v>2367</v>
      </c>
      <c r="Q981" s="2">
        <v>4</v>
      </c>
      <c r="R981" s="2" t="s">
        <v>24</v>
      </c>
      <c r="S981" t="str">
        <f t="shared" si="79"/>
        <v>Mon</v>
      </c>
      <c r="T981" t="str">
        <f>VLOOKUP(A981,Status!$A$2:$B$1867,2,FALSE)</f>
        <v>Completed</v>
      </c>
    </row>
    <row r="982" spans="1:20" x14ac:dyDescent="0.3">
      <c r="A982" s="2" t="s">
        <v>1362</v>
      </c>
      <c r="B982" s="3">
        <v>45838.74554398148</v>
      </c>
      <c r="C982" s="2" t="s">
        <v>380</v>
      </c>
      <c r="D982" s="2" t="s">
        <v>174</v>
      </c>
      <c r="E982" s="2" t="s">
        <v>42</v>
      </c>
      <c r="F982" s="4">
        <v>40000</v>
      </c>
      <c r="G982" s="5">
        <v>0.8</v>
      </c>
      <c r="H982" s="6">
        <v>0</v>
      </c>
      <c r="I982" s="7">
        <f t="shared" si="75"/>
        <v>32000</v>
      </c>
      <c r="J982" s="7">
        <f t="shared" si="76"/>
        <v>0</v>
      </c>
      <c r="K982" s="7">
        <f t="shared" si="77"/>
        <v>32000</v>
      </c>
      <c r="L982" s="4">
        <v>48000</v>
      </c>
      <c r="M982" s="7">
        <f t="shared" si="78"/>
        <v>80000</v>
      </c>
      <c r="N982" s="2" t="s">
        <v>22</v>
      </c>
      <c r="O982" t="s">
        <v>23</v>
      </c>
      <c r="P982" s="2" t="s">
        <v>2366</v>
      </c>
      <c r="Q982" s="2">
        <v>1</v>
      </c>
      <c r="R982" s="2" t="s">
        <v>24</v>
      </c>
      <c r="S982" t="str">
        <f t="shared" si="79"/>
        <v>Mon</v>
      </c>
      <c r="T982" t="str">
        <f>VLOOKUP(A982,Status!$A$2:$B$1867,2,FALSE)</f>
        <v>Completed</v>
      </c>
    </row>
    <row r="983" spans="1:20" x14ac:dyDescent="0.3">
      <c r="A983" s="2" t="s">
        <v>1363</v>
      </c>
      <c r="B983" s="3">
        <v>45838.809571759259</v>
      </c>
      <c r="C983" s="2" t="s">
        <v>521</v>
      </c>
      <c r="D983" s="2" t="s">
        <v>141</v>
      </c>
      <c r="E983" s="2" t="s">
        <v>36</v>
      </c>
      <c r="F983" s="4">
        <v>13500</v>
      </c>
      <c r="G983" s="5">
        <v>1.7</v>
      </c>
      <c r="H983" s="6">
        <v>0</v>
      </c>
      <c r="I983" s="7">
        <f t="shared" si="75"/>
        <v>22950</v>
      </c>
      <c r="J983" s="7">
        <f t="shared" si="76"/>
        <v>0</v>
      </c>
      <c r="K983" s="7">
        <f t="shared" si="77"/>
        <v>22950</v>
      </c>
      <c r="L983" s="4">
        <v>55000</v>
      </c>
      <c r="M983" s="7">
        <f t="shared" si="78"/>
        <v>77950</v>
      </c>
      <c r="N983" s="2" t="s">
        <v>22</v>
      </c>
      <c r="O983" t="s">
        <v>23</v>
      </c>
      <c r="P983" s="2" t="s">
        <v>2369</v>
      </c>
      <c r="Q983" s="2">
        <v>2</v>
      </c>
      <c r="R983" s="2" t="s">
        <v>24</v>
      </c>
      <c r="S983" t="str">
        <f t="shared" si="79"/>
        <v>Mon</v>
      </c>
      <c r="T983" t="str">
        <f>VLOOKUP(A983,Status!$A$2:$B$1867,2,FALSE)</f>
        <v>Completed</v>
      </c>
    </row>
    <row r="984" spans="1:20" x14ac:dyDescent="0.3">
      <c r="A984" s="2" t="s">
        <v>1363</v>
      </c>
      <c r="B984" s="3">
        <v>45838.809571759259</v>
      </c>
      <c r="C984" s="2" t="s">
        <v>521</v>
      </c>
      <c r="D984" s="2" t="s">
        <v>141</v>
      </c>
      <c r="E984" s="2" t="s">
        <v>76</v>
      </c>
      <c r="F984" s="4">
        <v>45000</v>
      </c>
      <c r="G984" s="5">
        <v>1.3</v>
      </c>
      <c r="H984" s="6">
        <v>0</v>
      </c>
      <c r="I984" s="7">
        <f t="shared" si="75"/>
        <v>58500</v>
      </c>
      <c r="J984" s="7">
        <f t="shared" si="76"/>
        <v>0</v>
      </c>
      <c r="K984" s="7">
        <f t="shared" si="77"/>
        <v>58500</v>
      </c>
      <c r="L984" s="4">
        <v>0</v>
      </c>
      <c r="M984" s="7">
        <f t="shared" si="78"/>
        <v>58500</v>
      </c>
      <c r="N984" s="2" t="s">
        <v>22</v>
      </c>
      <c r="O984" t="s">
        <v>23</v>
      </c>
      <c r="P984" s="2" t="s">
        <v>2369</v>
      </c>
      <c r="Q984" s="2">
        <v>2</v>
      </c>
      <c r="R984" s="2" t="s">
        <v>24</v>
      </c>
      <c r="S984" t="str">
        <f t="shared" si="79"/>
        <v>Mon</v>
      </c>
      <c r="T984" t="str">
        <f>VLOOKUP(A984,Status!$A$2:$B$1867,2,FALSE)</f>
        <v>Completed</v>
      </c>
    </row>
    <row r="985" spans="1:20" x14ac:dyDescent="0.3">
      <c r="A985" s="2" t="s">
        <v>1364</v>
      </c>
      <c r="B985" s="3">
        <v>45838.855752314812</v>
      </c>
      <c r="C985" s="2" t="s">
        <v>370</v>
      </c>
      <c r="D985" s="2" t="s">
        <v>27</v>
      </c>
      <c r="E985" s="2" t="s">
        <v>76</v>
      </c>
      <c r="F985" s="4">
        <v>45000</v>
      </c>
      <c r="G985" s="5">
        <v>2.2999999999999998</v>
      </c>
      <c r="H985" s="6">
        <v>0</v>
      </c>
      <c r="I985" s="7">
        <f t="shared" si="75"/>
        <v>103499.99999999999</v>
      </c>
      <c r="J985" s="7">
        <f t="shared" si="76"/>
        <v>0</v>
      </c>
      <c r="K985" s="7">
        <f t="shared" si="77"/>
        <v>103499.99999999999</v>
      </c>
      <c r="L985" s="4">
        <v>17000</v>
      </c>
      <c r="M985" s="7">
        <f t="shared" si="78"/>
        <v>120499.99999999999</v>
      </c>
      <c r="N985" s="2" t="s">
        <v>29</v>
      </c>
      <c r="O985" t="s">
        <v>70</v>
      </c>
      <c r="P985" s="2" t="s">
        <v>2371</v>
      </c>
      <c r="Q985" s="2">
        <v>1</v>
      </c>
      <c r="R985" s="2" t="s">
        <v>24</v>
      </c>
      <c r="S985" t="str">
        <f t="shared" si="79"/>
        <v>Mon</v>
      </c>
      <c r="T985" t="str">
        <f>VLOOKUP(A985,Status!$A$2:$B$1867,2,FALSE)</f>
        <v>Returned</v>
      </c>
    </row>
    <row r="986" spans="1:20" x14ac:dyDescent="0.3">
      <c r="A986" s="2" t="s">
        <v>1365</v>
      </c>
      <c r="B986" s="3">
        <v>45839.494259259263</v>
      </c>
      <c r="C986" s="2" t="s">
        <v>148</v>
      </c>
      <c r="D986" s="2" t="s">
        <v>20</v>
      </c>
      <c r="E986" s="2" t="s">
        <v>76</v>
      </c>
      <c r="F986" s="4">
        <v>45000</v>
      </c>
      <c r="G986" s="5">
        <v>1.6</v>
      </c>
      <c r="H986" s="6">
        <v>0</v>
      </c>
      <c r="I986" s="7">
        <f t="shared" si="75"/>
        <v>72000</v>
      </c>
      <c r="J986" s="7">
        <f t="shared" si="76"/>
        <v>0</v>
      </c>
      <c r="K986" s="7">
        <f t="shared" si="77"/>
        <v>72000</v>
      </c>
      <c r="L986" s="4">
        <v>15000</v>
      </c>
      <c r="M986" s="7">
        <f t="shared" si="78"/>
        <v>87000</v>
      </c>
      <c r="N986" s="2" t="s">
        <v>29</v>
      </c>
      <c r="O986" t="s">
        <v>23</v>
      </c>
      <c r="P986" s="2" t="s">
        <v>2367</v>
      </c>
      <c r="Q986" s="2">
        <v>2</v>
      </c>
      <c r="R986" s="2" t="s">
        <v>24</v>
      </c>
      <c r="S986" t="str">
        <f t="shared" si="79"/>
        <v>Tue</v>
      </c>
      <c r="T986" t="str">
        <f>VLOOKUP(A986,Status!$A$2:$B$1867,2,FALSE)</f>
        <v>Completed</v>
      </c>
    </row>
    <row r="987" spans="1:20" x14ac:dyDescent="0.3">
      <c r="A987" s="2" t="s">
        <v>1366</v>
      </c>
      <c r="B987" s="3">
        <v>45839.742534722223</v>
      </c>
      <c r="C987" s="2" t="s">
        <v>188</v>
      </c>
      <c r="D987" s="2" t="s">
        <v>112</v>
      </c>
      <c r="E987" s="2" t="s">
        <v>33</v>
      </c>
      <c r="F987" s="4">
        <v>20000</v>
      </c>
      <c r="G987" s="5">
        <v>1.7</v>
      </c>
      <c r="H987" s="6">
        <v>0</v>
      </c>
      <c r="I987" s="7">
        <f t="shared" si="75"/>
        <v>34000</v>
      </c>
      <c r="J987" s="7">
        <f t="shared" si="76"/>
        <v>0</v>
      </c>
      <c r="K987" s="7">
        <f t="shared" si="77"/>
        <v>34000</v>
      </c>
      <c r="L987" s="4">
        <v>0</v>
      </c>
      <c r="M987" s="7">
        <f t="shared" si="78"/>
        <v>34000</v>
      </c>
      <c r="N987" s="2" t="s">
        <v>34</v>
      </c>
      <c r="O987" t="s">
        <v>23</v>
      </c>
      <c r="P987" s="2" t="s">
        <v>2366</v>
      </c>
      <c r="Q987" s="2">
        <v>1</v>
      </c>
      <c r="R987" s="2" t="s">
        <v>35</v>
      </c>
      <c r="S987" t="str">
        <f t="shared" si="79"/>
        <v>Tue</v>
      </c>
      <c r="T987" t="str">
        <f>VLOOKUP(A987,Status!$A$2:$B$1867,2,FALSE)</f>
        <v>Completed</v>
      </c>
    </row>
    <row r="988" spans="1:20" x14ac:dyDescent="0.3">
      <c r="A988" s="2" t="s">
        <v>1367</v>
      </c>
      <c r="B988" s="3">
        <v>45840.271932870368</v>
      </c>
      <c r="C988" s="2" t="s">
        <v>450</v>
      </c>
      <c r="D988" s="2" t="s">
        <v>57</v>
      </c>
      <c r="E988" s="2" t="s">
        <v>54</v>
      </c>
      <c r="F988" s="4">
        <v>14000</v>
      </c>
      <c r="G988" s="5">
        <v>0.6</v>
      </c>
      <c r="H988" s="6">
        <v>0</v>
      </c>
      <c r="I988" s="7">
        <f t="shared" si="75"/>
        <v>8400</v>
      </c>
      <c r="J988" s="7">
        <f t="shared" si="76"/>
        <v>0</v>
      </c>
      <c r="K988" s="7">
        <f t="shared" si="77"/>
        <v>8400</v>
      </c>
      <c r="L988" s="4">
        <v>26000</v>
      </c>
      <c r="M988" s="7">
        <f t="shared" si="78"/>
        <v>34400</v>
      </c>
      <c r="N988" s="2" t="s">
        <v>22</v>
      </c>
      <c r="O988" t="s">
        <v>70</v>
      </c>
      <c r="P988" s="2" t="s">
        <v>2369</v>
      </c>
      <c r="Q988" s="2">
        <v>1</v>
      </c>
      <c r="R988" s="2" t="s">
        <v>24</v>
      </c>
      <c r="S988" t="str">
        <f t="shared" si="79"/>
        <v>Wed</v>
      </c>
      <c r="T988" t="str">
        <f>VLOOKUP(A988,Status!$A$2:$B$1867,2,FALSE)</f>
        <v>Returned</v>
      </c>
    </row>
    <row r="989" spans="1:20" x14ac:dyDescent="0.3">
      <c r="A989" s="2" t="s">
        <v>1368</v>
      </c>
      <c r="B989" s="3">
        <v>45840.556296296287</v>
      </c>
      <c r="C989" s="2" t="s">
        <v>690</v>
      </c>
      <c r="D989" s="2" t="s">
        <v>230</v>
      </c>
      <c r="E989" s="2" t="s">
        <v>103</v>
      </c>
      <c r="F989" s="4">
        <v>55000</v>
      </c>
      <c r="G989" s="5">
        <v>0.5</v>
      </c>
      <c r="H989" s="6">
        <v>0</v>
      </c>
      <c r="I989" s="7">
        <f t="shared" si="75"/>
        <v>27500</v>
      </c>
      <c r="J989" s="7">
        <f t="shared" si="76"/>
        <v>0</v>
      </c>
      <c r="K989" s="7">
        <f t="shared" si="77"/>
        <v>27500</v>
      </c>
      <c r="L989" s="4">
        <v>28000</v>
      </c>
      <c r="M989" s="7">
        <f t="shared" si="78"/>
        <v>55500</v>
      </c>
      <c r="N989" s="2" t="s">
        <v>22</v>
      </c>
      <c r="O989" t="s">
        <v>23</v>
      </c>
      <c r="P989" s="2" t="s">
        <v>2368</v>
      </c>
      <c r="Q989" s="2">
        <v>4</v>
      </c>
      <c r="R989" s="2" t="s">
        <v>35</v>
      </c>
      <c r="S989" t="str">
        <f t="shared" si="79"/>
        <v>Wed</v>
      </c>
      <c r="T989" t="str">
        <f>VLOOKUP(A989,Status!$A$2:$B$1867,2,FALSE)</f>
        <v>Completed</v>
      </c>
    </row>
    <row r="990" spans="1:20" x14ac:dyDescent="0.3">
      <c r="A990" s="2" t="s">
        <v>1369</v>
      </c>
      <c r="B990" s="3">
        <v>45842.281828703701</v>
      </c>
      <c r="C990" s="2" t="s">
        <v>278</v>
      </c>
      <c r="D990" s="2" t="s">
        <v>253</v>
      </c>
      <c r="E990" s="2" t="s">
        <v>28</v>
      </c>
      <c r="F990" s="4">
        <v>15000</v>
      </c>
      <c r="G990" s="5">
        <v>0.7</v>
      </c>
      <c r="H990" s="6">
        <v>0</v>
      </c>
      <c r="I990" s="7">
        <f t="shared" si="75"/>
        <v>10500</v>
      </c>
      <c r="J990" s="7">
        <f t="shared" si="76"/>
        <v>0</v>
      </c>
      <c r="K990" s="7">
        <f t="shared" si="77"/>
        <v>10500</v>
      </c>
      <c r="L990" s="4">
        <v>18000</v>
      </c>
      <c r="M990" s="7">
        <f t="shared" si="78"/>
        <v>28500</v>
      </c>
      <c r="N990" s="2" t="s">
        <v>34</v>
      </c>
      <c r="O990" t="s">
        <v>23</v>
      </c>
      <c r="P990" s="2" t="s">
        <v>2367</v>
      </c>
      <c r="Q990" s="2">
        <v>4</v>
      </c>
      <c r="R990" s="2" t="s">
        <v>24</v>
      </c>
      <c r="S990" t="str">
        <f t="shared" si="79"/>
        <v>Fri</v>
      </c>
      <c r="T990" t="str">
        <f>VLOOKUP(A990,Status!$A$2:$B$1867,2,FALSE)</f>
        <v>Completed</v>
      </c>
    </row>
    <row r="991" spans="1:20" x14ac:dyDescent="0.3">
      <c r="A991" s="2" t="s">
        <v>1370</v>
      </c>
      <c r="B991" s="3">
        <v>45842.842766203707</v>
      </c>
      <c r="C991" s="2" t="s">
        <v>416</v>
      </c>
      <c r="D991" s="2" t="s">
        <v>41</v>
      </c>
      <c r="E991" s="2" t="s">
        <v>191</v>
      </c>
      <c r="F991" s="4">
        <v>15500</v>
      </c>
      <c r="G991" s="5">
        <v>0.3</v>
      </c>
      <c r="H991" s="6">
        <v>0</v>
      </c>
      <c r="I991" s="7">
        <f t="shared" si="75"/>
        <v>4650</v>
      </c>
      <c r="J991" s="7">
        <f t="shared" si="76"/>
        <v>0</v>
      </c>
      <c r="K991" s="7">
        <f t="shared" si="77"/>
        <v>4650</v>
      </c>
      <c r="L991" s="4">
        <v>93000</v>
      </c>
      <c r="M991" s="7">
        <f t="shared" si="78"/>
        <v>97650</v>
      </c>
      <c r="N991" s="2" t="s">
        <v>34</v>
      </c>
      <c r="O991" t="s">
        <v>23</v>
      </c>
      <c r="P991" s="2" t="s">
        <v>2371</v>
      </c>
      <c r="Q991" s="2">
        <v>3</v>
      </c>
      <c r="R991" s="2" t="s">
        <v>35</v>
      </c>
      <c r="S991" t="str">
        <f t="shared" si="79"/>
        <v>Fri</v>
      </c>
      <c r="T991" t="str">
        <f>VLOOKUP(A991,Status!$A$2:$B$1867,2,FALSE)</f>
        <v>Completed</v>
      </c>
    </row>
    <row r="992" spans="1:20" x14ac:dyDescent="0.3">
      <c r="A992" s="2" t="s">
        <v>1371</v>
      </c>
      <c r="B992" s="3">
        <v>45842.852638888893</v>
      </c>
      <c r="C992" s="2" t="s">
        <v>974</v>
      </c>
      <c r="D992" s="2" t="s">
        <v>253</v>
      </c>
      <c r="E992" s="2" t="s">
        <v>36</v>
      </c>
      <c r="F992" s="4">
        <v>13500</v>
      </c>
      <c r="G992" s="5">
        <v>1.1000000000000001</v>
      </c>
      <c r="H992" s="6">
        <v>0</v>
      </c>
      <c r="I992" s="7">
        <f t="shared" si="75"/>
        <v>14850.000000000002</v>
      </c>
      <c r="J992" s="7">
        <f t="shared" si="76"/>
        <v>0</v>
      </c>
      <c r="K992" s="7">
        <f t="shared" si="77"/>
        <v>14850.000000000002</v>
      </c>
      <c r="L992" s="4">
        <v>18000</v>
      </c>
      <c r="M992" s="7">
        <f t="shared" si="78"/>
        <v>32850</v>
      </c>
      <c r="N992" s="2" t="s">
        <v>22</v>
      </c>
      <c r="O992" t="s">
        <v>23</v>
      </c>
      <c r="P992" s="2" t="s">
        <v>2371</v>
      </c>
      <c r="Q992" s="2">
        <v>3</v>
      </c>
      <c r="R992" s="2" t="s">
        <v>35</v>
      </c>
      <c r="S992" t="str">
        <f t="shared" si="79"/>
        <v>Fri</v>
      </c>
      <c r="T992" t="str">
        <f>VLOOKUP(A992,Status!$A$2:$B$1867,2,FALSE)</f>
        <v>Completed</v>
      </c>
    </row>
    <row r="993" spans="1:20" x14ac:dyDescent="0.3">
      <c r="A993" s="2" t="s">
        <v>1372</v>
      </c>
      <c r="B993" s="3">
        <v>45843.006574074083</v>
      </c>
      <c r="C993" s="2" t="s">
        <v>1373</v>
      </c>
      <c r="D993" s="2" t="s">
        <v>69</v>
      </c>
      <c r="E993" s="2" t="s">
        <v>162</v>
      </c>
      <c r="F993" s="4">
        <v>115000</v>
      </c>
      <c r="G993" s="5">
        <v>1.1000000000000001</v>
      </c>
      <c r="H993" s="6">
        <v>0</v>
      </c>
      <c r="I993" s="7">
        <f t="shared" si="75"/>
        <v>126500.00000000001</v>
      </c>
      <c r="J993" s="7">
        <f t="shared" si="76"/>
        <v>0</v>
      </c>
      <c r="K993" s="7">
        <f t="shared" si="77"/>
        <v>126500.00000000001</v>
      </c>
      <c r="L993" s="4">
        <v>87000</v>
      </c>
      <c r="M993" s="7">
        <f t="shared" si="78"/>
        <v>213500</v>
      </c>
      <c r="N993" s="2" t="s">
        <v>29</v>
      </c>
      <c r="O993" t="s">
        <v>23</v>
      </c>
      <c r="P993" s="2" t="s">
        <v>2367</v>
      </c>
      <c r="Q993" s="2">
        <v>1</v>
      </c>
      <c r="R993" s="2" t="s">
        <v>24</v>
      </c>
      <c r="S993" t="str">
        <f t="shared" si="79"/>
        <v>Sat</v>
      </c>
      <c r="T993" t="str">
        <f>VLOOKUP(A993,Status!$A$2:$B$1867,2,FALSE)</f>
        <v>Completed</v>
      </c>
    </row>
    <row r="994" spans="1:20" x14ac:dyDescent="0.3">
      <c r="A994" s="2" t="s">
        <v>1374</v>
      </c>
      <c r="B994" s="3">
        <v>45843.470833333333</v>
      </c>
      <c r="C994" s="2" t="s">
        <v>346</v>
      </c>
      <c r="D994" s="2" t="s">
        <v>109</v>
      </c>
      <c r="E994" s="2" t="s">
        <v>81</v>
      </c>
      <c r="F994" s="4">
        <v>15000</v>
      </c>
      <c r="G994" s="5">
        <v>0.6</v>
      </c>
      <c r="H994" s="6">
        <v>0</v>
      </c>
      <c r="I994" s="7">
        <f t="shared" si="75"/>
        <v>9000</v>
      </c>
      <c r="J994" s="7">
        <f t="shared" si="76"/>
        <v>0</v>
      </c>
      <c r="K994" s="7">
        <f t="shared" si="77"/>
        <v>9000</v>
      </c>
      <c r="L994" s="4">
        <v>72000</v>
      </c>
      <c r="M994" s="7">
        <f t="shared" si="78"/>
        <v>81000</v>
      </c>
      <c r="N994" s="2" t="s">
        <v>29</v>
      </c>
      <c r="O994" t="s">
        <v>23</v>
      </c>
      <c r="P994" s="2" t="s">
        <v>2366</v>
      </c>
      <c r="Q994" s="2">
        <v>3</v>
      </c>
      <c r="R994" s="2" t="s">
        <v>24</v>
      </c>
      <c r="S994" t="str">
        <f t="shared" si="79"/>
        <v>Sat</v>
      </c>
      <c r="T994" t="str">
        <f>VLOOKUP(A994,Status!$A$2:$B$1867,2,FALSE)</f>
        <v>Completed</v>
      </c>
    </row>
    <row r="995" spans="1:20" x14ac:dyDescent="0.3">
      <c r="A995" s="2" t="s">
        <v>1375</v>
      </c>
      <c r="B995" s="3">
        <v>45844.467465277783</v>
      </c>
      <c r="C995" s="2" t="s">
        <v>140</v>
      </c>
      <c r="D995" s="2" t="s">
        <v>141</v>
      </c>
      <c r="E995" s="2" t="s">
        <v>103</v>
      </c>
      <c r="F995" s="4">
        <v>55000</v>
      </c>
      <c r="G995" s="5">
        <v>0.7</v>
      </c>
      <c r="H995" s="6">
        <v>0</v>
      </c>
      <c r="I995" s="7">
        <f t="shared" si="75"/>
        <v>38500</v>
      </c>
      <c r="J995" s="7">
        <f t="shared" si="76"/>
        <v>0</v>
      </c>
      <c r="K995" s="7">
        <f t="shared" si="77"/>
        <v>38500</v>
      </c>
      <c r="L995" s="4">
        <v>55000</v>
      </c>
      <c r="M995" s="7">
        <f t="shared" si="78"/>
        <v>93500</v>
      </c>
      <c r="N995" s="2" t="s">
        <v>22</v>
      </c>
      <c r="O995" t="s">
        <v>116</v>
      </c>
      <c r="P995" s="2" t="s">
        <v>2366</v>
      </c>
      <c r="Q995" s="2">
        <v>1</v>
      </c>
      <c r="R995" s="2" t="s">
        <v>35</v>
      </c>
      <c r="S995" t="str">
        <f t="shared" si="79"/>
        <v>Sun</v>
      </c>
      <c r="T995" t="str">
        <f>VLOOKUP(A995,Status!$A$2:$B$1867,2,FALSE)</f>
        <v>Cancelled</v>
      </c>
    </row>
    <row r="996" spans="1:20" x14ac:dyDescent="0.3">
      <c r="A996" s="2" t="s">
        <v>1376</v>
      </c>
      <c r="B996" s="3">
        <v>45845.135000000002</v>
      </c>
      <c r="C996" s="2" t="s">
        <v>787</v>
      </c>
      <c r="D996" s="2" t="s">
        <v>112</v>
      </c>
      <c r="E996" s="2" t="s">
        <v>50</v>
      </c>
      <c r="F996" s="4">
        <v>26000</v>
      </c>
      <c r="G996" s="5">
        <v>2</v>
      </c>
      <c r="H996" s="6">
        <v>5</v>
      </c>
      <c r="I996" s="7">
        <f t="shared" si="75"/>
        <v>52000</v>
      </c>
      <c r="J996" s="7">
        <f t="shared" si="76"/>
        <v>2600</v>
      </c>
      <c r="K996" s="7">
        <f t="shared" si="77"/>
        <v>49400</v>
      </c>
      <c r="L996" s="4">
        <v>0</v>
      </c>
      <c r="M996" s="7">
        <f t="shared" si="78"/>
        <v>49400</v>
      </c>
      <c r="N996" s="2" t="s">
        <v>34</v>
      </c>
      <c r="O996" t="s">
        <v>23</v>
      </c>
      <c r="P996" s="2" t="s">
        <v>2368</v>
      </c>
      <c r="Q996" s="2">
        <v>4</v>
      </c>
      <c r="R996" s="2" t="s">
        <v>24</v>
      </c>
      <c r="S996" t="str">
        <f t="shared" si="79"/>
        <v>Mon</v>
      </c>
      <c r="T996" t="str">
        <f>VLOOKUP(A996,Status!$A$2:$B$1867,2,FALSE)</f>
        <v>Completed</v>
      </c>
    </row>
    <row r="997" spans="1:20" x14ac:dyDescent="0.3">
      <c r="A997" s="2" t="s">
        <v>1377</v>
      </c>
      <c r="B997" s="3">
        <v>45845.273368055547</v>
      </c>
      <c r="C997" s="2" t="s">
        <v>74</v>
      </c>
      <c r="D997" s="2" t="s">
        <v>75</v>
      </c>
      <c r="E997" s="2" t="s">
        <v>21</v>
      </c>
      <c r="F997" s="4">
        <v>10000</v>
      </c>
      <c r="G997" s="5">
        <v>0.7</v>
      </c>
      <c r="H997" s="6">
        <v>5</v>
      </c>
      <c r="I997" s="7">
        <f t="shared" si="75"/>
        <v>7000</v>
      </c>
      <c r="J997" s="7">
        <f t="shared" si="76"/>
        <v>350</v>
      </c>
      <c r="K997" s="7">
        <f t="shared" si="77"/>
        <v>6650</v>
      </c>
      <c r="L997" s="4">
        <v>74000</v>
      </c>
      <c r="M997" s="7">
        <f t="shared" si="78"/>
        <v>80650</v>
      </c>
      <c r="N997" s="2" t="s">
        <v>59</v>
      </c>
      <c r="O997" t="s">
        <v>23</v>
      </c>
      <c r="P997" s="2" t="s">
        <v>2366</v>
      </c>
      <c r="Q997" s="2">
        <v>4</v>
      </c>
      <c r="R997" s="2" t="s">
        <v>24</v>
      </c>
      <c r="S997" t="str">
        <f t="shared" si="79"/>
        <v>Mon</v>
      </c>
      <c r="T997" t="str">
        <f>VLOOKUP(A997,Status!$A$2:$B$1867,2,FALSE)</f>
        <v>Completed</v>
      </c>
    </row>
    <row r="998" spans="1:20" x14ac:dyDescent="0.3">
      <c r="A998" s="2" t="s">
        <v>1378</v>
      </c>
      <c r="B998" s="3">
        <v>45845.387337962973</v>
      </c>
      <c r="C998" s="2" t="s">
        <v>1113</v>
      </c>
      <c r="D998" s="2" t="s">
        <v>32</v>
      </c>
      <c r="E998" s="2" t="s">
        <v>66</v>
      </c>
      <c r="F998" s="4">
        <v>46000</v>
      </c>
      <c r="G998" s="5">
        <v>0.4</v>
      </c>
      <c r="H998" s="6">
        <v>5</v>
      </c>
      <c r="I998" s="7">
        <f t="shared" si="75"/>
        <v>18400</v>
      </c>
      <c r="J998" s="7">
        <f t="shared" si="76"/>
        <v>920</v>
      </c>
      <c r="K998" s="7">
        <f t="shared" si="77"/>
        <v>17480</v>
      </c>
      <c r="L998" s="4">
        <v>76000</v>
      </c>
      <c r="M998" s="7">
        <f t="shared" si="78"/>
        <v>93480</v>
      </c>
      <c r="N998" s="2" t="s">
        <v>22</v>
      </c>
      <c r="O998" t="s">
        <v>23</v>
      </c>
      <c r="P998" s="2" t="s">
        <v>2367</v>
      </c>
      <c r="Q998" s="2">
        <v>4</v>
      </c>
      <c r="R998" s="2" t="s">
        <v>24</v>
      </c>
      <c r="S998" t="str">
        <f t="shared" si="79"/>
        <v>Mon</v>
      </c>
      <c r="T998" t="str">
        <f>VLOOKUP(A998,Status!$A$2:$B$1867,2,FALSE)</f>
        <v>Completed</v>
      </c>
    </row>
    <row r="999" spans="1:20" x14ac:dyDescent="0.3">
      <c r="A999" s="2" t="s">
        <v>1379</v>
      </c>
      <c r="B999" s="3">
        <v>45845.678460648152</v>
      </c>
      <c r="C999" s="2" t="s">
        <v>812</v>
      </c>
      <c r="D999" s="2" t="s">
        <v>124</v>
      </c>
      <c r="E999" s="2" t="s">
        <v>81</v>
      </c>
      <c r="F999" s="4">
        <v>15000</v>
      </c>
      <c r="G999" s="5">
        <v>0.8</v>
      </c>
      <c r="H999" s="6">
        <v>5</v>
      </c>
      <c r="I999" s="7">
        <f t="shared" si="75"/>
        <v>12000</v>
      </c>
      <c r="J999" s="7">
        <f t="shared" si="76"/>
        <v>600</v>
      </c>
      <c r="K999" s="7">
        <f t="shared" si="77"/>
        <v>11400</v>
      </c>
      <c r="L999" s="4">
        <v>59000</v>
      </c>
      <c r="M999" s="7">
        <f t="shared" si="78"/>
        <v>70400</v>
      </c>
      <c r="N999" s="2" t="s">
        <v>34</v>
      </c>
      <c r="O999" t="s">
        <v>23</v>
      </c>
      <c r="P999" s="2" t="s">
        <v>2366</v>
      </c>
      <c r="Q999" s="2">
        <v>1</v>
      </c>
      <c r="R999" s="2" t="s">
        <v>24</v>
      </c>
      <c r="S999" t="str">
        <f t="shared" si="79"/>
        <v>Mon</v>
      </c>
      <c r="T999" t="str">
        <f>VLOOKUP(A999,Status!$A$2:$B$1867,2,FALSE)</f>
        <v>Completed</v>
      </c>
    </row>
    <row r="1000" spans="1:20" x14ac:dyDescent="0.3">
      <c r="A1000" s="2" t="s">
        <v>1380</v>
      </c>
      <c r="B1000" s="3">
        <v>45845.686111111107</v>
      </c>
      <c r="C1000" s="2" t="s">
        <v>1052</v>
      </c>
      <c r="D1000" s="2" t="s">
        <v>41</v>
      </c>
      <c r="E1000" s="2" t="s">
        <v>81</v>
      </c>
      <c r="F1000" s="4">
        <v>15000</v>
      </c>
      <c r="G1000" s="5">
        <v>1.5</v>
      </c>
      <c r="H1000" s="6">
        <v>5</v>
      </c>
      <c r="I1000" s="7">
        <f t="shared" si="75"/>
        <v>22500</v>
      </c>
      <c r="J1000" s="7">
        <f t="shared" si="76"/>
        <v>1125</v>
      </c>
      <c r="K1000" s="7">
        <f t="shared" si="77"/>
        <v>21375</v>
      </c>
      <c r="L1000" s="4">
        <v>93000</v>
      </c>
      <c r="M1000" s="7">
        <f t="shared" si="78"/>
        <v>114375</v>
      </c>
      <c r="N1000" s="2" t="s">
        <v>59</v>
      </c>
      <c r="O1000" t="s">
        <v>70</v>
      </c>
      <c r="P1000" s="2" t="s">
        <v>2368</v>
      </c>
      <c r="Q1000" s="2">
        <v>4</v>
      </c>
      <c r="R1000" s="2" t="s">
        <v>35</v>
      </c>
      <c r="S1000" t="str">
        <f t="shared" si="79"/>
        <v>Mon</v>
      </c>
      <c r="T1000" t="str">
        <f>VLOOKUP(A1000,Status!$A$2:$B$1867,2,FALSE)</f>
        <v>Returned</v>
      </c>
    </row>
    <row r="1001" spans="1:20" x14ac:dyDescent="0.3">
      <c r="A1001" s="2" t="s">
        <v>1381</v>
      </c>
      <c r="B1001" s="3">
        <v>45845.702893518523</v>
      </c>
      <c r="C1001" s="2" t="s">
        <v>170</v>
      </c>
      <c r="D1001" s="2" t="s">
        <v>62</v>
      </c>
      <c r="E1001" s="2" t="s">
        <v>42</v>
      </c>
      <c r="F1001" s="4">
        <v>40000</v>
      </c>
      <c r="G1001" s="5">
        <v>1.2</v>
      </c>
      <c r="H1001" s="6">
        <v>5</v>
      </c>
      <c r="I1001" s="7">
        <f t="shared" si="75"/>
        <v>48000</v>
      </c>
      <c r="J1001" s="7">
        <f t="shared" si="76"/>
        <v>2400</v>
      </c>
      <c r="K1001" s="7">
        <f t="shared" si="77"/>
        <v>45600</v>
      </c>
      <c r="L1001" s="4">
        <v>59000</v>
      </c>
      <c r="M1001" s="7">
        <f t="shared" si="78"/>
        <v>104600</v>
      </c>
      <c r="N1001" s="2" t="s">
        <v>22</v>
      </c>
      <c r="O1001" t="s">
        <v>23</v>
      </c>
      <c r="P1001" s="2" t="s">
        <v>2366</v>
      </c>
      <c r="Q1001" s="2">
        <v>5</v>
      </c>
      <c r="R1001" s="2" t="s">
        <v>24</v>
      </c>
      <c r="S1001" t="str">
        <f t="shared" si="79"/>
        <v>Mon</v>
      </c>
      <c r="T1001" t="str">
        <f>VLOOKUP(A1001,Status!$A$2:$B$1867,2,FALSE)</f>
        <v>Completed</v>
      </c>
    </row>
    <row r="1002" spans="1:20" x14ac:dyDescent="0.3">
      <c r="A1002" s="2" t="s">
        <v>1382</v>
      </c>
      <c r="B1002" s="3">
        <v>45847.836122685178</v>
      </c>
      <c r="C1002" s="2" t="s">
        <v>1024</v>
      </c>
      <c r="D1002" s="2" t="s">
        <v>115</v>
      </c>
      <c r="E1002" s="2" t="s">
        <v>183</v>
      </c>
      <c r="F1002" s="4">
        <v>11000</v>
      </c>
      <c r="G1002" s="5">
        <v>2.5</v>
      </c>
      <c r="H1002" s="6">
        <v>0</v>
      </c>
      <c r="I1002" s="7">
        <f t="shared" si="75"/>
        <v>27500</v>
      </c>
      <c r="J1002" s="7">
        <f t="shared" si="76"/>
        <v>0</v>
      </c>
      <c r="K1002" s="7">
        <f t="shared" si="77"/>
        <v>27500</v>
      </c>
      <c r="L1002" s="4">
        <v>78000</v>
      </c>
      <c r="M1002" s="7">
        <f t="shared" si="78"/>
        <v>105500</v>
      </c>
      <c r="N1002" s="2" t="s">
        <v>22</v>
      </c>
      <c r="O1002" t="s">
        <v>23</v>
      </c>
      <c r="P1002" s="2" t="s">
        <v>2369</v>
      </c>
      <c r="Q1002" s="2">
        <v>4</v>
      </c>
      <c r="R1002" s="2" t="s">
        <v>24</v>
      </c>
      <c r="S1002" t="str">
        <f t="shared" si="79"/>
        <v>Wed</v>
      </c>
      <c r="T1002" t="str">
        <f>VLOOKUP(A1002,Status!$A$2:$B$1867,2,FALSE)</f>
        <v>Completed</v>
      </c>
    </row>
    <row r="1003" spans="1:20" x14ac:dyDescent="0.3">
      <c r="A1003" s="2" t="s">
        <v>1383</v>
      </c>
      <c r="B1003" s="3">
        <v>45848.306574074071</v>
      </c>
      <c r="C1003" s="2" t="s">
        <v>994</v>
      </c>
      <c r="D1003" s="2" t="s">
        <v>253</v>
      </c>
      <c r="E1003" s="2" t="s">
        <v>33</v>
      </c>
      <c r="F1003" s="4">
        <v>20000</v>
      </c>
      <c r="G1003" s="5">
        <v>3.5</v>
      </c>
      <c r="H1003" s="6">
        <v>0</v>
      </c>
      <c r="I1003" s="7">
        <f t="shared" si="75"/>
        <v>70000</v>
      </c>
      <c r="J1003" s="7">
        <f t="shared" si="76"/>
        <v>0</v>
      </c>
      <c r="K1003" s="7">
        <f t="shared" si="77"/>
        <v>70000</v>
      </c>
      <c r="L1003" s="4">
        <v>18000</v>
      </c>
      <c r="M1003" s="7">
        <f t="shared" si="78"/>
        <v>88000</v>
      </c>
      <c r="N1003" s="2" t="s">
        <v>29</v>
      </c>
      <c r="O1003" t="s">
        <v>23</v>
      </c>
      <c r="P1003" s="2" t="s">
        <v>2371</v>
      </c>
      <c r="Q1003" s="2">
        <v>5</v>
      </c>
      <c r="R1003" s="2" t="s">
        <v>24</v>
      </c>
      <c r="S1003" t="str">
        <f t="shared" si="79"/>
        <v>Thu</v>
      </c>
      <c r="T1003" t="str">
        <f>VLOOKUP(A1003,Status!$A$2:$B$1867,2,FALSE)</f>
        <v>Completed</v>
      </c>
    </row>
    <row r="1004" spans="1:20" x14ac:dyDescent="0.3">
      <c r="A1004" s="2" t="s">
        <v>1384</v>
      </c>
      <c r="B1004" s="3">
        <v>45849.9612037037</v>
      </c>
      <c r="C1004" s="2" t="s">
        <v>1044</v>
      </c>
      <c r="D1004" s="2" t="s">
        <v>75</v>
      </c>
      <c r="E1004" s="2" t="s">
        <v>58</v>
      </c>
      <c r="F1004" s="4">
        <v>17500</v>
      </c>
      <c r="G1004" s="5">
        <v>2.1</v>
      </c>
      <c r="H1004" s="6">
        <v>0</v>
      </c>
      <c r="I1004" s="7">
        <f t="shared" si="75"/>
        <v>36750</v>
      </c>
      <c r="J1004" s="7">
        <f t="shared" si="76"/>
        <v>0</v>
      </c>
      <c r="K1004" s="7">
        <f t="shared" si="77"/>
        <v>36750</v>
      </c>
      <c r="L1004" s="4">
        <v>74000</v>
      </c>
      <c r="M1004" s="7">
        <f t="shared" si="78"/>
        <v>110750</v>
      </c>
      <c r="N1004" s="2" t="s">
        <v>59</v>
      </c>
      <c r="O1004" t="s">
        <v>70</v>
      </c>
      <c r="P1004" s="2" t="s">
        <v>2371</v>
      </c>
      <c r="Q1004" s="2">
        <v>5</v>
      </c>
      <c r="R1004" s="2" t="s">
        <v>24</v>
      </c>
      <c r="S1004" t="str">
        <f t="shared" si="79"/>
        <v>Fri</v>
      </c>
      <c r="T1004" t="str">
        <f>VLOOKUP(A1004,Status!$A$2:$B$1867,2,FALSE)</f>
        <v>Returned</v>
      </c>
    </row>
    <row r="1005" spans="1:20" x14ac:dyDescent="0.3">
      <c r="A1005" s="2" t="s">
        <v>1385</v>
      </c>
      <c r="B1005" s="3">
        <v>45850.828009259261</v>
      </c>
      <c r="C1005" s="2" t="s">
        <v>286</v>
      </c>
      <c r="D1005" s="2" t="s">
        <v>287</v>
      </c>
      <c r="E1005" s="2" t="s">
        <v>76</v>
      </c>
      <c r="F1005" s="4">
        <v>45000</v>
      </c>
      <c r="G1005" s="5">
        <v>0.6</v>
      </c>
      <c r="H1005" s="6">
        <v>0</v>
      </c>
      <c r="I1005" s="7">
        <f t="shared" si="75"/>
        <v>27000</v>
      </c>
      <c r="J1005" s="7">
        <f t="shared" si="76"/>
        <v>0</v>
      </c>
      <c r="K1005" s="7">
        <f t="shared" si="77"/>
        <v>27000</v>
      </c>
      <c r="L1005" s="4">
        <v>79000</v>
      </c>
      <c r="M1005" s="7">
        <f t="shared" si="78"/>
        <v>106000</v>
      </c>
      <c r="N1005" s="2" t="s">
        <v>22</v>
      </c>
      <c r="O1005" t="s">
        <v>70</v>
      </c>
      <c r="P1005" s="2" t="s">
        <v>2369</v>
      </c>
      <c r="Q1005" s="2">
        <v>4</v>
      </c>
      <c r="R1005" s="2" t="s">
        <v>24</v>
      </c>
      <c r="S1005" t="str">
        <f t="shared" si="79"/>
        <v>Sat</v>
      </c>
      <c r="T1005" t="str">
        <f>VLOOKUP(A1005,Status!$A$2:$B$1867,2,FALSE)</f>
        <v>Returned</v>
      </c>
    </row>
    <row r="1006" spans="1:20" x14ac:dyDescent="0.3">
      <c r="A1006" s="2" t="s">
        <v>1385</v>
      </c>
      <c r="B1006" s="3">
        <v>45850.828009259261</v>
      </c>
      <c r="C1006" s="2" t="s">
        <v>286</v>
      </c>
      <c r="D1006" s="2" t="s">
        <v>287</v>
      </c>
      <c r="E1006" s="2" t="s">
        <v>28</v>
      </c>
      <c r="F1006" s="4">
        <v>15000</v>
      </c>
      <c r="G1006" s="5">
        <v>1</v>
      </c>
      <c r="H1006" s="6">
        <v>0</v>
      </c>
      <c r="I1006" s="7">
        <f t="shared" si="75"/>
        <v>15000</v>
      </c>
      <c r="J1006" s="7">
        <f t="shared" si="76"/>
        <v>0</v>
      </c>
      <c r="K1006" s="7">
        <f t="shared" si="77"/>
        <v>15000</v>
      </c>
      <c r="L1006" s="4">
        <v>0</v>
      </c>
      <c r="M1006" s="7">
        <f t="shared" si="78"/>
        <v>15000</v>
      </c>
      <c r="N1006" s="2" t="s">
        <v>22</v>
      </c>
      <c r="O1006" t="s">
        <v>70</v>
      </c>
      <c r="P1006" s="2" t="s">
        <v>2369</v>
      </c>
      <c r="Q1006" s="2">
        <v>4</v>
      </c>
      <c r="R1006" s="2" t="s">
        <v>24</v>
      </c>
      <c r="S1006" t="str">
        <f t="shared" si="79"/>
        <v>Sat</v>
      </c>
      <c r="T1006" t="str">
        <f>VLOOKUP(A1006,Status!$A$2:$B$1867,2,FALSE)</f>
        <v>Returned</v>
      </c>
    </row>
    <row r="1007" spans="1:20" x14ac:dyDescent="0.3">
      <c r="A1007" s="2" t="s">
        <v>1386</v>
      </c>
      <c r="B1007" s="3">
        <v>45852.543888888889</v>
      </c>
      <c r="C1007" s="2" t="s">
        <v>1387</v>
      </c>
      <c r="D1007" s="2" t="s">
        <v>426</v>
      </c>
      <c r="E1007" s="2" t="s">
        <v>66</v>
      </c>
      <c r="F1007" s="4">
        <v>46000</v>
      </c>
      <c r="G1007" s="5">
        <v>1</v>
      </c>
      <c r="H1007" s="6">
        <v>0</v>
      </c>
      <c r="I1007" s="7">
        <f t="shared" si="75"/>
        <v>46000</v>
      </c>
      <c r="J1007" s="7">
        <f t="shared" si="76"/>
        <v>0</v>
      </c>
      <c r="K1007" s="7">
        <f t="shared" si="77"/>
        <v>46000</v>
      </c>
      <c r="L1007" s="4">
        <v>67000</v>
      </c>
      <c r="M1007" s="7">
        <f t="shared" si="78"/>
        <v>113000</v>
      </c>
      <c r="N1007" s="2" t="s">
        <v>29</v>
      </c>
      <c r="O1007" t="s">
        <v>23</v>
      </c>
      <c r="P1007" s="2" t="s">
        <v>2369</v>
      </c>
      <c r="Q1007" s="2">
        <v>1</v>
      </c>
      <c r="R1007" s="2" t="s">
        <v>24</v>
      </c>
      <c r="S1007" t="str">
        <f t="shared" si="79"/>
        <v>Mon</v>
      </c>
      <c r="T1007" t="str">
        <f>VLOOKUP(A1007,Status!$A$2:$B$1867,2,FALSE)</f>
        <v>Completed</v>
      </c>
    </row>
    <row r="1008" spans="1:20" x14ac:dyDescent="0.3">
      <c r="A1008" s="2" t="s">
        <v>1388</v>
      </c>
      <c r="B1008" s="3">
        <v>45852.597407407397</v>
      </c>
      <c r="C1008" s="2" t="s">
        <v>1254</v>
      </c>
      <c r="D1008" s="2" t="s">
        <v>426</v>
      </c>
      <c r="E1008" s="2" t="s">
        <v>171</v>
      </c>
      <c r="F1008" s="4">
        <v>12000</v>
      </c>
      <c r="G1008" s="5">
        <v>0.9</v>
      </c>
      <c r="H1008" s="6">
        <v>0</v>
      </c>
      <c r="I1008" s="7">
        <f t="shared" si="75"/>
        <v>10800</v>
      </c>
      <c r="J1008" s="7">
        <f t="shared" si="76"/>
        <v>0</v>
      </c>
      <c r="K1008" s="7">
        <f t="shared" si="77"/>
        <v>10800</v>
      </c>
      <c r="L1008" s="4">
        <v>67000</v>
      </c>
      <c r="M1008" s="7">
        <f t="shared" si="78"/>
        <v>77800</v>
      </c>
      <c r="N1008" s="2" t="s">
        <v>34</v>
      </c>
      <c r="O1008" t="s">
        <v>23</v>
      </c>
      <c r="P1008" s="2" t="s">
        <v>2371</v>
      </c>
      <c r="Q1008" s="2">
        <v>2</v>
      </c>
      <c r="R1008" s="2" t="s">
        <v>24</v>
      </c>
      <c r="S1008" t="str">
        <f t="shared" si="79"/>
        <v>Mon</v>
      </c>
      <c r="T1008" t="str">
        <f>VLOOKUP(A1008,Status!$A$2:$B$1867,2,FALSE)</f>
        <v>Completed</v>
      </c>
    </row>
    <row r="1009" spans="1:20" x14ac:dyDescent="0.3">
      <c r="A1009" s="2" t="s">
        <v>1389</v>
      </c>
      <c r="B1009" s="3">
        <v>45852.992256944453</v>
      </c>
      <c r="C1009" s="2" t="s">
        <v>493</v>
      </c>
      <c r="D1009" s="2" t="s">
        <v>99</v>
      </c>
      <c r="E1009" s="2" t="s">
        <v>103</v>
      </c>
      <c r="F1009" s="4">
        <v>55000</v>
      </c>
      <c r="G1009" s="5">
        <v>0.6</v>
      </c>
      <c r="H1009" s="6">
        <v>0</v>
      </c>
      <c r="I1009" s="7">
        <f t="shared" si="75"/>
        <v>33000</v>
      </c>
      <c r="J1009" s="7">
        <f t="shared" si="76"/>
        <v>0</v>
      </c>
      <c r="K1009" s="7">
        <f t="shared" si="77"/>
        <v>33000</v>
      </c>
      <c r="L1009" s="4">
        <v>97000</v>
      </c>
      <c r="M1009" s="7">
        <f t="shared" si="78"/>
        <v>130000</v>
      </c>
      <c r="N1009" s="2" t="s">
        <v>22</v>
      </c>
      <c r="O1009" t="s">
        <v>23</v>
      </c>
      <c r="P1009" s="2" t="s">
        <v>2368</v>
      </c>
      <c r="Q1009" s="2">
        <v>1</v>
      </c>
      <c r="R1009" s="2" t="s">
        <v>24</v>
      </c>
      <c r="S1009" t="str">
        <f t="shared" si="79"/>
        <v>Mon</v>
      </c>
      <c r="T1009" t="str">
        <f>VLOOKUP(A1009,Status!$A$2:$B$1867,2,FALSE)</f>
        <v>Completed</v>
      </c>
    </row>
    <row r="1010" spans="1:20" x14ac:dyDescent="0.3">
      <c r="A1010" s="2" t="s">
        <v>1390</v>
      </c>
      <c r="B1010" s="3">
        <v>45853.318923611107</v>
      </c>
      <c r="C1010" s="2" t="s">
        <v>298</v>
      </c>
      <c r="D1010" s="2" t="s">
        <v>65</v>
      </c>
      <c r="E1010" s="2" t="s">
        <v>66</v>
      </c>
      <c r="F1010" s="4">
        <v>46000</v>
      </c>
      <c r="G1010" s="5">
        <v>1.2</v>
      </c>
      <c r="H1010" s="6">
        <v>0</v>
      </c>
      <c r="I1010" s="7">
        <f t="shared" si="75"/>
        <v>55200</v>
      </c>
      <c r="J1010" s="7">
        <f t="shared" si="76"/>
        <v>0</v>
      </c>
      <c r="K1010" s="7">
        <f t="shared" si="77"/>
        <v>55200</v>
      </c>
      <c r="L1010" s="4">
        <v>89000</v>
      </c>
      <c r="M1010" s="7">
        <f t="shared" si="78"/>
        <v>144200</v>
      </c>
      <c r="N1010" s="2" t="s">
        <v>34</v>
      </c>
      <c r="O1010" t="s">
        <v>23</v>
      </c>
      <c r="P1010" s="2" t="s">
        <v>2367</v>
      </c>
      <c r="Q1010" s="2">
        <v>1</v>
      </c>
      <c r="R1010" s="2" t="s">
        <v>24</v>
      </c>
      <c r="S1010" t="str">
        <f t="shared" si="79"/>
        <v>Tue</v>
      </c>
      <c r="T1010" t="str">
        <f>VLOOKUP(A1010,Status!$A$2:$B$1867,2,FALSE)</f>
        <v>Completed</v>
      </c>
    </row>
    <row r="1011" spans="1:20" x14ac:dyDescent="0.3">
      <c r="A1011" s="2" t="s">
        <v>1391</v>
      </c>
      <c r="B1011" s="3">
        <v>45853.558009259257</v>
      </c>
      <c r="C1011" s="2" t="s">
        <v>996</v>
      </c>
      <c r="D1011" s="2" t="s">
        <v>115</v>
      </c>
      <c r="E1011" s="2" t="s">
        <v>144</v>
      </c>
      <c r="F1011" s="4">
        <v>10000</v>
      </c>
      <c r="G1011" s="5">
        <v>1</v>
      </c>
      <c r="H1011" s="6">
        <v>0</v>
      </c>
      <c r="I1011" s="7">
        <f t="shared" si="75"/>
        <v>10000</v>
      </c>
      <c r="J1011" s="7">
        <f t="shared" si="76"/>
        <v>0</v>
      </c>
      <c r="K1011" s="7">
        <f t="shared" si="77"/>
        <v>10000</v>
      </c>
      <c r="L1011" s="4">
        <v>78000</v>
      </c>
      <c r="M1011" s="7">
        <f t="shared" si="78"/>
        <v>88000</v>
      </c>
      <c r="N1011" s="2" t="s">
        <v>22</v>
      </c>
      <c r="O1011" t="s">
        <v>70</v>
      </c>
      <c r="P1011" s="2" t="s">
        <v>2369</v>
      </c>
      <c r="Q1011" s="2">
        <v>5</v>
      </c>
      <c r="R1011" s="2" t="s">
        <v>24</v>
      </c>
      <c r="S1011" t="str">
        <f t="shared" si="79"/>
        <v>Tue</v>
      </c>
      <c r="T1011" t="str">
        <f>VLOOKUP(A1011,Status!$A$2:$B$1867,2,FALSE)</f>
        <v>Returned</v>
      </c>
    </row>
    <row r="1012" spans="1:20" x14ac:dyDescent="0.3">
      <c r="A1012" s="2" t="s">
        <v>1392</v>
      </c>
      <c r="B1012" s="3">
        <v>45854.443148148152</v>
      </c>
      <c r="C1012" s="2" t="s">
        <v>195</v>
      </c>
      <c r="D1012" s="2" t="s">
        <v>20</v>
      </c>
      <c r="E1012" s="2" t="s">
        <v>171</v>
      </c>
      <c r="F1012" s="4">
        <v>12000</v>
      </c>
      <c r="G1012" s="5">
        <v>1</v>
      </c>
      <c r="H1012" s="6">
        <v>0</v>
      </c>
      <c r="I1012" s="7">
        <f t="shared" si="75"/>
        <v>12000</v>
      </c>
      <c r="J1012" s="7">
        <f t="shared" si="76"/>
        <v>0</v>
      </c>
      <c r="K1012" s="7">
        <f t="shared" si="77"/>
        <v>12000</v>
      </c>
      <c r="L1012" s="4">
        <v>15000</v>
      </c>
      <c r="M1012" s="7">
        <f t="shared" si="78"/>
        <v>27000</v>
      </c>
      <c r="N1012" s="2" t="s">
        <v>22</v>
      </c>
      <c r="O1012" t="s">
        <v>23</v>
      </c>
      <c r="P1012" s="2" t="s">
        <v>2367</v>
      </c>
      <c r="Q1012" s="2">
        <v>5</v>
      </c>
      <c r="R1012" s="2" t="s">
        <v>24</v>
      </c>
      <c r="S1012" t="str">
        <f t="shared" si="79"/>
        <v>Wed</v>
      </c>
      <c r="T1012" t="str">
        <f>VLOOKUP(A1012,Status!$A$2:$B$1867,2,FALSE)</f>
        <v>Completed</v>
      </c>
    </row>
    <row r="1013" spans="1:20" x14ac:dyDescent="0.3">
      <c r="A1013" s="2" t="s">
        <v>1393</v>
      </c>
      <c r="B1013" s="3">
        <v>45855.387291666673</v>
      </c>
      <c r="C1013" s="2" t="s">
        <v>874</v>
      </c>
      <c r="D1013" s="2" t="s">
        <v>41</v>
      </c>
      <c r="E1013" s="2" t="s">
        <v>46</v>
      </c>
      <c r="F1013" s="4">
        <v>10500</v>
      </c>
      <c r="G1013" s="5">
        <v>1.1000000000000001</v>
      </c>
      <c r="H1013" s="6">
        <v>0</v>
      </c>
      <c r="I1013" s="7">
        <f t="shared" si="75"/>
        <v>11550.000000000002</v>
      </c>
      <c r="J1013" s="7">
        <f t="shared" si="76"/>
        <v>0</v>
      </c>
      <c r="K1013" s="7">
        <f t="shared" si="77"/>
        <v>11550.000000000002</v>
      </c>
      <c r="L1013" s="4">
        <v>93000</v>
      </c>
      <c r="M1013" s="7">
        <f t="shared" si="78"/>
        <v>104550</v>
      </c>
      <c r="N1013" s="2" t="s">
        <v>59</v>
      </c>
      <c r="O1013" t="s">
        <v>23</v>
      </c>
      <c r="P1013" s="2" t="s">
        <v>2366</v>
      </c>
      <c r="Q1013" s="2">
        <v>1</v>
      </c>
      <c r="R1013" s="2" t="s">
        <v>35</v>
      </c>
      <c r="S1013" t="str">
        <f t="shared" si="79"/>
        <v>Thu</v>
      </c>
      <c r="T1013" t="str">
        <f>VLOOKUP(A1013,Status!$A$2:$B$1867,2,FALSE)</f>
        <v>Completed</v>
      </c>
    </row>
    <row r="1014" spans="1:20" x14ac:dyDescent="0.3">
      <c r="A1014" s="2" t="s">
        <v>1394</v>
      </c>
      <c r="B1014" s="3">
        <v>45855.677893518521</v>
      </c>
      <c r="C1014" s="2" t="s">
        <v>179</v>
      </c>
      <c r="D1014" s="2" t="s">
        <v>180</v>
      </c>
      <c r="E1014" s="2" t="s">
        <v>144</v>
      </c>
      <c r="F1014" s="4">
        <v>10000</v>
      </c>
      <c r="G1014" s="5">
        <v>1.1000000000000001</v>
      </c>
      <c r="H1014" s="6">
        <v>0</v>
      </c>
      <c r="I1014" s="7">
        <f t="shared" si="75"/>
        <v>11000</v>
      </c>
      <c r="J1014" s="7">
        <f t="shared" si="76"/>
        <v>0</v>
      </c>
      <c r="K1014" s="7">
        <f t="shared" si="77"/>
        <v>11000</v>
      </c>
      <c r="L1014" s="4">
        <v>57000</v>
      </c>
      <c r="M1014" s="7">
        <f t="shared" si="78"/>
        <v>68000</v>
      </c>
      <c r="N1014" s="2" t="s">
        <v>29</v>
      </c>
      <c r="O1014" t="s">
        <v>23</v>
      </c>
      <c r="P1014" s="2" t="s">
        <v>2367</v>
      </c>
      <c r="Q1014" s="2">
        <v>3</v>
      </c>
      <c r="R1014" s="2" t="s">
        <v>24</v>
      </c>
      <c r="S1014" t="str">
        <f t="shared" si="79"/>
        <v>Thu</v>
      </c>
      <c r="T1014" t="str">
        <f>VLOOKUP(A1014,Status!$A$2:$B$1867,2,FALSE)</f>
        <v>Completed</v>
      </c>
    </row>
    <row r="1015" spans="1:20" x14ac:dyDescent="0.3">
      <c r="A1015" s="2" t="s">
        <v>1394</v>
      </c>
      <c r="B1015" s="3">
        <v>45855.677893518521</v>
      </c>
      <c r="C1015" s="2" t="s">
        <v>179</v>
      </c>
      <c r="D1015" s="2" t="s">
        <v>180</v>
      </c>
      <c r="E1015" s="2" t="s">
        <v>66</v>
      </c>
      <c r="F1015" s="4">
        <v>46000</v>
      </c>
      <c r="G1015" s="5">
        <v>1</v>
      </c>
      <c r="H1015" s="6">
        <v>0</v>
      </c>
      <c r="I1015" s="7">
        <f t="shared" si="75"/>
        <v>46000</v>
      </c>
      <c r="J1015" s="7">
        <f t="shared" si="76"/>
        <v>0</v>
      </c>
      <c r="K1015" s="7">
        <f t="shared" si="77"/>
        <v>46000</v>
      </c>
      <c r="L1015" s="4">
        <v>0</v>
      </c>
      <c r="M1015" s="7">
        <f t="shared" si="78"/>
        <v>46000</v>
      </c>
      <c r="N1015" s="2" t="s">
        <v>29</v>
      </c>
      <c r="O1015" t="s">
        <v>23</v>
      </c>
      <c r="P1015" s="2" t="s">
        <v>2367</v>
      </c>
      <c r="Q1015" s="2">
        <v>3</v>
      </c>
      <c r="R1015" s="2" t="s">
        <v>24</v>
      </c>
      <c r="S1015" t="str">
        <f t="shared" si="79"/>
        <v>Thu</v>
      </c>
      <c r="T1015" t="str">
        <f>VLOOKUP(A1015,Status!$A$2:$B$1867,2,FALSE)</f>
        <v>Completed</v>
      </c>
    </row>
    <row r="1016" spans="1:20" x14ac:dyDescent="0.3">
      <c r="A1016" s="2" t="s">
        <v>1395</v>
      </c>
      <c r="B1016" s="3">
        <v>45857.411099537043</v>
      </c>
      <c r="C1016" s="2" t="s">
        <v>278</v>
      </c>
      <c r="D1016" s="2" t="s">
        <v>253</v>
      </c>
      <c r="E1016" s="2" t="s">
        <v>42</v>
      </c>
      <c r="F1016" s="4">
        <v>40000</v>
      </c>
      <c r="G1016" s="5">
        <v>1</v>
      </c>
      <c r="H1016" s="6">
        <v>0</v>
      </c>
      <c r="I1016" s="7">
        <f t="shared" si="75"/>
        <v>40000</v>
      </c>
      <c r="J1016" s="7">
        <f t="shared" si="76"/>
        <v>0</v>
      </c>
      <c r="K1016" s="7">
        <f t="shared" si="77"/>
        <v>40000</v>
      </c>
      <c r="L1016" s="4">
        <v>18000</v>
      </c>
      <c r="M1016" s="7">
        <f t="shared" si="78"/>
        <v>58000</v>
      </c>
      <c r="N1016" s="2" t="s">
        <v>34</v>
      </c>
      <c r="O1016" t="s">
        <v>23</v>
      </c>
      <c r="P1016" s="2" t="s">
        <v>2371</v>
      </c>
      <c r="Q1016" s="2">
        <v>5</v>
      </c>
      <c r="R1016" s="2" t="s">
        <v>24</v>
      </c>
      <c r="S1016" t="str">
        <f t="shared" si="79"/>
        <v>Sat</v>
      </c>
      <c r="T1016" t="str">
        <f>VLOOKUP(A1016,Status!$A$2:$B$1867,2,FALSE)</f>
        <v>Completed</v>
      </c>
    </row>
    <row r="1017" spans="1:20" x14ac:dyDescent="0.3">
      <c r="A1017" s="2" t="s">
        <v>1396</v>
      </c>
      <c r="B1017" s="3">
        <v>45857.528356481482</v>
      </c>
      <c r="C1017" s="2" t="s">
        <v>442</v>
      </c>
      <c r="D1017" s="2" t="s">
        <v>109</v>
      </c>
      <c r="E1017" s="2" t="s">
        <v>42</v>
      </c>
      <c r="F1017" s="4">
        <v>40000</v>
      </c>
      <c r="G1017" s="5">
        <v>0.8</v>
      </c>
      <c r="H1017" s="6">
        <v>0</v>
      </c>
      <c r="I1017" s="7">
        <f t="shared" si="75"/>
        <v>32000</v>
      </c>
      <c r="J1017" s="7">
        <f t="shared" si="76"/>
        <v>0</v>
      </c>
      <c r="K1017" s="7">
        <f t="shared" si="77"/>
        <v>32000</v>
      </c>
      <c r="L1017" s="4">
        <v>72000</v>
      </c>
      <c r="M1017" s="7">
        <f t="shared" si="78"/>
        <v>104000</v>
      </c>
      <c r="N1017" s="2" t="s">
        <v>29</v>
      </c>
      <c r="O1017" t="s">
        <v>70</v>
      </c>
      <c r="P1017" s="2" t="s">
        <v>2367</v>
      </c>
      <c r="Q1017" s="2">
        <v>5</v>
      </c>
      <c r="R1017" s="2" t="s">
        <v>24</v>
      </c>
      <c r="S1017" t="str">
        <f t="shared" si="79"/>
        <v>Sat</v>
      </c>
      <c r="T1017" t="str">
        <f>VLOOKUP(A1017,Status!$A$2:$B$1867,2,FALSE)</f>
        <v>Returned</v>
      </c>
    </row>
    <row r="1018" spans="1:20" x14ac:dyDescent="0.3">
      <c r="A1018" s="2" t="s">
        <v>1397</v>
      </c>
      <c r="B1018" s="3">
        <v>45858.993206018517</v>
      </c>
      <c r="C1018" s="2" t="s">
        <v>114</v>
      </c>
      <c r="D1018" s="2" t="s">
        <v>115</v>
      </c>
      <c r="E1018" s="2" t="s">
        <v>81</v>
      </c>
      <c r="F1018" s="4">
        <v>15000</v>
      </c>
      <c r="G1018" s="5">
        <v>0.7</v>
      </c>
      <c r="H1018" s="6">
        <v>0</v>
      </c>
      <c r="I1018" s="7">
        <f t="shared" si="75"/>
        <v>10500</v>
      </c>
      <c r="J1018" s="7">
        <f t="shared" si="76"/>
        <v>0</v>
      </c>
      <c r="K1018" s="7">
        <f t="shared" si="77"/>
        <v>10500</v>
      </c>
      <c r="L1018" s="4">
        <v>78000</v>
      </c>
      <c r="M1018" s="7">
        <f t="shared" si="78"/>
        <v>88500</v>
      </c>
      <c r="N1018" s="2" t="s">
        <v>22</v>
      </c>
      <c r="O1018" t="s">
        <v>70</v>
      </c>
      <c r="P1018" s="2" t="s">
        <v>2367</v>
      </c>
      <c r="Q1018" s="2">
        <v>5</v>
      </c>
      <c r="R1018" s="2" t="s">
        <v>24</v>
      </c>
      <c r="S1018" t="str">
        <f t="shared" si="79"/>
        <v>Sun</v>
      </c>
      <c r="T1018" t="str">
        <f>VLOOKUP(A1018,Status!$A$2:$B$1867,2,FALSE)</f>
        <v>Returned</v>
      </c>
    </row>
    <row r="1019" spans="1:20" x14ac:dyDescent="0.3">
      <c r="A1019" s="2" t="s">
        <v>1398</v>
      </c>
      <c r="B1019" s="3">
        <v>45859.294999999998</v>
      </c>
      <c r="C1019" s="2" t="s">
        <v>882</v>
      </c>
      <c r="D1019" s="2" t="s">
        <v>119</v>
      </c>
      <c r="E1019" s="2" t="s">
        <v>81</v>
      </c>
      <c r="F1019" s="4">
        <v>15000</v>
      </c>
      <c r="G1019" s="5">
        <v>0.9</v>
      </c>
      <c r="H1019" s="6">
        <v>0</v>
      </c>
      <c r="I1019" s="7">
        <f t="shared" si="75"/>
        <v>13500</v>
      </c>
      <c r="J1019" s="7">
        <f t="shared" si="76"/>
        <v>0</v>
      </c>
      <c r="K1019" s="7">
        <f t="shared" si="77"/>
        <v>13500</v>
      </c>
      <c r="L1019" s="4">
        <v>84000</v>
      </c>
      <c r="M1019" s="7">
        <f t="shared" si="78"/>
        <v>97500</v>
      </c>
      <c r="N1019" s="2" t="s">
        <v>22</v>
      </c>
      <c r="O1019" t="s">
        <v>23</v>
      </c>
      <c r="P1019" s="2" t="s">
        <v>2366</v>
      </c>
      <c r="Q1019" s="2">
        <v>1</v>
      </c>
      <c r="R1019" s="2" t="s">
        <v>35</v>
      </c>
      <c r="S1019" t="str">
        <f t="shared" si="79"/>
        <v>Mon</v>
      </c>
      <c r="T1019" t="str">
        <f>VLOOKUP(A1019,Status!$A$2:$B$1867,2,FALSE)</f>
        <v>Completed</v>
      </c>
    </row>
    <row r="1020" spans="1:20" x14ac:dyDescent="0.3">
      <c r="A1020" s="2" t="s">
        <v>1399</v>
      </c>
      <c r="B1020" s="3">
        <v>45859.935115740736</v>
      </c>
      <c r="C1020" s="2" t="s">
        <v>573</v>
      </c>
      <c r="D1020" s="2" t="s">
        <v>426</v>
      </c>
      <c r="E1020" s="2" t="s">
        <v>162</v>
      </c>
      <c r="F1020" s="4">
        <v>115000</v>
      </c>
      <c r="G1020" s="5">
        <v>0.4</v>
      </c>
      <c r="H1020" s="6">
        <v>0</v>
      </c>
      <c r="I1020" s="7">
        <f t="shared" si="75"/>
        <v>46000</v>
      </c>
      <c r="J1020" s="7">
        <f t="shared" si="76"/>
        <v>0</v>
      </c>
      <c r="K1020" s="7">
        <f t="shared" si="77"/>
        <v>46000</v>
      </c>
      <c r="L1020" s="4">
        <v>67000</v>
      </c>
      <c r="M1020" s="7">
        <f t="shared" si="78"/>
        <v>113000</v>
      </c>
      <c r="N1020" s="2" t="s">
        <v>59</v>
      </c>
      <c r="O1020" t="s">
        <v>70</v>
      </c>
      <c r="P1020" s="2" t="s">
        <v>2371</v>
      </c>
      <c r="Q1020" s="2">
        <v>1</v>
      </c>
      <c r="R1020" s="2" t="s">
        <v>24</v>
      </c>
      <c r="S1020" t="str">
        <f t="shared" si="79"/>
        <v>Mon</v>
      </c>
      <c r="T1020" t="str">
        <f>VLOOKUP(A1020,Status!$A$2:$B$1867,2,FALSE)</f>
        <v>Returned</v>
      </c>
    </row>
    <row r="1021" spans="1:20" x14ac:dyDescent="0.3">
      <c r="A1021" s="2" t="s">
        <v>1400</v>
      </c>
      <c r="B1021" s="3">
        <v>45860.07402777778</v>
      </c>
      <c r="C1021" s="2" t="s">
        <v>455</v>
      </c>
      <c r="D1021" s="2" t="s">
        <v>287</v>
      </c>
      <c r="E1021" s="2" t="s">
        <v>36</v>
      </c>
      <c r="F1021" s="4">
        <v>13500</v>
      </c>
      <c r="G1021" s="5">
        <v>1.6</v>
      </c>
      <c r="H1021" s="6">
        <v>0</v>
      </c>
      <c r="I1021" s="7">
        <f t="shared" si="75"/>
        <v>21600</v>
      </c>
      <c r="J1021" s="7">
        <f t="shared" si="76"/>
        <v>0</v>
      </c>
      <c r="K1021" s="7">
        <f t="shared" si="77"/>
        <v>21600</v>
      </c>
      <c r="L1021" s="4">
        <v>79000</v>
      </c>
      <c r="M1021" s="7">
        <f t="shared" si="78"/>
        <v>100600</v>
      </c>
      <c r="N1021" s="2" t="s">
        <v>59</v>
      </c>
      <c r="O1021" t="s">
        <v>23</v>
      </c>
      <c r="P1021" s="2" t="s">
        <v>2368</v>
      </c>
      <c r="Q1021" s="2">
        <v>4</v>
      </c>
      <c r="R1021" s="2" t="s">
        <v>35</v>
      </c>
      <c r="S1021" t="str">
        <f t="shared" si="79"/>
        <v>Tue</v>
      </c>
      <c r="T1021" t="str">
        <f>VLOOKUP(A1021,Status!$A$2:$B$1867,2,FALSE)</f>
        <v>Completed</v>
      </c>
    </row>
    <row r="1022" spans="1:20" x14ac:dyDescent="0.3">
      <c r="A1022" s="2" t="s">
        <v>1401</v>
      </c>
      <c r="B1022" s="3">
        <v>45860.520914351851</v>
      </c>
      <c r="C1022" s="2" t="s">
        <v>148</v>
      </c>
      <c r="D1022" s="2" t="s">
        <v>20</v>
      </c>
      <c r="E1022" s="2" t="s">
        <v>183</v>
      </c>
      <c r="F1022" s="4">
        <v>11000</v>
      </c>
      <c r="G1022" s="5">
        <v>1.2</v>
      </c>
      <c r="H1022" s="6">
        <v>0</v>
      </c>
      <c r="I1022" s="7">
        <f t="shared" si="75"/>
        <v>13200</v>
      </c>
      <c r="J1022" s="7">
        <f t="shared" si="76"/>
        <v>0</v>
      </c>
      <c r="K1022" s="7">
        <f t="shared" si="77"/>
        <v>13200</v>
      </c>
      <c r="L1022" s="4">
        <v>15000</v>
      </c>
      <c r="M1022" s="7">
        <f t="shared" si="78"/>
        <v>28200</v>
      </c>
      <c r="N1022" s="2" t="s">
        <v>29</v>
      </c>
      <c r="O1022" t="s">
        <v>23</v>
      </c>
      <c r="P1022" s="2" t="s">
        <v>2366</v>
      </c>
      <c r="Q1022" s="2">
        <v>5</v>
      </c>
      <c r="R1022" s="2" t="s">
        <v>24</v>
      </c>
      <c r="S1022" t="str">
        <f t="shared" si="79"/>
        <v>Tue</v>
      </c>
      <c r="T1022" t="str">
        <f>VLOOKUP(A1022,Status!$A$2:$B$1867,2,FALSE)</f>
        <v>Completed</v>
      </c>
    </row>
    <row r="1023" spans="1:20" x14ac:dyDescent="0.3">
      <c r="A1023" s="2" t="s">
        <v>1402</v>
      </c>
      <c r="B1023" s="3">
        <v>45861.27652777778</v>
      </c>
      <c r="C1023" s="2" t="s">
        <v>176</v>
      </c>
      <c r="D1023" s="2" t="s">
        <v>95</v>
      </c>
      <c r="E1023" s="2" t="s">
        <v>76</v>
      </c>
      <c r="F1023" s="4">
        <v>45000</v>
      </c>
      <c r="G1023" s="5">
        <v>1.9</v>
      </c>
      <c r="H1023" s="6">
        <v>0</v>
      </c>
      <c r="I1023" s="7">
        <f t="shared" si="75"/>
        <v>85500</v>
      </c>
      <c r="J1023" s="7">
        <f t="shared" si="76"/>
        <v>0</v>
      </c>
      <c r="K1023" s="7">
        <f t="shared" si="77"/>
        <v>85500</v>
      </c>
      <c r="L1023" s="4">
        <v>85000</v>
      </c>
      <c r="M1023" s="7">
        <f t="shared" si="78"/>
        <v>170500</v>
      </c>
      <c r="N1023" s="2" t="s">
        <v>29</v>
      </c>
      <c r="O1023" t="s">
        <v>23</v>
      </c>
      <c r="P1023" s="2" t="s">
        <v>2371</v>
      </c>
      <c r="Q1023" s="2">
        <v>4</v>
      </c>
      <c r="R1023" s="2" t="s">
        <v>24</v>
      </c>
      <c r="S1023" t="str">
        <f t="shared" si="79"/>
        <v>Wed</v>
      </c>
      <c r="T1023" t="str">
        <f>VLOOKUP(A1023,Status!$A$2:$B$1867,2,FALSE)</f>
        <v>Completed</v>
      </c>
    </row>
    <row r="1024" spans="1:20" x14ac:dyDescent="0.3">
      <c r="A1024" s="2" t="s">
        <v>1403</v>
      </c>
      <c r="B1024" s="3">
        <v>45861.503692129627</v>
      </c>
      <c r="C1024" s="2" t="s">
        <v>126</v>
      </c>
      <c r="D1024" s="2" t="s">
        <v>32</v>
      </c>
      <c r="E1024" s="2" t="s">
        <v>183</v>
      </c>
      <c r="F1024" s="4">
        <v>11000</v>
      </c>
      <c r="G1024" s="5">
        <v>2</v>
      </c>
      <c r="H1024" s="6">
        <v>0</v>
      </c>
      <c r="I1024" s="7">
        <f t="shared" si="75"/>
        <v>22000</v>
      </c>
      <c r="J1024" s="7">
        <f t="shared" si="76"/>
        <v>0</v>
      </c>
      <c r="K1024" s="7">
        <f t="shared" si="77"/>
        <v>22000</v>
      </c>
      <c r="L1024" s="4">
        <v>76000</v>
      </c>
      <c r="M1024" s="7">
        <f t="shared" si="78"/>
        <v>98000</v>
      </c>
      <c r="N1024" s="2" t="s">
        <v>34</v>
      </c>
      <c r="O1024" t="s">
        <v>23</v>
      </c>
      <c r="P1024" s="2" t="s">
        <v>2366</v>
      </c>
      <c r="Q1024" s="2">
        <v>1</v>
      </c>
      <c r="R1024" s="2" t="s">
        <v>24</v>
      </c>
      <c r="S1024" t="str">
        <f t="shared" si="79"/>
        <v>Wed</v>
      </c>
      <c r="T1024" t="str">
        <f>VLOOKUP(A1024,Status!$A$2:$B$1867,2,FALSE)</f>
        <v>Completed</v>
      </c>
    </row>
    <row r="1025" spans="1:20" x14ac:dyDescent="0.3">
      <c r="A1025" s="2" t="s">
        <v>1404</v>
      </c>
      <c r="B1025" s="3">
        <v>45861.795254629629</v>
      </c>
      <c r="C1025" s="2" t="s">
        <v>328</v>
      </c>
      <c r="D1025" s="2" t="s">
        <v>124</v>
      </c>
      <c r="E1025" s="2" t="s">
        <v>76</v>
      </c>
      <c r="F1025" s="4">
        <v>45000</v>
      </c>
      <c r="G1025" s="5">
        <v>1.5</v>
      </c>
      <c r="H1025" s="6">
        <v>0</v>
      </c>
      <c r="I1025" s="7">
        <f t="shared" si="75"/>
        <v>67500</v>
      </c>
      <c r="J1025" s="7">
        <f t="shared" si="76"/>
        <v>0</v>
      </c>
      <c r="K1025" s="7">
        <f t="shared" si="77"/>
        <v>67500</v>
      </c>
      <c r="L1025" s="4">
        <v>59000</v>
      </c>
      <c r="M1025" s="7">
        <f t="shared" si="78"/>
        <v>126500</v>
      </c>
      <c r="N1025" s="2" t="s">
        <v>59</v>
      </c>
      <c r="O1025" t="s">
        <v>23</v>
      </c>
      <c r="P1025" s="2" t="s">
        <v>2368</v>
      </c>
      <c r="Q1025" s="2">
        <v>4</v>
      </c>
      <c r="R1025" s="2" t="s">
        <v>24</v>
      </c>
      <c r="S1025" t="str">
        <f t="shared" si="79"/>
        <v>Wed</v>
      </c>
      <c r="T1025" t="str">
        <f>VLOOKUP(A1025,Status!$A$2:$B$1867,2,FALSE)</f>
        <v>Completed</v>
      </c>
    </row>
    <row r="1026" spans="1:20" x14ac:dyDescent="0.3">
      <c r="A1026" s="2" t="s">
        <v>1404</v>
      </c>
      <c r="B1026" s="3">
        <v>45861.795254629629</v>
      </c>
      <c r="C1026" s="2" t="s">
        <v>328</v>
      </c>
      <c r="D1026" s="2" t="s">
        <v>124</v>
      </c>
      <c r="E1026" s="2" t="s">
        <v>58</v>
      </c>
      <c r="F1026" s="4">
        <v>17500</v>
      </c>
      <c r="G1026" s="5">
        <v>2.2999999999999998</v>
      </c>
      <c r="H1026" s="6">
        <v>0</v>
      </c>
      <c r="I1026" s="7">
        <f t="shared" si="75"/>
        <v>40250</v>
      </c>
      <c r="J1026" s="7">
        <f t="shared" si="76"/>
        <v>0</v>
      </c>
      <c r="K1026" s="7">
        <f t="shared" si="77"/>
        <v>40250</v>
      </c>
      <c r="L1026" s="4">
        <v>0</v>
      </c>
      <c r="M1026" s="7">
        <f t="shared" si="78"/>
        <v>40250</v>
      </c>
      <c r="N1026" s="2" t="s">
        <v>59</v>
      </c>
      <c r="O1026" t="s">
        <v>23</v>
      </c>
      <c r="P1026" s="2" t="s">
        <v>2368</v>
      </c>
      <c r="Q1026" s="2">
        <v>4</v>
      </c>
      <c r="R1026" s="2" t="s">
        <v>24</v>
      </c>
      <c r="S1026" t="str">
        <f t="shared" si="79"/>
        <v>Wed</v>
      </c>
      <c r="T1026" t="str">
        <f>VLOOKUP(A1026,Status!$A$2:$B$1867,2,FALSE)</f>
        <v>Completed</v>
      </c>
    </row>
    <row r="1027" spans="1:20" x14ac:dyDescent="0.3">
      <c r="A1027" s="2" t="s">
        <v>1405</v>
      </c>
      <c r="B1027" s="3">
        <v>45863.055671296293</v>
      </c>
      <c r="C1027" s="2" t="s">
        <v>286</v>
      </c>
      <c r="D1027" s="2" t="s">
        <v>287</v>
      </c>
      <c r="E1027" s="2" t="s">
        <v>54</v>
      </c>
      <c r="F1027" s="4">
        <v>14000</v>
      </c>
      <c r="G1027" s="5">
        <v>1</v>
      </c>
      <c r="H1027" s="6">
        <v>5</v>
      </c>
      <c r="I1027" s="7">
        <f t="shared" si="75"/>
        <v>14000</v>
      </c>
      <c r="J1027" s="7">
        <f t="shared" si="76"/>
        <v>700</v>
      </c>
      <c r="K1027" s="7">
        <f t="shared" si="77"/>
        <v>13300</v>
      </c>
      <c r="L1027" s="4">
        <v>79000</v>
      </c>
      <c r="M1027" s="7">
        <f t="shared" si="78"/>
        <v>92300</v>
      </c>
      <c r="N1027" s="2" t="s">
        <v>34</v>
      </c>
      <c r="O1027" t="s">
        <v>23</v>
      </c>
      <c r="P1027" s="2" t="s">
        <v>2369</v>
      </c>
      <c r="Q1027" s="2">
        <v>4</v>
      </c>
      <c r="R1027" s="2" t="s">
        <v>24</v>
      </c>
      <c r="S1027" t="str">
        <f t="shared" si="79"/>
        <v>Fri</v>
      </c>
      <c r="T1027" t="str">
        <f>VLOOKUP(A1027,Status!$A$2:$B$1867,2,FALSE)</f>
        <v>Completed</v>
      </c>
    </row>
    <row r="1028" spans="1:20" x14ac:dyDescent="0.3">
      <c r="A1028" s="2" t="s">
        <v>1406</v>
      </c>
      <c r="B1028" s="3">
        <v>45863.306064814817</v>
      </c>
      <c r="C1028" s="2" t="s">
        <v>260</v>
      </c>
      <c r="D1028" s="2" t="s">
        <v>165</v>
      </c>
      <c r="E1028" s="2" t="s">
        <v>36</v>
      </c>
      <c r="F1028" s="4">
        <v>13500</v>
      </c>
      <c r="G1028" s="5">
        <v>1.2</v>
      </c>
      <c r="H1028" s="6">
        <v>5</v>
      </c>
      <c r="I1028" s="7">
        <f t="shared" ref="I1028:I1091" si="80">F1028*G1028</f>
        <v>16200</v>
      </c>
      <c r="J1028" s="7">
        <f t="shared" ref="J1028:J1091" si="81">I1028*(H1028/100)</f>
        <v>810</v>
      </c>
      <c r="K1028" s="7">
        <f t="shared" ref="K1028:K1091" si="82">I1028-J1028</f>
        <v>15390</v>
      </c>
      <c r="L1028" s="4">
        <v>49000</v>
      </c>
      <c r="M1028" s="7">
        <f t="shared" ref="M1028:M1091" si="83">K1028+L1028</f>
        <v>64390</v>
      </c>
      <c r="N1028" s="2" t="s">
        <v>22</v>
      </c>
      <c r="O1028" t="s">
        <v>23</v>
      </c>
      <c r="P1028" s="2" t="s">
        <v>2367</v>
      </c>
      <c r="Q1028" s="2">
        <v>2</v>
      </c>
      <c r="R1028" s="2" t="s">
        <v>35</v>
      </c>
      <c r="S1028" t="str">
        <f t="shared" si="79"/>
        <v>Fri</v>
      </c>
      <c r="T1028" t="str">
        <f>VLOOKUP(A1028,Status!$A$2:$B$1867,2,FALSE)</f>
        <v>Completed</v>
      </c>
    </row>
    <row r="1029" spans="1:20" x14ac:dyDescent="0.3">
      <c r="A1029" s="2" t="s">
        <v>1407</v>
      </c>
      <c r="B1029" s="3">
        <v>45863.340891203698</v>
      </c>
      <c r="C1029" s="2" t="s">
        <v>1057</v>
      </c>
      <c r="D1029" s="2" t="s">
        <v>106</v>
      </c>
      <c r="E1029" s="2" t="s">
        <v>81</v>
      </c>
      <c r="F1029" s="4">
        <v>15000</v>
      </c>
      <c r="G1029" s="5">
        <v>0.9</v>
      </c>
      <c r="H1029" s="6">
        <v>5</v>
      </c>
      <c r="I1029" s="7">
        <f t="shared" si="80"/>
        <v>13500</v>
      </c>
      <c r="J1029" s="7">
        <f t="shared" si="81"/>
        <v>675</v>
      </c>
      <c r="K1029" s="7">
        <f t="shared" si="82"/>
        <v>12825</v>
      </c>
      <c r="L1029" s="4">
        <v>18000</v>
      </c>
      <c r="M1029" s="7">
        <f t="shared" si="83"/>
        <v>30825</v>
      </c>
      <c r="N1029" s="2" t="s">
        <v>59</v>
      </c>
      <c r="O1029" t="s">
        <v>23</v>
      </c>
      <c r="P1029" s="2" t="s">
        <v>2366</v>
      </c>
      <c r="Q1029" s="2">
        <v>3</v>
      </c>
      <c r="R1029" s="2" t="s">
        <v>24</v>
      </c>
      <c r="S1029" t="str">
        <f t="shared" ref="S1029:S1092" si="84">TEXT(B1029,"DDD")</f>
        <v>Fri</v>
      </c>
      <c r="T1029" t="str">
        <f>VLOOKUP(A1029,Status!$A$2:$B$1867,2,FALSE)</f>
        <v>Completed</v>
      </c>
    </row>
    <row r="1030" spans="1:20" x14ac:dyDescent="0.3">
      <c r="A1030" s="2" t="s">
        <v>1408</v>
      </c>
      <c r="B1030" s="3">
        <v>45863.376250000001</v>
      </c>
      <c r="C1030" s="2" t="s">
        <v>1409</v>
      </c>
      <c r="D1030" s="2" t="s">
        <v>253</v>
      </c>
      <c r="E1030" s="2" t="s">
        <v>183</v>
      </c>
      <c r="F1030" s="4">
        <v>11000</v>
      </c>
      <c r="G1030" s="5">
        <v>1.3</v>
      </c>
      <c r="H1030" s="6">
        <v>5</v>
      </c>
      <c r="I1030" s="7">
        <f t="shared" si="80"/>
        <v>14300</v>
      </c>
      <c r="J1030" s="7">
        <f t="shared" si="81"/>
        <v>715</v>
      </c>
      <c r="K1030" s="7">
        <f t="shared" si="82"/>
        <v>13585</v>
      </c>
      <c r="L1030" s="4">
        <v>18000</v>
      </c>
      <c r="M1030" s="7">
        <f t="shared" si="83"/>
        <v>31585</v>
      </c>
      <c r="N1030" s="2" t="s">
        <v>29</v>
      </c>
      <c r="O1030" t="s">
        <v>23</v>
      </c>
      <c r="P1030" s="2" t="s">
        <v>2369</v>
      </c>
      <c r="Q1030" s="2">
        <v>4</v>
      </c>
      <c r="R1030" s="2" t="s">
        <v>24</v>
      </c>
      <c r="S1030" t="str">
        <f t="shared" si="84"/>
        <v>Fri</v>
      </c>
      <c r="T1030" t="str">
        <f>VLOOKUP(A1030,Status!$A$2:$B$1867,2,FALSE)</f>
        <v>Completed</v>
      </c>
    </row>
    <row r="1031" spans="1:20" x14ac:dyDescent="0.3">
      <c r="A1031" s="2" t="s">
        <v>1410</v>
      </c>
      <c r="B1031" s="3">
        <v>45863.403738425928</v>
      </c>
      <c r="C1031" s="2" t="s">
        <v>506</v>
      </c>
      <c r="D1031" s="2" t="s">
        <v>174</v>
      </c>
      <c r="E1031" s="2" t="s">
        <v>42</v>
      </c>
      <c r="F1031" s="4">
        <v>40000</v>
      </c>
      <c r="G1031" s="5">
        <v>0.3</v>
      </c>
      <c r="H1031" s="6">
        <v>5</v>
      </c>
      <c r="I1031" s="7">
        <f t="shared" si="80"/>
        <v>12000</v>
      </c>
      <c r="J1031" s="7">
        <f t="shared" si="81"/>
        <v>600</v>
      </c>
      <c r="K1031" s="7">
        <f t="shared" si="82"/>
        <v>11400</v>
      </c>
      <c r="L1031" s="4">
        <v>48000</v>
      </c>
      <c r="M1031" s="7">
        <f t="shared" si="83"/>
        <v>59400</v>
      </c>
      <c r="N1031" s="2" t="s">
        <v>59</v>
      </c>
      <c r="O1031" t="s">
        <v>23</v>
      </c>
      <c r="P1031" s="2" t="s">
        <v>2368</v>
      </c>
      <c r="Q1031" s="2">
        <v>2</v>
      </c>
      <c r="R1031" s="2" t="s">
        <v>24</v>
      </c>
      <c r="S1031" t="str">
        <f t="shared" si="84"/>
        <v>Fri</v>
      </c>
      <c r="T1031" t="str">
        <f>VLOOKUP(A1031,Status!$A$2:$B$1867,2,FALSE)</f>
        <v>Completed</v>
      </c>
    </row>
    <row r="1032" spans="1:20" x14ac:dyDescent="0.3">
      <c r="A1032" s="2" t="s">
        <v>1411</v>
      </c>
      <c r="B1032" s="3">
        <v>45863.444085648152</v>
      </c>
      <c r="C1032" s="2" t="s">
        <v>153</v>
      </c>
      <c r="D1032" s="2" t="s">
        <v>154</v>
      </c>
      <c r="E1032" s="2" t="s">
        <v>81</v>
      </c>
      <c r="F1032" s="4">
        <v>15000</v>
      </c>
      <c r="G1032" s="5">
        <v>2.4</v>
      </c>
      <c r="H1032" s="6">
        <v>5</v>
      </c>
      <c r="I1032" s="7">
        <f t="shared" si="80"/>
        <v>36000</v>
      </c>
      <c r="J1032" s="7">
        <f t="shared" si="81"/>
        <v>1800</v>
      </c>
      <c r="K1032" s="7">
        <f t="shared" si="82"/>
        <v>34200</v>
      </c>
      <c r="L1032" s="4">
        <v>50000</v>
      </c>
      <c r="M1032" s="7">
        <f t="shared" si="83"/>
        <v>84200</v>
      </c>
      <c r="N1032" s="2" t="s">
        <v>22</v>
      </c>
      <c r="O1032" t="s">
        <v>23</v>
      </c>
      <c r="P1032" s="2" t="s">
        <v>2368</v>
      </c>
      <c r="Q1032" s="2">
        <v>3</v>
      </c>
      <c r="R1032" s="2" t="s">
        <v>24</v>
      </c>
      <c r="S1032" t="str">
        <f t="shared" si="84"/>
        <v>Fri</v>
      </c>
      <c r="T1032" t="str">
        <f>VLOOKUP(A1032,Status!$A$2:$B$1867,2,FALSE)</f>
        <v>Completed</v>
      </c>
    </row>
    <row r="1033" spans="1:20" x14ac:dyDescent="0.3">
      <c r="A1033" s="2" t="s">
        <v>1412</v>
      </c>
      <c r="B1033" s="3">
        <v>45863.460324074083</v>
      </c>
      <c r="C1033" s="2" t="s">
        <v>1327</v>
      </c>
      <c r="D1033" s="2" t="s">
        <v>88</v>
      </c>
      <c r="E1033" s="2" t="s">
        <v>21</v>
      </c>
      <c r="F1033" s="4">
        <v>10000</v>
      </c>
      <c r="G1033" s="5">
        <v>2.9</v>
      </c>
      <c r="H1033" s="6">
        <v>5</v>
      </c>
      <c r="I1033" s="7">
        <f t="shared" si="80"/>
        <v>29000</v>
      </c>
      <c r="J1033" s="7">
        <f t="shared" si="81"/>
        <v>1450</v>
      </c>
      <c r="K1033" s="7">
        <f t="shared" si="82"/>
        <v>27550</v>
      </c>
      <c r="L1033" s="4">
        <v>49000</v>
      </c>
      <c r="M1033" s="7">
        <f t="shared" si="83"/>
        <v>76550</v>
      </c>
      <c r="N1033" s="2" t="s">
        <v>34</v>
      </c>
      <c r="O1033" t="s">
        <v>70</v>
      </c>
      <c r="P1033" s="2" t="s">
        <v>2371</v>
      </c>
      <c r="Q1033" s="2">
        <v>4</v>
      </c>
      <c r="R1033" s="2" t="s">
        <v>35</v>
      </c>
      <c r="S1033" t="str">
        <f t="shared" si="84"/>
        <v>Fri</v>
      </c>
      <c r="T1033" t="str">
        <f>VLOOKUP(A1033,Status!$A$2:$B$1867,2,FALSE)</f>
        <v>Returned</v>
      </c>
    </row>
    <row r="1034" spans="1:20" x14ac:dyDescent="0.3">
      <c r="A1034" s="2" t="s">
        <v>1413</v>
      </c>
      <c r="B1034" s="3">
        <v>45863.491620370369</v>
      </c>
      <c r="C1034" s="2" t="s">
        <v>221</v>
      </c>
      <c r="D1034" s="2" t="s">
        <v>186</v>
      </c>
      <c r="E1034" s="2" t="s">
        <v>21</v>
      </c>
      <c r="F1034" s="4">
        <v>10000</v>
      </c>
      <c r="G1034" s="5">
        <v>2.8</v>
      </c>
      <c r="H1034" s="6">
        <v>5</v>
      </c>
      <c r="I1034" s="7">
        <f t="shared" si="80"/>
        <v>28000</v>
      </c>
      <c r="J1034" s="7">
        <f t="shared" si="81"/>
        <v>1400</v>
      </c>
      <c r="K1034" s="7">
        <f t="shared" si="82"/>
        <v>26600</v>
      </c>
      <c r="L1034" s="4">
        <v>87000</v>
      </c>
      <c r="M1034" s="7">
        <f t="shared" si="83"/>
        <v>113600</v>
      </c>
      <c r="N1034" s="2" t="s">
        <v>59</v>
      </c>
      <c r="O1034" t="s">
        <v>23</v>
      </c>
      <c r="P1034" s="2" t="s">
        <v>2368</v>
      </c>
      <c r="Q1034" s="2">
        <v>4</v>
      </c>
      <c r="R1034" s="2" t="s">
        <v>24</v>
      </c>
      <c r="S1034" t="str">
        <f t="shared" si="84"/>
        <v>Fri</v>
      </c>
      <c r="T1034" t="str">
        <f>VLOOKUP(A1034,Status!$A$2:$B$1867,2,FALSE)</f>
        <v>Completed</v>
      </c>
    </row>
    <row r="1035" spans="1:20" x14ac:dyDescent="0.3">
      <c r="A1035" s="2" t="s">
        <v>1414</v>
      </c>
      <c r="B1035" s="3">
        <v>45863.500798611109</v>
      </c>
      <c r="C1035" s="2" t="s">
        <v>1415</v>
      </c>
      <c r="D1035" s="2" t="s">
        <v>287</v>
      </c>
      <c r="E1035" s="2" t="s">
        <v>36</v>
      </c>
      <c r="F1035" s="4">
        <v>13500</v>
      </c>
      <c r="G1035" s="5">
        <v>2.5</v>
      </c>
      <c r="H1035" s="6">
        <v>5</v>
      </c>
      <c r="I1035" s="7">
        <f t="shared" si="80"/>
        <v>33750</v>
      </c>
      <c r="J1035" s="7">
        <f t="shared" si="81"/>
        <v>1687.5</v>
      </c>
      <c r="K1035" s="7">
        <f t="shared" si="82"/>
        <v>32062.5</v>
      </c>
      <c r="L1035" s="4">
        <v>79000</v>
      </c>
      <c r="M1035" s="7">
        <f t="shared" si="83"/>
        <v>111062.5</v>
      </c>
      <c r="N1035" s="2" t="s">
        <v>29</v>
      </c>
      <c r="O1035" t="s">
        <v>23</v>
      </c>
      <c r="P1035" s="2" t="s">
        <v>2371</v>
      </c>
      <c r="Q1035" s="2">
        <v>3</v>
      </c>
      <c r="R1035" s="2" t="s">
        <v>24</v>
      </c>
      <c r="S1035" t="str">
        <f t="shared" si="84"/>
        <v>Fri</v>
      </c>
      <c r="T1035" t="str">
        <f>VLOOKUP(A1035,Status!$A$2:$B$1867,2,FALSE)</f>
        <v>Completed</v>
      </c>
    </row>
    <row r="1036" spans="1:20" x14ac:dyDescent="0.3">
      <c r="A1036" s="2" t="s">
        <v>1416</v>
      </c>
      <c r="B1036" s="3">
        <v>45863.501030092593</v>
      </c>
      <c r="C1036" s="2" t="s">
        <v>974</v>
      </c>
      <c r="D1036" s="2" t="s">
        <v>253</v>
      </c>
      <c r="E1036" s="2" t="s">
        <v>76</v>
      </c>
      <c r="F1036" s="4">
        <v>45000</v>
      </c>
      <c r="G1036" s="5">
        <v>1.5</v>
      </c>
      <c r="H1036" s="6">
        <v>5</v>
      </c>
      <c r="I1036" s="7">
        <f t="shared" si="80"/>
        <v>67500</v>
      </c>
      <c r="J1036" s="7">
        <f t="shared" si="81"/>
        <v>3375</v>
      </c>
      <c r="K1036" s="7">
        <f t="shared" si="82"/>
        <v>64125</v>
      </c>
      <c r="L1036" s="4">
        <v>18000</v>
      </c>
      <c r="M1036" s="7">
        <f t="shared" si="83"/>
        <v>82125</v>
      </c>
      <c r="N1036" s="2" t="s">
        <v>22</v>
      </c>
      <c r="O1036" t="s">
        <v>23</v>
      </c>
      <c r="P1036" s="2" t="s">
        <v>2371</v>
      </c>
      <c r="Q1036" s="2">
        <v>1</v>
      </c>
      <c r="R1036" s="2" t="s">
        <v>35</v>
      </c>
      <c r="S1036" t="str">
        <f t="shared" si="84"/>
        <v>Fri</v>
      </c>
      <c r="T1036" t="str">
        <f>VLOOKUP(A1036,Status!$A$2:$B$1867,2,FALSE)</f>
        <v>Completed</v>
      </c>
    </row>
    <row r="1037" spans="1:20" x14ac:dyDescent="0.3">
      <c r="A1037" s="2" t="s">
        <v>1417</v>
      </c>
      <c r="B1037" s="3">
        <v>45863.50577546296</v>
      </c>
      <c r="C1037" s="2" t="s">
        <v>52</v>
      </c>
      <c r="D1037" s="2" t="s">
        <v>53</v>
      </c>
      <c r="E1037" s="2" t="s">
        <v>58</v>
      </c>
      <c r="F1037" s="4">
        <v>17500</v>
      </c>
      <c r="G1037" s="5">
        <v>2.8</v>
      </c>
      <c r="H1037" s="6">
        <v>5</v>
      </c>
      <c r="I1037" s="7">
        <f t="shared" si="80"/>
        <v>49000</v>
      </c>
      <c r="J1037" s="7">
        <f t="shared" si="81"/>
        <v>2450</v>
      </c>
      <c r="K1037" s="7">
        <f t="shared" si="82"/>
        <v>46550</v>
      </c>
      <c r="L1037" s="4">
        <v>80000</v>
      </c>
      <c r="M1037" s="7">
        <f t="shared" si="83"/>
        <v>126550</v>
      </c>
      <c r="N1037" s="2" t="s">
        <v>29</v>
      </c>
      <c r="O1037" t="s">
        <v>23</v>
      </c>
      <c r="P1037" s="2" t="s">
        <v>2369</v>
      </c>
      <c r="Q1037" s="2">
        <v>1</v>
      </c>
      <c r="R1037" s="2" t="s">
        <v>24</v>
      </c>
      <c r="S1037" t="str">
        <f t="shared" si="84"/>
        <v>Fri</v>
      </c>
      <c r="T1037" t="str">
        <f>VLOOKUP(A1037,Status!$A$2:$B$1867,2,FALSE)</f>
        <v>Completed</v>
      </c>
    </row>
    <row r="1038" spans="1:20" x14ac:dyDescent="0.3">
      <c r="A1038" s="2" t="s">
        <v>1418</v>
      </c>
      <c r="B1038" s="3">
        <v>45863.528900462959</v>
      </c>
      <c r="C1038" s="2" t="s">
        <v>1308</v>
      </c>
      <c r="D1038" s="2" t="s">
        <v>106</v>
      </c>
      <c r="E1038" s="2" t="s">
        <v>21</v>
      </c>
      <c r="F1038" s="4">
        <v>10000</v>
      </c>
      <c r="G1038" s="5">
        <v>2.1</v>
      </c>
      <c r="H1038" s="6">
        <v>5</v>
      </c>
      <c r="I1038" s="7">
        <f t="shared" si="80"/>
        <v>21000</v>
      </c>
      <c r="J1038" s="7">
        <f t="shared" si="81"/>
        <v>1050</v>
      </c>
      <c r="K1038" s="7">
        <f t="shared" si="82"/>
        <v>19950</v>
      </c>
      <c r="L1038" s="4">
        <v>18000</v>
      </c>
      <c r="M1038" s="7">
        <f t="shared" si="83"/>
        <v>37950</v>
      </c>
      <c r="N1038" s="2" t="s">
        <v>59</v>
      </c>
      <c r="O1038" t="s">
        <v>23</v>
      </c>
      <c r="P1038" s="2" t="s">
        <v>2369</v>
      </c>
      <c r="Q1038" s="2">
        <v>3</v>
      </c>
      <c r="R1038" s="2" t="s">
        <v>35</v>
      </c>
      <c r="S1038" t="str">
        <f t="shared" si="84"/>
        <v>Fri</v>
      </c>
      <c r="T1038" t="str">
        <f>VLOOKUP(A1038,Status!$A$2:$B$1867,2,FALSE)</f>
        <v>Completed</v>
      </c>
    </row>
    <row r="1039" spans="1:20" x14ac:dyDescent="0.3">
      <c r="A1039" s="2" t="s">
        <v>1419</v>
      </c>
      <c r="B1039" s="3">
        <v>45863.565972222219</v>
      </c>
      <c r="C1039" s="2" t="s">
        <v>642</v>
      </c>
      <c r="D1039" s="2" t="s">
        <v>174</v>
      </c>
      <c r="E1039" s="2" t="s">
        <v>58</v>
      </c>
      <c r="F1039" s="4">
        <v>17500</v>
      </c>
      <c r="G1039" s="5">
        <v>1.6</v>
      </c>
      <c r="H1039" s="6">
        <v>5</v>
      </c>
      <c r="I1039" s="7">
        <f t="shared" si="80"/>
        <v>28000</v>
      </c>
      <c r="J1039" s="7">
        <f t="shared" si="81"/>
        <v>1400</v>
      </c>
      <c r="K1039" s="7">
        <f t="shared" si="82"/>
        <v>26600</v>
      </c>
      <c r="L1039" s="4">
        <v>48000</v>
      </c>
      <c r="M1039" s="7">
        <f t="shared" si="83"/>
        <v>74600</v>
      </c>
      <c r="N1039" s="2" t="s">
        <v>34</v>
      </c>
      <c r="O1039" t="s">
        <v>23</v>
      </c>
      <c r="P1039" s="2" t="s">
        <v>2368</v>
      </c>
      <c r="Q1039" s="2">
        <v>2</v>
      </c>
      <c r="R1039" s="2" t="s">
        <v>35</v>
      </c>
      <c r="S1039" t="str">
        <f t="shared" si="84"/>
        <v>Fri</v>
      </c>
      <c r="T1039" t="str">
        <f>VLOOKUP(A1039,Status!$A$2:$B$1867,2,FALSE)</f>
        <v>Completed</v>
      </c>
    </row>
    <row r="1040" spans="1:20" x14ac:dyDescent="0.3">
      <c r="A1040" s="2" t="s">
        <v>1420</v>
      </c>
      <c r="B1040" s="3">
        <v>45863.573993055557</v>
      </c>
      <c r="C1040" s="2" t="s">
        <v>153</v>
      </c>
      <c r="D1040" s="2" t="s">
        <v>154</v>
      </c>
      <c r="E1040" s="2" t="s">
        <v>171</v>
      </c>
      <c r="F1040" s="4">
        <v>12000</v>
      </c>
      <c r="G1040" s="5">
        <v>1.6</v>
      </c>
      <c r="H1040" s="6">
        <v>5</v>
      </c>
      <c r="I1040" s="7">
        <f t="shared" si="80"/>
        <v>19200</v>
      </c>
      <c r="J1040" s="7">
        <f t="shared" si="81"/>
        <v>960</v>
      </c>
      <c r="K1040" s="7">
        <f t="shared" si="82"/>
        <v>18240</v>
      </c>
      <c r="L1040" s="4">
        <v>50000</v>
      </c>
      <c r="M1040" s="7">
        <f t="shared" si="83"/>
        <v>68240</v>
      </c>
      <c r="N1040" s="2" t="s">
        <v>29</v>
      </c>
      <c r="O1040" t="s">
        <v>23</v>
      </c>
      <c r="P1040" s="2" t="s">
        <v>2366</v>
      </c>
      <c r="Q1040" s="2">
        <v>1</v>
      </c>
      <c r="R1040" s="2" t="s">
        <v>24</v>
      </c>
      <c r="S1040" t="str">
        <f t="shared" si="84"/>
        <v>Fri</v>
      </c>
      <c r="T1040" t="str">
        <f>VLOOKUP(A1040,Status!$A$2:$B$1867,2,FALSE)</f>
        <v>Completed</v>
      </c>
    </row>
    <row r="1041" spans="1:20" x14ac:dyDescent="0.3">
      <c r="A1041" s="2" t="s">
        <v>1421</v>
      </c>
      <c r="B1041" s="3">
        <v>45863.605949074074</v>
      </c>
      <c r="C1041" s="2" t="s">
        <v>206</v>
      </c>
      <c r="D1041" s="2" t="s">
        <v>124</v>
      </c>
      <c r="E1041" s="2" t="s">
        <v>21</v>
      </c>
      <c r="F1041" s="4">
        <v>10000</v>
      </c>
      <c r="G1041" s="5">
        <v>1.5</v>
      </c>
      <c r="H1041" s="6">
        <v>5</v>
      </c>
      <c r="I1041" s="7">
        <f t="shared" si="80"/>
        <v>15000</v>
      </c>
      <c r="J1041" s="7">
        <f t="shared" si="81"/>
        <v>750</v>
      </c>
      <c r="K1041" s="7">
        <f t="shared" si="82"/>
        <v>14250</v>
      </c>
      <c r="L1041" s="4">
        <v>59000</v>
      </c>
      <c r="M1041" s="7">
        <f t="shared" si="83"/>
        <v>73250</v>
      </c>
      <c r="N1041" s="2" t="s">
        <v>59</v>
      </c>
      <c r="O1041" t="s">
        <v>23</v>
      </c>
      <c r="P1041" s="2" t="s">
        <v>2367</v>
      </c>
      <c r="Q1041" s="2">
        <v>1</v>
      </c>
      <c r="R1041" s="2" t="s">
        <v>24</v>
      </c>
      <c r="S1041" t="str">
        <f t="shared" si="84"/>
        <v>Fri</v>
      </c>
      <c r="T1041" t="str">
        <f>VLOOKUP(A1041,Status!$A$2:$B$1867,2,FALSE)</f>
        <v>Completed</v>
      </c>
    </row>
    <row r="1042" spans="1:20" x14ac:dyDescent="0.3">
      <c r="A1042" s="2" t="s">
        <v>1422</v>
      </c>
      <c r="B1042" s="3">
        <v>45863.617893518523</v>
      </c>
      <c r="C1042" s="2" t="s">
        <v>87</v>
      </c>
      <c r="D1042" s="2" t="s">
        <v>88</v>
      </c>
      <c r="E1042" s="2" t="s">
        <v>28</v>
      </c>
      <c r="F1042" s="4">
        <v>15000</v>
      </c>
      <c r="G1042" s="5">
        <v>1.3</v>
      </c>
      <c r="H1042" s="6">
        <v>5</v>
      </c>
      <c r="I1042" s="7">
        <f t="shared" si="80"/>
        <v>19500</v>
      </c>
      <c r="J1042" s="7">
        <f t="shared" si="81"/>
        <v>975</v>
      </c>
      <c r="K1042" s="7">
        <f t="shared" si="82"/>
        <v>18525</v>
      </c>
      <c r="L1042" s="4">
        <v>49000</v>
      </c>
      <c r="M1042" s="7">
        <f t="shared" si="83"/>
        <v>67525</v>
      </c>
      <c r="N1042" s="2" t="s">
        <v>34</v>
      </c>
      <c r="O1042" t="s">
        <v>23</v>
      </c>
      <c r="P1042" s="2" t="s">
        <v>2367</v>
      </c>
      <c r="Q1042" s="2">
        <v>1</v>
      </c>
      <c r="R1042" s="2" t="s">
        <v>24</v>
      </c>
      <c r="S1042" t="str">
        <f t="shared" si="84"/>
        <v>Fri</v>
      </c>
      <c r="T1042" t="str">
        <f>VLOOKUP(A1042,Status!$A$2:$B$1867,2,FALSE)</f>
        <v>Completed</v>
      </c>
    </row>
    <row r="1043" spans="1:20" x14ac:dyDescent="0.3">
      <c r="A1043" s="2" t="s">
        <v>1423</v>
      </c>
      <c r="B1043" s="3">
        <v>45863.627372685187</v>
      </c>
      <c r="C1043" s="2" t="s">
        <v>1121</v>
      </c>
      <c r="D1043" s="2" t="s">
        <v>115</v>
      </c>
      <c r="E1043" s="2" t="s">
        <v>54</v>
      </c>
      <c r="F1043" s="4">
        <v>14000</v>
      </c>
      <c r="G1043" s="5">
        <v>0.6</v>
      </c>
      <c r="H1043" s="6">
        <v>5</v>
      </c>
      <c r="I1043" s="7">
        <f t="shared" si="80"/>
        <v>8400</v>
      </c>
      <c r="J1043" s="7">
        <f t="shared" si="81"/>
        <v>420</v>
      </c>
      <c r="K1043" s="7">
        <f t="shared" si="82"/>
        <v>7980</v>
      </c>
      <c r="L1043" s="4">
        <v>78000</v>
      </c>
      <c r="M1043" s="7">
        <f t="shared" si="83"/>
        <v>85980</v>
      </c>
      <c r="N1043" s="2" t="s">
        <v>29</v>
      </c>
      <c r="O1043" t="s">
        <v>116</v>
      </c>
      <c r="P1043" s="2" t="s">
        <v>2367</v>
      </c>
      <c r="Q1043" s="2">
        <v>4</v>
      </c>
      <c r="R1043" s="2" t="s">
        <v>24</v>
      </c>
      <c r="S1043" t="str">
        <f t="shared" si="84"/>
        <v>Fri</v>
      </c>
      <c r="T1043" t="str">
        <f>VLOOKUP(A1043,Status!$A$2:$B$1867,2,FALSE)</f>
        <v>Cancelled</v>
      </c>
    </row>
    <row r="1044" spans="1:20" x14ac:dyDescent="0.3">
      <c r="A1044" s="2" t="s">
        <v>1424</v>
      </c>
      <c r="B1044" s="3">
        <v>45863.634780092587</v>
      </c>
      <c r="C1044" s="2" t="s">
        <v>960</v>
      </c>
      <c r="D1044" s="2" t="s">
        <v>168</v>
      </c>
      <c r="E1044" s="2" t="s">
        <v>28</v>
      </c>
      <c r="F1044" s="4">
        <v>15000</v>
      </c>
      <c r="G1044" s="5">
        <v>0.7</v>
      </c>
      <c r="H1044" s="6">
        <v>5</v>
      </c>
      <c r="I1044" s="7">
        <f t="shared" si="80"/>
        <v>10500</v>
      </c>
      <c r="J1044" s="7">
        <f t="shared" si="81"/>
        <v>525</v>
      </c>
      <c r="K1044" s="7">
        <f t="shared" si="82"/>
        <v>9975</v>
      </c>
      <c r="L1044" s="4">
        <v>56000</v>
      </c>
      <c r="M1044" s="7">
        <f t="shared" si="83"/>
        <v>65975</v>
      </c>
      <c r="N1044" s="2" t="s">
        <v>59</v>
      </c>
      <c r="O1044" t="s">
        <v>70</v>
      </c>
      <c r="P1044" s="2" t="s">
        <v>2367</v>
      </c>
      <c r="Q1044" s="2">
        <v>1</v>
      </c>
      <c r="R1044" s="2" t="s">
        <v>24</v>
      </c>
      <c r="S1044" t="str">
        <f t="shared" si="84"/>
        <v>Fri</v>
      </c>
      <c r="T1044" t="str">
        <f>VLOOKUP(A1044,Status!$A$2:$B$1867,2,FALSE)</f>
        <v>Returned</v>
      </c>
    </row>
    <row r="1045" spans="1:20" x14ac:dyDescent="0.3">
      <c r="A1045" s="2" t="s">
        <v>1425</v>
      </c>
      <c r="B1045" s="3">
        <v>45863.686099537037</v>
      </c>
      <c r="C1045" s="2" t="s">
        <v>974</v>
      </c>
      <c r="D1045" s="2" t="s">
        <v>253</v>
      </c>
      <c r="E1045" s="2" t="s">
        <v>76</v>
      </c>
      <c r="F1045" s="4">
        <v>45000</v>
      </c>
      <c r="G1045" s="5">
        <v>0.6</v>
      </c>
      <c r="H1045" s="6">
        <v>5</v>
      </c>
      <c r="I1045" s="7">
        <f t="shared" si="80"/>
        <v>27000</v>
      </c>
      <c r="J1045" s="7">
        <f t="shared" si="81"/>
        <v>1350</v>
      </c>
      <c r="K1045" s="7">
        <f t="shared" si="82"/>
        <v>25650</v>
      </c>
      <c r="L1045" s="4">
        <v>18000</v>
      </c>
      <c r="M1045" s="7">
        <f t="shared" si="83"/>
        <v>43650</v>
      </c>
      <c r="N1045" s="2" t="s">
        <v>59</v>
      </c>
      <c r="O1045" t="s">
        <v>23</v>
      </c>
      <c r="P1045" s="2" t="s">
        <v>2368</v>
      </c>
      <c r="Q1045" s="2">
        <v>1</v>
      </c>
      <c r="R1045" s="2" t="s">
        <v>35</v>
      </c>
      <c r="S1045" t="str">
        <f t="shared" si="84"/>
        <v>Fri</v>
      </c>
      <c r="T1045" t="str">
        <f>VLOOKUP(A1045,Status!$A$2:$B$1867,2,FALSE)</f>
        <v>Completed</v>
      </c>
    </row>
    <row r="1046" spans="1:20" x14ac:dyDescent="0.3">
      <c r="A1046" s="2" t="s">
        <v>1426</v>
      </c>
      <c r="B1046" s="3">
        <v>45863.700879629629</v>
      </c>
      <c r="C1046" s="2" t="s">
        <v>1427</v>
      </c>
      <c r="D1046" s="2" t="s">
        <v>112</v>
      </c>
      <c r="E1046" s="2" t="s">
        <v>58</v>
      </c>
      <c r="F1046" s="4">
        <v>17500</v>
      </c>
      <c r="G1046" s="5">
        <v>1.2</v>
      </c>
      <c r="H1046" s="6">
        <v>5</v>
      </c>
      <c r="I1046" s="7">
        <f t="shared" si="80"/>
        <v>21000</v>
      </c>
      <c r="J1046" s="7">
        <f t="shared" si="81"/>
        <v>1050</v>
      </c>
      <c r="K1046" s="7">
        <f t="shared" si="82"/>
        <v>19950</v>
      </c>
      <c r="L1046" s="4">
        <v>0</v>
      </c>
      <c r="M1046" s="7">
        <f t="shared" si="83"/>
        <v>19950</v>
      </c>
      <c r="N1046" s="2" t="s">
        <v>59</v>
      </c>
      <c r="O1046" t="s">
        <v>23</v>
      </c>
      <c r="P1046" s="2" t="s">
        <v>2369</v>
      </c>
      <c r="Q1046" s="2">
        <v>2</v>
      </c>
      <c r="R1046" s="2" t="s">
        <v>24</v>
      </c>
      <c r="S1046" t="str">
        <f t="shared" si="84"/>
        <v>Fri</v>
      </c>
      <c r="T1046" t="str">
        <f>VLOOKUP(A1046,Status!$A$2:$B$1867,2,FALSE)</f>
        <v>Completed</v>
      </c>
    </row>
    <row r="1047" spans="1:20" x14ac:dyDescent="0.3">
      <c r="A1047" s="2" t="s">
        <v>1428</v>
      </c>
      <c r="B1047" s="3">
        <v>45863.748182870368</v>
      </c>
      <c r="C1047" s="2" t="s">
        <v>446</v>
      </c>
      <c r="D1047" s="2" t="s">
        <v>32</v>
      </c>
      <c r="E1047" s="2" t="s">
        <v>171</v>
      </c>
      <c r="F1047" s="4">
        <v>12000</v>
      </c>
      <c r="G1047" s="5">
        <v>1.5</v>
      </c>
      <c r="H1047" s="6">
        <v>5</v>
      </c>
      <c r="I1047" s="7">
        <f t="shared" si="80"/>
        <v>18000</v>
      </c>
      <c r="J1047" s="7">
        <f t="shared" si="81"/>
        <v>900</v>
      </c>
      <c r="K1047" s="7">
        <f t="shared" si="82"/>
        <v>17100</v>
      </c>
      <c r="L1047" s="4">
        <v>76000</v>
      </c>
      <c r="M1047" s="7">
        <f t="shared" si="83"/>
        <v>93100</v>
      </c>
      <c r="N1047" s="2" t="s">
        <v>59</v>
      </c>
      <c r="O1047" t="s">
        <v>23</v>
      </c>
      <c r="P1047" s="2" t="s">
        <v>2367</v>
      </c>
      <c r="Q1047" s="2">
        <v>1</v>
      </c>
      <c r="R1047" s="2" t="s">
        <v>24</v>
      </c>
      <c r="S1047" t="str">
        <f t="shared" si="84"/>
        <v>Fri</v>
      </c>
      <c r="T1047" t="str">
        <f>VLOOKUP(A1047,Status!$A$2:$B$1867,2,FALSE)</f>
        <v>Completed</v>
      </c>
    </row>
    <row r="1048" spans="1:20" x14ac:dyDescent="0.3">
      <c r="A1048" s="2" t="s">
        <v>1429</v>
      </c>
      <c r="B1048" s="3">
        <v>45863.833101851851</v>
      </c>
      <c r="C1048" s="2" t="s">
        <v>298</v>
      </c>
      <c r="D1048" s="2" t="s">
        <v>65</v>
      </c>
      <c r="E1048" s="2" t="s">
        <v>191</v>
      </c>
      <c r="F1048" s="4">
        <v>15500</v>
      </c>
      <c r="G1048" s="5">
        <v>0.4</v>
      </c>
      <c r="H1048" s="6">
        <v>5</v>
      </c>
      <c r="I1048" s="7">
        <f t="shared" si="80"/>
        <v>6200</v>
      </c>
      <c r="J1048" s="7">
        <f t="shared" si="81"/>
        <v>310</v>
      </c>
      <c r="K1048" s="7">
        <f t="shared" si="82"/>
        <v>5890</v>
      </c>
      <c r="L1048" s="4">
        <v>89000</v>
      </c>
      <c r="M1048" s="7">
        <f t="shared" si="83"/>
        <v>94890</v>
      </c>
      <c r="N1048" s="2" t="s">
        <v>22</v>
      </c>
      <c r="O1048" t="s">
        <v>23</v>
      </c>
      <c r="P1048" s="2" t="s">
        <v>2366</v>
      </c>
      <c r="Q1048" s="2">
        <v>5</v>
      </c>
      <c r="R1048" s="2" t="s">
        <v>24</v>
      </c>
      <c r="S1048" t="str">
        <f t="shared" si="84"/>
        <v>Fri</v>
      </c>
      <c r="T1048" t="str">
        <f>VLOOKUP(A1048,Status!$A$2:$B$1867,2,FALSE)</f>
        <v>Completed</v>
      </c>
    </row>
    <row r="1049" spans="1:20" x14ac:dyDescent="0.3">
      <c r="A1049" s="2" t="s">
        <v>1430</v>
      </c>
      <c r="B1049" s="3">
        <v>45863.85255787037</v>
      </c>
      <c r="C1049" s="2" t="s">
        <v>868</v>
      </c>
      <c r="D1049" s="2" t="s">
        <v>99</v>
      </c>
      <c r="E1049" s="2" t="s">
        <v>21</v>
      </c>
      <c r="F1049" s="4">
        <v>10000</v>
      </c>
      <c r="G1049" s="5">
        <v>2.4</v>
      </c>
      <c r="H1049" s="6">
        <v>5</v>
      </c>
      <c r="I1049" s="7">
        <f t="shared" si="80"/>
        <v>24000</v>
      </c>
      <c r="J1049" s="7">
        <f t="shared" si="81"/>
        <v>1200</v>
      </c>
      <c r="K1049" s="7">
        <f t="shared" si="82"/>
        <v>22800</v>
      </c>
      <c r="L1049" s="4">
        <v>97000</v>
      </c>
      <c r="M1049" s="7">
        <f t="shared" si="83"/>
        <v>119800</v>
      </c>
      <c r="N1049" s="2" t="s">
        <v>29</v>
      </c>
      <c r="O1049" t="s">
        <v>116</v>
      </c>
      <c r="P1049" s="2" t="s">
        <v>2368</v>
      </c>
      <c r="Q1049" s="2">
        <v>1</v>
      </c>
      <c r="R1049" s="2" t="s">
        <v>24</v>
      </c>
      <c r="S1049" t="str">
        <f t="shared" si="84"/>
        <v>Fri</v>
      </c>
      <c r="T1049" t="str">
        <f>VLOOKUP(A1049,Status!$A$2:$B$1867,2,FALSE)</f>
        <v>Cancelled</v>
      </c>
    </row>
    <row r="1050" spans="1:20" x14ac:dyDescent="0.3">
      <c r="A1050" s="2" t="s">
        <v>1431</v>
      </c>
      <c r="B1050" s="3">
        <v>45863.865231481483</v>
      </c>
      <c r="C1050" s="2" t="s">
        <v>587</v>
      </c>
      <c r="D1050" s="2" t="s">
        <v>65</v>
      </c>
      <c r="E1050" s="2" t="s">
        <v>21</v>
      </c>
      <c r="F1050" s="4">
        <v>10000</v>
      </c>
      <c r="G1050" s="5">
        <v>3</v>
      </c>
      <c r="H1050" s="6">
        <v>5</v>
      </c>
      <c r="I1050" s="7">
        <f t="shared" si="80"/>
        <v>30000</v>
      </c>
      <c r="J1050" s="7">
        <f t="shared" si="81"/>
        <v>1500</v>
      </c>
      <c r="K1050" s="7">
        <f t="shared" si="82"/>
        <v>28500</v>
      </c>
      <c r="L1050" s="4">
        <v>89000</v>
      </c>
      <c r="M1050" s="7">
        <f t="shared" si="83"/>
        <v>117500</v>
      </c>
      <c r="N1050" s="2" t="s">
        <v>22</v>
      </c>
      <c r="O1050" t="s">
        <v>23</v>
      </c>
      <c r="P1050" s="2" t="s">
        <v>2371</v>
      </c>
      <c r="Q1050" s="2">
        <v>4</v>
      </c>
      <c r="R1050" s="2" t="s">
        <v>24</v>
      </c>
      <c r="S1050" t="str">
        <f t="shared" si="84"/>
        <v>Fri</v>
      </c>
      <c r="T1050" t="str">
        <f>VLOOKUP(A1050,Status!$A$2:$B$1867,2,FALSE)</f>
        <v>Completed</v>
      </c>
    </row>
    <row r="1051" spans="1:20" x14ac:dyDescent="0.3">
      <c r="A1051" s="2" t="s">
        <v>1432</v>
      </c>
      <c r="B1051" s="3">
        <v>45863.872175925928</v>
      </c>
      <c r="C1051" s="2" t="s">
        <v>1228</v>
      </c>
      <c r="D1051" s="2" t="s">
        <v>85</v>
      </c>
      <c r="E1051" s="2" t="s">
        <v>76</v>
      </c>
      <c r="F1051" s="4">
        <v>45000</v>
      </c>
      <c r="G1051" s="5">
        <v>0.1</v>
      </c>
      <c r="H1051" s="6">
        <v>5</v>
      </c>
      <c r="I1051" s="7">
        <f t="shared" si="80"/>
        <v>4500</v>
      </c>
      <c r="J1051" s="7">
        <f t="shared" si="81"/>
        <v>225</v>
      </c>
      <c r="K1051" s="7">
        <f t="shared" si="82"/>
        <v>4275</v>
      </c>
      <c r="L1051" s="4">
        <v>30000</v>
      </c>
      <c r="M1051" s="7">
        <f t="shared" si="83"/>
        <v>34275</v>
      </c>
      <c r="N1051" s="2" t="s">
        <v>22</v>
      </c>
      <c r="O1051" t="s">
        <v>23</v>
      </c>
      <c r="P1051" s="2" t="s">
        <v>2369</v>
      </c>
      <c r="Q1051" s="2">
        <v>4</v>
      </c>
      <c r="R1051" s="2" t="s">
        <v>24</v>
      </c>
      <c r="S1051" t="str">
        <f t="shared" si="84"/>
        <v>Fri</v>
      </c>
      <c r="T1051" t="str">
        <f>VLOOKUP(A1051,Status!$A$2:$B$1867,2,FALSE)</f>
        <v>Completed</v>
      </c>
    </row>
    <row r="1052" spans="1:20" x14ac:dyDescent="0.3">
      <c r="A1052" s="2" t="s">
        <v>1433</v>
      </c>
      <c r="B1052" s="3">
        <v>45864.002418981479</v>
      </c>
      <c r="C1052" s="2" t="s">
        <v>717</v>
      </c>
      <c r="D1052" s="2" t="s">
        <v>49</v>
      </c>
      <c r="E1052" s="2" t="s">
        <v>100</v>
      </c>
      <c r="F1052" s="4">
        <v>10000</v>
      </c>
      <c r="G1052" s="5">
        <v>0.3</v>
      </c>
      <c r="H1052" s="6">
        <v>0</v>
      </c>
      <c r="I1052" s="7">
        <f t="shared" si="80"/>
        <v>3000</v>
      </c>
      <c r="J1052" s="7">
        <f t="shared" si="81"/>
        <v>0</v>
      </c>
      <c r="K1052" s="7">
        <f t="shared" si="82"/>
        <v>3000</v>
      </c>
      <c r="L1052" s="4">
        <v>18000</v>
      </c>
      <c r="M1052" s="7">
        <f t="shared" si="83"/>
        <v>21000</v>
      </c>
      <c r="N1052" s="2" t="s">
        <v>29</v>
      </c>
      <c r="O1052" t="s">
        <v>23</v>
      </c>
      <c r="P1052" s="2" t="s">
        <v>2371</v>
      </c>
      <c r="Q1052" s="2">
        <v>3</v>
      </c>
      <c r="R1052" s="2" t="s">
        <v>35</v>
      </c>
      <c r="S1052" t="str">
        <f t="shared" si="84"/>
        <v>Sat</v>
      </c>
      <c r="T1052" t="str">
        <f>VLOOKUP(A1052,Status!$A$2:$B$1867,2,FALSE)</f>
        <v>Completed</v>
      </c>
    </row>
    <row r="1053" spans="1:20" x14ac:dyDescent="0.3">
      <c r="A1053" s="2" t="s">
        <v>1434</v>
      </c>
      <c r="B1053" s="3">
        <v>45864.045543981483</v>
      </c>
      <c r="C1053" s="2" t="s">
        <v>521</v>
      </c>
      <c r="D1053" s="2" t="s">
        <v>141</v>
      </c>
      <c r="E1053" s="2" t="s">
        <v>81</v>
      </c>
      <c r="F1053" s="4">
        <v>15000</v>
      </c>
      <c r="G1053" s="5">
        <v>1.5</v>
      </c>
      <c r="H1053" s="6">
        <v>0</v>
      </c>
      <c r="I1053" s="7">
        <f t="shared" si="80"/>
        <v>22500</v>
      </c>
      <c r="J1053" s="7">
        <f t="shared" si="81"/>
        <v>0</v>
      </c>
      <c r="K1053" s="7">
        <f t="shared" si="82"/>
        <v>22500</v>
      </c>
      <c r="L1053" s="4">
        <v>55000</v>
      </c>
      <c r="M1053" s="7">
        <f t="shared" si="83"/>
        <v>77500</v>
      </c>
      <c r="N1053" s="2" t="s">
        <v>29</v>
      </c>
      <c r="O1053" t="s">
        <v>23</v>
      </c>
      <c r="P1053" s="2" t="s">
        <v>2368</v>
      </c>
      <c r="Q1053" s="2">
        <v>2</v>
      </c>
      <c r="R1053" s="2" t="s">
        <v>24</v>
      </c>
      <c r="S1053" t="str">
        <f t="shared" si="84"/>
        <v>Sat</v>
      </c>
      <c r="T1053" t="str">
        <f>VLOOKUP(A1053,Status!$A$2:$B$1867,2,FALSE)</f>
        <v>Completed</v>
      </c>
    </row>
    <row r="1054" spans="1:20" x14ac:dyDescent="0.3">
      <c r="A1054" s="2" t="s">
        <v>1434</v>
      </c>
      <c r="B1054" s="3">
        <v>45864.045543981483</v>
      </c>
      <c r="C1054" s="2" t="s">
        <v>521</v>
      </c>
      <c r="D1054" s="2" t="s">
        <v>141</v>
      </c>
      <c r="E1054" s="2" t="s">
        <v>28</v>
      </c>
      <c r="F1054" s="4">
        <v>15000</v>
      </c>
      <c r="G1054" s="5">
        <v>0.2</v>
      </c>
      <c r="H1054" s="6">
        <v>0</v>
      </c>
      <c r="I1054" s="7">
        <f t="shared" si="80"/>
        <v>3000</v>
      </c>
      <c r="J1054" s="7">
        <f t="shared" si="81"/>
        <v>0</v>
      </c>
      <c r="K1054" s="7">
        <f t="shared" si="82"/>
        <v>3000</v>
      </c>
      <c r="L1054" s="4">
        <v>0</v>
      </c>
      <c r="M1054" s="7">
        <f t="shared" si="83"/>
        <v>3000</v>
      </c>
      <c r="N1054" s="2" t="s">
        <v>29</v>
      </c>
      <c r="O1054" t="s">
        <v>23</v>
      </c>
      <c r="P1054" s="2" t="s">
        <v>2368</v>
      </c>
      <c r="Q1054" s="2">
        <v>2</v>
      </c>
      <c r="R1054" s="2" t="s">
        <v>24</v>
      </c>
      <c r="S1054" t="str">
        <f t="shared" si="84"/>
        <v>Sat</v>
      </c>
      <c r="T1054" t="str">
        <f>VLOOKUP(A1054,Status!$A$2:$B$1867,2,FALSE)</f>
        <v>Completed</v>
      </c>
    </row>
    <row r="1055" spans="1:20" x14ac:dyDescent="0.3">
      <c r="A1055" s="2" t="s">
        <v>1435</v>
      </c>
      <c r="B1055" s="3">
        <v>45864.079097222217</v>
      </c>
      <c r="C1055" s="2" t="s">
        <v>1436</v>
      </c>
      <c r="D1055" s="2" t="s">
        <v>287</v>
      </c>
      <c r="E1055" s="2" t="s">
        <v>36</v>
      </c>
      <c r="F1055" s="4">
        <v>13500</v>
      </c>
      <c r="G1055" s="5">
        <v>1.7</v>
      </c>
      <c r="H1055" s="6">
        <v>0</v>
      </c>
      <c r="I1055" s="7">
        <f t="shared" si="80"/>
        <v>22950</v>
      </c>
      <c r="J1055" s="7">
        <f t="shared" si="81"/>
        <v>0</v>
      </c>
      <c r="K1055" s="7">
        <f t="shared" si="82"/>
        <v>22950</v>
      </c>
      <c r="L1055" s="4">
        <v>79000</v>
      </c>
      <c r="M1055" s="7">
        <f t="shared" si="83"/>
        <v>101950</v>
      </c>
      <c r="N1055" s="2" t="s">
        <v>29</v>
      </c>
      <c r="O1055" t="s">
        <v>23</v>
      </c>
      <c r="P1055" s="2" t="s">
        <v>2367</v>
      </c>
      <c r="Q1055" s="2">
        <v>2</v>
      </c>
      <c r="R1055" s="2" t="s">
        <v>35</v>
      </c>
      <c r="S1055" t="str">
        <f t="shared" si="84"/>
        <v>Sat</v>
      </c>
      <c r="T1055" t="str">
        <f>VLOOKUP(A1055,Status!$A$2:$B$1867,2,FALSE)</f>
        <v>Completed</v>
      </c>
    </row>
    <row r="1056" spans="1:20" x14ac:dyDescent="0.3">
      <c r="A1056" s="2" t="s">
        <v>1437</v>
      </c>
      <c r="B1056" s="3">
        <v>45864.137175925927</v>
      </c>
      <c r="C1056" s="2" t="s">
        <v>376</v>
      </c>
      <c r="D1056" s="2" t="s">
        <v>366</v>
      </c>
      <c r="E1056" s="2" t="s">
        <v>81</v>
      </c>
      <c r="F1056" s="4">
        <v>15000</v>
      </c>
      <c r="G1056" s="5">
        <v>1.9</v>
      </c>
      <c r="H1056" s="6">
        <v>0</v>
      </c>
      <c r="I1056" s="7">
        <f t="shared" si="80"/>
        <v>28500</v>
      </c>
      <c r="J1056" s="7">
        <f t="shared" si="81"/>
        <v>0</v>
      </c>
      <c r="K1056" s="7">
        <f t="shared" si="82"/>
        <v>28500</v>
      </c>
      <c r="L1056" s="4">
        <v>21000</v>
      </c>
      <c r="M1056" s="7">
        <f t="shared" si="83"/>
        <v>49500</v>
      </c>
      <c r="N1056" s="2" t="s">
        <v>34</v>
      </c>
      <c r="O1056" t="s">
        <v>23</v>
      </c>
      <c r="P1056" s="2" t="s">
        <v>2369</v>
      </c>
      <c r="Q1056" s="2">
        <v>2</v>
      </c>
      <c r="R1056" s="2" t="s">
        <v>24</v>
      </c>
      <c r="S1056" t="str">
        <f t="shared" si="84"/>
        <v>Sat</v>
      </c>
      <c r="T1056" t="str">
        <f>VLOOKUP(A1056,Status!$A$2:$B$1867,2,FALSE)</f>
        <v>Completed</v>
      </c>
    </row>
    <row r="1057" spans="1:20" x14ac:dyDescent="0.3">
      <c r="A1057" s="2" t="s">
        <v>1438</v>
      </c>
      <c r="B1057" s="3">
        <v>45864.360995370371</v>
      </c>
      <c r="C1057" s="2" t="s">
        <v>38</v>
      </c>
      <c r="D1057" s="2" t="s">
        <v>27</v>
      </c>
      <c r="E1057" s="2" t="s">
        <v>66</v>
      </c>
      <c r="F1057" s="4">
        <v>46000</v>
      </c>
      <c r="G1057" s="5">
        <v>0.5</v>
      </c>
      <c r="H1057" s="6">
        <v>0</v>
      </c>
      <c r="I1057" s="7">
        <f t="shared" si="80"/>
        <v>23000</v>
      </c>
      <c r="J1057" s="7">
        <f t="shared" si="81"/>
        <v>0</v>
      </c>
      <c r="K1057" s="7">
        <f t="shared" si="82"/>
        <v>23000</v>
      </c>
      <c r="L1057" s="4">
        <v>17000</v>
      </c>
      <c r="M1057" s="7">
        <f t="shared" si="83"/>
        <v>40000</v>
      </c>
      <c r="N1057" s="2" t="s">
        <v>59</v>
      </c>
      <c r="O1057" t="s">
        <v>23</v>
      </c>
      <c r="P1057" s="2" t="s">
        <v>2366</v>
      </c>
      <c r="Q1057" s="2">
        <v>1</v>
      </c>
      <c r="R1057" s="2" t="s">
        <v>24</v>
      </c>
      <c r="S1057" t="str">
        <f t="shared" si="84"/>
        <v>Sat</v>
      </c>
      <c r="T1057" t="str">
        <f>VLOOKUP(A1057,Status!$A$2:$B$1867,2,FALSE)</f>
        <v>Completed</v>
      </c>
    </row>
    <row r="1058" spans="1:20" x14ac:dyDescent="0.3">
      <c r="A1058" s="2" t="s">
        <v>1439</v>
      </c>
      <c r="B1058" s="3">
        <v>45864.364664351851</v>
      </c>
      <c r="C1058" s="2" t="s">
        <v>479</v>
      </c>
      <c r="D1058" s="2" t="s">
        <v>45</v>
      </c>
      <c r="E1058" s="2" t="s">
        <v>76</v>
      </c>
      <c r="F1058" s="4">
        <v>45000</v>
      </c>
      <c r="G1058" s="5">
        <v>0.7</v>
      </c>
      <c r="H1058" s="6">
        <v>0</v>
      </c>
      <c r="I1058" s="7">
        <f t="shared" si="80"/>
        <v>31499.999999999996</v>
      </c>
      <c r="J1058" s="7">
        <f t="shared" si="81"/>
        <v>0</v>
      </c>
      <c r="K1058" s="7">
        <f t="shared" si="82"/>
        <v>31499.999999999996</v>
      </c>
      <c r="L1058" s="4">
        <v>43000</v>
      </c>
      <c r="M1058" s="7">
        <f t="shared" si="83"/>
        <v>74500</v>
      </c>
      <c r="N1058" s="2" t="s">
        <v>34</v>
      </c>
      <c r="O1058" t="s">
        <v>23</v>
      </c>
      <c r="P1058" s="2" t="s">
        <v>2367</v>
      </c>
      <c r="Q1058" s="2">
        <v>4</v>
      </c>
      <c r="R1058" s="2" t="s">
        <v>24</v>
      </c>
      <c r="S1058" t="str">
        <f t="shared" si="84"/>
        <v>Sat</v>
      </c>
      <c r="T1058" t="str">
        <f>VLOOKUP(A1058,Status!$A$2:$B$1867,2,FALSE)</f>
        <v>Completed</v>
      </c>
    </row>
    <row r="1059" spans="1:20" x14ac:dyDescent="0.3">
      <c r="A1059" s="2" t="s">
        <v>1440</v>
      </c>
      <c r="B1059" s="3">
        <v>45864.45758101852</v>
      </c>
      <c r="C1059" s="2" t="s">
        <v>589</v>
      </c>
      <c r="D1059" s="2" t="s">
        <v>57</v>
      </c>
      <c r="E1059" s="2" t="s">
        <v>21</v>
      </c>
      <c r="F1059" s="4">
        <v>10000</v>
      </c>
      <c r="G1059" s="5">
        <v>1.9</v>
      </c>
      <c r="H1059" s="6">
        <v>0</v>
      </c>
      <c r="I1059" s="7">
        <f t="shared" si="80"/>
        <v>19000</v>
      </c>
      <c r="J1059" s="7">
        <f t="shared" si="81"/>
        <v>0</v>
      </c>
      <c r="K1059" s="7">
        <f t="shared" si="82"/>
        <v>19000</v>
      </c>
      <c r="L1059" s="4">
        <v>26000</v>
      </c>
      <c r="M1059" s="7">
        <f t="shared" si="83"/>
        <v>45000</v>
      </c>
      <c r="N1059" s="2" t="s">
        <v>22</v>
      </c>
      <c r="O1059" t="s">
        <v>70</v>
      </c>
      <c r="P1059" s="2" t="s">
        <v>2368</v>
      </c>
      <c r="Q1059" s="2">
        <v>3</v>
      </c>
      <c r="R1059" s="2" t="s">
        <v>24</v>
      </c>
      <c r="S1059" t="str">
        <f t="shared" si="84"/>
        <v>Sat</v>
      </c>
      <c r="T1059" t="str">
        <f>VLOOKUP(A1059,Status!$A$2:$B$1867,2,FALSE)</f>
        <v>Returned</v>
      </c>
    </row>
    <row r="1060" spans="1:20" x14ac:dyDescent="0.3">
      <c r="A1060" s="2" t="s">
        <v>1441</v>
      </c>
      <c r="B1060" s="3">
        <v>45864.474490740737</v>
      </c>
      <c r="C1060" s="2" t="s">
        <v>179</v>
      </c>
      <c r="D1060" s="2" t="s">
        <v>180</v>
      </c>
      <c r="E1060" s="2" t="s">
        <v>76</v>
      </c>
      <c r="F1060" s="4">
        <v>45000</v>
      </c>
      <c r="G1060" s="5">
        <v>1.3</v>
      </c>
      <c r="H1060" s="6">
        <v>0</v>
      </c>
      <c r="I1060" s="7">
        <f t="shared" si="80"/>
        <v>58500</v>
      </c>
      <c r="J1060" s="7">
        <f t="shared" si="81"/>
        <v>0</v>
      </c>
      <c r="K1060" s="7">
        <f t="shared" si="82"/>
        <v>58500</v>
      </c>
      <c r="L1060" s="4">
        <v>57000</v>
      </c>
      <c r="M1060" s="7">
        <f t="shared" si="83"/>
        <v>115500</v>
      </c>
      <c r="N1060" s="2" t="s">
        <v>29</v>
      </c>
      <c r="O1060" t="s">
        <v>23</v>
      </c>
      <c r="P1060" s="2" t="s">
        <v>2371</v>
      </c>
      <c r="Q1060" s="2">
        <v>5</v>
      </c>
      <c r="R1060" s="2" t="s">
        <v>24</v>
      </c>
      <c r="S1060" t="str">
        <f t="shared" si="84"/>
        <v>Sat</v>
      </c>
      <c r="T1060" t="str">
        <f>VLOOKUP(A1060,Status!$A$2:$B$1867,2,FALSE)</f>
        <v>Completed</v>
      </c>
    </row>
    <row r="1061" spans="1:20" x14ac:dyDescent="0.3">
      <c r="A1061" s="2" t="s">
        <v>1442</v>
      </c>
      <c r="B1061" s="3">
        <v>45864.497465277767</v>
      </c>
      <c r="C1061" s="2" t="s">
        <v>74</v>
      </c>
      <c r="D1061" s="2" t="s">
        <v>75</v>
      </c>
      <c r="E1061" s="2" t="s">
        <v>81</v>
      </c>
      <c r="F1061" s="4">
        <v>15000</v>
      </c>
      <c r="G1061" s="5">
        <v>0.6</v>
      </c>
      <c r="H1061" s="6">
        <v>0</v>
      </c>
      <c r="I1061" s="7">
        <f t="shared" si="80"/>
        <v>9000</v>
      </c>
      <c r="J1061" s="7">
        <f t="shared" si="81"/>
        <v>0</v>
      </c>
      <c r="K1061" s="7">
        <f t="shared" si="82"/>
        <v>9000</v>
      </c>
      <c r="L1061" s="4">
        <v>74000</v>
      </c>
      <c r="M1061" s="7">
        <f t="shared" si="83"/>
        <v>83000</v>
      </c>
      <c r="N1061" s="2" t="s">
        <v>34</v>
      </c>
      <c r="O1061" t="s">
        <v>23</v>
      </c>
      <c r="P1061" s="2" t="s">
        <v>2366</v>
      </c>
      <c r="Q1061" s="2">
        <v>5</v>
      </c>
      <c r="R1061" s="2" t="s">
        <v>24</v>
      </c>
      <c r="S1061" t="str">
        <f t="shared" si="84"/>
        <v>Sat</v>
      </c>
      <c r="T1061" t="str">
        <f>VLOOKUP(A1061,Status!$A$2:$B$1867,2,FALSE)</f>
        <v>Completed</v>
      </c>
    </row>
    <row r="1062" spans="1:20" x14ac:dyDescent="0.3">
      <c r="A1062" s="2" t="s">
        <v>1443</v>
      </c>
      <c r="B1062" s="3">
        <v>45864.502696759257</v>
      </c>
      <c r="C1062" s="2" t="s">
        <v>19</v>
      </c>
      <c r="D1062" s="2" t="s">
        <v>20</v>
      </c>
      <c r="E1062" s="2" t="s">
        <v>183</v>
      </c>
      <c r="F1062" s="4">
        <v>11000</v>
      </c>
      <c r="G1062" s="5">
        <v>0.8</v>
      </c>
      <c r="H1062" s="6">
        <v>0</v>
      </c>
      <c r="I1062" s="7">
        <f t="shared" si="80"/>
        <v>8800</v>
      </c>
      <c r="J1062" s="7">
        <f t="shared" si="81"/>
        <v>0</v>
      </c>
      <c r="K1062" s="7">
        <f t="shared" si="82"/>
        <v>8800</v>
      </c>
      <c r="L1062" s="4">
        <v>15000</v>
      </c>
      <c r="M1062" s="7">
        <f t="shared" si="83"/>
        <v>23800</v>
      </c>
      <c r="N1062" s="2" t="s">
        <v>22</v>
      </c>
      <c r="O1062" t="s">
        <v>23</v>
      </c>
      <c r="P1062" s="2" t="s">
        <v>2371</v>
      </c>
      <c r="Q1062" s="2">
        <v>1</v>
      </c>
      <c r="R1062" s="2" t="s">
        <v>24</v>
      </c>
      <c r="S1062" t="str">
        <f t="shared" si="84"/>
        <v>Sat</v>
      </c>
      <c r="T1062" t="str">
        <f>VLOOKUP(A1062,Status!$A$2:$B$1867,2,FALSE)</f>
        <v>Completed</v>
      </c>
    </row>
    <row r="1063" spans="1:20" x14ac:dyDescent="0.3">
      <c r="A1063" s="2" t="s">
        <v>1444</v>
      </c>
      <c r="B1063" s="3">
        <v>45864.503252314818</v>
      </c>
      <c r="C1063" s="2" t="s">
        <v>156</v>
      </c>
      <c r="D1063" s="2" t="s">
        <v>134</v>
      </c>
      <c r="E1063" s="2" t="s">
        <v>66</v>
      </c>
      <c r="F1063" s="4">
        <v>46000</v>
      </c>
      <c r="G1063" s="5">
        <v>0.6</v>
      </c>
      <c r="H1063" s="6">
        <v>0</v>
      </c>
      <c r="I1063" s="7">
        <f t="shared" si="80"/>
        <v>27600</v>
      </c>
      <c r="J1063" s="7">
        <f t="shared" si="81"/>
        <v>0</v>
      </c>
      <c r="K1063" s="7">
        <f t="shared" si="82"/>
        <v>27600</v>
      </c>
      <c r="L1063" s="4">
        <v>50000</v>
      </c>
      <c r="M1063" s="7">
        <f t="shared" si="83"/>
        <v>77600</v>
      </c>
      <c r="N1063" s="2" t="s">
        <v>59</v>
      </c>
      <c r="O1063" t="s">
        <v>23</v>
      </c>
      <c r="P1063" s="2" t="s">
        <v>2366</v>
      </c>
      <c r="Q1063" s="2">
        <v>1</v>
      </c>
      <c r="R1063" s="2" t="s">
        <v>24</v>
      </c>
      <c r="S1063" t="str">
        <f t="shared" si="84"/>
        <v>Sat</v>
      </c>
      <c r="T1063" t="str">
        <f>VLOOKUP(A1063,Status!$A$2:$B$1867,2,FALSE)</f>
        <v>Completed</v>
      </c>
    </row>
    <row r="1064" spans="1:20" x14ac:dyDescent="0.3">
      <c r="A1064" s="2" t="s">
        <v>1445</v>
      </c>
      <c r="B1064" s="3">
        <v>45864.51122685185</v>
      </c>
      <c r="C1064" s="2" t="s">
        <v>771</v>
      </c>
      <c r="D1064" s="2" t="s">
        <v>106</v>
      </c>
      <c r="E1064" s="2" t="s">
        <v>28</v>
      </c>
      <c r="F1064" s="4">
        <v>15000</v>
      </c>
      <c r="G1064" s="5">
        <v>0.4</v>
      </c>
      <c r="H1064" s="6">
        <v>0</v>
      </c>
      <c r="I1064" s="7">
        <f t="shared" si="80"/>
        <v>6000</v>
      </c>
      <c r="J1064" s="7">
        <f t="shared" si="81"/>
        <v>0</v>
      </c>
      <c r="K1064" s="7">
        <f t="shared" si="82"/>
        <v>6000</v>
      </c>
      <c r="L1064" s="4">
        <v>18000</v>
      </c>
      <c r="M1064" s="7">
        <f t="shared" si="83"/>
        <v>24000</v>
      </c>
      <c r="N1064" s="2" t="s">
        <v>34</v>
      </c>
      <c r="O1064" t="s">
        <v>23</v>
      </c>
      <c r="P1064" s="2" t="s">
        <v>2366</v>
      </c>
      <c r="Q1064" s="2">
        <v>4</v>
      </c>
      <c r="R1064" s="2" t="s">
        <v>24</v>
      </c>
      <c r="S1064" t="str">
        <f t="shared" si="84"/>
        <v>Sat</v>
      </c>
      <c r="T1064" t="str">
        <f>VLOOKUP(A1064,Status!$A$2:$B$1867,2,FALSE)</f>
        <v>Completed</v>
      </c>
    </row>
    <row r="1065" spans="1:20" x14ac:dyDescent="0.3">
      <c r="A1065" s="2" t="s">
        <v>1446</v>
      </c>
      <c r="B1065" s="3">
        <v>45864.557152777779</v>
      </c>
      <c r="C1065" s="2" t="s">
        <v>420</v>
      </c>
      <c r="D1065" s="2" t="s">
        <v>168</v>
      </c>
      <c r="E1065" s="2" t="s">
        <v>54</v>
      </c>
      <c r="F1065" s="4">
        <v>14000</v>
      </c>
      <c r="G1065" s="5">
        <v>1.9</v>
      </c>
      <c r="H1065" s="6">
        <v>0</v>
      </c>
      <c r="I1065" s="7">
        <f t="shared" si="80"/>
        <v>26600</v>
      </c>
      <c r="J1065" s="7">
        <f t="shared" si="81"/>
        <v>0</v>
      </c>
      <c r="K1065" s="7">
        <f t="shared" si="82"/>
        <v>26600</v>
      </c>
      <c r="L1065" s="4">
        <v>56000</v>
      </c>
      <c r="M1065" s="7">
        <f t="shared" si="83"/>
        <v>82600</v>
      </c>
      <c r="N1065" s="2" t="s">
        <v>29</v>
      </c>
      <c r="O1065" t="s">
        <v>23</v>
      </c>
      <c r="P1065" s="2" t="s">
        <v>2369</v>
      </c>
      <c r="Q1065" s="2">
        <v>3</v>
      </c>
      <c r="R1065" s="2" t="s">
        <v>35</v>
      </c>
      <c r="S1065" t="str">
        <f t="shared" si="84"/>
        <v>Sat</v>
      </c>
      <c r="T1065" t="str">
        <f>VLOOKUP(A1065,Status!$A$2:$B$1867,2,FALSE)</f>
        <v>Completed</v>
      </c>
    </row>
    <row r="1066" spans="1:20" x14ac:dyDescent="0.3">
      <c r="A1066" s="2" t="s">
        <v>1447</v>
      </c>
      <c r="B1066" s="3">
        <v>45864.585011574083</v>
      </c>
      <c r="C1066" s="2" t="s">
        <v>1089</v>
      </c>
      <c r="D1066" s="2" t="s">
        <v>119</v>
      </c>
      <c r="E1066" s="2" t="s">
        <v>191</v>
      </c>
      <c r="F1066" s="4">
        <v>15500</v>
      </c>
      <c r="G1066" s="5">
        <v>0.4</v>
      </c>
      <c r="H1066" s="6">
        <v>0</v>
      </c>
      <c r="I1066" s="7">
        <f t="shared" si="80"/>
        <v>6200</v>
      </c>
      <c r="J1066" s="7">
        <f t="shared" si="81"/>
        <v>0</v>
      </c>
      <c r="K1066" s="7">
        <f t="shared" si="82"/>
        <v>6200</v>
      </c>
      <c r="L1066" s="4">
        <v>84000</v>
      </c>
      <c r="M1066" s="7">
        <f t="shared" si="83"/>
        <v>90200</v>
      </c>
      <c r="N1066" s="2" t="s">
        <v>22</v>
      </c>
      <c r="O1066" t="s">
        <v>23</v>
      </c>
      <c r="P1066" s="2" t="s">
        <v>2368</v>
      </c>
      <c r="Q1066" s="2">
        <v>1</v>
      </c>
      <c r="R1066" s="2" t="s">
        <v>35</v>
      </c>
      <c r="S1066" t="str">
        <f t="shared" si="84"/>
        <v>Sat</v>
      </c>
      <c r="T1066" t="str">
        <f>VLOOKUP(A1066,Status!$A$2:$B$1867,2,FALSE)</f>
        <v>Completed</v>
      </c>
    </row>
    <row r="1067" spans="1:20" x14ac:dyDescent="0.3">
      <c r="A1067" s="2" t="s">
        <v>1448</v>
      </c>
      <c r="B1067" s="3">
        <v>45864.58965277778</v>
      </c>
      <c r="C1067" s="2" t="s">
        <v>1276</v>
      </c>
      <c r="D1067" s="2" t="s">
        <v>154</v>
      </c>
      <c r="E1067" s="2" t="s">
        <v>36</v>
      </c>
      <c r="F1067" s="4">
        <v>13500</v>
      </c>
      <c r="G1067" s="5">
        <v>0.9</v>
      </c>
      <c r="H1067" s="6">
        <v>0</v>
      </c>
      <c r="I1067" s="7">
        <f t="shared" si="80"/>
        <v>12150</v>
      </c>
      <c r="J1067" s="7">
        <f t="shared" si="81"/>
        <v>0</v>
      </c>
      <c r="K1067" s="7">
        <f t="shared" si="82"/>
        <v>12150</v>
      </c>
      <c r="L1067" s="4">
        <v>50000</v>
      </c>
      <c r="M1067" s="7">
        <f t="shared" si="83"/>
        <v>62150</v>
      </c>
      <c r="N1067" s="2" t="s">
        <v>59</v>
      </c>
      <c r="O1067" t="s">
        <v>23</v>
      </c>
      <c r="P1067" s="2" t="s">
        <v>2371</v>
      </c>
      <c r="Q1067" s="2">
        <v>4</v>
      </c>
      <c r="R1067" s="2" t="s">
        <v>24</v>
      </c>
      <c r="S1067" t="str">
        <f t="shared" si="84"/>
        <v>Sat</v>
      </c>
      <c r="T1067" t="str">
        <f>VLOOKUP(A1067,Status!$A$2:$B$1867,2,FALSE)</f>
        <v>Completed</v>
      </c>
    </row>
    <row r="1068" spans="1:20" x14ac:dyDescent="0.3">
      <c r="A1068" s="2" t="s">
        <v>1449</v>
      </c>
      <c r="B1068" s="3">
        <v>45864.606585648151</v>
      </c>
      <c r="C1068" s="2" t="s">
        <v>660</v>
      </c>
      <c r="D1068" s="2" t="s">
        <v>141</v>
      </c>
      <c r="E1068" s="2" t="s">
        <v>46</v>
      </c>
      <c r="F1068" s="4">
        <v>10500</v>
      </c>
      <c r="G1068" s="5">
        <v>1.6</v>
      </c>
      <c r="H1068" s="6">
        <v>0</v>
      </c>
      <c r="I1068" s="7">
        <f t="shared" si="80"/>
        <v>16800</v>
      </c>
      <c r="J1068" s="7">
        <f t="shared" si="81"/>
        <v>0</v>
      </c>
      <c r="K1068" s="7">
        <f t="shared" si="82"/>
        <v>16800</v>
      </c>
      <c r="L1068" s="4">
        <v>55000</v>
      </c>
      <c r="M1068" s="7">
        <f t="shared" si="83"/>
        <v>71800</v>
      </c>
      <c r="N1068" s="2" t="s">
        <v>29</v>
      </c>
      <c r="O1068" t="s">
        <v>23</v>
      </c>
      <c r="P1068" s="2" t="s">
        <v>2368</v>
      </c>
      <c r="Q1068" s="2">
        <v>4</v>
      </c>
      <c r="R1068" s="2" t="s">
        <v>24</v>
      </c>
      <c r="S1068" t="str">
        <f t="shared" si="84"/>
        <v>Sat</v>
      </c>
      <c r="T1068" t="str">
        <f>VLOOKUP(A1068,Status!$A$2:$B$1867,2,FALSE)</f>
        <v>Completed</v>
      </c>
    </row>
    <row r="1069" spans="1:20" x14ac:dyDescent="0.3">
      <c r="A1069" s="2" t="s">
        <v>1450</v>
      </c>
      <c r="B1069" s="3">
        <v>45864.629004629627</v>
      </c>
      <c r="C1069" s="2" t="s">
        <v>362</v>
      </c>
      <c r="D1069" s="2" t="s">
        <v>27</v>
      </c>
      <c r="E1069" s="2" t="s">
        <v>191</v>
      </c>
      <c r="F1069" s="4">
        <v>15500</v>
      </c>
      <c r="G1069" s="5">
        <v>0.6</v>
      </c>
      <c r="H1069" s="6">
        <v>0</v>
      </c>
      <c r="I1069" s="7">
        <f t="shared" si="80"/>
        <v>9300</v>
      </c>
      <c r="J1069" s="7">
        <f t="shared" si="81"/>
        <v>0</v>
      </c>
      <c r="K1069" s="7">
        <f t="shared" si="82"/>
        <v>9300</v>
      </c>
      <c r="L1069" s="4">
        <v>17000</v>
      </c>
      <c r="M1069" s="7">
        <f t="shared" si="83"/>
        <v>26300</v>
      </c>
      <c r="N1069" s="2" t="s">
        <v>34</v>
      </c>
      <c r="O1069" t="s">
        <v>23</v>
      </c>
      <c r="P1069" s="2" t="s">
        <v>2367</v>
      </c>
      <c r="Q1069" s="2">
        <v>5</v>
      </c>
      <c r="R1069" s="2" t="s">
        <v>24</v>
      </c>
      <c r="S1069" t="str">
        <f t="shared" si="84"/>
        <v>Sat</v>
      </c>
      <c r="T1069" t="str">
        <f>VLOOKUP(A1069,Status!$A$2:$B$1867,2,FALSE)</f>
        <v>Completed</v>
      </c>
    </row>
    <row r="1070" spans="1:20" x14ac:dyDescent="0.3">
      <c r="A1070" s="2" t="s">
        <v>1451</v>
      </c>
      <c r="B1070" s="3">
        <v>45864.677824074082</v>
      </c>
      <c r="C1070" s="2" t="s">
        <v>767</v>
      </c>
      <c r="D1070" s="2" t="s">
        <v>95</v>
      </c>
      <c r="E1070" s="2" t="s">
        <v>58</v>
      </c>
      <c r="F1070" s="4">
        <v>17500</v>
      </c>
      <c r="G1070" s="5">
        <v>1.6</v>
      </c>
      <c r="H1070" s="6">
        <v>0</v>
      </c>
      <c r="I1070" s="7">
        <f t="shared" si="80"/>
        <v>28000</v>
      </c>
      <c r="J1070" s="7">
        <f t="shared" si="81"/>
        <v>0</v>
      </c>
      <c r="K1070" s="7">
        <f t="shared" si="82"/>
        <v>28000</v>
      </c>
      <c r="L1070" s="4">
        <v>85000</v>
      </c>
      <c r="M1070" s="7">
        <f t="shared" si="83"/>
        <v>113000</v>
      </c>
      <c r="N1070" s="2" t="s">
        <v>22</v>
      </c>
      <c r="O1070" t="s">
        <v>23</v>
      </c>
      <c r="P1070" s="2" t="s">
        <v>2366</v>
      </c>
      <c r="Q1070" s="2">
        <v>1</v>
      </c>
      <c r="R1070" s="2" t="s">
        <v>24</v>
      </c>
      <c r="S1070" t="str">
        <f t="shared" si="84"/>
        <v>Sat</v>
      </c>
      <c r="T1070" t="str">
        <f>VLOOKUP(A1070,Status!$A$2:$B$1867,2,FALSE)</f>
        <v>Completed</v>
      </c>
    </row>
    <row r="1071" spans="1:20" x14ac:dyDescent="0.3">
      <c r="A1071" s="2" t="s">
        <v>1452</v>
      </c>
      <c r="B1071" s="3">
        <v>45864.743101851847</v>
      </c>
      <c r="C1071" s="2" t="s">
        <v>640</v>
      </c>
      <c r="D1071" s="2" t="s">
        <v>168</v>
      </c>
      <c r="E1071" s="2" t="s">
        <v>144</v>
      </c>
      <c r="F1071" s="4">
        <v>10000</v>
      </c>
      <c r="G1071" s="5">
        <v>0.9</v>
      </c>
      <c r="H1071" s="6">
        <v>0</v>
      </c>
      <c r="I1071" s="7">
        <f t="shared" si="80"/>
        <v>9000</v>
      </c>
      <c r="J1071" s="7">
        <f t="shared" si="81"/>
        <v>0</v>
      </c>
      <c r="K1071" s="7">
        <f t="shared" si="82"/>
        <v>9000</v>
      </c>
      <c r="L1071" s="4">
        <v>56000</v>
      </c>
      <c r="M1071" s="7">
        <f t="shared" si="83"/>
        <v>65000</v>
      </c>
      <c r="N1071" s="2" t="s">
        <v>22</v>
      </c>
      <c r="O1071" t="s">
        <v>70</v>
      </c>
      <c r="P1071" s="2" t="s">
        <v>2368</v>
      </c>
      <c r="Q1071" s="2">
        <v>1</v>
      </c>
      <c r="R1071" s="2" t="s">
        <v>24</v>
      </c>
      <c r="S1071" t="str">
        <f t="shared" si="84"/>
        <v>Sat</v>
      </c>
      <c r="T1071" t="str">
        <f>VLOOKUP(A1071,Status!$A$2:$B$1867,2,FALSE)</f>
        <v>Returned</v>
      </c>
    </row>
    <row r="1072" spans="1:20" x14ac:dyDescent="0.3">
      <c r="A1072" s="2" t="s">
        <v>1453</v>
      </c>
      <c r="B1072" s="3">
        <v>45864.810752314806</v>
      </c>
      <c r="C1072" s="2" t="s">
        <v>227</v>
      </c>
      <c r="D1072" s="2" t="s">
        <v>180</v>
      </c>
      <c r="E1072" s="2" t="s">
        <v>42</v>
      </c>
      <c r="F1072" s="4">
        <v>40000</v>
      </c>
      <c r="G1072" s="5">
        <v>1</v>
      </c>
      <c r="H1072" s="6">
        <v>0</v>
      </c>
      <c r="I1072" s="7">
        <f t="shared" si="80"/>
        <v>40000</v>
      </c>
      <c r="J1072" s="7">
        <f t="shared" si="81"/>
        <v>0</v>
      </c>
      <c r="K1072" s="7">
        <f t="shared" si="82"/>
        <v>40000</v>
      </c>
      <c r="L1072" s="4">
        <v>57000</v>
      </c>
      <c r="M1072" s="7">
        <f t="shared" si="83"/>
        <v>97000</v>
      </c>
      <c r="N1072" s="2" t="s">
        <v>59</v>
      </c>
      <c r="O1072" t="s">
        <v>23</v>
      </c>
      <c r="P1072" s="2" t="s">
        <v>2369</v>
      </c>
      <c r="Q1072" s="2">
        <v>3</v>
      </c>
      <c r="R1072" s="2" t="s">
        <v>35</v>
      </c>
      <c r="S1072" t="str">
        <f t="shared" si="84"/>
        <v>Sat</v>
      </c>
      <c r="T1072" t="str">
        <f>VLOOKUP(A1072,Status!$A$2:$B$1867,2,FALSE)</f>
        <v>Completed</v>
      </c>
    </row>
    <row r="1073" spans="1:20" x14ac:dyDescent="0.3">
      <c r="A1073" s="2" t="s">
        <v>1454</v>
      </c>
      <c r="B1073" s="3">
        <v>45865.192986111113</v>
      </c>
      <c r="C1073" s="2" t="s">
        <v>640</v>
      </c>
      <c r="D1073" s="2" t="s">
        <v>168</v>
      </c>
      <c r="E1073" s="2" t="s">
        <v>36</v>
      </c>
      <c r="F1073" s="4">
        <v>13500</v>
      </c>
      <c r="G1073" s="5">
        <v>2.8</v>
      </c>
      <c r="H1073" s="6">
        <v>0</v>
      </c>
      <c r="I1073" s="7">
        <f t="shared" si="80"/>
        <v>37800</v>
      </c>
      <c r="J1073" s="7">
        <f t="shared" si="81"/>
        <v>0</v>
      </c>
      <c r="K1073" s="7">
        <f t="shared" si="82"/>
        <v>37800</v>
      </c>
      <c r="L1073" s="4">
        <v>56000</v>
      </c>
      <c r="M1073" s="7">
        <f t="shared" si="83"/>
        <v>93800</v>
      </c>
      <c r="N1073" s="2" t="s">
        <v>59</v>
      </c>
      <c r="O1073" t="s">
        <v>23</v>
      </c>
      <c r="P1073" s="2" t="s">
        <v>2371</v>
      </c>
      <c r="Q1073" s="2">
        <v>1</v>
      </c>
      <c r="R1073" s="2" t="s">
        <v>24</v>
      </c>
      <c r="S1073" t="str">
        <f t="shared" si="84"/>
        <v>Sun</v>
      </c>
      <c r="T1073" t="str">
        <f>VLOOKUP(A1073,Status!$A$2:$B$1867,2,FALSE)</f>
        <v>Completed</v>
      </c>
    </row>
    <row r="1074" spans="1:20" x14ac:dyDescent="0.3">
      <c r="A1074" s="2" t="s">
        <v>1454</v>
      </c>
      <c r="B1074" s="3">
        <v>45865.192986111113</v>
      </c>
      <c r="C1074" s="2" t="s">
        <v>640</v>
      </c>
      <c r="D1074" s="2" t="s">
        <v>168</v>
      </c>
      <c r="E1074" s="2" t="s">
        <v>42</v>
      </c>
      <c r="F1074" s="4">
        <v>40000</v>
      </c>
      <c r="G1074" s="5">
        <v>1.2</v>
      </c>
      <c r="H1074" s="6">
        <v>0</v>
      </c>
      <c r="I1074" s="7">
        <f t="shared" si="80"/>
        <v>48000</v>
      </c>
      <c r="J1074" s="7">
        <f t="shared" si="81"/>
        <v>0</v>
      </c>
      <c r="K1074" s="7">
        <f t="shared" si="82"/>
        <v>48000</v>
      </c>
      <c r="L1074" s="4">
        <v>0</v>
      </c>
      <c r="M1074" s="7">
        <f t="shared" si="83"/>
        <v>48000</v>
      </c>
      <c r="N1074" s="2" t="s">
        <v>59</v>
      </c>
      <c r="O1074" t="s">
        <v>23</v>
      </c>
      <c r="P1074" s="2" t="s">
        <v>2371</v>
      </c>
      <c r="Q1074" s="2">
        <v>1</v>
      </c>
      <c r="R1074" s="2" t="s">
        <v>24</v>
      </c>
      <c r="S1074" t="str">
        <f t="shared" si="84"/>
        <v>Sun</v>
      </c>
      <c r="T1074" t="str">
        <f>VLOOKUP(A1074,Status!$A$2:$B$1867,2,FALSE)</f>
        <v>Completed</v>
      </c>
    </row>
    <row r="1075" spans="1:20" x14ac:dyDescent="0.3">
      <c r="A1075" s="2" t="s">
        <v>1455</v>
      </c>
      <c r="B1075" s="3">
        <v>45865.439282407409</v>
      </c>
      <c r="C1075" s="2" t="s">
        <v>699</v>
      </c>
      <c r="D1075" s="2" t="s">
        <v>109</v>
      </c>
      <c r="E1075" s="2" t="s">
        <v>36</v>
      </c>
      <c r="F1075" s="4">
        <v>13500</v>
      </c>
      <c r="G1075" s="5">
        <v>3.7</v>
      </c>
      <c r="H1075" s="6">
        <v>0</v>
      </c>
      <c r="I1075" s="7">
        <f t="shared" si="80"/>
        <v>49950</v>
      </c>
      <c r="J1075" s="7">
        <f t="shared" si="81"/>
        <v>0</v>
      </c>
      <c r="K1075" s="7">
        <f t="shared" si="82"/>
        <v>49950</v>
      </c>
      <c r="L1075" s="4">
        <v>72000</v>
      </c>
      <c r="M1075" s="7">
        <f t="shared" si="83"/>
        <v>121950</v>
      </c>
      <c r="N1075" s="2" t="s">
        <v>59</v>
      </c>
      <c r="O1075" t="s">
        <v>23</v>
      </c>
      <c r="P1075" s="2" t="s">
        <v>2367</v>
      </c>
      <c r="Q1075" s="2">
        <v>2</v>
      </c>
      <c r="R1075" s="2" t="s">
        <v>24</v>
      </c>
      <c r="S1075" t="str">
        <f t="shared" si="84"/>
        <v>Sun</v>
      </c>
      <c r="T1075" t="str">
        <f>VLOOKUP(A1075,Status!$A$2:$B$1867,2,FALSE)</f>
        <v>Completed</v>
      </c>
    </row>
    <row r="1076" spans="1:20" x14ac:dyDescent="0.3">
      <c r="A1076" s="2" t="s">
        <v>1456</v>
      </c>
      <c r="B1076" s="3">
        <v>45865.452962962961</v>
      </c>
      <c r="C1076" s="2" t="s">
        <v>823</v>
      </c>
      <c r="D1076" s="2" t="s">
        <v>124</v>
      </c>
      <c r="E1076" s="2" t="s">
        <v>36</v>
      </c>
      <c r="F1076" s="4">
        <v>13500</v>
      </c>
      <c r="G1076" s="5">
        <v>1.3</v>
      </c>
      <c r="H1076" s="6">
        <v>0</v>
      </c>
      <c r="I1076" s="7">
        <f t="shared" si="80"/>
        <v>17550</v>
      </c>
      <c r="J1076" s="7">
        <f t="shared" si="81"/>
        <v>0</v>
      </c>
      <c r="K1076" s="7">
        <f t="shared" si="82"/>
        <v>17550</v>
      </c>
      <c r="L1076" s="4">
        <v>59000</v>
      </c>
      <c r="M1076" s="7">
        <f t="shared" si="83"/>
        <v>76550</v>
      </c>
      <c r="N1076" s="2" t="s">
        <v>22</v>
      </c>
      <c r="O1076" t="s">
        <v>23</v>
      </c>
      <c r="P1076" s="2" t="s">
        <v>2371</v>
      </c>
      <c r="Q1076" s="2">
        <v>3</v>
      </c>
      <c r="R1076" s="2" t="s">
        <v>24</v>
      </c>
      <c r="S1076" t="str">
        <f t="shared" si="84"/>
        <v>Sun</v>
      </c>
      <c r="T1076" t="str">
        <f>VLOOKUP(A1076,Status!$A$2:$B$1867,2,FALSE)</f>
        <v>Completed</v>
      </c>
    </row>
    <row r="1077" spans="1:20" x14ac:dyDescent="0.3">
      <c r="A1077" s="2" t="s">
        <v>1457</v>
      </c>
      <c r="B1077" s="3">
        <v>45865.574687499997</v>
      </c>
      <c r="C1077" s="2" t="s">
        <v>533</v>
      </c>
      <c r="D1077" s="2" t="s">
        <v>115</v>
      </c>
      <c r="E1077" s="2" t="s">
        <v>183</v>
      </c>
      <c r="F1077" s="4">
        <v>11000</v>
      </c>
      <c r="G1077" s="5">
        <v>1.6</v>
      </c>
      <c r="H1077" s="6">
        <v>0</v>
      </c>
      <c r="I1077" s="7">
        <f t="shared" si="80"/>
        <v>17600</v>
      </c>
      <c r="J1077" s="7">
        <f t="shared" si="81"/>
        <v>0</v>
      </c>
      <c r="K1077" s="7">
        <f t="shared" si="82"/>
        <v>17600</v>
      </c>
      <c r="L1077" s="4">
        <v>78000</v>
      </c>
      <c r="M1077" s="7">
        <f t="shared" si="83"/>
        <v>95600</v>
      </c>
      <c r="N1077" s="2" t="s">
        <v>34</v>
      </c>
      <c r="O1077" t="s">
        <v>23</v>
      </c>
      <c r="P1077" s="2" t="s">
        <v>2366</v>
      </c>
      <c r="Q1077" s="2">
        <v>1</v>
      </c>
      <c r="R1077" s="2" t="s">
        <v>24</v>
      </c>
      <c r="S1077" t="str">
        <f t="shared" si="84"/>
        <v>Sun</v>
      </c>
      <c r="T1077" t="str">
        <f>VLOOKUP(A1077,Status!$A$2:$B$1867,2,FALSE)</f>
        <v>Completed</v>
      </c>
    </row>
    <row r="1078" spans="1:20" x14ac:dyDescent="0.3">
      <c r="A1078" s="2" t="s">
        <v>1458</v>
      </c>
      <c r="B1078" s="3">
        <v>45865.588877314818</v>
      </c>
      <c r="C1078" s="2" t="s">
        <v>606</v>
      </c>
      <c r="D1078" s="2" t="s">
        <v>85</v>
      </c>
      <c r="E1078" s="2" t="s">
        <v>144</v>
      </c>
      <c r="F1078" s="4">
        <v>10000</v>
      </c>
      <c r="G1078" s="5">
        <v>0.6</v>
      </c>
      <c r="H1078" s="6">
        <v>0</v>
      </c>
      <c r="I1078" s="7">
        <f t="shared" si="80"/>
        <v>6000</v>
      </c>
      <c r="J1078" s="7">
        <f t="shared" si="81"/>
        <v>0</v>
      </c>
      <c r="K1078" s="7">
        <f t="shared" si="82"/>
        <v>6000</v>
      </c>
      <c r="L1078" s="4">
        <v>30000</v>
      </c>
      <c r="M1078" s="7">
        <f t="shared" si="83"/>
        <v>36000</v>
      </c>
      <c r="N1078" s="2" t="s">
        <v>22</v>
      </c>
      <c r="O1078" t="s">
        <v>23</v>
      </c>
      <c r="P1078" s="2" t="s">
        <v>2371</v>
      </c>
      <c r="Q1078" s="2">
        <v>1</v>
      </c>
      <c r="R1078" s="2" t="s">
        <v>24</v>
      </c>
      <c r="S1078" t="str">
        <f t="shared" si="84"/>
        <v>Sun</v>
      </c>
      <c r="T1078" t="str">
        <f>VLOOKUP(A1078,Status!$A$2:$B$1867,2,FALSE)</f>
        <v>Completed</v>
      </c>
    </row>
    <row r="1079" spans="1:20" x14ac:dyDescent="0.3">
      <c r="A1079" s="2" t="s">
        <v>1459</v>
      </c>
      <c r="B1079" s="3">
        <v>45865.61787037037</v>
      </c>
      <c r="C1079" s="2" t="s">
        <v>128</v>
      </c>
      <c r="D1079" s="2" t="s">
        <v>27</v>
      </c>
      <c r="E1079" s="2" t="s">
        <v>36</v>
      </c>
      <c r="F1079" s="4">
        <v>13500</v>
      </c>
      <c r="G1079" s="5">
        <v>2.6</v>
      </c>
      <c r="H1079" s="6">
        <v>0</v>
      </c>
      <c r="I1079" s="7">
        <f t="shared" si="80"/>
        <v>35100</v>
      </c>
      <c r="J1079" s="7">
        <f t="shared" si="81"/>
        <v>0</v>
      </c>
      <c r="K1079" s="7">
        <f t="shared" si="82"/>
        <v>35100</v>
      </c>
      <c r="L1079" s="4">
        <v>17000</v>
      </c>
      <c r="M1079" s="7">
        <f t="shared" si="83"/>
        <v>52100</v>
      </c>
      <c r="N1079" s="2" t="s">
        <v>59</v>
      </c>
      <c r="O1079" t="s">
        <v>23</v>
      </c>
      <c r="P1079" s="2" t="s">
        <v>2366</v>
      </c>
      <c r="Q1079" s="2">
        <v>2</v>
      </c>
      <c r="R1079" s="2" t="s">
        <v>24</v>
      </c>
      <c r="S1079" t="str">
        <f t="shared" si="84"/>
        <v>Sun</v>
      </c>
      <c r="T1079" t="str">
        <f>VLOOKUP(A1079,Status!$A$2:$B$1867,2,FALSE)</f>
        <v>Completed</v>
      </c>
    </row>
    <row r="1080" spans="1:20" x14ac:dyDescent="0.3">
      <c r="A1080" s="2" t="s">
        <v>1460</v>
      </c>
      <c r="B1080" s="3">
        <v>45865.738807870373</v>
      </c>
      <c r="C1080" s="2" t="s">
        <v>195</v>
      </c>
      <c r="D1080" s="2" t="s">
        <v>20</v>
      </c>
      <c r="E1080" s="2" t="s">
        <v>54</v>
      </c>
      <c r="F1080" s="4">
        <v>14000</v>
      </c>
      <c r="G1080" s="5">
        <v>0.6</v>
      </c>
      <c r="H1080" s="6">
        <v>0</v>
      </c>
      <c r="I1080" s="7">
        <f t="shared" si="80"/>
        <v>8400</v>
      </c>
      <c r="J1080" s="7">
        <f t="shared" si="81"/>
        <v>0</v>
      </c>
      <c r="K1080" s="7">
        <f t="shared" si="82"/>
        <v>8400</v>
      </c>
      <c r="L1080" s="4">
        <v>15000</v>
      </c>
      <c r="M1080" s="7">
        <f t="shared" si="83"/>
        <v>23400</v>
      </c>
      <c r="N1080" s="2" t="s">
        <v>29</v>
      </c>
      <c r="O1080" t="s">
        <v>23</v>
      </c>
      <c r="P1080" s="2" t="s">
        <v>2371</v>
      </c>
      <c r="Q1080" s="2">
        <v>4</v>
      </c>
      <c r="R1080" s="2" t="s">
        <v>24</v>
      </c>
      <c r="S1080" t="str">
        <f t="shared" si="84"/>
        <v>Sun</v>
      </c>
      <c r="T1080" t="str">
        <f>VLOOKUP(A1080,Status!$A$2:$B$1867,2,FALSE)</f>
        <v>Completed</v>
      </c>
    </row>
    <row r="1081" spans="1:20" x14ac:dyDescent="0.3">
      <c r="A1081" s="2" t="s">
        <v>1461</v>
      </c>
      <c r="B1081" s="3">
        <v>45865.765451388892</v>
      </c>
      <c r="C1081" s="2" t="s">
        <v>858</v>
      </c>
      <c r="D1081" s="2" t="s">
        <v>20</v>
      </c>
      <c r="E1081" s="2" t="s">
        <v>171</v>
      </c>
      <c r="F1081" s="4">
        <v>12000</v>
      </c>
      <c r="G1081" s="5">
        <v>0.9</v>
      </c>
      <c r="H1081" s="6">
        <v>0</v>
      </c>
      <c r="I1081" s="7">
        <f t="shared" si="80"/>
        <v>10800</v>
      </c>
      <c r="J1081" s="7">
        <f t="shared" si="81"/>
        <v>0</v>
      </c>
      <c r="K1081" s="7">
        <f t="shared" si="82"/>
        <v>10800</v>
      </c>
      <c r="L1081" s="4">
        <v>15000</v>
      </c>
      <c r="M1081" s="7">
        <f t="shared" si="83"/>
        <v>25800</v>
      </c>
      <c r="N1081" s="2" t="s">
        <v>34</v>
      </c>
      <c r="O1081" t="s">
        <v>23</v>
      </c>
      <c r="P1081" s="2" t="s">
        <v>2366</v>
      </c>
      <c r="Q1081" s="2">
        <v>2</v>
      </c>
      <c r="R1081" s="2" t="s">
        <v>35</v>
      </c>
      <c r="S1081" t="str">
        <f t="shared" si="84"/>
        <v>Sun</v>
      </c>
      <c r="T1081" t="str">
        <f>VLOOKUP(A1081,Status!$A$2:$B$1867,2,FALSE)</f>
        <v>Completed</v>
      </c>
    </row>
    <row r="1082" spans="1:20" x14ac:dyDescent="0.3">
      <c r="A1082" s="2" t="s">
        <v>1462</v>
      </c>
      <c r="B1082" s="3">
        <v>45865.900543981479</v>
      </c>
      <c r="C1082" s="2" t="s">
        <v>118</v>
      </c>
      <c r="D1082" s="2" t="s">
        <v>119</v>
      </c>
      <c r="E1082" s="2" t="s">
        <v>183</v>
      </c>
      <c r="F1082" s="4">
        <v>11000</v>
      </c>
      <c r="G1082" s="5">
        <v>2.1</v>
      </c>
      <c r="H1082" s="6">
        <v>0</v>
      </c>
      <c r="I1082" s="7">
        <f t="shared" si="80"/>
        <v>23100</v>
      </c>
      <c r="J1082" s="7">
        <f t="shared" si="81"/>
        <v>0</v>
      </c>
      <c r="K1082" s="7">
        <f t="shared" si="82"/>
        <v>23100</v>
      </c>
      <c r="L1082" s="4">
        <v>84000</v>
      </c>
      <c r="M1082" s="7">
        <f t="shared" si="83"/>
        <v>107100</v>
      </c>
      <c r="N1082" s="2" t="s">
        <v>59</v>
      </c>
      <c r="O1082" t="s">
        <v>23</v>
      </c>
      <c r="P1082" s="2" t="s">
        <v>2369</v>
      </c>
      <c r="Q1082" s="2">
        <v>5</v>
      </c>
      <c r="R1082" s="2" t="s">
        <v>24</v>
      </c>
      <c r="S1082" t="str">
        <f t="shared" si="84"/>
        <v>Sun</v>
      </c>
      <c r="T1082" t="str">
        <f>VLOOKUP(A1082,Status!$A$2:$B$1867,2,FALSE)</f>
        <v>Completed</v>
      </c>
    </row>
    <row r="1083" spans="1:20" x14ac:dyDescent="0.3">
      <c r="A1083" s="2" t="s">
        <v>1463</v>
      </c>
      <c r="B1083" s="3">
        <v>45866.022604166668</v>
      </c>
      <c r="C1083" s="2" t="s">
        <v>382</v>
      </c>
      <c r="D1083" s="2" t="s">
        <v>115</v>
      </c>
      <c r="E1083" s="2" t="s">
        <v>81</v>
      </c>
      <c r="F1083" s="4">
        <v>15000</v>
      </c>
      <c r="G1083" s="5">
        <v>1</v>
      </c>
      <c r="H1083" s="6">
        <v>0</v>
      </c>
      <c r="I1083" s="7">
        <f t="shared" si="80"/>
        <v>15000</v>
      </c>
      <c r="J1083" s="7">
        <f t="shared" si="81"/>
        <v>0</v>
      </c>
      <c r="K1083" s="7">
        <f t="shared" si="82"/>
        <v>15000</v>
      </c>
      <c r="L1083" s="4">
        <v>78000</v>
      </c>
      <c r="M1083" s="7">
        <f t="shared" si="83"/>
        <v>93000</v>
      </c>
      <c r="N1083" s="2" t="s">
        <v>59</v>
      </c>
      <c r="O1083" t="s">
        <v>23</v>
      </c>
      <c r="P1083" s="2" t="s">
        <v>2371</v>
      </c>
      <c r="Q1083" s="2">
        <v>2</v>
      </c>
      <c r="R1083" s="2" t="s">
        <v>24</v>
      </c>
      <c r="S1083" t="str">
        <f t="shared" si="84"/>
        <v>Mon</v>
      </c>
      <c r="T1083" t="str">
        <f>VLOOKUP(A1083,Status!$A$2:$B$1867,2,FALSE)</f>
        <v>Completed</v>
      </c>
    </row>
    <row r="1084" spans="1:20" x14ac:dyDescent="0.3">
      <c r="A1084" s="2" t="s">
        <v>1464</v>
      </c>
      <c r="B1084" s="3">
        <v>45866.033194444448</v>
      </c>
      <c r="C1084" s="2" t="s">
        <v>346</v>
      </c>
      <c r="D1084" s="2" t="s">
        <v>109</v>
      </c>
      <c r="E1084" s="2" t="s">
        <v>171</v>
      </c>
      <c r="F1084" s="4">
        <v>12000</v>
      </c>
      <c r="G1084" s="5">
        <v>1.7</v>
      </c>
      <c r="H1084" s="6">
        <v>0</v>
      </c>
      <c r="I1084" s="7">
        <f t="shared" si="80"/>
        <v>20400</v>
      </c>
      <c r="J1084" s="7">
        <f t="shared" si="81"/>
        <v>0</v>
      </c>
      <c r="K1084" s="7">
        <f t="shared" si="82"/>
        <v>20400</v>
      </c>
      <c r="L1084" s="4">
        <v>72000</v>
      </c>
      <c r="M1084" s="7">
        <f t="shared" si="83"/>
        <v>92400</v>
      </c>
      <c r="N1084" s="2" t="s">
        <v>22</v>
      </c>
      <c r="O1084" t="s">
        <v>23</v>
      </c>
      <c r="P1084" s="2" t="s">
        <v>2367</v>
      </c>
      <c r="Q1084" s="2">
        <v>3</v>
      </c>
      <c r="R1084" s="2" t="s">
        <v>24</v>
      </c>
      <c r="S1084" t="str">
        <f t="shared" si="84"/>
        <v>Mon</v>
      </c>
      <c r="T1084" t="str">
        <f>VLOOKUP(A1084,Status!$A$2:$B$1867,2,FALSE)</f>
        <v>Completed</v>
      </c>
    </row>
    <row r="1085" spans="1:20" x14ac:dyDescent="0.3">
      <c r="A1085" s="2" t="s">
        <v>1465</v>
      </c>
      <c r="B1085" s="3">
        <v>45866.100439814807</v>
      </c>
      <c r="C1085" s="2" t="s">
        <v>672</v>
      </c>
      <c r="D1085" s="2" t="s">
        <v>253</v>
      </c>
      <c r="E1085" s="2" t="s">
        <v>162</v>
      </c>
      <c r="F1085" s="4">
        <v>115000</v>
      </c>
      <c r="G1085" s="5">
        <v>0.4</v>
      </c>
      <c r="H1085" s="6">
        <v>0</v>
      </c>
      <c r="I1085" s="7">
        <f t="shared" si="80"/>
        <v>46000</v>
      </c>
      <c r="J1085" s="7">
        <f t="shared" si="81"/>
        <v>0</v>
      </c>
      <c r="K1085" s="7">
        <f t="shared" si="82"/>
        <v>46000</v>
      </c>
      <c r="L1085" s="4">
        <v>18000</v>
      </c>
      <c r="M1085" s="7">
        <f t="shared" si="83"/>
        <v>64000</v>
      </c>
      <c r="N1085" s="2" t="s">
        <v>34</v>
      </c>
      <c r="O1085" t="s">
        <v>70</v>
      </c>
      <c r="P1085" s="2" t="s">
        <v>2371</v>
      </c>
      <c r="Q1085" s="2">
        <v>3</v>
      </c>
      <c r="R1085" s="2" t="s">
        <v>24</v>
      </c>
      <c r="S1085" t="str">
        <f t="shared" si="84"/>
        <v>Mon</v>
      </c>
      <c r="T1085" t="str">
        <f>VLOOKUP(A1085,Status!$A$2:$B$1867,2,FALSE)</f>
        <v>Returned</v>
      </c>
    </row>
    <row r="1086" spans="1:20" x14ac:dyDescent="0.3">
      <c r="A1086" s="2" t="s">
        <v>1466</v>
      </c>
      <c r="B1086" s="3">
        <v>45866.132835648154</v>
      </c>
      <c r="C1086" s="2" t="s">
        <v>1436</v>
      </c>
      <c r="D1086" s="2" t="s">
        <v>287</v>
      </c>
      <c r="E1086" s="2" t="s">
        <v>33</v>
      </c>
      <c r="F1086" s="4">
        <v>20000</v>
      </c>
      <c r="G1086" s="5">
        <v>2.2000000000000002</v>
      </c>
      <c r="H1086" s="6">
        <v>0</v>
      </c>
      <c r="I1086" s="7">
        <f t="shared" si="80"/>
        <v>44000</v>
      </c>
      <c r="J1086" s="7">
        <f t="shared" si="81"/>
        <v>0</v>
      </c>
      <c r="K1086" s="7">
        <f t="shared" si="82"/>
        <v>44000</v>
      </c>
      <c r="L1086" s="4">
        <v>79000</v>
      </c>
      <c r="M1086" s="7">
        <f t="shared" si="83"/>
        <v>123000</v>
      </c>
      <c r="N1086" s="2" t="s">
        <v>29</v>
      </c>
      <c r="O1086" t="s">
        <v>23</v>
      </c>
      <c r="P1086" s="2" t="s">
        <v>2368</v>
      </c>
      <c r="Q1086" s="2">
        <v>2</v>
      </c>
      <c r="R1086" s="2" t="s">
        <v>35</v>
      </c>
      <c r="S1086" t="str">
        <f t="shared" si="84"/>
        <v>Mon</v>
      </c>
      <c r="T1086" t="str">
        <f>VLOOKUP(A1086,Status!$A$2:$B$1867,2,FALSE)</f>
        <v>Completed</v>
      </c>
    </row>
    <row r="1087" spans="1:20" x14ac:dyDescent="0.3">
      <c r="A1087" s="2" t="s">
        <v>1467</v>
      </c>
      <c r="B1087" s="3">
        <v>45866.154953703714</v>
      </c>
      <c r="C1087" s="2" t="s">
        <v>352</v>
      </c>
      <c r="D1087" s="2" t="s">
        <v>65</v>
      </c>
      <c r="E1087" s="2" t="s">
        <v>28</v>
      </c>
      <c r="F1087" s="4">
        <v>15000</v>
      </c>
      <c r="G1087" s="5">
        <v>0.3</v>
      </c>
      <c r="H1087" s="6">
        <v>0</v>
      </c>
      <c r="I1087" s="7">
        <f t="shared" si="80"/>
        <v>4500</v>
      </c>
      <c r="J1087" s="7">
        <f t="shared" si="81"/>
        <v>0</v>
      </c>
      <c r="K1087" s="7">
        <f t="shared" si="82"/>
        <v>4500</v>
      </c>
      <c r="L1087" s="4">
        <v>89000</v>
      </c>
      <c r="M1087" s="7">
        <f t="shared" si="83"/>
        <v>93500</v>
      </c>
      <c r="N1087" s="2" t="s">
        <v>22</v>
      </c>
      <c r="O1087" t="s">
        <v>116</v>
      </c>
      <c r="P1087" s="2" t="s">
        <v>2366</v>
      </c>
      <c r="Q1087" s="2">
        <v>1</v>
      </c>
      <c r="R1087" s="2" t="s">
        <v>35</v>
      </c>
      <c r="S1087" t="str">
        <f t="shared" si="84"/>
        <v>Mon</v>
      </c>
      <c r="T1087" t="str">
        <f>VLOOKUP(A1087,Status!$A$2:$B$1867,2,FALSE)</f>
        <v>Cancelled</v>
      </c>
    </row>
    <row r="1088" spans="1:20" x14ac:dyDescent="0.3">
      <c r="A1088" s="2" t="s">
        <v>1468</v>
      </c>
      <c r="B1088" s="3">
        <v>45866.299421296288</v>
      </c>
      <c r="C1088" s="2" t="s">
        <v>87</v>
      </c>
      <c r="D1088" s="2" t="s">
        <v>88</v>
      </c>
      <c r="E1088" s="2" t="s">
        <v>58</v>
      </c>
      <c r="F1088" s="4">
        <v>17500</v>
      </c>
      <c r="G1088" s="5">
        <v>4</v>
      </c>
      <c r="H1088" s="6">
        <v>0</v>
      </c>
      <c r="I1088" s="7">
        <f t="shared" si="80"/>
        <v>70000</v>
      </c>
      <c r="J1088" s="7">
        <f t="shared" si="81"/>
        <v>0</v>
      </c>
      <c r="K1088" s="7">
        <f t="shared" si="82"/>
        <v>70000</v>
      </c>
      <c r="L1088" s="4">
        <v>49000</v>
      </c>
      <c r="M1088" s="7">
        <f t="shared" si="83"/>
        <v>119000</v>
      </c>
      <c r="N1088" s="2" t="s">
        <v>59</v>
      </c>
      <c r="O1088" t="s">
        <v>23</v>
      </c>
      <c r="P1088" s="2" t="s">
        <v>2366</v>
      </c>
      <c r="Q1088" s="2">
        <v>1</v>
      </c>
      <c r="R1088" s="2" t="s">
        <v>24</v>
      </c>
      <c r="S1088" t="str">
        <f t="shared" si="84"/>
        <v>Mon</v>
      </c>
      <c r="T1088" t="str">
        <f>VLOOKUP(A1088,Status!$A$2:$B$1867,2,FALSE)</f>
        <v>Completed</v>
      </c>
    </row>
    <row r="1089" spans="1:20" x14ac:dyDescent="0.3">
      <c r="A1089" s="2" t="s">
        <v>1469</v>
      </c>
      <c r="B1089" s="3">
        <v>45866.316087962958</v>
      </c>
      <c r="C1089" s="2" t="s">
        <v>150</v>
      </c>
      <c r="D1089" s="2" t="s">
        <v>151</v>
      </c>
      <c r="E1089" s="2" t="s">
        <v>33</v>
      </c>
      <c r="F1089" s="4">
        <v>20000</v>
      </c>
      <c r="G1089" s="5">
        <v>1.8</v>
      </c>
      <c r="H1089" s="6">
        <v>0</v>
      </c>
      <c r="I1089" s="7">
        <f t="shared" si="80"/>
        <v>36000</v>
      </c>
      <c r="J1089" s="7">
        <f t="shared" si="81"/>
        <v>0</v>
      </c>
      <c r="K1089" s="7">
        <f t="shared" si="82"/>
        <v>36000</v>
      </c>
      <c r="L1089" s="4">
        <v>68000</v>
      </c>
      <c r="M1089" s="7">
        <f t="shared" si="83"/>
        <v>104000</v>
      </c>
      <c r="N1089" s="2" t="s">
        <v>59</v>
      </c>
      <c r="O1089" t="s">
        <v>23</v>
      </c>
      <c r="P1089" s="2" t="s">
        <v>2367</v>
      </c>
      <c r="Q1089" s="2">
        <v>3</v>
      </c>
      <c r="R1089" s="2" t="s">
        <v>24</v>
      </c>
      <c r="S1089" t="str">
        <f t="shared" si="84"/>
        <v>Mon</v>
      </c>
      <c r="T1089" t="str">
        <f>VLOOKUP(A1089,Status!$A$2:$B$1867,2,FALSE)</f>
        <v>Completed</v>
      </c>
    </row>
    <row r="1090" spans="1:20" x14ac:dyDescent="0.3">
      <c r="A1090" s="2" t="s">
        <v>1470</v>
      </c>
      <c r="B1090" s="3">
        <v>45866.318113425928</v>
      </c>
      <c r="C1090" s="2" t="s">
        <v>732</v>
      </c>
      <c r="D1090" s="2" t="s">
        <v>180</v>
      </c>
      <c r="E1090" s="2" t="s">
        <v>42</v>
      </c>
      <c r="F1090" s="4">
        <v>40000</v>
      </c>
      <c r="G1090" s="5">
        <v>0.7</v>
      </c>
      <c r="H1090" s="6">
        <v>0</v>
      </c>
      <c r="I1090" s="7">
        <f t="shared" si="80"/>
        <v>28000</v>
      </c>
      <c r="J1090" s="7">
        <f t="shared" si="81"/>
        <v>0</v>
      </c>
      <c r="K1090" s="7">
        <f t="shared" si="82"/>
        <v>28000</v>
      </c>
      <c r="L1090" s="4">
        <v>57000</v>
      </c>
      <c r="M1090" s="7">
        <f t="shared" si="83"/>
        <v>85000</v>
      </c>
      <c r="N1090" s="2" t="s">
        <v>22</v>
      </c>
      <c r="O1090" t="s">
        <v>23</v>
      </c>
      <c r="P1090" s="2" t="s">
        <v>2371</v>
      </c>
      <c r="Q1090" s="2">
        <v>3</v>
      </c>
      <c r="R1090" s="2" t="s">
        <v>24</v>
      </c>
      <c r="S1090" t="str">
        <f t="shared" si="84"/>
        <v>Mon</v>
      </c>
      <c r="T1090" t="str">
        <f>VLOOKUP(A1090,Status!$A$2:$B$1867,2,FALSE)</f>
        <v>Completed</v>
      </c>
    </row>
    <row r="1091" spans="1:20" x14ac:dyDescent="0.3">
      <c r="A1091" s="2" t="s">
        <v>1471</v>
      </c>
      <c r="B1091" s="3">
        <v>45866.318159722221</v>
      </c>
      <c r="C1091" s="2" t="s">
        <v>440</v>
      </c>
      <c r="D1091" s="2" t="s">
        <v>141</v>
      </c>
      <c r="E1091" s="2" t="s">
        <v>33</v>
      </c>
      <c r="F1091" s="4">
        <v>20000</v>
      </c>
      <c r="G1091" s="5">
        <v>2.9</v>
      </c>
      <c r="H1091" s="6">
        <v>0</v>
      </c>
      <c r="I1091" s="7">
        <f t="shared" si="80"/>
        <v>58000</v>
      </c>
      <c r="J1091" s="7">
        <f t="shared" si="81"/>
        <v>0</v>
      </c>
      <c r="K1091" s="7">
        <f t="shared" si="82"/>
        <v>58000</v>
      </c>
      <c r="L1091" s="4">
        <v>55000</v>
      </c>
      <c r="M1091" s="7">
        <f t="shared" si="83"/>
        <v>113000</v>
      </c>
      <c r="N1091" s="2" t="s">
        <v>22</v>
      </c>
      <c r="O1091" t="s">
        <v>23</v>
      </c>
      <c r="P1091" s="2" t="s">
        <v>2371</v>
      </c>
      <c r="Q1091" s="2">
        <v>2</v>
      </c>
      <c r="R1091" s="2" t="s">
        <v>24</v>
      </c>
      <c r="S1091" t="str">
        <f t="shared" si="84"/>
        <v>Mon</v>
      </c>
      <c r="T1091" t="str">
        <f>VLOOKUP(A1091,Status!$A$2:$B$1867,2,FALSE)</f>
        <v>Completed</v>
      </c>
    </row>
    <row r="1092" spans="1:20" x14ac:dyDescent="0.3">
      <c r="A1092" s="2" t="s">
        <v>1472</v>
      </c>
      <c r="B1092" s="3">
        <v>45866.361956018518</v>
      </c>
      <c r="C1092" s="2" t="s">
        <v>262</v>
      </c>
      <c r="D1092" s="2" t="s">
        <v>45</v>
      </c>
      <c r="E1092" s="2" t="s">
        <v>162</v>
      </c>
      <c r="F1092" s="4">
        <v>115000</v>
      </c>
      <c r="G1092" s="5">
        <v>1</v>
      </c>
      <c r="H1092" s="6">
        <v>0</v>
      </c>
      <c r="I1092" s="7">
        <f t="shared" ref="I1092:I1155" si="85">F1092*G1092</f>
        <v>115000</v>
      </c>
      <c r="J1092" s="7">
        <f t="shared" ref="J1092:J1155" si="86">I1092*(H1092/100)</f>
        <v>0</v>
      </c>
      <c r="K1092" s="7">
        <f t="shared" ref="K1092:K1155" si="87">I1092-J1092</f>
        <v>115000</v>
      </c>
      <c r="L1092" s="4">
        <v>43000</v>
      </c>
      <c r="M1092" s="7">
        <f t="shared" ref="M1092:M1155" si="88">K1092+L1092</f>
        <v>158000</v>
      </c>
      <c r="N1092" s="2" t="s">
        <v>22</v>
      </c>
      <c r="O1092" t="s">
        <v>70</v>
      </c>
      <c r="P1092" s="2" t="s">
        <v>2366</v>
      </c>
      <c r="Q1092" s="2">
        <v>2</v>
      </c>
      <c r="R1092" s="2" t="s">
        <v>24</v>
      </c>
      <c r="S1092" t="str">
        <f t="shared" si="84"/>
        <v>Mon</v>
      </c>
      <c r="T1092" t="str">
        <f>VLOOKUP(A1092,Status!$A$2:$B$1867,2,FALSE)</f>
        <v>Returned</v>
      </c>
    </row>
    <row r="1093" spans="1:20" x14ac:dyDescent="0.3">
      <c r="A1093" s="2" t="s">
        <v>1473</v>
      </c>
      <c r="B1093" s="3">
        <v>45866.363217592603</v>
      </c>
      <c r="C1093" s="2" t="s">
        <v>795</v>
      </c>
      <c r="D1093" s="2" t="s">
        <v>45</v>
      </c>
      <c r="E1093" s="2" t="s">
        <v>54</v>
      </c>
      <c r="F1093" s="4">
        <v>14000</v>
      </c>
      <c r="G1093" s="5">
        <v>0.4</v>
      </c>
      <c r="H1093" s="6">
        <v>0</v>
      </c>
      <c r="I1093" s="7">
        <f t="shared" si="85"/>
        <v>5600</v>
      </c>
      <c r="J1093" s="7">
        <f t="shared" si="86"/>
        <v>0</v>
      </c>
      <c r="K1093" s="7">
        <f t="shared" si="87"/>
        <v>5600</v>
      </c>
      <c r="L1093" s="4">
        <v>43000</v>
      </c>
      <c r="M1093" s="7">
        <f t="shared" si="88"/>
        <v>48600</v>
      </c>
      <c r="N1093" s="2" t="s">
        <v>22</v>
      </c>
      <c r="O1093" t="s">
        <v>23</v>
      </c>
      <c r="P1093" s="2" t="s">
        <v>2368</v>
      </c>
      <c r="Q1093" s="2">
        <v>3</v>
      </c>
      <c r="R1093" s="2" t="s">
        <v>24</v>
      </c>
      <c r="S1093" t="str">
        <f t="shared" ref="S1093:S1156" si="89">TEXT(B1093,"DDD")</f>
        <v>Mon</v>
      </c>
      <c r="T1093" t="str">
        <f>VLOOKUP(A1093,Status!$A$2:$B$1867,2,FALSE)</f>
        <v>Completed</v>
      </c>
    </row>
    <row r="1094" spans="1:20" x14ac:dyDescent="0.3">
      <c r="A1094" s="2" t="s">
        <v>1474</v>
      </c>
      <c r="B1094" s="3">
        <v>45866.391331018523</v>
      </c>
      <c r="C1094" s="2" t="s">
        <v>206</v>
      </c>
      <c r="D1094" s="2" t="s">
        <v>124</v>
      </c>
      <c r="E1094" s="2" t="s">
        <v>28</v>
      </c>
      <c r="F1094" s="4">
        <v>15000</v>
      </c>
      <c r="G1094" s="5">
        <v>0.9</v>
      </c>
      <c r="H1094" s="6">
        <v>0</v>
      </c>
      <c r="I1094" s="7">
        <f t="shared" si="85"/>
        <v>13500</v>
      </c>
      <c r="J1094" s="7">
        <f t="shared" si="86"/>
        <v>0</v>
      </c>
      <c r="K1094" s="7">
        <f t="shared" si="87"/>
        <v>13500</v>
      </c>
      <c r="L1094" s="4">
        <v>59000</v>
      </c>
      <c r="M1094" s="7">
        <f t="shared" si="88"/>
        <v>72500</v>
      </c>
      <c r="N1094" s="2" t="s">
        <v>22</v>
      </c>
      <c r="O1094" t="s">
        <v>70</v>
      </c>
      <c r="P1094" s="2" t="s">
        <v>2369</v>
      </c>
      <c r="Q1094" s="2">
        <v>5</v>
      </c>
      <c r="R1094" s="2" t="s">
        <v>24</v>
      </c>
      <c r="S1094" t="str">
        <f t="shared" si="89"/>
        <v>Mon</v>
      </c>
      <c r="T1094" t="str">
        <f>VLOOKUP(A1094,Status!$A$2:$B$1867,2,FALSE)</f>
        <v>Returned</v>
      </c>
    </row>
    <row r="1095" spans="1:20" x14ac:dyDescent="0.3">
      <c r="A1095" s="2" t="s">
        <v>1475</v>
      </c>
      <c r="B1095" s="3">
        <v>45866.441412037027</v>
      </c>
      <c r="C1095" s="2" t="s">
        <v>516</v>
      </c>
      <c r="D1095" s="2" t="s">
        <v>88</v>
      </c>
      <c r="E1095" s="2" t="s">
        <v>171</v>
      </c>
      <c r="F1095" s="4">
        <v>12000</v>
      </c>
      <c r="G1095" s="5">
        <v>0.4</v>
      </c>
      <c r="H1095" s="6">
        <v>0</v>
      </c>
      <c r="I1095" s="7">
        <f t="shared" si="85"/>
        <v>4800</v>
      </c>
      <c r="J1095" s="7">
        <f t="shared" si="86"/>
        <v>0</v>
      </c>
      <c r="K1095" s="7">
        <f t="shared" si="87"/>
        <v>4800</v>
      </c>
      <c r="L1095" s="4">
        <v>49000</v>
      </c>
      <c r="M1095" s="7">
        <f t="shared" si="88"/>
        <v>53800</v>
      </c>
      <c r="N1095" s="2" t="s">
        <v>22</v>
      </c>
      <c r="O1095" t="s">
        <v>23</v>
      </c>
      <c r="P1095" s="2" t="s">
        <v>2368</v>
      </c>
      <c r="Q1095" s="2">
        <v>3</v>
      </c>
      <c r="R1095" s="2" t="s">
        <v>24</v>
      </c>
      <c r="S1095" t="str">
        <f t="shared" si="89"/>
        <v>Mon</v>
      </c>
      <c r="T1095" t="str">
        <f>VLOOKUP(A1095,Status!$A$2:$B$1867,2,FALSE)</f>
        <v>Completed</v>
      </c>
    </row>
    <row r="1096" spans="1:20" x14ac:dyDescent="0.3">
      <c r="A1096" s="2" t="s">
        <v>1476</v>
      </c>
      <c r="B1096" s="3">
        <v>45866.465798611112</v>
      </c>
      <c r="C1096" s="2" t="s">
        <v>407</v>
      </c>
      <c r="D1096" s="2" t="s">
        <v>124</v>
      </c>
      <c r="E1096" s="2" t="s">
        <v>100</v>
      </c>
      <c r="F1096" s="4">
        <v>10000</v>
      </c>
      <c r="G1096" s="5">
        <v>0.9</v>
      </c>
      <c r="H1096" s="6">
        <v>0</v>
      </c>
      <c r="I1096" s="7">
        <f t="shared" si="85"/>
        <v>9000</v>
      </c>
      <c r="J1096" s="7">
        <f t="shared" si="86"/>
        <v>0</v>
      </c>
      <c r="K1096" s="7">
        <f t="shared" si="87"/>
        <v>9000</v>
      </c>
      <c r="L1096" s="4">
        <v>59000</v>
      </c>
      <c r="M1096" s="7">
        <f t="shared" si="88"/>
        <v>68000</v>
      </c>
      <c r="N1096" s="2" t="s">
        <v>29</v>
      </c>
      <c r="O1096" t="s">
        <v>23</v>
      </c>
      <c r="P1096" s="2" t="s">
        <v>2369</v>
      </c>
      <c r="Q1096" s="2">
        <v>3</v>
      </c>
      <c r="R1096" s="2" t="s">
        <v>24</v>
      </c>
      <c r="S1096" t="str">
        <f t="shared" si="89"/>
        <v>Mon</v>
      </c>
      <c r="T1096" t="str">
        <f>VLOOKUP(A1096,Status!$A$2:$B$1867,2,FALSE)</f>
        <v>Completed</v>
      </c>
    </row>
    <row r="1097" spans="1:20" x14ac:dyDescent="0.3">
      <c r="A1097" s="2" t="s">
        <v>1477</v>
      </c>
      <c r="B1097" s="3">
        <v>45866.572187500002</v>
      </c>
      <c r="C1097" s="2" t="s">
        <v>199</v>
      </c>
      <c r="D1097" s="2" t="s">
        <v>88</v>
      </c>
      <c r="E1097" s="2" t="s">
        <v>162</v>
      </c>
      <c r="F1097" s="4">
        <v>115000</v>
      </c>
      <c r="G1097" s="5">
        <v>0.6</v>
      </c>
      <c r="H1097" s="6">
        <v>0</v>
      </c>
      <c r="I1097" s="7">
        <f t="shared" si="85"/>
        <v>69000</v>
      </c>
      <c r="J1097" s="7">
        <f t="shared" si="86"/>
        <v>0</v>
      </c>
      <c r="K1097" s="7">
        <f t="shared" si="87"/>
        <v>69000</v>
      </c>
      <c r="L1097" s="4">
        <v>49000</v>
      </c>
      <c r="M1097" s="7">
        <f t="shared" si="88"/>
        <v>118000</v>
      </c>
      <c r="N1097" s="2" t="s">
        <v>22</v>
      </c>
      <c r="O1097" t="s">
        <v>116</v>
      </c>
      <c r="P1097" s="2" t="s">
        <v>2368</v>
      </c>
      <c r="Q1097" s="2">
        <v>4</v>
      </c>
      <c r="R1097" s="2" t="s">
        <v>24</v>
      </c>
      <c r="S1097" t="str">
        <f t="shared" si="89"/>
        <v>Mon</v>
      </c>
      <c r="T1097" t="str">
        <f>VLOOKUP(A1097,Status!$A$2:$B$1867,2,FALSE)</f>
        <v>Cancelled</v>
      </c>
    </row>
    <row r="1098" spans="1:20" x14ac:dyDescent="0.3">
      <c r="A1098" s="2" t="s">
        <v>1477</v>
      </c>
      <c r="B1098" s="3">
        <v>45866.572187500002</v>
      </c>
      <c r="C1098" s="2" t="s">
        <v>199</v>
      </c>
      <c r="D1098" s="2" t="s">
        <v>88</v>
      </c>
      <c r="E1098" s="2" t="s">
        <v>144</v>
      </c>
      <c r="F1098" s="4">
        <v>10000</v>
      </c>
      <c r="G1098" s="5">
        <v>0.6</v>
      </c>
      <c r="H1098" s="6">
        <v>0</v>
      </c>
      <c r="I1098" s="7">
        <f t="shared" si="85"/>
        <v>6000</v>
      </c>
      <c r="J1098" s="7">
        <f t="shared" si="86"/>
        <v>0</v>
      </c>
      <c r="K1098" s="7">
        <f t="shared" si="87"/>
        <v>6000</v>
      </c>
      <c r="L1098" s="4">
        <v>0</v>
      </c>
      <c r="M1098" s="7">
        <f t="shared" si="88"/>
        <v>6000</v>
      </c>
      <c r="N1098" s="2" t="s">
        <v>22</v>
      </c>
      <c r="O1098" t="s">
        <v>116</v>
      </c>
      <c r="P1098" s="2" t="s">
        <v>2368</v>
      </c>
      <c r="Q1098" s="2">
        <v>4</v>
      </c>
      <c r="R1098" s="2" t="s">
        <v>24</v>
      </c>
      <c r="S1098" t="str">
        <f t="shared" si="89"/>
        <v>Mon</v>
      </c>
      <c r="T1098" t="str">
        <f>VLOOKUP(A1098,Status!$A$2:$B$1867,2,FALSE)</f>
        <v>Cancelled</v>
      </c>
    </row>
    <row r="1099" spans="1:20" x14ac:dyDescent="0.3">
      <c r="A1099" s="2" t="s">
        <v>1478</v>
      </c>
      <c r="B1099" s="3">
        <v>45866.820844907408</v>
      </c>
      <c r="C1099" s="2" t="s">
        <v>121</v>
      </c>
      <c r="D1099" s="2" t="s">
        <v>95</v>
      </c>
      <c r="E1099" s="2" t="s">
        <v>28</v>
      </c>
      <c r="F1099" s="4">
        <v>15000</v>
      </c>
      <c r="G1099" s="5">
        <v>0.6</v>
      </c>
      <c r="H1099" s="6">
        <v>0</v>
      </c>
      <c r="I1099" s="7">
        <f t="shared" si="85"/>
        <v>9000</v>
      </c>
      <c r="J1099" s="7">
        <f t="shared" si="86"/>
        <v>0</v>
      </c>
      <c r="K1099" s="7">
        <f t="shared" si="87"/>
        <v>9000</v>
      </c>
      <c r="L1099" s="4">
        <v>85000</v>
      </c>
      <c r="M1099" s="7">
        <f t="shared" si="88"/>
        <v>94000</v>
      </c>
      <c r="N1099" s="2" t="s">
        <v>29</v>
      </c>
      <c r="O1099" t="s">
        <v>23</v>
      </c>
      <c r="P1099" s="2" t="s">
        <v>2371</v>
      </c>
      <c r="Q1099" s="2">
        <v>4</v>
      </c>
      <c r="R1099" s="2" t="s">
        <v>35</v>
      </c>
      <c r="S1099" t="str">
        <f t="shared" si="89"/>
        <v>Mon</v>
      </c>
      <c r="T1099" t="str">
        <f>VLOOKUP(A1099,Status!$A$2:$B$1867,2,FALSE)</f>
        <v>Completed</v>
      </c>
    </row>
    <row r="1100" spans="1:20" x14ac:dyDescent="0.3">
      <c r="A1100" s="2" t="s">
        <v>1479</v>
      </c>
      <c r="B1100" s="3">
        <v>45866.821377314824</v>
      </c>
      <c r="C1100" s="2" t="s">
        <v>1119</v>
      </c>
      <c r="D1100" s="2" t="s">
        <v>106</v>
      </c>
      <c r="E1100" s="2" t="s">
        <v>58</v>
      </c>
      <c r="F1100" s="4">
        <v>17500</v>
      </c>
      <c r="G1100" s="5">
        <v>3</v>
      </c>
      <c r="H1100" s="6">
        <v>0</v>
      </c>
      <c r="I1100" s="7">
        <f t="shared" si="85"/>
        <v>52500</v>
      </c>
      <c r="J1100" s="7">
        <f t="shared" si="86"/>
        <v>0</v>
      </c>
      <c r="K1100" s="7">
        <f t="shared" si="87"/>
        <v>52500</v>
      </c>
      <c r="L1100" s="4">
        <v>18000</v>
      </c>
      <c r="M1100" s="7">
        <f t="shared" si="88"/>
        <v>70500</v>
      </c>
      <c r="N1100" s="2" t="s">
        <v>59</v>
      </c>
      <c r="O1100" t="s">
        <v>23</v>
      </c>
      <c r="P1100" s="2" t="s">
        <v>2369</v>
      </c>
      <c r="Q1100" s="2">
        <v>3</v>
      </c>
      <c r="R1100" s="2" t="s">
        <v>24</v>
      </c>
      <c r="S1100" t="str">
        <f t="shared" si="89"/>
        <v>Mon</v>
      </c>
      <c r="T1100" t="str">
        <f>VLOOKUP(A1100,Status!$A$2:$B$1867,2,FALSE)</f>
        <v>Completed</v>
      </c>
    </row>
    <row r="1101" spans="1:20" x14ac:dyDescent="0.3">
      <c r="A1101" s="2" t="s">
        <v>1480</v>
      </c>
      <c r="B1101" s="3">
        <v>45866.871770833342</v>
      </c>
      <c r="C1101" s="2" t="s">
        <v>575</v>
      </c>
      <c r="D1101" s="2" t="s">
        <v>85</v>
      </c>
      <c r="E1101" s="2" t="s">
        <v>50</v>
      </c>
      <c r="F1101" s="4">
        <v>26000</v>
      </c>
      <c r="G1101" s="5">
        <v>2</v>
      </c>
      <c r="H1101" s="6">
        <v>0</v>
      </c>
      <c r="I1101" s="7">
        <f t="shared" si="85"/>
        <v>52000</v>
      </c>
      <c r="J1101" s="7">
        <f t="shared" si="86"/>
        <v>0</v>
      </c>
      <c r="K1101" s="7">
        <f t="shared" si="87"/>
        <v>52000</v>
      </c>
      <c r="L1101" s="4">
        <v>30000</v>
      </c>
      <c r="M1101" s="7">
        <f t="shared" si="88"/>
        <v>82000</v>
      </c>
      <c r="N1101" s="2" t="s">
        <v>59</v>
      </c>
      <c r="O1101" t="s">
        <v>70</v>
      </c>
      <c r="P1101" s="2" t="s">
        <v>2371</v>
      </c>
      <c r="Q1101" s="2">
        <v>5</v>
      </c>
      <c r="R1101" s="2" t="s">
        <v>24</v>
      </c>
      <c r="S1101" t="str">
        <f t="shared" si="89"/>
        <v>Mon</v>
      </c>
      <c r="T1101" t="str">
        <f>VLOOKUP(A1101,Status!$A$2:$B$1867,2,FALSE)</f>
        <v>Returned</v>
      </c>
    </row>
    <row r="1102" spans="1:20" x14ac:dyDescent="0.3">
      <c r="A1102" s="2" t="s">
        <v>1481</v>
      </c>
      <c r="B1102" s="3">
        <v>45866.898032407407</v>
      </c>
      <c r="C1102" s="2" t="s">
        <v>842</v>
      </c>
      <c r="D1102" s="2" t="s">
        <v>62</v>
      </c>
      <c r="E1102" s="2" t="s">
        <v>100</v>
      </c>
      <c r="F1102" s="4">
        <v>10000</v>
      </c>
      <c r="G1102" s="5">
        <v>0.9</v>
      </c>
      <c r="H1102" s="6">
        <v>0</v>
      </c>
      <c r="I1102" s="7">
        <f t="shared" si="85"/>
        <v>9000</v>
      </c>
      <c r="J1102" s="7">
        <f t="shared" si="86"/>
        <v>0</v>
      </c>
      <c r="K1102" s="7">
        <f t="shared" si="87"/>
        <v>9000</v>
      </c>
      <c r="L1102" s="4">
        <v>59000</v>
      </c>
      <c r="M1102" s="7">
        <f t="shared" si="88"/>
        <v>68000</v>
      </c>
      <c r="N1102" s="2" t="s">
        <v>22</v>
      </c>
      <c r="O1102" t="s">
        <v>23</v>
      </c>
      <c r="P1102" s="2" t="s">
        <v>2369</v>
      </c>
      <c r="Q1102" s="2">
        <v>1</v>
      </c>
      <c r="R1102" s="2" t="s">
        <v>35</v>
      </c>
      <c r="S1102" t="str">
        <f t="shared" si="89"/>
        <v>Mon</v>
      </c>
      <c r="T1102" t="str">
        <f>VLOOKUP(A1102,Status!$A$2:$B$1867,2,FALSE)</f>
        <v>Completed</v>
      </c>
    </row>
    <row r="1103" spans="1:20" x14ac:dyDescent="0.3">
      <c r="A1103" s="2" t="s">
        <v>1482</v>
      </c>
      <c r="B1103" s="3">
        <v>45867.186828703707</v>
      </c>
      <c r="C1103" s="2" t="s">
        <v>249</v>
      </c>
      <c r="D1103" s="2" t="s">
        <v>41</v>
      </c>
      <c r="E1103" s="2" t="s">
        <v>66</v>
      </c>
      <c r="F1103" s="4">
        <v>46000</v>
      </c>
      <c r="G1103" s="5">
        <v>1.6</v>
      </c>
      <c r="H1103" s="6">
        <v>0</v>
      </c>
      <c r="I1103" s="7">
        <f t="shared" si="85"/>
        <v>73600</v>
      </c>
      <c r="J1103" s="7">
        <f t="shared" si="86"/>
        <v>0</v>
      </c>
      <c r="K1103" s="7">
        <f t="shared" si="87"/>
        <v>73600</v>
      </c>
      <c r="L1103" s="4">
        <v>93000</v>
      </c>
      <c r="M1103" s="7">
        <f t="shared" si="88"/>
        <v>166600</v>
      </c>
      <c r="N1103" s="2" t="s">
        <v>34</v>
      </c>
      <c r="O1103" t="s">
        <v>23</v>
      </c>
      <c r="P1103" s="2" t="s">
        <v>2366</v>
      </c>
      <c r="Q1103" s="2">
        <v>3</v>
      </c>
      <c r="R1103" s="2" t="s">
        <v>24</v>
      </c>
      <c r="S1103" t="str">
        <f t="shared" si="89"/>
        <v>Tue</v>
      </c>
      <c r="T1103" t="str">
        <f>VLOOKUP(A1103,Status!$A$2:$B$1867,2,FALSE)</f>
        <v>Completed</v>
      </c>
    </row>
    <row r="1104" spans="1:20" x14ac:dyDescent="0.3">
      <c r="A1104" s="2" t="s">
        <v>1483</v>
      </c>
      <c r="B1104" s="3">
        <v>45867.396296296298</v>
      </c>
      <c r="C1104" s="2" t="s">
        <v>573</v>
      </c>
      <c r="D1104" s="2" t="s">
        <v>426</v>
      </c>
      <c r="E1104" s="2" t="s">
        <v>103</v>
      </c>
      <c r="F1104" s="4">
        <v>55000</v>
      </c>
      <c r="G1104" s="5">
        <v>0.9</v>
      </c>
      <c r="H1104" s="6">
        <v>0</v>
      </c>
      <c r="I1104" s="7">
        <f t="shared" si="85"/>
        <v>49500</v>
      </c>
      <c r="J1104" s="7">
        <f t="shared" si="86"/>
        <v>0</v>
      </c>
      <c r="K1104" s="7">
        <f t="shared" si="87"/>
        <v>49500</v>
      </c>
      <c r="L1104" s="4">
        <v>67000</v>
      </c>
      <c r="M1104" s="7">
        <f t="shared" si="88"/>
        <v>116500</v>
      </c>
      <c r="N1104" s="2" t="s">
        <v>34</v>
      </c>
      <c r="O1104" t="s">
        <v>23</v>
      </c>
      <c r="P1104" s="2" t="s">
        <v>2366</v>
      </c>
      <c r="Q1104" s="2">
        <v>5</v>
      </c>
      <c r="R1104" s="2" t="s">
        <v>24</v>
      </c>
      <c r="S1104" t="str">
        <f t="shared" si="89"/>
        <v>Tue</v>
      </c>
      <c r="T1104" t="str">
        <f>VLOOKUP(A1104,Status!$A$2:$B$1867,2,FALSE)</f>
        <v>Completed</v>
      </c>
    </row>
    <row r="1105" spans="1:20" x14ac:dyDescent="0.3">
      <c r="A1105" s="2" t="s">
        <v>1483</v>
      </c>
      <c r="B1105" s="3">
        <v>45867.396296296298</v>
      </c>
      <c r="C1105" s="2" t="s">
        <v>573</v>
      </c>
      <c r="D1105" s="2" t="s">
        <v>426</v>
      </c>
      <c r="E1105" s="2" t="s">
        <v>81</v>
      </c>
      <c r="F1105" s="4">
        <v>15000</v>
      </c>
      <c r="G1105" s="5">
        <v>1.9</v>
      </c>
      <c r="H1105" s="6">
        <v>0</v>
      </c>
      <c r="I1105" s="7">
        <f t="shared" si="85"/>
        <v>28500</v>
      </c>
      <c r="J1105" s="7">
        <f t="shared" si="86"/>
        <v>0</v>
      </c>
      <c r="K1105" s="7">
        <f t="shared" si="87"/>
        <v>28500</v>
      </c>
      <c r="L1105" s="4">
        <v>0</v>
      </c>
      <c r="M1105" s="7">
        <f t="shared" si="88"/>
        <v>28500</v>
      </c>
      <c r="N1105" s="2" t="s">
        <v>34</v>
      </c>
      <c r="O1105" t="s">
        <v>23</v>
      </c>
      <c r="P1105" s="2" t="s">
        <v>2366</v>
      </c>
      <c r="Q1105" s="2">
        <v>5</v>
      </c>
      <c r="R1105" s="2" t="s">
        <v>24</v>
      </c>
      <c r="S1105" t="str">
        <f t="shared" si="89"/>
        <v>Tue</v>
      </c>
      <c r="T1105" t="str">
        <f>VLOOKUP(A1105,Status!$A$2:$B$1867,2,FALSE)</f>
        <v>Completed</v>
      </c>
    </row>
    <row r="1106" spans="1:20" x14ac:dyDescent="0.3">
      <c r="A1106" s="2" t="s">
        <v>1484</v>
      </c>
      <c r="B1106" s="3">
        <v>45867.421458333331</v>
      </c>
      <c r="C1106" s="2" t="s">
        <v>94</v>
      </c>
      <c r="D1106" s="2" t="s">
        <v>95</v>
      </c>
      <c r="E1106" s="2" t="s">
        <v>21</v>
      </c>
      <c r="F1106" s="4">
        <v>10000</v>
      </c>
      <c r="G1106" s="5">
        <v>3.3</v>
      </c>
      <c r="H1106" s="6">
        <v>0</v>
      </c>
      <c r="I1106" s="7">
        <f t="shared" si="85"/>
        <v>33000</v>
      </c>
      <c r="J1106" s="7">
        <f t="shared" si="86"/>
        <v>0</v>
      </c>
      <c r="K1106" s="7">
        <f t="shared" si="87"/>
        <v>33000</v>
      </c>
      <c r="L1106" s="4">
        <v>85000</v>
      </c>
      <c r="M1106" s="7">
        <f t="shared" si="88"/>
        <v>118000</v>
      </c>
      <c r="N1106" s="2" t="s">
        <v>59</v>
      </c>
      <c r="O1106" t="s">
        <v>70</v>
      </c>
      <c r="P1106" s="2" t="s">
        <v>2371</v>
      </c>
      <c r="Q1106" s="2">
        <v>2</v>
      </c>
      <c r="R1106" s="2" t="s">
        <v>24</v>
      </c>
      <c r="S1106" t="str">
        <f t="shared" si="89"/>
        <v>Tue</v>
      </c>
      <c r="T1106" t="str">
        <f>VLOOKUP(A1106,Status!$A$2:$B$1867,2,FALSE)</f>
        <v>Returned</v>
      </c>
    </row>
    <row r="1107" spans="1:20" x14ac:dyDescent="0.3">
      <c r="A1107" s="2" t="s">
        <v>1485</v>
      </c>
      <c r="B1107" s="3">
        <v>45867.424155092587</v>
      </c>
      <c r="C1107" s="2" t="s">
        <v>573</v>
      </c>
      <c r="D1107" s="2" t="s">
        <v>426</v>
      </c>
      <c r="E1107" s="2" t="s">
        <v>46</v>
      </c>
      <c r="F1107" s="4">
        <v>10500</v>
      </c>
      <c r="G1107" s="5">
        <v>2.5</v>
      </c>
      <c r="H1107" s="6">
        <v>0</v>
      </c>
      <c r="I1107" s="7">
        <f t="shared" si="85"/>
        <v>26250</v>
      </c>
      <c r="J1107" s="7">
        <f t="shared" si="86"/>
        <v>0</v>
      </c>
      <c r="K1107" s="7">
        <f t="shared" si="87"/>
        <v>26250</v>
      </c>
      <c r="L1107" s="4">
        <v>67000</v>
      </c>
      <c r="M1107" s="7">
        <f t="shared" si="88"/>
        <v>93250</v>
      </c>
      <c r="N1107" s="2" t="s">
        <v>34</v>
      </c>
      <c r="O1107" t="s">
        <v>23</v>
      </c>
      <c r="P1107" s="2" t="s">
        <v>2371</v>
      </c>
      <c r="Q1107" s="2">
        <v>3</v>
      </c>
      <c r="R1107" s="2" t="s">
        <v>24</v>
      </c>
      <c r="S1107" t="str">
        <f t="shared" si="89"/>
        <v>Tue</v>
      </c>
      <c r="T1107" t="str">
        <f>VLOOKUP(A1107,Status!$A$2:$B$1867,2,FALSE)</f>
        <v>Completed</v>
      </c>
    </row>
    <row r="1108" spans="1:20" x14ac:dyDescent="0.3">
      <c r="A1108" s="2" t="s">
        <v>1485</v>
      </c>
      <c r="B1108" s="3">
        <v>45867.424155092587</v>
      </c>
      <c r="C1108" s="2" t="s">
        <v>573</v>
      </c>
      <c r="D1108" s="2" t="s">
        <v>426</v>
      </c>
      <c r="E1108" s="2" t="s">
        <v>81</v>
      </c>
      <c r="F1108" s="4">
        <v>15000</v>
      </c>
      <c r="G1108" s="5">
        <v>0.7</v>
      </c>
      <c r="H1108" s="6">
        <v>0</v>
      </c>
      <c r="I1108" s="7">
        <f t="shared" si="85"/>
        <v>10500</v>
      </c>
      <c r="J1108" s="7">
        <f t="shared" si="86"/>
        <v>0</v>
      </c>
      <c r="K1108" s="7">
        <f t="shared" si="87"/>
        <v>10500</v>
      </c>
      <c r="L1108" s="4">
        <v>0</v>
      </c>
      <c r="M1108" s="7">
        <f t="shared" si="88"/>
        <v>10500</v>
      </c>
      <c r="N1108" s="2" t="s">
        <v>34</v>
      </c>
      <c r="O1108" t="s">
        <v>23</v>
      </c>
      <c r="P1108" s="2" t="s">
        <v>2371</v>
      </c>
      <c r="Q1108" s="2">
        <v>3</v>
      </c>
      <c r="R1108" s="2" t="s">
        <v>24</v>
      </c>
      <c r="S1108" t="str">
        <f t="shared" si="89"/>
        <v>Tue</v>
      </c>
      <c r="T1108" t="str">
        <f>VLOOKUP(A1108,Status!$A$2:$B$1867,2,FALSE)</f>
        <v>Completed</v>
      </c>
    </row>
    <row r="1109" spans="1:20" x14ac:dyDescent="0.3">
      <c r="A1109" s="2" t="s">
        <v>1486</v>
      </c>
      <c r="B1109" s="3">
        <v>45867.470775462964</v>
      </c>
      <c r="C1109" s="2" t="s">
        <v>68</v>
      </c>
      <c r="D1109" s="2" t="s">
        <v>69</v>
      </c>
      <c r="E1109" s="2" t="s">
        <v>28</v>
      </c>
      <c r="F1109" s="4">
        <v>15000</v>
      </c>
      <c r="G1109" s="5">
        <v>0.9</v>
      </c>
      <c r="H1109" s="6">
        <v>0</v>
      </c>
      <c r="I1109" s="7">
        <f t="shared" si="85"/>
        <v>13500</v>
      </c>
      <c r="J1109" s="7">
        <f t="shared" si="86"/>
        <v>0</v>
      </c>
      <c r="K1109" s="7">
        <f t="shared" si="87"/>
        <v>13500</v>
      </c>
      <c r="L1109" s="4">
        <v>87000</v>
      </c>
      <c r="M1109" s="7">
        <f t="shared" si="88"/>
        <v>100500</v>
      </c>
      <c r="N1109" s="2" t="s">
        <v>34</v>
      </c>
      <c r="O1109" t="s">
        <v>23</v>
      </c>
      <c r="P1109" s="2" t="s">
        <v>2369</v>
      </c>
      <c r="Q1109" s="2">
        <v>2</v>
      </c>
      <c r="R1109" s="2" t="s">
        <v>24</v>
      </c>
      <c r="S1109" t="str">
        <f t="shared" si="89"/>
        <v>Tue</v>
      </c>
      <c r="T1109" t="str">
        <f>VLOOKUP(A1109,Status!$A$2:$B$1867,2,FALSE)</f>
        <v>Completed</v>
      </c>
    </row>
    <row r="1110" spans="1:20" x14ac:dyDescent="0.3">
      <c r="A1110" s="2" t="s">
        <v>1487</v>
      </c>
      <c r="B1110" s="3">
        <v>45867.513993055552</v>
      </c>
      <c r="C1110" s="2" t="s">
        <v>629</v>
      </c>
      <c r="D1110" s="2" t="s">
        <v>186</v>
      </c>
      <c r="E1110" s="2" t="s">
        <v>81</v>
      </c>
      <c r="F1110" s="4">
        <v>15000</v>
      </c>
      <c r="G1110" s="5">
        <v>0.8</v>
      </c>
      <c r="H1110" s="6">
        <v>0</v>
      </c>
      <c r="I1110" s="7">
        <f t="shared" si="85"/>
        <v>12000</v>
      </c>
      <c r="J1110" s="7">
        <f t="shared" si="86"/>
        <v>0</v>
      </c>
      <c r="K1110" s="7">
        <f t="shared" si="87"/>
        <v>12000</v>
      </c>
      <c r="L1110" s="4">
        <v>87000</v>
      </c>
      <c r="M1110" s="7">
        <f t="shared" si="88"/>
        <v>99000</v>
      </c>
      <c r="N1110" s="2" t="s">
        <v>29</v>
      </c>
      <c r="O1110" t="s">
        <v>23</v>
      </c>
      <c r="P1110" s="2" t="s">
        <v>2368</v>
      </c>
      <c r="Q1110" s="2">
        <v>1</v>
      </c>
      <c r="R1110" s="2" t="s">
        <v>35</v>
      </c>
      <c r="S1110" t="str">
        <f t="shared" si="89"/>
        <v>Tue</v>
      </c>
      <c r="T1110" t="str">
        <f>VLOOKUP(A1110,Status!$A$2:$B$1867,2,FALSE)</f>
        <v>Completed</v>
      </c>
    </row>
    <row r="1111" spans="1:20" x14ac:dyDescent="0.3">
      <c r="A1111" s="2" t="s">
        <v>1488</v>
      </c>
      <c r="B1111" s="3">
        <v>45867.546574074076</v>
      </c>
      <c r="C1111" s="2" t="s">
        <v>87</v>
      </c>
      <c r="D1111" s="2" t="s">
        <v>88</v>
      </c>
      <c r="E1111" s="2" t="s">
        <v>36</v>
      </c>
      <c r="F1111" s="4">
        <v>13500</v>
      </c>
      <c r="G1111" s="5">
        <v>1.2</v>
      </c>
      <c r="H1111" s="6">
        <v>0</v>
      </c>
      <c r="I1111" s="7">
        <f t="shared" si="85"/>
        <v>16200</v>
      </c>
      <c r="J1111" s="7">
        <f t="shared" si="86"/>
        <v>0</v>
      </c>
      <c r="K1111" s="7">
        <f t="shared" si="87"/>
        <v>16200</v>
      </c>
      <c r="L1111" s="4">
        <v>49000</v>
      </c>
      <c r="M1111" s="7">
        <f t="shared" si="88"/>
        <v>65200</v>
      </c>
      <c r="N1111" s="2" t="s">
        <v>29</v>
      </c>
      <c r="O1111" t="s">
        <v>116</v>
      </c>
      <c r="P1111" s="2" t="s">
        <v>2369</v>
      </c>
      <c r="Q1111" s="2">
        <v>4</v>
      </c>
      <c r="R1111" s="2" t="s">
        <v>24</v>
      </c>
      <c r="S1111" t="str">
        <f t="shared" si="89"/>
        <v>Tue</v>
      </c>
      <c r="T1111" t="str">
        <f>VLOOKUP(A1111,Status!$A$2:$B$1867,2,FALSE)</f>
        <v>Cancelled</v>
      </c>
    </row>
    <row r="1112" spans="1:20" x14ac:dyDescent="0.3">
      <c r="A1112" s="2" t="s">
        <v>1489</v>
      </c>
      <c r="B1112" s="3">
        <v>45867.665462962963</v>
      </c>
      <c r="C1112" s="2" t="s">
        <v>260</v>
      </c>
      <c r="D1112" s="2" t="s">
        <v>165</v>
      </c>
      <c r="E1112" s="2" t="s">
        <v>36</v>
      </c>
      <c r="F1112" s="4">
        <v>13500</v>
      </c>
      <c r="G1112" s="5">
        <v>3</v>
      </c>
      <c r="H1112" s="6">
        <v>0</v>
      </c>
      <c r="I1112" s="7">
        <f t="shared" si="85"/>
        <v>40500</v>
      </c>
      <c r="J1112" s="7">
        <f t="shared" si="86"/>
        <v>0</v>
      </c>
      <c r="K1112" s="7">
        <f t="shared" si="87"/>
        <v>40500</v>
      </c>
      <c r="L1112" s="4">
        <v>49000</v>
      </c>
      <c r="M1112" s="7">
        <f t="shared" si="88"/>
        <v>89500</v>
      </c>
      <c r="N1112" s="2" t="s">
        <v>29</v>
      </c>
      <c r="O1112" t="s">
        <v>23</v>
      </c>
      <c r="P1112" s="2" t="s">
        <v>2367</v>
      </c>
      <c r="Q1112" s="2">
        <v>2</v>
      </c>
      <c r="R1112" s="2" t="s">
        <v>35</v>
      </c>
      <c r="S1112" t="str">
        <f t="shared" si="89"/>
        <v>Tue</v>
      </c>
      <c r="T1112" t="str">
        <f>VLOOKUP(A1112,Status!$A$2:$B$1867,2,FALSE)</f>
        <v>Completed</v>
      </c>
    </row>
    <row r="1113" spans="1:20" x14ac:dyDescent="0.3">
      <c r="A1113" s="2" t="s">
        <v>1490</v>
      </c>
      <c r="B1113" s="3">
        <v>45867.665706018517</v>
      </c>
      <c r="C1113" s="2" t="s">
        <v>765</v>
      </c>
      <c r="D1113" s="2" t="s">
        <v>253</v>
      </c>
      <c r="E1113" s="2" t="s">
        <v>103</v>
      </c>
      <c r="F1113" s="4">
        <v>55000</v>
      </c>
      <c r="G1113" s="5">
        <v>0.8</v>
      </c>
      <c r="H1113" s="6">
        <v>0</v>
      </c>
      <c r="I1113" s="7">
        <f t="shared" si="85"/>
        <v>44000</v>
      </c>
      <c r="J1113" s="7">
        <f t="shared" si="86"/>
        <v>0</v>
      </c>
      <c r="K1113" s="7">
        <f t="shared" si="87"/>
        <v>44000</v>
      </c>
      <c r="L1113" s="4">
        <v>18000</v>
      </c>
      <c r="M1113" s="7">
        <f t="shared" si="88"/>
        <v>62000</v>
      </c>
      <c r="N1113" s="2" t="s">
        <v>29</v>
      </c>
      <c r="O1113" t="s">
        <v>70</v>
      </c>
      <c r="P1113" s="2" t="s">
        <v>2368</v>
      </c>
      <c r="Q1113" s="2">
        <v>5</v>
      </c>
      <c r="R1113" s="2" t="s">
        <v>24</v>
      </c>
      <c r="S1113" t="str">
        <f t="shared" si="89"/>
        <v>Tue</v>
      </c>
      <c r="T1113" t="str">
        <f>VLOOKUP(A1113,Status!$A$2:$B$1867,2,FALSE)</f>
        <v>Returned</v>
      </c>
    </row>
    <row r="1114" spans="1:20" x14ac:dyDescent="0.3">
      <c r="A1114" s="2" t="s">
        <v>1491</v>
      </c>
      <c r="B1114" s="3">
        <v>45867.732731481483</v>
      </c>
      <c r="C1114" s="2" t="s">
        <v>684</v>
      </c>
      <c r="D1114" s="2" t="s">
        <v>112</v>
      </c>
      <c r="E1114" s="2" t="s">
        <v>76</v>
      </c>
      <c r="F1114" s="4">
        <v>45000</v>
      </c>
      <c r="G1114" s="5">
        <v>0.6</v>
      </c>
      <c r="H1114" s="6">
        <v>0</v>
      </c>
      <c r="I1114" s="7">
        <f t="shared" si="85"/>
        <v>27000</v>
      </c>
      <c r="J1114" s="7">
        <f t="shared" si="86"/>
        <v>0</v>
      </c>
      <c r="K1114" s="7">
        <f t="shared" si="87"/>
        <v>27000</v>
      </c>
      <c r="L1114" s="4">
        <v>0</v>
      </c>
      <c r="M1114" s="7">
        <f t="shared" si="88"/>
        <v>27000</v>
      </c>
      <c r="N1114" s="2" t="s">
        <v>22</v>
      </c>
      <c r="O1114" t="s">
        <v>23</v>
      </c>
      <c r="P1114" s="2" t="s">
        <v>2368</v>
      </c>
      <c r="Q1114" s="2">
        <v>5</v>
      </c>
      <c r="R1114" s="2" t="s">
        <v>24</v>
      </c>
      <c r="S1114" t="str">
        <f t="shared" si="89"/>
        <v>Tue</v>
      </c>
      <c r="T1114" t="str">
        <f>VLOOKUP(A1114,Status!$A$2:$B$1867,2,FALSE)</f>
        <v>Completed</v>
      </c>
    </row>
    <row r="1115" spans="1:20" x14ac:dyDescent="0.3">
      <c r="A1115" s="2" t="s">
        <v>1492</v>
      </c>
      <c r="B1115" s="3">
        <v>45867.757094907407</v>
      </c>
      <c r="C1115" s="2" t="s">
        <v>74</v>
      </c>
      <c r="D1115" s="2" t="s">
        <v>75</v>
      </c>
      <c r="E1115" s="2" t="s">
        <v>100</v>
      </c>
      <c r="F1115" s="4">
        <v>10000</v>
      </c>
      <c r="G1115" s="5">
        <v>1.3</v>
      </c>
      <c r="H1115" s="6">
        <v>0</v>
      </c>
      <c r="I1115" s="7">
        <f t="shared" si="85"/>
        <v>13000</v>
      </c>
      <c r="J1115" s="7">
        <f t="shared" si="86"/>
        <v>0</v>
      </c>
      <c r="K1115" s="7">
        <f t="shared" si="87"/>
        <v>13000</v>
      </c>
      <c r="L1115" s="4">
        <v>74000</v>
      </c>
      <c r="M1115" s="7">
        <f t="shared" si="88"/>
        <v>87000</v>
      </c>
      <c r="N1115" s="2" t="s">
        <v>29</v>
      </c>
      <c r="O1115" t="s">
        <v>23</v>
      </c>
      <c r="P1115" s="2" t="s">
        <v>2368</v>
      </c>
      <c r="Q1115" s="2">
        <v>1</v>
      </c>
      <c r="R1115" s="2" t="s">
        <v>24</v>
      </c>
      <c r="S1115" t="str">
        <f t="shared" si="89"/>
        <v>Tue</v>
      </c>
      <c r="T1115" t="str">
        <f>VLOOKUP(A1115,Status!$A$2:$B$1867,2,FALSE)</f>
        <v>Completed</v>
      </c>
    </row>
    <row r="1116" spans="1:20" x14ac:dyDescent="0.3">
      <c r="A1116" s="2" t="s">
        <v>1493</v>
      </c>
      <c r="B1116" s="3">
        <v>45867.775208333333</v>
      </c>
      <c r="C1116" s="2" t="s">
        <v>286</v>
      </c>
      <c r="D1116" s="2" t="s">
        <v>287</v>
      </c>
      <c r="E1116" s="2" t="s">
        <v>54</v>
      </c>
      <c r="F1116" s="4">
        <v>14000</v>
      </c>
      <c r="G1116" s="5">
        <v>0.9</v>
      </c>
      <c r="H1116" s="6">
        <v>0</v>
      </c>
      <c r="I1116" s="7">
        <f t="shared" si="85"/>
        <v>12600</v>
      </c>
      <c r="J1116" s="7">
        <f t="shared" si="86"/>
        <v>0</v>
      </c>
      <c r="K1116" s="7">
        <f t="shared" si="87"/>
        <v>12600</v>
      </c>
      <c r="L1116" s="4">
        <v>79000</v>
      </c>
      <c r="M1116" s="7">
        <f t="shared" si="88"/>
        <v>91600</v>
      </c>
      <c r="N1116" s="2" t="s">
        <v>29</v>
      </c>
      <c r="O1116" t="s">
        <v>23</v>
      </c>
      <c r="P1116" s="2" t="s">
        <v>2369</v>
      </c>
      <c r="Q1116" s="2">
        <v>3</v>
      </c>
      <c r="R1116" s="2" t="s">
        <v>24</v>
      </c>
      <c r="S1116" t="str">
        <f t="shared" si="89"/>
        <v>Tue</v>
      </c>
      <c r="T1116" t="str">
        <f>VLOOKUP(A1116,Status!$A$2:$B$1867,2,FALSE)</f>
        <v>Completed</v>
      </c>
    </row>
    <row r="1117" spans="1:20" x14ac:dyDescent="0.3">
      <c r="A1117" s="2" t="s">
        <v>1494</v>
      </c>
      <c r="B1117" s="3">
        <v>45868.295694444438</v>
      </c>
      <c r="C1117" s="2" t="s">
        <v>450</v>
      </c>
      <c r="D1117" s="2" t="s">
        <v>57</v>
      </c>
      <c r="E1117" s="2" t="s">
        <v>162</v>
      </c>
      <c r="F1117" s="4">
        <v>115000</v>
      </c>
      <c r="G1117" s="5">
        <v>0.6</v>
      </c>
      <c r="H1117" s="6">
        <v>0</v>
      </c>
      <c r="I1117" s="7">
        <f t="shared" si="85"/>
        <v>69000</v>
      </c>
      <c r="J1117" s="7">
        <f t="shared" si="86"/>
        <v>0</v>
      </c>
      <c r="K1117" s="7">
        <f t="shared" si="87"/>
        <v>69000</v>
      </c>
      <c r="L1117" s="4">
        <v>26000</v>
      </c>
      <c r="M1117" s="7">
        <f t="shared" si="88"/>
        <v>95000</v>
      </c>
      <c r="N1117" s="2" t="s">
        <v>59</v>
      </c>
      <c r="O1117" t="s">
        <v>23</v>
      </c>
      <c r="P1117" s="2" t="s">
        <v>2371</v>
      </c>
      <c r="Q1117" s="2">
        <v>5</v>
      </c>
      <c r="R1117" s="2" t="s">
        <v>24</v>
      </c>
      <c r="S1117" t="str">
        <f t="shared" si="89"/>
        <v>Wed</v>
      </c>
      <c r="T1117" t="str">
        <f>VLOOKUP(A1117,Status!$A$2:$B$1867,2,FALSE)</f>
        <v>Completed</v>
      </c>
    </row>
    <row r="1118" spans="1:20" x14ac:dyDescent="0.3">
      <c r="A1118" s="2" t="s">
        <v>1495</v>
      </c>
      <c r="B1118" s="3">
        <v>45868.38616898148</v>
      </c>
      <c r="C1118" s="2" t="s">
        <v>365</v>
      </c>
      <c r="D1118" s="2" t="s">
        <v>366</v>
      </c>
      <c r="E1118" s="2" t="s">
        <v>42</v>
      </c>
      <c r="F1118" s="4">
        <v>40000</v>
      </c>
      <c r="G1118" s="5">
        <v>0.9</v>
      </c>
      <c r="H1118" s="6">
        <v>0</v>
      </c>
      <c r="I1118" s="7">
        <f t="shared" si="85"/>
        <v>36000</v>
      </c>
      <c r="J1118" s="7">
        <f t="shared" si="86"/>
        <v>0</v>
      </c>
      <c r="K1118" s="7">
        <f t="shared" si="87"/>
        <v>36000</v>
      </c>
      <c r="L1118" s="4">
        <v>21000</v>
      </c>
      <c r="M1118" s="7">
        <f t="shared" si="88"/>
        <v>57000</v>
      </c>
      <c r="N1118" s="2" t="s">
        <v>59</v>
      </c>
      <c r="O1118" t="s">
        <v>23</v>
      </c>
      <c r="P1118" s="2" t="s">
        <v>2367</v>
      </c>
      <c r="Q1118" s="2">
        <v>5</v>
      </c>
      <c r="R1118" s="2" t="s">
        <v>35</v>
      </c>
      <c r="S1118" t="str">
        <f t="shared" si="89"/>
        <v>Wed</v>
      </c>
      <c r="T1118" t="str">
        <f>VLOOKUP(A1118,Status!$A$2:$B$1867,2,FALSE)</f>
        <v>Completed</v>
      </c>
    </row>
    <row r="1119" spans="1:20" x14ac:dyDescent="0.3">
      <c r="A1119" s="2" t="s">
        <v>1496</v>
      </c>
      <c r="B1119" s="3">
        <v>45868.532037037039</v>
      </c>
      <c r="C1119" s="2" t="s">
        <v>795</v>
      </c>
      <c r="D1119" s="2" t="s">
        <v>45</v>
      </c>
      <c r="E1119" s="2" t="s">
        <v>46</v>
      </c>
      <c r="F1119" s="4">
        <v>10500</v>
      </c>
      <c r="G1119" s="5">
        <v>2.4</v>
      </c>
      <c r="H1119" s="6">
        <v>0</v>
      </c>
      <c r="I1119" s="7">
        <f t="shared" si="85"/>
        <v>25200</v>
      </c>
      <c r="J1119" s="7">
        <f t="shared" si="86"/>
        <v>0</v>
      </c>
      <c r="K1119" s="7">
        <f t="shared" si="87"/>
        <v>25200</v>
      </c>
      <c r="L1119" s="4">
        <v>43000</v>
      </c>
      <c r="M1119" s="7">
        <f t="shared" si="88"/>
        <v>68200</v>
      </c>
      <c r="N1119" s="2" t="s">
        <v>22</v>
      </c>
      <c r="O1119" t="s">
        <v>70</v>
      </c>
      <c r="P1119" s="2" t="s">
        <v>2366</v>
      </c>
      <c r="Q1119" s="2">
        <v>2</v>
      </c>
      <c r="R1119" s="2" t="s">
        <v>24</v>
      </c>
      <c r="S1119" t="str">
        <f t="shared" si="89"/>
        <v>Wed</v>
      </c>
      <c r="T1119" t="str">
        <f>VLOOKUP(A1119,Status!$A$2:$B$1867,2,FALSE)</f>
        <v>Returned</v>
      </c>
    </row>
    <row r="1120" spans="1:20" x14ac:dyDescent="0.3">
      <c r="A1120" s="2" t="s">
        <v>1497</v>
      </c>
      <c r="B1120" s="3">
        <v>45868.579097222217</v>
      </c>
      <c r="C1120" s="2" t="s">
        <v>823</v>
      </c>
      <c r="D1120" s="2" t="s">
        <v>124</v>
      </c>
      <c r="E1120" s="2" t="s">
        <v>103</v>
      </c>
      <c r="F1120" s="4">
        <v>55000</v>
      </c>
      <c r="G1120" s="5">
        <v>0.4</v>
      </c>
      <c r="H1120" s="6">
        <v>0</v>
      </c>
      <c r="I1120" s="7">
        <f t="shared" si="85"/>
        <v>22000</v>
      </c>
      <c r="J1120" s="7">
        <f t="shared" si="86"/>
        <v>0</v>
      </c>
      <c r="K1120" s="7">
        <f t="shared" si="87"/>
        <v>22000</v>
      </c>
      <c r="L1120" s="4">
        <v>59000</v>
      </c>
      <c r="M1120" s="7">
        <f t="shared" si="88"/>
        <v>81000</v>
      </c>
      <c r="N1120" s="2" t="s">
        <v>29</v>
      </c>
      <c r="O1120" t="s">
        <v>23</v>
      </c>
      <c r="P1120" s="2" t="s">
        <v>2366</v>
      </c>
      <c r="Q1120" s="2">
        <v>2</v>
      </c>
      <c r="R1120" s="2" t="s">
        <v>24</v>
      </c>
      <c r="S1120" t="str">
        <f t="shared" si="89"/>
        <v>Wed</v>
      </c>
      <c r="T1120" t="str">
        <f>VLOOKUP(A1120,Status!$A$2:$B$1867,2,FALSE)</f>
        <v>Completed</v>
      </c>
    </row>
    <row r="1121" spans="1:20" x14ac:dyDescent="0.3">
      <c r="A1121" s="2" t="s">
        <v>1498</v>
      </c>
      <c r="B1121" s="3">
        <v>45868.659178240741</v>
      </c>
      <c r="C1121" s="2" t="s">
        <v>459</v>
      </c>
      <c r="D1121" s="2" t="s">
        <v>154</v>
      </c>
      <c r="E1121" s="2" t="s">
        <v>50</v>
      </c>
      <c r="F1121" s="4">
        <v>26000</v>
      </c>
      <c r="G1121" s="5">
        <v>1.7</v>
      </c>
      <c r="H1121" s="6">
        <v>0</v>
      </c>
      <c r="I1121" s="7">
        <f t="shared" si="85"/>
        <v>44200</v>
      </c>
      <c r="J1121" s="7">
        <f t="shared" si="86"/>
        <v>0</v>
      </c>
      <c r="K1121" s="7">
        <f t="shared" si="87"/>
        <v>44200</v>
      </c>
      <c r="L1121" s="4">
        <v>50000</v>
      </c>
      <c r="M1121" s="7">
        <f t="shared" si="88"/>
        <v>94200</v>
      </c>
      <c r="N1121" s="2" t="s">
        <v>22</v>
      </c>
      <c r="O1121" t="s">
        <v>23</v>
      </c>
      <c r="P1121" s="2" t="s">
        <v>2368</v>
      </c>
      <c r="Q1121" s="2">
        <v>4</v>
      </c>
      <c r="R1121" s="2" t="s">
        <v>24</v>
      </c>
      <c r="S1121" t="str">
        <f t="shared" si="89"/>
        <v>Wed</v>
      </c>
      <c r="T1121" t="str">
        <f>VLOOKUP(A1121,Status!$A$2:$B$1867,2,FALSE)</f>
        <v>Completed</v>
      </c>
    </row>
    <row r="1122" spans="1:20" x14ac:dyDescent="0.3">
      <c r="A1122" s="2" t="s">
        <v>1499</v>
      </c>
      <c r="B1122" s="3">
        <v>45868.698784722219</v>
      </c>
      <c r="C1122" s="2" t="s">
        <v>1500</v>
      </c>
      <c r="D1122" s="2" t="s">
        <v>115</v>
      </c>
      <c r="E1122" s="2" t="s">
        <v>96</v>
      </c>
      <c r="F1122" s="4">
        <v>9500</v>
      </c>
      <c r="G1122" s="5">
        <v>1.8</v>
      </c>
      <c r="H1122" s="6">
        <v>0</v>
      </c>
      <c r="I1122" s="7">
        <f t="shared" si="85"/>
        <v>17100</v>
      </c>
      <c r="J1122" s="7">
        <f t="shared" si="86"/>
        <v>0</v>
      </c>
      <c r="K1122" s="7">
        <f t="shared" si="87"/>
        <v>17100</v>
      </c>
      <c r="L1122" s="4">
        <v>78000</v>
      </c>
      <c r="M1122" s="7">
        <f t="shared" si="88"/>
        <v>95100</v>
      </c>
      <c r="N1122" s="2" t="s">
        <v>34</v>
      </c>
      <c r="O1122" t="s">
        <v>70</v>
      </c>
      <c r="P1122" s="2" t="s">
        <v>2368</v>
      </c>
      <c r="Q1122" s="2">
        <v>1</v>
      </c>
      <c r="R1122" s="2" t="s">
        <v>24</v>
      </c>
      <c r="S1122" t="str">
        <f t="shared" si="89"/>
        <v>Wed</v>
      </c>
      <c r="T1122" t="str">
        <f>VLOOKUP(A1122,Status!$A$2:$B$1867,2,FALSE)</f>
        <v>Returned</v>
      </c>
    </row>
    <row r="1123" spans="1:20" x14ac:dyDescent="0.3">
      <c r="A1123" s="2" t="s">
        <v>1501</v>
      </c>
      <c r="B1123" s="3">
        <v>45868.725763888891</v>
      </c>
      <c r="C1123" s="2" t="s">
        <v>31</v>
      </c>
      <c r="D1123" s="2" t="s">
        <v>32</v>
      </c>
      <c r="E1123" s="2" t="s">
        <v>33</v>
      </c>
      <c r="F1123" s="4">
        <v>20000</v>
      </c>
      <c r="G1123" s="5">
        <v>0.8</v>
      </c>
      <c r="H1123" s="6">
        <v>0</v>
      </c>
      <c r="I1123" s="7">
        <f t="shared" si="85"/>
        <v>16000</v>
      </c>
      <c r="J1123" s="7">
        <f t="shared" si="86"/>
        <v>0</v>
      </c>
      <c r="K1123" s="7">
        <f t="shared" si="87"/>
        <v>16000</v>
      </c>
      <c r="L1123" s="4">
        <v>76000</v>
      </c>
      <c r="M1123" s="7">
        <f t="shared" si="88"/>
        <v>92000</v>
      </c>
      <c r="N1123" s="2" t="s">
        <v>59</v>
      </c>
      <c r="O1123" t="s">
        <v>23</v>
      </c>
      <c r="P1123" s="2" t="s">
        <v>2367</v>
      </c>
      <c r="Q1123" s="2">
        <v>1</v>
      </c>
      <c r="R1123" s="2" t="s">
        <v>35</v>
      </c>
      <c r="S1123" t="str">
        <f t="shared" si="89"/>
        <v>Wed</v>
      </c>
      <c r="T1123" t="str">
        <f>VLOOKUP(A1123,Status!$A$2:$B$1867,2,FALSE)</f>
        <v>Completed</v>
      </c>
    </row>
    <row r="1124" spans="1:20" x14ac:dyDescent="0.3">
      <c r="A1124" s="2" t="s">
        <v>1502</v>
      </c>
      <c r="B1124" s="3">
        <v>45868.783784722233</v>
      </c>
      <c r="C1124" s="2" t="s">
        <v>256</v>
      </c>
      <c r="D1124" s="2" t="s">
        <v>112</v>
      </c>
      <c r="E1124" s="2" t="s">
        <v>103</v>
      </c>
      <c r="F1124" s="4">
        <v>55000</v>
      </c>
      <c r="G1124" s="5">
        <v>0.7</v>
      </c>
      <c r="H1124" s="6">
        <v>0</v>
      </c>
      <c r="I1124" s="7">
        <f t="shared" si="85"/>
        <v>38500</v>
      </c>
      <c r="J1124" s="7">
        <f t="shared" si="86"/>
        <v>0</v>
      </c>
      <c r="K1124" s="7">
        <f t="shared" si="87"/>
        <v>38500</v>
      </c>
      <c r="L1124" s="4">
        <v>0</v>
      </c>
      <c r="M1124" s="7">
        <f t="shared" si="88"/>
        <v>38500</v>
      </c>
      <c r="N1124" s="2" t="s">
        <v>59</v>
      </c>
      <c r="O1124" t="s">
        <v>23</v>
      </c>
      <c r="P1124" s="2" t="s">
        <v>2367</v>
      </c>
      <c r="Q1124" s="2">
        <v>1</v>
      </c>
      <c r="R1124" s="2" t="s">
        <v>24</v>
      </c>
      <c r="S1124" t="str">
        <f t="shared" si="89"/>
        <v>Wed</v>
      </c>
      <c r="T1124" t="str">
        <f>VLOOKUP(A1124,Status!$A$2:$B$1867,2,FALSE)</f>
        <v>Completed</v>
      </c>
    </row>
    <row r="1125" spans="1:20" x14ac:dyDescent="0.3">
      <c r="A1125" s="2" t="s">
        <v>1503</v>
      </c>
      <c r="B1125" s="3">
        <v>45868.826168981483</v>
      </c>
      <c r="C1125" s="2" t="s">
        <v>114</v>
      </c>
      <c r="D1125" s="2" t="s">
        <v>115</v>
      </c>
      <c r="E1125" s="2" t="s">
        <v>36</v>
      </c>
      <c r="F1125" s="4">
        <v>13500</v>
      </c>
      <c r="G1125" s="5">
        <v>2.6</v>
      </c>
      <c r="H1125" s="6">
        <v>0</v>
      </c>
      <c r="I1125" s="7">
        <f t="shared" si="85"/>
        <v>35100</v>
      </c>
      <c r="J1125" s="7">
        <f t="shared" si="86"/>
        <v>0</v>
      </c>
      <c r="K1125" s="7">
        <f t="shared" si="87"/>
        <v>35100</v>
      </c>
      <c r="L1125" s="4">
        <v>78000</v>
      </c>
      <c r="M1125" s="7">
        <f t="shared" si="88"/>
        <v>113100</v>
      </c>
      <c r="N1125" s="2" t="s">
        <v>29</v>
      </c>
      <c r="O1125" t="s">
        <v>23</v>
      </c>
      <c r="P1125" s="2" t="s">
        <v>2369</v>
      </c>
      <c r="Q1125" s="2">
        <v>3</v>
      </c>
      <c r="R1125" s="2" t="s">
        <v>24</v>
      </c>
      <c r="S1125" t="str">
        <f t="shared" si="89"/>
        <v>Wed</v>
      </c>
      <c r="T1125" t="str">
        <f>VLOOKUP(A1125,Status!$A$2:$B$1867,2,FALSE)</f>
        <v>Completed</v>
      </c>
    </row>
    <row r="1126" spans="1:20" x14ac:dyDescent="0.3">
      <c r="A1126" s="2" t="s">
        <v>1504</v>
      </c>
      <c r="B1126" s="3">
        <v>45868.948738425926</v>
      </c>
      <c r="C1126" s="2" t="s">
        <v>201</v>
      </c>
      <c r="D1126" s="2" t="s">
        <v>134</v>
      </c>
      <c r="E1126" s="2" t="s">
        <v>183</v>
      </c>
      <c r="F1126" s="4">
        <v>11000</v>
      </c>
      <c r="G1126" s="5">
        <v>1</v>
      </c>
      <c r="H1126" s="6">
        <v>0</v>
      </c>
      <c r="I1126" s="7">
        <f t="shared" si="85"/>
        <v>11000</v>
      </c>
      <c r="J1126" s="7">
        <f t="shared" si="86"/>
        <v>0</v>
      </c>
      <c r="K1126" s="7">
        <f t="shared" si="87"/>
        <v>11000</v>
      </c>
      <c r="L1126" s="4">
        <v>50000</v>
      </c>
      <c r="M1126" s="7">
        <f t="shared" si="88"/>
        <v>61000</v>
      </c>
      <c r="N1126" s="2" t="s">
        <v>29</v>
      </c>
      <c r="O1126" t="s">
        <v>23</v>
      </c>
      <c r="P1126" s="2" t="s">
        <v>2368</v>
      </c>
      <c r="Q1126" s="2">
        <v>5</v>
      </c>
      <c r="R1126" s="2" t="s">
        <v>35</v>
      </c>
      <c r="S1126" t="str">
        <f t="shared" si="89"/>
        <v>Wed</v>
      </c>
      <c r="T1126" t="str">
        <f>VLOOKUP(A1126,Status!$A$2:$B$1867,2,FALSE)</f>
        <v>Completed</v>
      </c>
    </row>
    <row r="1127" spans="1:20" x14ac:dyDescent="0.3">
      <c r="A1127" s="2" t="s">
        <v>1505</v>
      </c>
      <c r="B1127" s="3">
        <v>45869.171122685177</v>
      </c>
      <c r="C1127" s="2" t="s">
        <v>422</v>
      </c>
      <c r="D1127" s="2" t="s">
        <v>32</v>
      </c>
      <c r="E1127" s="2" t="s">
        <v>21</v>
      </c>
      <c r="F1127" s="4">
        <v>10000</v>
      </c>
      <c r="G1127" s="5">
        <v>1.3</v>
      </c>
      <c r="H1127" s="6">
        <v>0</v>
      </c>
      <c r="I1127" s="7">
        <f t="shared" si="85"/>
        <v>13000</v>
      </c>
      <c r="J1127" s="7">
        <f t="shared" si="86"/>
        <v>0</v>
      </c>
      <c r="K1127" s="7">
        <f t="shared" si="87"/>
        <v>13000</v>
      </c>
      <c r="L1127" s="4">
        <v>76000</v>
      </c>
      <c r="M1127" s="7">
        <f t="shared" si="88"/>
        <v>89000</v>
      </c>
      <c r="N1127" s="2" t="s">
        <v>34</v>
      </c>
      <c r="O1127" t="s">
        <v>23</v>
      </c>
      <c r="P1127" s="2" t="s">
        <v>2368</v>
      </c>
      <c r="Q1127" s="2">
        <v>5</v>
      </c>
      <c r="R1127" s="2" t="s">
        <v>24</v>
      </c>
      <c r="S1127" t="str">
        <f t="shared" si="89"/>
        <v>Thu</v>
      </c>
      <c r="T1127" t="str">
        <f>VLOOKUP(A1127,Status!$A$2:$B$1867,2,FALSE)</f>
        <v>Completed</v>
      </c>
    </row>
    <row r="1128" spans="1:20" x14ac:dyDescent="0.3">
      <c r="A1128" s="2" t="s">
        <v>1506</v>
      </c>
      <c r="B1128" s="3">
        <v>45869.421446759261</v>
      </c>
      <c r="C1128" s="2" t="s">
        <v>450</v>
      </c>
      <c r="D1128" s="2" t="s">
        <v>57</v>
      </c>
      <c r="E1128" s="2" t="s">
        <v>33</v>
      </c>
      <c r="F1128" s="4">
        <v>20000</v>
      </c>
      <c r="G1128" s="5">
        <v>2.2000000000000002</v>
      </c>
      <c r="H1128" s="6">
        <v>0</v>
      </c>
      <c r="I1128" s="7">
        <f t="shared" si="85"/>
        <v>44000</v>
      </c>
      <c r="J1128" s="7">
        <f t="shared" si="86"/>
        <v>0</v>
      </c>
      <c r="K1128" s="7">
        <f t="shared" si="87"/>
        <v>44000</v>
      </c>
      <c r="L1128" s="4">
        <v>26000</v>
      </c>
      <c r="M1128" s="7">
        <f t="shared" si="88"/>
        <v>70000</v>
      </c>
      <c r="N1128" s="2" t="s">
        <v>22</v>
      </c>
      <c r="O1128" t="s">
        <v>23</v>
      </c>
      <c r="P1128" s="2" t="s">
        <v>2371</v>
      </c>
      <c r="Q1128" s="2">
        <v>2</v>
      </c>
      <c r="R1128" s="2" t="s">
        <v>24</v>
      </c>
      <c r="S1128" t="str">
        <f t="shared" si="89"/>
        <v>Thu</v>
      </c>
      <c r="T1128" t="str">
        <f>VLOOKUP(A1128,Status!$A$2:$B$1867,2,FALSE)</f>
        <v>Completed</v>
      </c>
    </row>
    <row r="1129" spans="1:20" x14ac:dyDescent="0.3">
      <c r="A1129" s="2" t="s">
        <v>1507</v>
      </c>
      <c r="B1129" s="3">
        <v>45869.454143518517</v>
      </c>
      <c r="C1129" s="2" t="s">
        <v>913</v>
      </c>
      <c r="D1129" s="2" t="s">
        <v>32</v>
      </c>
      <c r="E1129" s="2" t="s">
        <v>54</v>
      </c>
      <c r="F1129" s="4">
        <v>14000</v>
      </c>
      <c r="G1129" s="5">
        <v>0.8</v>
      </c>
      <c r="H1129" s="6">
        <v>0</v>
      </c>
      <c r="I1129" s="7">
        <f t="shared" si="85"/>
        <v>11200</v>
      </c>
      <c r="J1129" s="7">
        <f t="shared" si="86"/>
        <v>0</v>
      </c>
      <c r="K1129" s="7">
        <f t="shared" si="87"/>
        <v>11200</v>
      </c>
      <c r="L1129" s="4">
        <v>76000</v>
      </c>
      <c r="M1129" s="7">
        <f t="shared" si="88"/>
        <v>87200</v>
      </c>
      <c r="N1129" s="2" t="s">
        <v>34</v>
      </c>
      <c r="O1129" t="s">
        <v>23</v>
      </c>
      <c r="P1129" s="2" t="s">
        <v>2368</v>
      </c>
      <c r="Q1129" s="2">
        <v>5</v>
      </c>
      <c r="R1129" s="2" t="s">
        <v>35</v>
      </c>
      <c r="S1129" t="str">
        <f t="shared" si="89"/>
        <v>Thu</v>
      </c>
      <c r="T1129" t="str">
        <f>VLOOKUP(A1129,Status!$A$2:$B$1867,2,FALSE)</f>
        <v>Completed</v>
      </c>
    </row>
    <row r="1130" spans="1:20" x14ac:dyDescent="0.3">
      <c r="A1130" s="2" t="s">
        <v>1508</v>
      </c>
      <c r="B1130" s="3">
        <v>45869.466643518521</v>
      </c>
      <c r="C1130" s="2" t="s">
        <v>563</v>
      </c>
      <c r="D1130" s="2" t="s">
        <v>32</v>
      </c>
      <c r="E1130" s="2" t="s">
        <v>81</v>
      </c>
      <c r="F1130" s="4">
        <v>15000</v>
      </c>
      <c r="G1130" s="5">
        <v>0.5</v>
      </c>
      <c r="H1130" s="6">
        <v>0</v>
      </c>
      <c r="I1130" s="7">
        <f t="shared" si="85"/>
        <v>7500</v>
      </c>
      <c r="J1130" s="7">
        <f t="shared" si="86"/>
        <v>0</v>
      </c>
      <c r="K1130" s="7">
        <f t="shared" si="87"/>
        <v>7500</v>
      </c>
      <c r="L1130" s="4">
        <v>76000</v>
      </c>
      <c r="M1130" s="7">
        <f t="shared" si="88"/>
        <v>83500</v>
      </c>
      <c r="N1130" s="2" t="s">
        <v>34</v>
      </c>
      <c r="O1130" t="s">
        <v>23</v>
      </c>
      <c r="P1130" s="2" t="s">
        <v>2366</v>
      </c>
      <c r="Q1130" s="2">
        <v>2</v>
      </c>
      <c r="R1130" s="2" t="s">
        <v>24</v>
      </c>
      <c r="S1130" t="str">
        <f t="shared" si="89"/>
        <v>Thu</v>
      </c>
      <c r="T1130" t="str">
        <f>VLOOKUP(A1130,Status!$A$2:$B$1867,2,FALSE)</f>
        <v>Completed</v>
      </c>
    </row>
    <row r="1131" spans="1:20" x14ac:dyDescent="0.3">
      <c r="A1131" s="2" t="s">
        <v>1509</v>
      </c>
      <c r="B1131" s="3">
        <v>45869.477418981478</v>
      </c>
      <c r="C1131" s="2" t="s">
        <v>587</v>
      </c>
      <c r="D1131" s="2" t="s">
        <v>65</v>
      </c>
      <c r="E1131" s="2" t="s">
        <v>36</v>
      </c>
      <c r="F1131" s="4">
        <v>13500</v>
      </c>
      <c r="G1131" s="5">
        <v>1.5</v>
      </c>
      <c r="H1131" s="6">
        <v>0</v>
      </c>
      <c r="I1131" s="7">
        <f t="shared" si="85"/>
        <v>20250</v>
      </c>
      <c r="J1131" s="7">
        <f t="shared" si="86"/>
        <v>0</v>
      </c>
      <c r="K1131" s="7">
        <f t="shared" si="87"/>
        <v>20250</v>
      </c>
      <c r="L1131" s="4">
        <v>89000</v>
      </c>
      <c r="M1131" s="7">
        <f t="shared" si="88"/>
        <v>109250</v>
      </c>
      <c r="N1131" s="2" t="s">
        <v>59</v>
      </c>
      <c r="O1131" t="s">
        <v>23</v>
      </c>
      <c r="P1131" s="2" t="s">
        <v>2368</v>
      </c>
      <c r="Q1131" s="2">
        <v>4</v>
      </c>
      <c r="R1131" s="2" t="s">
        <v>24</v>
      </c>
      <c r="S1131" t="str">
        <f t="shared" si="89"/>
        <v>Thu</v>
      </c>
      <c r="T1131" t="str">
        <f>VLOOKUP(A1131,Status!$A$2:$B$1867,2,FALSE)</f>
        <v>Completed</v>
      </c>
    </row>
    <row r="1132" spans="1:20" x14ac:dyDescent="0.3">
      <c r="A1132" s="2" t="s">
        <v>1510</v>
      </c>
      <c r="B1132" s="3">
        <v>45869.491354166668</v>
      </c>
      <c r="C1132" s="2" t="s">
        <v>889</v>
      </c>
      <c r="D1132" s="2" t="s">
        <v>186</v>
      </c>
      <c r="E1132" s="2" t="s">
        <v>54</v>
      </c>
      <c r="F1132" s="4">
        <v>14000</v>
      </c>
      <c r="G1132" s="5">
        <v>0.8</v>
      </c>
      <c r="H1132" s="6">
        <v>0</v>
      </c>
      <c r="I1132" s="7">
        <f t="shared" si="85"/>
        <v>11200</v>
      </c>
      <c r="J1132" s="7">
        <f t="shared" si="86"/>
        <v>0</v>
      </c>
      <c r="K1132" s="7">
        <f t="shared" si="87"/>
        <v>11200</v>
      </c>
      <c r="L1132" s="4">
        <v>87000</v>
      </c>
      <c r="M1132" s="7">
        <f t="shared" si="88"/>
        <v>98200</v>
      </c>
      <c r="N1132" s="2" t="s">
        <v>29</v>
      </c>
      <c r="O1132" t="s">
        <v>23</v>
      </c>
      <c r="P1132" s="2" t="s">
        <v>2367</v>
      </c>
      <c r="Q1132" s="2">
        <v>2</v>
      </c>
      <c r="R1132" s="2" t="s">
        <v>24</v>
      </c>
      <c r="S1132" t="str">
        <f t="shared" si="89"/>
        <v>Thu</v>
      </c>
      <c r="T1132" t="str">
        <f>VLOOKUP(A1132,Status!$A$2:$B$1867,2,FALSE)</f>
        <v>Completed</v>
      </c>
    </row>
    <row r="1133" spans="1:20" x14ac:dyDescent="0.3">
      <c r="A1133" s="2" t="s">
        <v>1511</v>
      </c>
      <c r="B1133" s="3">
        <v>45869.508101851847</v>
      </c>
      <c r="C1133" s="2" t="s">
        <v>374</v>
      </c>
      <c r="D1133" s="2" t="s">
        <v>115</v>
      </c>
      <c r="E1133" s="2" t="s">
        <v>81</v>
      </c>
      <c r="F1133" s="4">
        <v>15000</v>
      </c>
      <c r="G1133" s="5">
        <v>2.5</v>
      </c>
      <c r="H1133" s="6">
        <v>0</v>
      </c>
      <c r="I1133" s="7">
        <f t="shared" si="85"/>
        <v>37500</v>
      </c>
      <c r="J1133" s="7">
        <f t="shared" si="86"/>
        <v>0</v>
      </c>
      <c r="K1133" s="7">
        <f t="shared" si="87"/>
        <v>37500</v>
      </c>
      <c r="L1133" s="4">
        <v>78000</v>
      </c>
      <c r="M1133" s="7">
        <f t="shared" si="88"/>
        <v>115500</v>
      </c>
      <c r="N1133" s="2" t="s">
        <v>59</v>
      </c>
      <c r="O1133" t="s">
        <v>23</v>
      </c>
      <c r="P1133" s="2" t="s">
        <v>2369</v>
      </c>
      <c r="Q1133" s="2">
        <v>5</v>
      </c>
      <c r="R1133" s="2" t="s">
        <v>24</v>
      </c>
      <c r="S1133" t="str">
        <f t="shared" si="89"/>
        <v>Thu</v>
      </c>
      <c r="T1133" t="str">
        <f>VLOOKUP(A1133,Status!$A$2:$B$1867,2,FALSE)</f>
        <v>Completed</v>
      </c>
    </row>
    <row r="1134" spans="1:20" x14ac:dyDescent="0.3">
      <c r="A1134" s="2" t="s">
        <v>1512</v>
      </c>
      <c r="B1134" s="3">
        <v>45869.575381944444</v>
      </c>
      <c r="C1134" s="2" t="s">
        <v>434</v>
      </c>
      <c r="D1134" s="2" t="s">
        <v>49</v>
      </c>
      <c r="E1134" s="2" t="s">
        <v>36</v>
      </c>
      <c r="F1134" s="4">
        <v>13500</v>
      </c>
      <c r="G1134" s="5">
        <v>2.9</v>
      </c>
      <c r="H1134" s="6">
        <v>0</v>
      </c>
      <c r="I1134" s="7">
        <f t="shared" si="85"/>
        <v>39150</v>
      </c>
      <c r="J1134" s="7">
        <f t="shared" si="86"/>
        <v>0</v>
      </c>
      <c r="K1134" s="7">
        <f t="shared" si="87"/>
        <v>39150</v>
      </c>
      <c r="L1134" s="4">
        <v>18000</v>
      </c>
      <c r="M1134" s="7">
        <f t="shared" si="88"/>
        <v>57150</v>
      </c>
      <c r="N1134" s="2" t="s">
        <v>59</v>
      </c>
      <c r="O1134" t="s">
        <v>23</v>
      </c>
      <c r="P1134" s="2" t="s">
        <v>2367</v>
      </c>
      <c r="Q1134" s="2">
        <v>4</v>
      </c>
      <c r="R1134" s="2" t="s">
        <v>24</v>
      </c>
      <c r="S1134" t="str">
        <f t="shared" si="89"/>
        <v>Thu</v>
      </c>
      <c r="T1134" t="str">
        <f>VLOOKUP(A1134,Status!$A$2:$B$1867,2,FALSE)</f>
        <v>Completed</v>
      </c>
    </row>
    <row r="1135" spans="1:20" x14ac:dyDescent="0.3">
      <c r="A1135" s="2" t="s">
        <v>1513</v>
      </c>
      <c r="B1135" s="3">
        <v>45869.644212962958</v>
      </c>
      <c r="C1135" s="2" t="s">
        <v>1514</v>
      </c>
      <c r="D1135" s="2" t="s">
        <v>88</v>
      </c>
      <c r="E1135" s="2" t="s">
        <v>144</v>
      </c>
      <c r="F1135" s="4">
        <v>10000</v>
      </c>
      <c r="G1135" s="5">
        <v>0.9</v>
      </c>
      <c r="H1135" s="6">
        <v>0</v>
      </c>
      <c r="I1135" s="7">
        <f t="shared" si="85"/>
        <v>9000</v>
      </c>
      <c r="J1135" s="7">
        <f t="shared" si="86"/>
        <v>0</v>
      </c>
      <c r="K1135" s="7">
        <f t="shared" si="87"/>
        <v>9000</v>
      </c>
      <c r="L1135" s="4">
        <v>49000</v>
      </c>
      <c r="M1135" s="7">
        <f t="shared" si="88"/>
        <v>58000</v>
      </c>
      <c r="N1135" s="2" t="s">
        <v>59</v>
      </c>
      <c r="O1135" t="s">
        <v>23</v>
      </c>
      <c r="P1135" s="2" t="s">
        <v>2367</v>
      </c>
      <c r="Q1135" s="2">
        <v>4</v>
      </c>
      <c r="R1135" s="2" t="s">
        <v>24</v>
      </c>
      <c r="S1135" t="str">
        <f t="shared" si="89"/>
        <v>Thu</v>
      </c>
      <c r="T1135" t="str">
        <f>VLOOKUP(A1135,Status!$A$2:$B$1867,2,FALSE)</f>
        <v>Completed</v>
      </c>
    </row>
    <row r="1136" spans="1:20" x14ac:dyDescent="0.3">
      <c r="A1136" s="2" t="s">
        <v>1515</v>
      </c>
      <c r="B1136" s="3">
        <v>45869.729490740741</v>
      </c>
      <c r="C1136" s="2" t="s">
        <v>1254</v>
      </c>
      <c r="D1136" s="2" t="s">
        <v>426</v>
      </c>
      <c r="E1136" s="2" t="s">
        <v>66</v>
      </c>
      <c r="F1136" s="4">
        <v>46000</v>
      </c>
      <c r="G1136" s="5">
        <v>0.8</v>
      </c>
      <c r="H1136" s="6">
        <v>0</v>
      </c>
      <c r="I1136" s="7">
        <f t="shared" si="85"/>
        <v>36800</v>
      </c>
      <c r="J1136" s="7">
        <f t="shared" si="86"/>
        <v>0</v>
      </c>
      <c r="K1136" s="7">
        <f t="shared" si="87"/>
        <v>36800</v>
      </c>
      <c r="L1136" s="4">
        <v>67000</v>
      </c>
      <c r="M1136" s="7">
        <f t="shared" si="88"/>
        <v>103800</v>
      </c>
      <c r="N1136" s="2" t="s">
        <v>34</v>
      </c>
      <c r="O1136" t="s">
        <v>23</v>
      </c>
      <c r="P1136" s="2" t="s">
        <v>2367</v>
      </c>
      <c r="Q1136" s="2">
        <v>2</v>
      </c>
      <c r="R1136" s="2" t="s">
        <v>24</v>
      </c>
      <c r="S1136" t="str">
        <f t="shared" si="89"/>
        <v>Thu</v>
      </c>
      <c r="T1136" t="str">
        <f>VLOOKUP(A1136,Status!$A$2:$B$1867,2,FALSE)</f>
        <v>Completed</v>
      </c>
    </row>
    <row r="1137" spans="1:20" x14ac:dyDescent="0.3">
      <c r="A1137" s="2" t="s">
        <v>1516</v>
      </c>
      <c r="B1137" s="3">
        <v>45869.802418981482</v>
      </c>
      <c r="C1137" s="2" t="s">
        <v>374</v>
      </c>
      <c r="D1137" s="2" t="s">
        <v>115</v>
      </c>
      <c r="E1137" s="2" t="s">
        <v>54</v>
      </c>
      <c r="F1137" s="4">
        <v>14000</v>
      </c>
      <c r="G1137" s="5">
        <v>1.2</v>
      </c>
      <c r="H1137" s="6">
        <v>0</v>
      </c>
      <c r="I1137" s="7">
        <f t="shared" si="85"/>
        <v>16800</v>
      </c>
      <c r="J1137" s="7">
        <f t="shared" si="86"/>
        <v>0</v>
      </c>
      <c r="K1137" s="7">
        <f t="shared" si="87"/>
        <v>16800</v>
      </c>
      <c r="L1137" s="4">
        <v>78000</v>
      </c>
      <c r="M1137" s="7">
        <f t="shared" si="88"/>
        <v>94800</v>
      </c>
      <c r="N1137" s="2" t="s">
        <v>22</v>
      </c>
      <c r="O1137" t="s">
        <v>23</v>
      </c>
      <c r="P1137" s="2" t="s">
        <v>2366</v>
      </c>
      <c r="Q1137" s="2">
        <v>1</v>
      </c>
      <c r="R1137" s="2" t="s">
        <v>24</v>
      </c>
      <c r="S1137" t="str">
        <f t="shared" si="89"/>
        <v>Thu</v>
      </c>
      <c r="T1137" t="str">
        <f>VLOOKUP(A1137,Status!$A$2:$B$1867,2,FALSE)</f>
        <v>Completed</v>
      </c>
    </row>
    <row r="1138" spans="1:20" x14ac:dyDescent="0.3">
      <c r="A1138" s="2" t="s">
        <v>1517</v>
      </c>
      <c r="B1138" s="3">
        <v>45870.402268518519</v>
      </c>
      <c r="C1138" s="2" t="s">
        <v>87</v>
      </c>
      <c r="D1138" s="2" t="s">
        <v>88</v>
      </c>
      <c r="E1138" s="2" t="s">
        <v>46</v>
      </c>
      <c r="F1138" s="4">
        <v>10500</v>
      </c>
      <c r="G1138" s="5">
        <v>1.3</v>
      </c>
      <c r="H1138" s="6">
        <v>0</v>
      </c>
      <c r="I1138" s="7">
        <f t="shared" si="85"/>
        <v>13650</v>
      </c>
      <c r="J1138" s="7">
        <f t="shared" si="86"/>
        <v>0</v>
      </c>
      <c r="K1138" s="7">
        <f t="shared" si="87"/>
        <v>13650</v>
      </c>
      <c r="L1138" s="4">
        <v>49000</v>
      </c>
      <c r="M1138" s="7">
        <f t="shared" si="88"/>
        <v>62650</v>
      </c>
      <c r="N1138" s="2" t="s">
        <v>34</v>
      </c>
      <c r="O1138" t="s">
        <v>116</v>
      </c>
      <c r="P1138" s="2" t="s">
        <v>2368</v>
      </c>
      <c r="Q1138" s="2">
        <v>1</v>
      </c>
      <c r="R1138" s="2" t="s">
        <v>24</v>
      </c>
      <c r="S1138" t="str">
        <f t="shared" si="89"/>
        <v>Fri</v>
      </c>
      <c r="T1138" t="str">
        <f>VLOOKUP(A1138,Status!$A$2:$B$1867,2,FALSE)</f>
        <v>Cancelled</v>
      </c>
    </row>
    <row r="1139" spans="1:20" x14ac:dyDescent="0.3">
      <c r="A1139" s="2" t="s">
        <v>1518</v>
      </c>
      <c r="B1139" s="3">
        <v>45870.539467592593</v>
      </c>
      <c r="C1139" s="2" t="s">
        <v>657</v>
      </c>
      <c r="D1139" s="2" t="s">
        <v>62</v>
      </c>
      <c r="E1139" s="2" t="s">
        <v>76</v>
      </c>
      <c r="F1139" s="4">
        <v>45000</v>
      </c>
      <c r="G1139" s="5">
        <v>2.2000000000000002</v>
      </c>
      <c r="H1139" s="6">
        <v>0</v>
      </c>
      <c r="I1139" s="7">
        <f t="shared" si="85"/>
        <v>99000.000000000015</v>
      </c>
      <c r="J1139" s="7">
        <f t="shared" si="86"/>
        <v>0</v>
      </c>
      <c r="K1139" s="7">
        <f t="shared" si="87"/>
        <v>99000.000000000015</v>
      </c>
      <c r="L1139" s="4">
        <v>59000</v>
      </c>
      <c r="M1139" s="7">
        <f t="shared" si="88"/>
        <v>158000</v>
      </c>
      <c r="N1139" s="2" t="s">
        <v>34</v>
      </c>
      <c r="O1139" t="s">
        <v>23</v>
      </c>
      <c r="P1139" s="2" t="s">
        <v>2369</v>
      </c>
      <c r="Q1139" s="2">
        <v>1</v>
      </c>
      <c r="R1139" s="2" t="s">
        <v>24</v>
      </c>
      <c r="S1139" t="str">
        <f t="shared" si="89"/>
        <v>Fri</v>
      </c>
      <c r="T1139" t="str">
        <f>VLOOKUP(A1139,Status!$A$2:$B$1867,2,FALSE)</f>
        <v>Completed</v>
      </c>
    </row>
    <row r="1140" spans="1:20" x14ac:dyDescent="0.3">
      <c r="A1140" s="2" t="s">
        <v>1519</v>
      </c>
      <c r="B1140" s="3">
        <v>45870.55741898148</v>
      </c>
      <c r="C1140" s="2" t="s">
        <v>785</v>
      </c>
      <c r="D1140" s="2" t="s">
        <v>57</v>
      </c>
      <c r="E1140" s="2" t="s">
        <v>81</v>
      </c>
      <c r="F1140" s="4">
        <v>15000</v>
      </c>
      <c r="G1140" s="5">
        <v>1.1000000000000001</v>
      </c>
      <c r="H1140" s="6">
        <v>0</v>
      </c>
      <c r="I1140" s="7">
        <f t="shared" si="85"/>
        <v>16500</v>
      </c>
      <c r="J1140" s="7">
        <f t="shared" si="86"/>
        <v>0</v>
      </c>
      <c r="K1140" s="7">
        <f t="shared" si="87"/>
        <v>16500</v>
      </c>
      <c r="L1140" s="4">
        <v>26000</v>
      </c>
      <c r="M1140" s="7">
        <f t="shared" si="88"/>
        <v>42500</v>
      </c>
      <c r="N1140" s="2" t="s">
        <v>29</v>
      </c>
      <c r="O1140" t="s">
        <v>23</v>
      </c>
      <c r="P1140" s="2" t="s">
        <v>2366</v>
      </c>
      <c r="Q1140" s="2">
        <v>5</v>
      </c>
      <c r="R1140" s="2" t="s">
        <v>35</v>
      </c>
      <c r="S1140" t="str">
        <f t="shared" si="89"/>
        <v>Fri</v>
      </c>
      <c r="T1140" t="str">
        <f>VLOOKUP(A1140,Status!$A$2:$B$1867,2,FALSE)</f>
        <v>Completed</v>
      </c>
    </row>
    <row r="1141" spans="1:20" x14ac:dyDescent="0.3">
      <c r="A1141" s="2" t="s">
        <v>1520</v>
      </c>
      <c r="B1141" s="3">
        <v>45870.574675925927</v>
      </c>
      <c r="C1141" s="2" t="s">
        <v>1521</v>
      </c>
      <c r="D1141" s="2" t="s">
        <v>115</v>
      </c>
      <c r="E1141" s="2" t="s">
        <v>36</v>
      </c>
      <c r="F1141" s="4">
        <v>13500</v>
      </c>
      <c r="G1141" s="5">
        <v>3.2</v>
      </c>
      <c r="H1141" s="6">
        <v>0</v>
      </c>
      <c r="I1141" s="7">
        <f t="shared" si="85"/>
        <v>43200</v>
      </c>
      <c r="J1141" s="7">
        <f t="shared" si="86"/>
        <v>0</v>
      </c>
      <c r="K1141" s="7">
        <f t="shared" si="87"/>
        <v>43200</v>
      </c>
      <c r="L1141" s="4">
        <v>78000</v>
      </c>
      <c r="M1141" s="7">
        <f t="shared" si="88"/>
        <v>121200</v>
      </c>
      <c r="N1141" s="2" t="s">
        <v>59</v>
      </c>
      <c r="O1141" t="s">
        <v>70</v>
      </c>
      <c r="P1141" s="2" t="s">
        <v>2367</v>
      </c>
      <c r="Q1141" s="2">
        <v>2</v>
      </c>
      <c r="R1141" s="2" t="s">
        <v>24</v>
      </c>
      <c r="S1141" t="str">
        <f t="shared" si="89"/>
        <v>Fri</v>
      </c>
      <c r="T1141" t="str">
        <f>VLOOKUP(A1141,Status!$A$2:$B$1867,2,FALSE)</f>
        <v>Returned</v>
      </c>
    </row>
    <row r="1142" spans="1:20" x14ac:dyDescent="0.3">
      <c r="A1142" s="2" t="s">
        <v>1522</v>
      </c>
      <c r="B1142" s="3">
        <v>45870.613923611112</v>
      </c>
      <c r="C1142" s="2" t="s">
        <v>882</v>
      </c>
      <c r="D1142" s="2" t="s">
        <v>119</v>
      </c>
      <c r="E1142" s="2" t="s">
        <v>33</v>
      </c>
      <c r="F1142" s="4">
        <v>20000</v>
      </c>
      <c r="G1142" s="5">
        <v>2.4</v>
      </c>
      <c r="H1142" s="6">
        <v>0</v>
      </c>
      <c r="I1142" s="7">
        <f t="shared" si="85"/>
        <v>48000</v>
      </c>
      <c r="J1142" s="7">
        <f t="shared" si="86"/>
        <v>0</v>
      </c>
      <c r="K1142" s="7">
        <f t="shared" si="87"/>
        <v>48000</v>
      </c>
      <c r="L1142" s="4">
        <v>84000</v>
      </c>
      <c r="M1142" s="7">
        <f t="shared" si="88"/>
        <v>132000</v>
      </c>
      <c r="N1142" s="2" t="s">
        <v>59</v>
      </c>
      <c r="O1142" t="s">
        <v>70</v>
      </c>
      <c r="P1142" s="2" t="s">
        <v>2371</v>
      </c>
      <c r="Q1142" s="2">
        <v>1</v>
      </c>
      <c r="R1142" s="2" t="s">
        <v>35</v>
      </c>
      <c r="S1142" t="str">
        <f t="shared" si="89"/>
        <v>Fri</v>
      </c>
      <c r="T1142" t="str">
        <f>VLOOKUP(A1142,Status!$A$2:$B$1867,2,FALSE)</f>
        <v>Returned</v>
      </c>
    </row>
    <row r="1143" spans="1:20" x14ac:dyDescent="0.3">
      <c r="A1143" s="2" t="s">
        <v>1523</v>
      </c>
      <c r="B1143" s="3">
        <v>45873.453530092593</v>
      </c>
      <c r="C1143" s="2" t="s">
        <v>694</v>
      </c>
      <c r="D1143" s="2" t="s">
        <v>115</v>
      </c>
      <c r="E1143" s="2" t="s">
        <v>54</v>
      </c>
      <c r="F1143" s="4">
        <v>14000</v>
      </c>
      <c r="G1143" s="5">
        <v>0.8</v>
      </c>
      <c r="H1143" s="6">
        <v>0</v>
      </c>
      <c r="I1143" s="7">
        <f t="shared" si="85"/>
        <v>11200</v>
      </c>
      <c r="J1143" s="7">
        <f t="shared" si="86"/>
        <v>0</v>
      </c>
      <c r="K1143" s="7">
        <f t="shared" si="87"/>
        <v>11200</v>
      </c>
      <c r="L1143" s="4">
        <v>78000</v>
      </c>
      <c r="M1143" s="7">
        <f t="shared" si="88"/>
        <v>89200</v>
      </c>
      <c r="N1143" s="2" t="s">
        <v>29</v>
      </c>
      <c r="O1143" t="s">
        <v>23</v>
      </c>
      <c r="P1143" s="2" t="s">
        <v>2366</v>
      </c>
      <c r="Q1143" s="2">
        <v>3</v>
      </c>
      <c r="R1143" s="2" t="s">
        <v>24</v>
      </c>
      <c r="S1143" t="str">
        <f t="shared" si="89"/>
        <v>Mon</v>
      </c>
      <c r="T1143" t="str">
        <f>VLOOKUP(A1143,Status!$A$2:$B$1867,2,FALSE)</f>
        <v>Completed</v>
      </c>
    </row>
    <row r="1144" spans="1:20" x14ac:dyDescent="0.3">
      <c r="A1144" s="2" t="s">
        <v>1524</v>
      </c>
      <c r="B1144" s="3">
        <v>45873.905555555553</v>
      </c>
      <c r="C1144" s="2" t="s">
        <v>118</v>
      </c>
      <c r="D1144" s="2" t="s">
        <v>119</v>
      </c>
      <c r="E1144" s="2" t="s">
        <v>76</v>
      </c>
      <c r="F1144" s="4">
        <v>45000</v>
      </c>
      <c r="G1144" s="5">
        <v>0.9</v>
      </c>
      <c r="H1144" s="6">
        <v>0</v>
      </c>
      <c r="I1144" s="7">
        <f t="shared" si="85"/>
        <v>40500</v>
      </c>
      <c r="J1144" s="7">
        <f t="shared" si="86"/>
        <v>0</v>
      </c>
      <c r="K1144" s="7">
        <f t="shared" si="87"/>
        <v>40500</v>
      </c>
      <c r="L1144" s="4">
        <v>84000</v>
      </c>
      <c r="M1144" s="7">
        <f t="shared" si="88"/>
        <v>124500</v>
      </c>
      <c r="N1144" s="2" t="s">
        <v>59</v>
      </c>
      <c r="O1144" t="s">
        <v>23</v>
      </c>
      <c r="P1144" s="2" t="s">
        <v>2368</v>
      </c>
      <c r="Q1144" s="2">
        <v>5</v>
      </c>
      <c r="R1144" s="2" t="s">
        <v>24</v>
      </c>
      <c r="S1144" t="str">
        <f t="shared" si="89"/>
        <v>Mon</v>
      </c>
      <c r="T1144" t="str">
        <f>VLOOKUP(A1144,Status!$A$2:$B$1867,2,FALSE)</f>
        <v>Completed</v>
      </c>
    </row>
    <row r="1145" spans="1:20" x14ac:dyDescent="0.3">
      <c r="A1145" s="2" t="s">
        <v>1525</v>
      </c>
      <c r="B1145" s="3">
        <v>45874.625601851847</v>
      </c>
      <c r="C1145" s="2" t="s">
        <v>326</v>
      </c>
      <c r="D1145" s="2" t="s">
        <v>75</v>
      </c>
      <c r="E1145" s="2" t="s">
        <v>58</v>
      </c>
      <c r="F1145" s="4">
        <v>17500</v>
      </c>
      <c r="G1145" s="5">
        <v>1</v>
      </c>
      <c r="H1145" s="6">
        <v>0</v>
      </c>
      <c r="I1145" s="7">
        <f t="shared" si="85"/>
        <v>17500</v>
      </c>
      <c r="J1145" s="7">
        <f t="shared" si="86"/>
        <v>0</v>
      </c>
      <c r="K1145" s="7">
        <f t="shared" si="87"/>
        <v>17500</v>
      </c>
      <c r="L1145" s="4">
        <v>74000</v>
      </c>
      <c r="M1145" s="7">
        <f t="shared" si="88"/>
        <v>91500</v>
      </c>
      <c r="N1145" s="2" t="s">
        <v>34</v>
      </c>
      <c r="O1145" t="s">
        <v>116</v>
      </c>
      <c r="P1145" s="2" t="s">
        <v>2371</v>
      </c>
      <c r="Q1145" s="2">
        <v>2</v>
      </c>
      <c r="R1145" s="2" t="s">
        <v>35</v>
      </c>
      <c r="S1145" t="str">
        <f t="shared" si="89"/>
        <v>Tue</v>
      </c>
      <c r="T1145" t="str">
        <f>VLOOKUP(A1145,Status!$A$2:$B$1867,2,FALSE)</f>
        <v>Cancelled</v>
      </c>
    </row>
    <row r="1146" spans="1:20" x14ac:dyDescent="0.3">
      <c r="A1146" s="2" t="s">
        <v>1526</v>
      </c>
      <c r="B1146" s="3">
        <v>45875.474652777782</v>
      </c>
      <c r="C1146" s="2" t="s">
        <v>699</v>
      </c>
      <c r="D1146" s="2" t="s">
        <v>109</v>
      </c>
      <c r="E1146" s="2" t="s">
        <v>81</v>
      </c>
      <c r="F1146" s="4">
        <v>15000</v>
      </c>
      <c r="G1146" s="5">
        <v>1</v>
      </c>
      <c r="H1146" s="6">
        <v>0</v>
      </c>
      <c r="I1146" s="7">
        <f t="shared" si="85"/>
        <v>15000</v>
      </c>
      <c r="J1146" s="7">
        <f t="shared" si="86"/>
        <v>0</v>
      </c>
      <c r="K1146" s="7">
        <f t="shared" si="87"/>
        <v>15000</v>
      </c>
      <c r="L1146" s="4">
        <v>72000</v>
      </c>
      <c r="M1146" s="7">
        <f t="shared" si="88"/>
        <v>87000</v>
      </c>
      <c r="N1146" s="2" t="s">
        <v>59</v>
      </c>
      <c r="O1146" t="s">
        <v>23</v>
      </c>
      <c r="P1146" s="2" t="s">
        <v>2368</v>
      </c>
      <c r="Q1146" s="2">
        <v>5</v>
      </c>
      <c r="R1146" s="2" t="s">
        <v>24</v>
      </c>
      <c r="S1146" t="str">
        <f t="shared" si="89"/>
        <v>Wed</v>
      </c>
      <c r="T1146" t="str">
        <f>VLOOKUP(A1146,Status!$A$2:$B$1867,2,FALSE)</f>
        <v>Completed</v>
      </c>
    </row>
    <row r="1147" spans="1:20" x14ac:dyDescent="0.3">
      <c r="A1147" s="2" t="s">
        <v>1527</v>
      </c>
      <c r="B1147" s="3">
        <v>45877.35837962963</v>
      </c>
      <c r="C1147" s="2" t="s">
        <v>1409</v>
      </c>
      <c r="D1147" s="2" t="s">
        <v>253</v>
      </c>
      <c r="E1147" s="2" t="s">
        <v>66</v>
      </c>
      <c r="F1147" s="4">
        <v>46000</v>
      </c>
      <c r="G1147" s="5">
        <v>0.2</v>
      </c>
      <c r="H1147" s="6">
        <v>5</v>
      </c>
      <c r="I1147" s="7">
        <f t="shared" si="85"/>
        <v>9200</v>
      </c>
      <c r="J1147" s="7">
        <f t="shared" si="86"/>
        <v>460</v>
      </c>
      <c r="K1147" s="7">
        <f t="shared" si="87"/>
        <v>8740</v>
      </c>
      <c r="L1147" s="4">
        <v>18000</v>
      </c>
      <c r="M1147" s="7">
        <f t="shared" si="88"/>
        <v>26740</v>
      </c>
      <c r="N1147" s="2" t="s">
        <v>29</v>
      </c>
      <c r="O1147" t="s">
        <v>23</v>
      </c>
      <c r="P1147" s="2" t="s">
        <v>2366</v>
      </c>
      <c r="Q1147" s="2">
        <v>5</v>
      </c>
      <c r="R1147" s="2" t="s">
        <v>24</v>
      </c>
      <c r="S1147" t="str">
        <f t="shared" si="89"/>
        <v>Fri</v>
      </c>
      <c r="T1147" t="str">
        <f>VLOOKUP(A1147,Status!$A$2:$B$1867,2,FALSE)</f>
        <v>Completed</v>
      </c>
    </row>
    <row r="1148" spans="1:20" x14ac:dyDescent="0.3">
      <c r="A1148" s="2" t="s">
        <v>1528</v>
      </c>
      <c r="B1148" s="3">
        <v>45877.398553240739</v>
      </c>
      <c r="C1148" s="2" t="s">
        <v>305</v>
      </c>
      <c r="D1148" s="2" t="s">
        <v>106</v>
      </c>
      <c r="E1148" s="2" t="s">
        <v>191</v>
      </c>
      <c r="F1148" s="4">
        <v>15500</v>
      </c>
      <c r="G1148" s="5">
        <v>0.3</v>
      </c>
      <c r="H1148" s="6">
        <v>5</v>
      </c>
      <c r="I1148" s="7">
        <f t="shared" si="85"/>
        <v>4650</v>
      </c>
      <c r="J1148" s="7">
        <f t="shared" si="86"/>
        <v>232.5</v>
      </c>
      <c r="K1148" s="7">
        <f t="shared" si="87"/>
        <v>4417.5</v>
      </c>
      <c r="L1148" s="4">
        <v>18000</v>
      </c>
      <c r="M1148" s="7">
        <f t="shared" si="88"/>
        <v>22417.5</v>
      </c>
      <c r="N1148" s="2" t="s">
        <v>22</v>
      </c>
      <c r="O1148" t="s">
        <v>23</v>
      </c>
      <c r="P1148" s="2" t="s">
        <v>2367</v>
      </c>
      <c r="Q1148" s="2">
        <v>3</v>
      </c>
      <c r="R1148" s="2" t="s">
        <v>24</v>
      </c>
      <c r="S1148" t="str">
        <f t="shared" si="89"/>
        <v>Fri</v>
      </c>
      <c r="T1148" t="str">
        <f>VLOOKUP(A1148,Status!$A$2:$B$1867,2,FALSE)</f>
        <v>Completed</v>
      </c>
    </row>
    <row r="1149" spans="1:20" x14ac:dyDescent="0.3">
      <c r="A1149" s="2" t="s">
        <v>1529</v>
      </c>
      <c r="B1149" s="3">
        <v>45877.421180555553</v>
      </c>
      <c r="C1149" s="2" t="s">
        <v>1339</v>
      </c>
      <c r="D1149" s="2" t="s">
        <v>287</v>
      </c>
      <c r="E1149" s="2" t="s">
        <v>42</v>
      </c>
      <c r="F1149" s="4">
        <v>40000</v>
      </c>
      <c r="G1149" s="5">
        <v>0.7</v>
      </c>
      <c r="H1149" s="6">
        <v>5</v>
      </c>
      <c r="I1149" s="7">
        <f t="shared" si="85"/>
        <v>28000</v>
      </c>
      <c r="J1149" s="7">
        <f t="shared" si="86"/>
        <v>1400</v>
      </c>
      <c r="K1149" s="7">
        <f t="shared" si="87"/>
        <v>26600</v>
      </c>
      <c r="L1149" s="4">
        <v>79000</v>
      </c>
      <c r="M1149" s="7">
        <f t="shared" si="88"/>
        <v>105600</v>
      </c>
      <c r="N1149" s="2" t="s">
        <v>59</v>
      </c>
      <c r="O1149" t="s">
        <v>23</v>
      </c>
      <c r="P1149" s="2" t="s">
        <v>2366</v>
      </c>
      <c r="Q1149" s="2">
        <v>4</v>
      </c>
      <c r="R1149" s="2" t="s">
        <v>24</v>
      </c>
      <c r="S1149" t="str">
        <f t="shared" si="89"/>
        <v>Fri</v>
      </c>
      <c r="T1149" t="str">
        <f>VLOOKUP(A1149,Status!$A$2:$B$1867,2,FALSE)</f>
        <v>Completed</v>
      </c>
    </row>
    <row r="1150" spans="1:20" x14ac:dyDescent="0.3">
      <c r="A1150" s="2" t="s">
        <v>1530</v>
      </c>
      <c r="B1150" s="3">
        <v>45877.460162037038</v>
      </c>
      <c r="C1150" s="2" t="s">
        <v>401</v>
      </c>
      <c r="D1150" s="2" t="s">
        <v>141</v>
      </c>
      <c r="E1150" s="2" t="s">
        <v>54</v>
      </c>
      <c r="F1150" s="4">
        <v>14000</v>
      </c>
      <c r="G1150" s="5">
        <v>1.2</v>
      </c>
      <c r="H1150" s="6">
        <v>5</v>
      </c>
      <c r="I1150" s="7">
        <f t="shared" si="85"/>
        <v>16800</v>
      </c>
      <c r="J1150" s="7">
        <f t="shared" si="86"/>
        <v>840</v>
      </c>
      <c r="K1150" s="7">
        <f t="shared" si="87"/>
        <v>15960</v>
      </c>
      <c r="L1150" s="4">
        <v>55000</v>
      </c>
      <c r="M1150" s="7">
        <f t="shared" si="88"/>
        <v>70960</v>
      </c>
      <c r="N1150" s="2" t="s">
        <v>29</v>
      </c>
      <c r="O1150" t="s">
        <v>23</v>
      </c>
      <c r="P1150" s="2" t="s">
        <v>2368</v>
      </c>
      <c r="Q1150" s="2">
        <v>2</v>
      </c>
      <c r="R1150" s="2" t="s">
        <v>24</v>
      </c>
      <c r="S1150" t="str">
        <f t="shared" si="89"/>
        <v>Fri</v>
      </c>
      <c r="T1150" t="str">
        <f>VLOOKUP(A1150,Status!$A$2:$B$1867,2,FALSE)</f>
        <v>Completed</v>
      </c>
    </row>
    <row r="1151" spans="1:20" x14ac:dyDescent="0.3">
      <c r="A1151" s="2" t="s">
        <v>1531</v>
      </c>
      <c r="B1151" s="3">
        <v>45877.481122685182</v>
      </c>
      <c r="C1151" s="2" t="s">
        <v>276</v>
      </c>
      <c r="D1151" s="2" t="s">
        <v>20</v>
      </c>
      <c r="E1151" s="2" t="s">
        <v>103</v>
      </c>
      <c r="F1151" s="4">
        <v>55000</v>
      </c>
      <c r="G1151" s="5">
        <v>0.4</v>
      </c>
      <c r="H1151" s="6">
        <v>5</v>
      </c>
      <c r="I1151" s="7">
        <f t="shared" si="85"/>
        <v>22000</v>
      </c>
      <c r="J1151" s="7">
        <f t="shared" si="86"/>
        <v>1100</v>
      </c>
      <c r="K1151" s="7">
        <f t="shared" si="87"/>
        <v>20900</v>
      </c>
      <c r="L1151" s="4">
        <v>15000</v>
      </c>
      <c r="M1151" s="7">
        <f t="shared" si="88"/>
        <v>35900</v>
      </c>
      <c r="N1151" s="2" t="s">
        <v>22</v>
      </c>
      <c r="O1151" t="s">
        <v>23</v>
      </c>
      <c r="P1151" s="2" t="s">
        <v>2369</v>
      </c>
      <c r="Q1151" s="2">
        <v>2</v>
      </c>
      <c r="R1151" s="2" t="s">
        <v>35</v>
      </c>
      <c r="S1151" t="str">
        <f t="shared" si="89"/>
        <v>Fri</v>
      </c>
      <c r="T1151" t="str">
        <f>VLOOKUP(A1151,Status!$A$2:$B$1867,2,FALSE)</f>
        <v>Completed</v>
      </c>
    </row>
    <row r="1152" spans="1:20" x14ac:dyDescent="0.3">
      <c r="A1152" s="2" t="s">
        <v>1532</v>
      </c>
      <c r="B1152" s="3">
        <v>45877.5621875</v>
      </c>
      <c r="C1152" s="2" t="s">
        <v>258</v>
      </c>
      <c r="D1152" s="2" t="s">
        <v>124</v>
      </c>
      <c r="E1152" s="2" t="s">
        <v>76</v>
      </c>
      <c r="F1152" s="4">
        <v>45000</v>
      </c>
      <c r="G1152" s="5">
        <v>1</v>
      </c>
      <c r="H1152" s="6">
        <v>5</v>
      </c>
      <c r="I1152" s="7">
        <f t="shared" si="85"/>
        <v>45000</v>
      </c>
      <c r="J1152" s="7">
        <f t="shared" si="86"/>
        <v>2250</v>
      </c>
      <c r="K1152" s="7">
        <f t="shared" si="87"/>
        <v>42750</v>
      </c>
      <c r="L1152" s="4">
        <v>59000</v>
      </c>
      <c r="M1152" s="7">
        <f t="shared" si="88"/>
        <v>101750</v>
      </c>
      <c r="N1152" s="2" t="s">
        <v>22</v>
      </c>
      <c r="O1152" t="s">
        <v>70</v>
      </c>
      <c r="P1152" s="2" t="s">
        <v>2371</v>
      </c>
      <c r="Q1152" s="2">
        <v>5</v>
      </c>
      <c r="R1152" s="2" t="s">
        <v>24</v>
      </c>
      <c r="S1152" t="str">
        <f t="shared" si="89"/>
        <v>Fri</v>
      </c>
      <c r="T1152" t="str">
        <f>VLOOKUP(A1152,Status!$A$2:$B$1867,2,FALSE)</f>
        <v>Returned</v>
      </c>
    </row>
    <row r="1153" spans="1:20" x14ac:dyDescent="0.3">
      <c r="A1153" s="2" t="s">
        <v>1533</v>
      </c>
      <c r="B1153" s="3">
        <v>45877.579456018517</v>
      </c>
      <c r="C1153" s="2" t="s">
        <v>567</v>
      </c>
      <c r="D1153" s="2" t="s">
        <v>53</v>
      </c>
      <c r="E1153" s="2" t="s">
        <v>76</v>
      </c>
      <c r="F1153" s="4">
        <v>45000</v>
      </c>
      <c r="G1153" s="5">
        <v>1.9</v>
      </c>
      <c r="H1153" s="6">
        <v>5</v>
      </c>
      <c r="I1153" s="7">
        <f t="shared" si="85"/>
        <v>85500</v>
      </c>
      <c r="J1153" s="7">
        <f t="shared" si="86"/>
        <v>4275</v>
      </c>
      <c r="K1153" s="7">
        <f t="shared" si="87"/>
        <v>81225</v>
      </c>
      <c r="L1153" s="4">
        <v>80000</v>
      </c>
      <c r="M1153" s="7">
        <f t="shared" si="88"/>
        <v>161225</v>
      </c>
      <c r="N1153" s="2" t="s">
        <v>59</v>
      </c>
      <c r="O1153" t="s">
        <v>23</v>
      </c>
      <c r="P1153" s="2" t="s">
        <v>2368</v>
      </c>
      <c r="Q1153" s="2">
        <v>5</v>
      </c>
      <c r="R1153" s="2" t="s">
        <v>35</v>
      </c>
      <c r="S1153" t="str">
        <f t="shared" si="89"/>
        <v>Fri</v>
      </c>
      <c r="T1153" t="str">
        <f>VLOOKUP(A1153,Status!$A$2:$B$1867,2,FALSE)</f>
        <v>Completed</v>
      </c>
    </row>
    <row r="1154" spans="1:20" x14ac:dyDescent="0.3">
      <c r="A1154" s="2" t="s">
        <v>1534</v>
      </c>
      <c r="B1154" s="3">
        <v>45877.642245370371</v>
      </c>
      <c r="C1154" s="2" t="s">
        <v>561</v>
      </c>
      <c r="D1154" s="2" t="s">
        <v>75</v>
      </c>
      <c r="E1154" s="2" t="s">
        <v>76</v>
      </c>
      <c r="F1154" s="4">
        <v>45000</v>
      </c>
      <c r="G1154" s="5">
        <v>1.6</v>
      </c>
      <c r="H1154" s="6">
        <v>5</v>
      </c>
      <c r="I1154" s="7">
        <f t="shared" si="85"/>
        <v>72000</v>
      </c>
      <c r="J1154" s="7">
        <f t="shared" si="86"/>
        <v>3600</v>
      </c>
      <c r="K1154" s="7">
        <f t="shared" si="87"/>
        <v>68400</v>
      </c>
      <c r="L1154" s="4">
        <v>74000</v>
      </c>
      <c r="M1154" s="7">
        <f t="shared" si="88"/>
        <v>142400</v>
      </c>
      <c r="N1154" s="2" t="s">
        <v>59</v>
      </c>
      <c r="O1154" t="s">
        <v>116</v>
      </c>
      <c r="P1154" s="2" t="s">
        <v>2369</v>
      </c>
      <c r="Q1154" s="2">
        <v>1</v>
      </c>
      <c r="R1154" s="2" t="s">
        <v>24</v>
      </c>
      <c r="S1154" t="str">
        <f t="shared" si="89"/>
        <v>Fri</v>
      </c>
      <c r="T1154" t="str">
        <f>VLOOKUP(A1154,Status!$A$2:$B$1867,2,FALSE)</f>
        <v>Cancelled</v>
      </c>
    </row>
    <row r="1155" spans="1:20" x14ac:dyDescent="0.3">
      <c r="A1155" s="2" t="s">
        <v>1535</v>
      </c>
      <c r="B1155" s="3">
        <v>45877.643275462957</v>
      </c>
      <c r="C1155" s="2" t="s">
        <v>540</v>
      </c>
      <c r="D1155" s="2" t="s">
        <v>99</v>
      </c>
      <c r="E1155" s="2" t="s">
        <v>66</v>
      </c>
      <c r="F1155" s="4">
        <v>46000</v>
      </c>
      <c r="G1155" s="5">
        <v>0.6</v>
      </c>
      <c r="H1155" s="6">
        <v>5</v>
      </c>
      <c r="I1155" s="7">
        <f t="shared" si="85"/>
        <v>27600</v>
      </c>
      <c r="J1155" s="7">
        <f t="shared" si="86"/>
        <v>1380</v>
      </c>
      <c r="K1155" s="7">
        <f t="shared" si="87"/>
        <v>26220</v>
      </c>
      <c r="L1155" s="4">
        <v>97000</v>
      </c>
      <c r="M1155" s="7">
        <f t="shared" si="88"/>
        <v>123220</v>
      </c>
      <c r="N1155" s="2" t="s">
        <v>29</v>
      </c>
      <c r="O1155" t="s">
        <v>23</v>
      </c>
      <c r="P1155" s="2" t="s">
        <v>2367</v>
      </c>
      <c r="Q1155" s="2">
        <v>1</v>
      </c>
      <c r="R1155" s="2" t="s">
        <v>24</v>
      </c>
      <c r="S1155" t="str">
        <f t="shared" si="89"/>
        <v>Fri</v>
      </c>
      <c r="T1155" t="str">
        <f>VLOOKUP(A1155,Status!$A$2:$B$1867,2,FALSE)</f>
        <v>Completed</v>
      </c>
    </row>
    <row r="1156" spans="1:20" x14ac:dyDescent="0.3">
      <c r="A1156" s="2" t="s">
        <v>1536</v>
      </c>
      <c r="B1156" s="3">
        <v>45877.677939814806</v>
      </c>
      <c r="C1156" s="2" t="s">
        <v>868</v>
      </c>
      <c r="D1156" s="2" t="s">
        <v>99</v>
      </c>
      <c r="E1156" s="2" t="s">
        <v>54</v>
      </c>
      <c r="F1156" s="4">
        <v>14000</v>
      </c>
      <c r="G1156" s="5">
        <v>1.1000000000000001</v>
      </c>
      <c r="H1156" s="6">
        <v>5</v>
      </c>
      <c r="I1156" s="7">
        <f t="shared" ref="I1156:I1219" si="90">F1156*G1156</f>
        <v>15400.000000000002</v>
      </c>
      <c r="J1156" s="7">
        <f t="shared" ref="J1156:J1219" si="91">I1156*(H1156/100)</f>
        <v>770.00000000000011</v>
      </c>
      <c r="K1156" s="7">
        <f t="shared" ref="K1156:K1219" si="92">I1156-J1156</f>
        <v>14630.000000000002</v>
      </c>
      <c r="L1156" s="4">
        <v>97000</v>
      </c>
      <c r="M1156" s="7">
        <f t="shared" ref="M1156:M1219" si="93">K1156+L1156</f>
        <v>111630</v>
      </c>
      <c r="N1156" s="2" t="s">
        <v>22</v>
      </c>
      <c r="O1156" t="s">
        <v>23</v>
      </c>
      <c r="P1156" s="2" t="s">
        <v>2368</v>
      </c>
      <c r="Q1156" s="2">
        <v>3</v>
      </c>
      <c r="R1156" s="2" t="s">
        <v>24</v>
      </c>
      <c r="S1156" t="str">
        <f t="shared" si="89"/>
        <v>Fri</v>
      </c>
      <c r="T1156" t="str">
        <f>VLOOKUP(A1156,Status!$A$2:$B$1867,2,FALSE)</f>
        <v>Completed</v>
      </c>
    </row>
    <row r="1157" spans="1:20" x14ac:dyDescent="0.3">
      <c r="A1157" s="2" t="s">
        <v>1537</v>
      </c>
      <c r="B1157" s="3">
        <v>45878.033148148148</v>
      </c>
      <c r="C1157" s="2" t="s">
        <v>238</v>
      </c>
      <c r="D1157" s="2" t="s">
        <v>230</v>
      </c>
      <c r="E1157" s="2" t="s">
        <v>42</v>
      </c>
      <c r="F1157" s="4">
        <v>40000</v>
      </c>
      <c r="G1157" s="5">
        <v>0.9</v>
      </c>
      <c r="H1157" s="6">
        <v>0</v>
      </c>
      <c r="I1157" s="7">
        <f t="shared" si="90"/>
        <v>36000</v>
      </c>
      <c r="J1157" s="7">
        <f t="shared" si="91"/>
        <v>0</v>
      </c>
      <c r="K1157" s="7">
        <f t="shared" si="92"/>
        <v>36000</v>
      </c>
      <c r="L1157" s="4">
        <v>28000</v>
      </c>
      <c r="M1157" s="7">
        <f t="shared" si="93"/>
        <v>64000</v>
      </c>
      <c r="N1157" s="2" t="s">
        <v>22</v>
      </c>
      <c r="O1157" t="s">
        <v>23</v>
      </c>
      <c r="P1157" s="2" t="s">
        <v>2366</v>
      </c>
      <c r="Q1157" s="2">
        <v>4</v>
      </c>
      <c r="R1157" s="2" t="s">
        <v>24</v>
      </c>
      <c r="S1157" t="str">
        <f t="shared" ref="S1157:S1220" si="94">TEXT(B1157,"DDD")</f>
        <v>Sat</v>
      </c>
      <c r="T1157" t="str">
        <f>VLOOKUP(A1157,Status!$A$2:$B$1867,2,FALSE)</f>
        <v>Completed</v>
      </c>
    </row>
    <row r="1158" spans="1:20" x14ac:dyDescent="0.3">
      <c r="A1158" s="2" t="s">
        <v>1538</v>
      </c>
      <c r="B1158" s="3">
        <v>45878.692499999997</v>
      </c>
      <c r="C1158" s="2" t="s">
        <v>278</v>
      </c>
      <c r="D1158" s="2" t="s">
        <v>253</v>
      </c>
      <c r="E1158" s="2" t="s">
        <v>162</v>
      </c>
      <c r="F1158" s="4">
        <v>115000</v>
      </c>
      <c r="G1158" s="5">
        <v>0.7</v>
      </c>
      <c r="H1158" s="6">
        <v>0</v>
      </c>
      <c r="I1158" s="7">
        <f t="shared" si="90"/>
        <v>80500</v>
      </c>
      <c r="J1158" s="7">
        <f t="shared" si="91"/>
        <v>0</v>
      </c>
      <c r="K1158" s="7">
        <f t="shared" si="92"/>
        <v>80500</v>
      </c>
      <c r="L1158" s="4">
        <v>18000</v>
      </c>
      <c r="M1158" s="7">
        <f t="shared" si="93"/>
        <v>98500</v>
      </c>
      <c r="N1158" s="2" t="s">
        <v>34</v>
      </c>
      <c r="O1158" t="s">
        <v>23</v>
      </c>
      <c r="P1158" s="2" t="s">
        <v>2369</v>
      </c>
      <c r="Q1158" s="2">
        <v>4</v>
      </c>
      <c r="R1158" s="2" t="s">
        <v>24</v>
      </c>
      <c r="S1158" t="str">
        <f t="shared" si="94"/>
        <v>Sat</v>
      </c>
      <c r="T1158" t="str">
        <f>VLOOKUP(A1158,Status!$A$2:$B$1867,2,FALSE)</f>
        <v>Completed</v>
      </c>
    </row>
    <row r="1159" spans="1:20" x14ac:dyDescent="0.3">
      <c r="A1159" s="2" t="s">
        <v>1539</v>
      </c>
      <c r="B1159" s="3">
        <v>45879.507893518523</v>
      </c>
      <c r="C1159" s="2" t="s">
        <v>479</v>
      </c>
      <c r="D1159" s="2" t="s">
        <v>45</v>
      </c>
      <c r="E1159" s="2" t="s">
        <v>144</v>
      </c>
      <c r="F1159" s="4">
        <v>10000</v>
      </c>
      <c r="G1159" s="5">
        <v>0.2</v>
      </c>
      <c r="H1159" s="6">
        <v>0</v>
      </c>
      <c r="I1159" s="7">
        <f t="shared" si="90"/>
        <v>2000</v>
      </c>
      <c r="J1159" s="7">
        <f t="shared" si="91"/>
        <v>0</v>
      </c>
      <c r="K1159" s="7">
        <f t="shared" si="92"/>
        <v>2000</v>
      </c>
      <c r="L1159" s="4">
        <v>43000</v>
      </c>
      <c r="M1159" s="7">
        <f t="shared" si="93"/>
        <v>45000</v>
      </c>
      <c r="N1159" s="2" t="s">
        <v>22</v>
      </c>
      <c r="O1159" t="s">
        <v>70</v>
      </c>
      <c r="P1159" s="2" t="s">
        <v>2367</v>
      </c>
      <c r="Q1159" s="2">
        <v>3</v>
      </c>
      <c r="R1159" s="2" t="s">
        <v>24</v>
      </c>
      <c r="S1159" t="str">
        <f t="shared" si="94"/>
        <v>Sun</v>
      </c>
      <c r="T1159" t="str">
        <f>VLOOKUP(A1159,Status!$A$2:$B$1867,2,FALSE)</f>
        <v>Returned</v>
      </c>
    </row>
    <row r="1160" spans="1:20" x14ac:dyDescent="0.3">
      <c r="A1160" s="2" t="s">
        <v>1540</v>
      </c>
      <c r="B1160" s="3">
        <v>45879.513912037037</v>
      </c>
      <c r="C1160" s="2" t="s">
        <v>835</v>
      </c>
      <c r="D1160" s="2" t="s">
        <v>112</v>
      </c>
      <c r="E1160" s="2" t="s">
        <v>33</v>
      </c>
      <c r="F1160" s="4">
        <v>20000</v>
      </c>
      <c r="G1160" s="5">
        <v>0.8</v>
      </c>
      <c r="H1160" s="6">
        <v>0</v>
      </c>
      <c r="I1160" s="7">
        <f t="shared" si="90"/>
        <v>16000</v>
      </c>
      <c r="J1160" s="7">
        <f t="shared" si="91"/>
        <v>0</v>
      </c>
      <c r="K1160" s="7">
        <f t="shared" si="92"/>
        <v>16000</v>
      </c>
      <c r="L1160" s="4">
        <v>0</v>
      </c>
      <c r="M1160" s="7">
        <f t="shared" si="93"/>
        <v>16000</v>
      </c>
      <c r="N1160" s="2" t="s">
        <v>29</v>
      </c>
      <c r="O1160" t="s">
        <v>23</v>
      </c>
      <c r="P1160" s="2" t="s">
        <v>2371</v>
      </c>
      <c r="Q1160" s="2">
        <v>3</v>
      </c>
      <c r="R1160" s="2" t="s">
        <v>24</v>
      </c>
      <c r="S1160" t="str">
        <f t="shared" si="94"/>
        <v>Sun</v>
      </c>
      <c r="T1160" t="str">
        <f>VLOOKUP(A1160,Status!$A$2:$B$1867,2,FALSE)</f>
        <v>Completed</v>
      </c>
    </row>
    <row r="1161" spans="1:20" x14ac:dyDescent="0.3">
      <c r="A1161" s="2" t="s">
        <v>1541</v>
      </c>
      <c r="B1161" s="3">
        <v>45881.371180555558</v>
      </c>
      <c r="C1161" s="2" t="s">
        <v>370</v>
      </c>
      <c r="D1161" s="2" t="s">
        <v>27</v>
      </c>
      <c r="E1161" s="2" t="s">
        <v>76</v>
      </c>
      <c r="F1161" s="4">
        <v>45000</v>
      </c>
      <c r="G1161" s="5">
        <v>0.7</v>
      </c>
      <c r="H1161" s="6">
        <v>0</v>
      </c>
      <c r="I1161" s="7">
        <f t="shared" si="90"/>
        <v>31499.999999999996</v>
      </c>
      <c r="J1161" s="7">
        <f t="shared" si="91"/>
        <v>0</v>
      </c>
      <c r="K1161" s="7">
        <f t="shared" si="92"/>
        <v>31499.999999999996</v>
      </c>
      <c r="L1161" s="4">
        <v>17000</v>
      </c>
      <c r="M1161" s="7">
        <f t="shared" si="93"/>
        <v>48500</v>
      </c>
      <c r="N1161" s="2" t="s">
        <v>59</v>
      </c>
      <c r="O1161" t="s">
        <v>23</v>
      </c>
      <c r="P1161" s="2" t="s">
        <v>2367</v>
      </c>
      <c r="Q1161" s="2">
        <v>1</v>
      </c>
      <c r="R1161" s="2" t="s">
        <v>24</v>
      </c>
      <c r="S1161" t="str">
        <f t="shared" si="94"/>
        <v>Tue</v>
      </c>
      <c r="T1161" t="str">
        <f>VLOOKUP(A1161,Status!$A$2:$B$1867,2,FALSE)</f>
        <v>Completed</v>
      </c>
    </row>
    <row r="1162" spans="1:20" x14ac:dyDescent="0.3">
      <c r="A1162" s="2" t="s">
        <v>1542</v>
      </c>
      <c r="B1162" s="3">
        <v>45881.687835648147</v>
      </c>
      <c r="C1162" s="2" t="s">
        <v>1373</v>
      </c>
      <c r="D1162" s="2" t="s">
        <v>69</v>
      </c>
      <c r="E1162" s="2" t="s">
        <v>42</v>
      </c>
      <c r="F1162" s="4">
        <v>40000</v>
      </c>
      <c r="G1162" s="5">
        <v>1.8</v>
      </c>
      <c r="H1162" s="6">
        <v>0</v>
      </c>
      <c r="I1162" s="7">
        <f t="shared" si="90"/>
        <v>72000</v>
      </c>
      <c r="J1162" s="7">
        <f t="shared" si="91"/>
        <v>0</v>
      </c>
      <c r="K1162" s="7">
        <f t="shared" si="92"/>
        <v>72000</v>
      </c>
      <c r="L1162" s="4">
        <v>87000</v>
      </c>
      <c r="M1162" s="7">
        <f t="shared" si="93"/>
        <v>159000</v>
      </c>
      <c r="N1162" s="2" t="s">
        <v>29</v>
      </c>
      <c r="O1162" t="s">
        <v>23</v>
      </c>
      <c r="P1162" s="2" t="s">
        <v>2368</v>
      </c>
      <c r="Q1162" s="2">
        <v>3</v>
      </c>
      <c r="R1162" s="2" t="s">
        <v>24</v>
      </c>
      <c r="S1162" t="str">
        <f t="shared" si="94"/>
        <v>Tue</v>
      </c>
      <c r="T1162" t="str">
        <f>VLOOKUP(A1162,Status!$A$2:$B$1867,2,FALSE)</f>
        <v>Completed</v>
      </c>
    </row>
    <row r="1163" spans="1:20" x14ac:dyDescent="0.3">
      <c r="A1163" s="2" t="s">
        <v>1543</v>
      </c>
      <c r="B1163" s="3">
        <v>45883.385115740741</v>
      </c>
      <c r="C1163" s="2" t="s">
        <v>672</v>
      </c>
      <c r="D1163" s="2" t="s">
        <v>253</v>
      </c>
      <c r="E1163" s="2" t="s">
        <v>28</v>
      </c>
      <c r="F1163" s="4">
        <v>15000</v>
      </c>
      <c r="G1163" s="5">
        <v>0.9</v>
      </c>
      <c r="H1163" s="6">
        <v>0</v>
      </c>
      <c r="I1163" s="7">
        <f t="shared" si="90"/>
        <v>13500</v>
      </c>
      <c r="J1163" s="7">
        <f t="shared" si="91"/>
        <v>0</v>
      </c>
      <c r="K1163" s="7">
        <f t="shared" si="92"/>
        <v>13500</v>
      </c>
      <c r="L1163" s="4">
        <v>18000</v>
      </c>
      <c r="M1163" s="7">
        <f t="shared" si="93"/>
        <v>31500</v>
      </c>
      <c r="N1163" s="2" t="s">
        <v>22</v>
      </c>
      <c r="O1163" t="s">
        <v>70</v>
      </c>
      <c r="P1163" s="2" t="s">
        <v>2368</v>
      </c>
      <c r="Q1163" s="2">
        <v>4</v>
      </c>
      <c r="R1163" s="2" t="s">
        <v>24</v>
      </c>
      <c r="S1163" t="str">
        <f t="shared" si="94"/>
        <v>Thu</v>
      </c>
      <c r="T1163" t="str">
        <f>VLOOKUP(A1163,Status!$A$2:$B$1867,2,FALSE)</f>
        <v>Returned</v>
      </c>
    </row>
    <row r="1164" spans="1:20" x14ac:dyDescent="0.3">
      <c r="A1164" s="2" t="s">
        <v>1544</v>
      </c>
      <c r="B1164" s="3">
        <v>45885.353842592587</v>
      </c>
      <c r="C1164" s="2" t="s">
        <v>324</v>
      </c>
      <c r="D1164" s="2" t="s">
        <v>99</v>
      </c>
      <c r="E1164" s="2" t="s">
        <v>28</v>
      </c>
      <c r="F1164" s="4">
        <v>15000</v>
      </c>
      <c r="G1164" s="5">
        <v>0.7</v>
      </c>
      <c r="H1164" s="6">
        <v>0</v>
      </c>
      <c r="I1164" s="7">
        <f t="shared" si="90"/>
        <v>10500</v>
      </c>
      <c r="J1164" s="7">
        <f t="shared" si="91"/>
        <v>0</v>
      </c>
      <c r="K1164" s="7">
        <f t="shared" si="92"/>
        <v>10500</v>
      </c>
      <c r="L1164" s="4">
        <v>97000</v>
      </c>
      <c r="M1164" s="7">
        <f t="shared" si="93"/>
        <v>107500</v>
      </c>
      <c r="N1164" s="2" t="s">
        <v>34</v>
      </c>
      <c r="O1164" t="s">
        <v>70</v>
      </c>
      <c r="P1164" s="2" t="s">
        <v>2368</v>
      </c>
      <c r="Q1164" s="2">
        <v>3</v>
      </c>
      <c r="R1164" s="2" t="s">
        <v>35</v>
      </c>
      <c r="S1164" t="str">
        <f t="shared" si="94"/>
        <v>Sat</v>
      </c>
      <c r="T1164" t="str">
        <f>VLOOKUP(A1164,Status!$A$2:$B$1867,2,FALSE)</f>
        <v>Returned</v>
      </c>
    </row>
    <row r="1165" spans="1:20" x14ac:dyDescent="0.3">
      <c r="A1165" s="2" t="s">
        <v>1545</v>
      </c>
      <c r="B1165" s="3">
        <v>45886.517685185187</v>
      </c>
      <c r="C1165" s="2" t="s">
        <v>176</v>
      </c>
      <c r="D1165" s="2" t="s">
        <v>95</v>
      </c>
      <c r="E1165" s="2" t="s">
        <v>162</v>
      </c>
      <c r="F1165" s="4">
        <v>115000</v>
      </c>
      <c r="G1165" s="5">
        <v>0.6</v>
      </c>
      <c r="H1165" s="6">
        <v>0</v>
      </c>
      <c r="I1165" s="7">
        <f t="shared" si="90"/>
        <v>69000</v>
      </c>
      <c r="J1165" s="7">
        <f t="shared" si="91"/>
        <v>0</v>
      </c>
      <c r="K1165" s="7">
        <f t="shared" si="92"/>
        <v>69000</v>
      </c>
      <c r="L1165" s="4">
        <v>85000</v>
      </c>
      <c r="M1165" s="7">
        <f t="shared" si="93"/>
        <v>154000</v>
      </c>
      <c r="N1165" s="2" t="s">
        <v>22</v>
      </c>
      <c r="O1165" t="s">
        <v>70</v>
      </c>
      <c r="P1165" s="2" t="s">
        <v>2367</v>
      </c>
      <c r="Q1165" s="2">
        <v>5</v>
      </c>
      <c r="R1165" s="2" t="s">
        <v>24</v>
      </c>
      <c r="S1165" t="str">
        <f t="shared" si="94"/>
        <v>Sun</v>
      </c>
      <c r="T1165" t="str">
        <f>VLOOKUP(A1165,Status!$A$2:$B$1867,2,FALSE)</f>
        <v>Returned</v>
      </c>
    </row>
    <row r="1166" spans="1:20" x14ac:dyDescent="0.3">
      <c r="A1166" s="2" t="s">
        <v>1546</v>
      </c>
      <c r="B1166" s="3">
        <v>45886.59269675926</v>
      </c>
      <c r="C1166" s="2" t="s">
        <v>420</v>
      </c>
      <c r="D1166" s="2" t="s">
        <v>168</v>
      </c>
      <c r="E1166" s="2" t="s">
        <v>42</v>
      </c>
      <c r="F1166" s="4">
        <v>40000</v>
      </c>
      <c r="G1166" s="5">
        <v>0.3</v>
      </c>
      <c r="H1166" s="6">
        <v>0</v>
      </c>
      <c r="I1166" s="7">
        <f t="shared" si="90"/>
        <v>12000</v>
      </c>
      <c r="J1166" s="7">
        <f t="shared" si="91"/>
        <v>0</v>
      </c>
      <c r="K1166" s="7">
        <f t="shared" si="92"/>
        <v>12000</v>
      </c>
      <c r="L1166" s="4">
        <v>56000</v>
      </c>
      <c r="M1166" s="7">
        <f t="shared" si="93"/>
        <v>68000</v>
      </c>
      <c r="N1166" s="2" t="s">
        <v>34</v>
      </c>
      <c r="O1166" t="s">
        <v>23</v>
      </c>
      <c r="P1166" s="2" t="s">
        <v>2368</v>
      </c>
      <c r="Q1166" s="2">
        <v>3</v>
      </c>
      <c r="R1166" s="2" t="s">
        <v>35</v>
      </c>
      <c r="S1166" t="str">
        <f t="shared" si="94"/>
        <v>Sun</v>
      </c>
      <c r="T1166" t="str">
        <f>VLOOKUP(A1166,Status!$A$2:$B$1867,2,FALSE)</f>
        <v>Completed</v>
      </c>
    </row>
    <row r="1167" spans="1:20" x14ac:dyDescent="0.3">
      <c r="A1167" s="2" t="s">
        <v>1547</v>
      </c>
      <c r="B1167" s="3">
        <v>45886.829641203702</v>
      </c>
      <c r="C1167" s="2" t="s">
        <v>241</v>
      </c>
      <c r="D1167" s="2" t="s">
        <v>45</v>
      </c>
      <c r="E1167" s="2" t="s">
        <v>36</v>
      </c>
      <c r="F1167" s="4">
        <v>13500</v>
      </c>
      <c r="G1167" s="5">
        <v>1.5</v>
      </c>
      <c r="H1167" s="6">
        <v>0</v>
      </c>
      <c r="I1167" s="7">
        <f t="shared" si="90"/>
        <v>20250</v>
      </c>
      <c r="J1167" s="7">
        <f t="shared" si="91"/>
        <v>0</v>
      </c>
      <c r="K1167" s="7">
        <f t="shared" si="92"/>
        <v>20250</v>
      </c>
      <c r="L1167" s="4">
        <v>43000</v>
      </c>
      <c r="M1167" s="7">
        <f t="shared" si="93"/>
        <v>63250</v>
      </c>
      <c r="N1167" s="2" t="s">
        <v>34</v>
      </c>
      <c r="O1167" t="s">
        <v>23</v>
      </c>
      <c r="P1167" s="2" t="s">
        <v>2371</v>
      </c>
      <c r="Q1167" s="2">
        <v>3</v>
      </c>
      <c r="R1167" s="2" t="s">
        <v>24</v>
      </c>
      <c r="S1167" t="str">
        <f t="shared" si="94"/>
        <v>Sun</v>
      </c>
      <c r="T1167" t="str">
        <f>VLOOKUP(A1167,Status!$A$2:$B$1867,2,FALSE)</f>
        <v>Completed</v>
      </c>
    </row>
    <row r="1168" spans="1:20" x14ac:dyDescent="0.3">
      <c r="A1168" s="2" t="s">
        <v>1548</v>
      </c>
      <c r="B1168" s="3">
        <v>45887.446238425917</v>
      </c>
      <c r="C1168" s="2" t="s">
        <v>730</v>
      </c>
      <c r="D1168" s="2" t="s">
        <v>168</v>
      </c>
      <c r="E1168" s="2" t="s">
        <v>100</v>
      </c>
      <c r="F1168" s="4">
        <v>10000</v>
      </c>
      <c r="G1168" s="5">
        <v>0.5</v>
      </c>
      <c r="H1168" s="6">
        <v>0</v>
      </c>
      <c r="I1168" s="7">
        <f t="shared" si="90"/>
        <v>5000</v>
      </c>
      <c r="J1168" s="7">
        <f t="shared" si="91"/>
        <v>0</v>
      </c>
      <c r="K1168" s="7">
        <f t="shared" si="92"/>
        <v>5000</v>
      </c>
      <c r="L1168" s="4">
        <v>56000</v>
      </c>
      <c r="M1168" s="7">
        <f t="shared" si="93"/>
        <v>61000</v>
      </c>
      <c r="N1168" s="2" t="s">
        <v>34</v>
      </c>
      <c r="O1168" t="s">
        <v>23</v>
      </c>
      <c r="P1168" s="2" t="s">
        <v>2368</v>
      </c>
      <c r="Q1168" s="2">
        <v>3</v>
      </c>
      <c r="R1168" s="2" t="s">
        <v>24</v>
      </c>
      <c r="S1168" t="str">
        <f t="shared" si="94"/>
        <v>Mon</v>
      </c>
      <c r="T1168" t="str">
        <f>VLOOKUP(A1168,Status!$A$2:$B$1867,2,FALSE)</f>
        <v>Completed</v>
      </c>
    </row>
    <row r="1169" spans="1:20" x14ac:dyDescent="0.3">
      <c r="A1169" s="2" t="s">
        <v>1549</v>
      </c>
      <c r="B1169" s="3">
        <v>45889.509004629632</v>
      </c>
      <c r="C1169" s="2" t="s">
        <v>1137</v>
      </c>
      <c r="D1169" s="2" t="s">
        <v>109</v>
      </c>
      <c r="E1169" s="2" t="s">
        <v>162</v>
      </c>
      <c r="F1169" s="4">
        <v>115000</v>
      </c>
      <c r="G1169" s="5">
        <v>0.7</v>
      </c>
      <c r="H1169" s="6">
        <v>0</v>
      </c>
      <c r="I1169" s="7">
        <f t="shared" si="90"/>
        <v>80500</v>
      </c>
      <c r="J1169" s="7">
        <f t="shared" si="91"/>
        <v>0</v>
      </c>
      <c r="K1169" s="7">
        <f t="shared" si="92"/>
        <v>80500</v>
      </c>
      <c r="L1169" s="4">
        <v>72000</v>
      </c>
      <c r="M1169" s="7">
        <f t="shared" si="93"/>
        <v>152500</v>
      </c>
      <c r="N1169" s="2" t="s">
        <v>34</v>
      </c>
      <c r="O1169" t="s">
        <v>23</v>
      </c>
      <c r="P1169" s="2" t="s">
        <v>2371</v>
      </c>
      <c r="Q1169" s="2">
        <v>5</v>
      </c>
      <c r="R1169" s="2" t="s">
        <v>24</v>
      </c>
      <c r="S1169" t="str">
        <f t="shared" si="94"/>
        <v>Wed</v>
      </c>
      <c r="T1169" t="str">
        <f>VLOOKUP(A1169,Status!$A$2:$B$1867,2,FALSE)</f>
        <v>Completed</v>
      </c>
    </row>
    <row r="1170" spans="1:20" x14ac:dyDescent="0.3">
      <c r="A1170" s="2" t="s">
        <v>1550</v>
      </c>
      <c r="B1170" s="3">
        <v>45890.599861111114</v>
      </c>
      <c r="C1170" s="2" t="s">
        <v>374</v>
      </c>
      <c r="D1170" s="2" t="s">
        <v>115</v>
      </c>
      <c r="E1170" s="2" t="s">
        <v>76</v>
      </c>
      <c r="F1170" s="4">
        <v>45000</v>
      </c>
      <c r="G1170" s="5">
        <v>1.1000000000000001</v>
      </c>
      <c r="H1170" s="6">
        <v>0</v>
      </c>
      <c r="I1170" s="7">
        <f t="shared" si="90"/>
        <v>49500.000000000007</v>
      </c>
      <c r="J1170" s="7">
        <f t="shared" si="91"/>
        <v>0</v>
      </c>
      <c r="K1170" s="7">
        <f t="shared" si="92"/>
        <v>49500.000000000007</v>
      </c>
      <c r="L1170" s="4">
        <v>78000</v>
      </c>
      <c r="M1170" s="7">
        <f t="shared" si="93"/>
        <v>127500</v>
      </c>
      <c r="N1170" s="2" t="s">
        <v>59</v>
      </c>
      <c r="O1170" t="s">
        <v>23</v>
      </c>
      <c r="P1170" s="2" t="s">
        <v>2368</v>
      </c>
      <c r="Q1170" s="2">
        <v>2</v>
      </c>
      <c r="R1170" s="2" t="s">
        <v>24</v>
      </c>
      <c r="S1170" t="str">
        <f t="shared" si="94"/>
        <v>Thu</v>
      </c>
      <c r="T1170" t="str">
        <f>VLOOKUP(A1170,Status!$A$2:$B$1867,2,FALSE)</f>
        <v>Completed</v>
      </c>
    </row>
    <row r="1171" spans="1:20" x14ac:dyDescent="0.3">
      <c r="A1171" s="2" t="s">
        <v>1551</v>
      </c>
      <c r="B1171" s="3">
        <v>45890.774872685193</v>
      </c>
      <c r="C1171" s="2" t="s">
        <v>1552</v>
      </c>
      <c r="D1171" s="2" t="s">
        <v>151</v>
      </c>
      <c r="E1171" s="2" t="s">
        <v>96</v>
      </c>
      <c r="F1171" s="4">
        <v>9500</v>
      </c>
      <c r="G1171" s="5">
        <v>1.7</v>
      </c>
      <c r="H1171" s="6">
        <v>0</v>
      </c>
      <c r="I1171" s="7">
        <f t="shared" si="90"/>
        <v>16150</v>
      </c>
      <c r="J1171" s="7">
        <f t="shared" si="91"/>
        <v>0</v>
      </c>
      <c r="K1171" s="7">
        <f t="shared" si="92"/>
        <v>16150</v>
      </c>
      <c r="L1171" s="4">
        <v>68000</v>
      </c>
      <c r="M1171" s="7">
        <f t="shared" si="93"/>
        <v>84150</v>
      </c>
      <c r="N1171" s="2" t="s">
        <v>59</v>
      </c>
      <c r="O1171" t="s">
        <v>23</v>
      </c>
      <c r="P1171" s="2" t="s">
        <v>2367</v>
      </c>
      <c r="Q1171" s="2">
        <v>4</v>
      </c>
      <c r="R1171" s="2" t="s">
        <v>24</v>
      </c>
      <c r="S1171" t="str">
        <f t="shared" si="94"/>
        <v>Thu</v>
      </c>
      <c r="T1171" t="str">
        <f>VLOOKUP(A1171,Status!$A$2:$B$1867,2,FALSE)</f>
        <v>Completed</v>
      </c>
    </row>
    <row r="1172" spans="1:20" x14ac:dyDescent="0.3">
      <c r="A1172" s="2" t="s">
        <v>1553</v>
      </c>
      <c r="B1172" s="3">
        <v>45891.086539351847</v>
      </c>
      <c r="C1172" s="2" t="s">
        <v>223</v>
      </c>
      <c r="D1172" s="2" t="s">
        <v>62</v>
      </c>
      <c r="E1172" s="2" t="s">
        <v>66</v>
      </c>
      <c r="F1172" s="4">
        <v>46000</v>
      </c>
      <c r="G1172" s="5">
        <v>0.9</v>
      </c>
      <c r="H1172" s="6">
        <v>0</v>
      </c>
      <c r="I1172" s="7">
        <f t="shared" si="90"/>
        <v>41400</v>
      </c>
      <c r="J1172" s="7">
        <f t="shared" si="91"/>
        <v>0</v>
      </c>
      <c r="K1172" s="7">
        <f t="shared" si="92"/>
        <v>41400</v>
      </c>
      <c r="L1172" s="4">
        <v>59000</v>
      </c>
      <c r="M1172" s="7">
        <f t="shared" si="93"/>
        <v>100400</v>
      </c>
      <c r="N1172" s="2" t="s">
        <v>34</v>
      </c>
      <c r="O1172" t="s">
        <v>23</v>
      </c>
      <c r="P1172" s="2" t="s">
        <v>2371</v>
      </c>
      <c r="Q1172" s="2">
        <v>4</v>
      </c>
      <c r="R1172" s="2" t="s">
        <v>24</v>
      </c>
      <c r="S1172" t="str">
        <f t="shared" si="94"/>
        <v>Fri</v>
      </c>
      <c r="T1172" t="str">
        <f>VLOOKUP(A1172,Status!$A$2:$B$1867,2,FALSE)</f>
        <v>Completed</v>
      </c>
    </row>
    <row r="1173" spans="1:20" x14ac:dyDescent="0.3">
      <c r="A1173" s="2" t="s">
        <v>1553</v>
      </c>
      <c r="B1173" s="3">
        <v>45891.086539351847</v>
      </c>
      <c r="C1173" s="2" t="s">
        <v>223</v>
      </c>
      <c r="D1173" s="2" t="s">
        <v>62</v>
      </c>
      <c r="E1173" s="2" t="s">
        <v>36</v>
      </c>
      <c r="F1173" s="4">
        <v>13500</v>
      </c>
      <c r="G1173" s="5">
        <v>3.1</v>
      </c>
      <c r="H1173" s="6">
        <v>0</v>
      </c>
      <c r="I1173" s="7">
        <f t="shared" si="90"/>
        <v>41850</v>
      </c>
      <c r="J1173" s="7">
        <f t="shared" si="91"/>
        <v>0</v>
      </c>
      <c r="K1173" s="7">
        <f t="shared" si="92"/>
        <v>41850</v>
      </c>
      <c r="L1173" s="4">
        <v>0</v>
      </c>
      <c r="M1173" s="7">
        <f t="shared" si="93"/>
        <v>41850</v>
      </c>
      <c r="N1173" s="2" t="s">
        <v>34</v>
      </c>
      <c r="O1173" t="s">
        <v>23</v>
      </c>
      <c r="P1173" s="2" t="s">
        <v>2371</v>
      </c>
      <c r="Q1173" s="2">
        <v>4</v>
      </c>
      <c r="R1173" s="2" t="s">
        <v>24</v>
      </c>
      <c r="S1173" t="str">
        <f t="shared" si="94"/>
        <v>Fri</v>
      </c>
      <c r="T1173" t="str">
        <f>VLOOKUP(A1173,Status!$A$2:$B$1867,2,FALSE)</f>
        <v>Completed</v>
      </c>
    </row>
    <row r="1174" spans="1:20" x14ac:dyDescent="0.3">
      <c r="A1174" s="2" t="s">
        <v>1554</v>
      </c>
      <c r="B1174" s="3">
        <v>45891.660810185182</v>
      </c>
      <c r="C1174" s="2" t="s">
        <v>495</v>
      </c>
      <c r="D1174" s="2" t="s">
        <v>186</v>
      </c>
      <c r="E1174" s="2" t="s">
        <v>171</v>
      </c>
      <c r="F1174" s="4">
        <v>12000</v>
      </c>
      <c r="G1174" s="5">
        <v>0.7</v>
      </c>
      <c r="H1174" s="6">
        <v>0</v>
      </c>
      <c r="I1174" s="7">
        <f t="shared" si="90"/>
        <v>8400</v>
      </c>
      <c r="J1174" s="7">
        <f t="shared" si="91"/>
        <v>0</v>
      </c>
      <c r="K1174" s="7">
        <f t="shared" si="92"/>
        <v>8400</v>
      </c>
      <c r="L1174" s="4">
        <v>87000</v>
      </c>
      <c r="M1174" s="7">
        <f t="shared" si="93"/>
        <v>95400</v>
      </c>
      <c r="N1174" s="2" t="s">
        <v>22</v>
      </c>
      <c r="O1174" t="s">
        <v>23</v>
      </c>
      <c r="P1174" s="2" t="s">
        <v>2366</v>
      </c>
      <c r="Q1174" s="2">
        <v>3</v>
      </c>
      <c r="R1174" s="2" t="s">
        <v>24</v>
      </c>
      <c r="S1174" t="str">
        <f t="shared" si="94"/>
        <v>Fri</v>
      </c>
      <c r="T1174" t="str">
        <f>VLOOKUP(A1174,Status!$A$2:$B$1867,2,FALSE)</f>
        <v>Completed</v>
      </c>
    </row>
    <row r="1175" spans="1:20" x14ac:dyDescent="0.3">
      <c r="A1175" s="2" t="s">
        <v>1555</v>
      </c>
      <c r="B1175" s="3">
        <v>45891.686157407406</v>
      </c>
      <c r="C1175" s="2" t="s">
        <v>981</v>
      </c>
      <c r="D1175" s="2" t="s">
        <v>165</v>
      </c>
      <c r="E1175" s="2" t="s">
        <v>81</v>
      </c>
      <c r="F1175" s="4">
        <v>15000</v>
      </c>
      <c r="G1175" s="5">
        <v>1.7</v>
      </c>
      <c r="H1175" s="6">
        <v>0</v>
      </c>
      <c r="I1175" s="7">
        <f t="shared" si="90"/>
        <v>25500</v>
      </c>
      <c r="J1175" s="7">
        <f t="shared" si="91"/>
        <v>0</v>
      </c>
      <c r="K1175" s="7">
        <f t="shared" si="92"/>
        <v>25500</v>
      </c>
      <c r="L1175" s="4">
        <v>49000</v>
      </c>
      <c r="M1175" s="7">
        <f t="shared" si="93"/>
        <v>74500</v>
      </c>
      <c r="N1175" s="2" t="s">
        <v>22</v>
      </c>
      <c r="O1175" t="s">
        <v>23</v>
      </c>
      <c r="P1175" s="2" t="s">
        <v>2367</v>
      </c>
      <c r="Q1175" s="2">
        <v>1</v>
      </c>
      <c r="R1175" s="2" t="s">
        <v>24</v>
      </c>
      <c r="S1175" t="str">
        <f t="shared" si="94"/>
        <v>Fri</v>
      </c>
      <c r="T1175" t="str">
        <f>VLOOKUP(A1175,Status!$A$2:$B$1867,2,FALSE)</f>
        <v>Completed</v>
      </c>
    </row>
    <row r="1176" spans="1:20" x14ac:dyDescent="0.3">
      <c r="A1176" s="2" t="s">
        <v>1556</v>
      </c>
      <c r="B1176" s="3">
        <v>45892.537187499998</v>
      </c>
      <c r="C1176" s="2" t="s">
        <v>264</v>
      </c>
      <c r="D1176" s="2" t="s">
        <v>186</v>
      </c>
      <c r="E1176" s="2" t="s">
        <v>103</v>
      </c>
      <c r="F1176" s="4">
        <v>55000</v>
      </c>
      <c r="G1176" s="5">
        <v>0.4</v>
      </c>
      <c r="H1176" s="6">
        <v>0</v>
      </c>
      <c r="I1176" s="7">
        <f t="shared" si="90"/>
        <v>22000</v>
      </c>
      <c r="J1176" s="7">
        <f t="shared" si="91"/>
        <v>0</v>
      </c>
      <c r="K1176" s="7">
        <f t="shared" si="92"/>
        <v>22000</v>
      </c>
      <c r="L1176" s="4">
        <v>87000</v>
      </c>
      <c r="M1176" s="7">
        <f t="shared" si="93"/>
        <v>109000</v>
      </c>
      <c r="N1176" s="2" t="s">
        <v>22</v>
      </c>
      <c r="O1176" t="s">
        <v>23</v>
      </c>
      <c r="P1176" s="2" t="s">
        <v>2369</v>
      </c>
      <c r="Q1176" s="2">
        <v>5</v>
      </c>
      <c r="R1176" s="2" t="s">
        <v>24</v>
      </c>
      <c r="S1176" t="str">
        <f t="shared" si="94"/>
        <v>Sat</v>
      </c>
      <c r="T1176" t="str">
        <f>VLOOKUP(A1176,Status!$A$2:$B$1867,2,FALSE)</f>
        <v>Completed</v>
      </c>
    </row>
    <row r="1177" spans="1:20" x14ac:dyDescent="0.3">
      <c r="A1177" s="2" t="s">
        <v>1557</v>
      </c>
      <c r="B1177" s="3">
        <v>45892.624282407407</v>
      </c>
      <c r="C1177" s="2" t="s">
        <v>72</v>
      </c>
      <c r="D1177" s="2" t="s">
        <v>57</v>
      </c>
      <c r="E1177" s="2" t="s">
        <v>58</v>
      </c>
      <c r="F1177" s="4">
        <v>17500</v>
      </c>
      <c r="G1177" s="5">
        <v>2.7</v>
      </c>
      <c r="H1177" s="6">
        <v>0</v>
      </c>
      <c r="I1177" s="7">
        <f t="shared" si="90"/>
        <v>47250</v>
      </c>
      <c r="J1177" s="7">
        <f t="shared" si="91"/>
        <v>0</v>
      </c>
      <c r="K1177" s="7">
        <f t="shared" si="92"/>
        <v>47250</v>
      </c>
      <c r="L1177" s="4">
        <v>26000</v>
      </c>
      <c r="M1177" s="7">
        <f t="shared" si="93"/>
        <v>73250</v>
      </c>
      <c r="N1177" s="2" t="s">
        <v>29</v>
      </c>
      <c r="O1177" t="s">
        <v>23</v>
      </c>
      <c r="P1177" s="2" t="s">
        <v>2371</v>
      </c>
      <c r="Q1177" s="2">
        <v>1</v>
      </c>
      <c r="R1177" s="2" t="s">
        <v>24</v>
      </c>
      <c r="S1177" t="str">
        <f t="shared" si="94"/>
        <v>Sat</v>
      </c>
      <c r="T1177" t="str">
        <f>VLOOKUP(A1177,Status!$A$2:$B$1867,2,FALSE)</f>
        <v>Completed</v>
      </c>
    </row>
    <row r="1178" spans="1:20" x14ac:dyDescent="0.3">
      <c r="A1178" s="2" t="s">
        <v>1557</v>
      </c>
      <c r="B1178" s="3">
        <v>45892.624282407407</v>
      </c>
      <c r="C1178" s="2" t="s">
        <v>72</v>
      </c>
      <c r="D1178" s="2" t="s">
        <v>57</v>
      </c>
      <c r="E1178" s="2" t="s">
        <v>66</v>
      </c>
      <c r="F1178" s="4">
        <v>46000</v>
      </c>
      <c r="G1178" s="5">
        <v>0.5</v>
      </c>
      <c r="H1178" s="6">
        <v>0</v>
      </c>
      <c r="I1178" s="7">
        <f t="shared" si="90"/>
        <v>23000</v>
      </c>
      <c r="J1178" s="7">
        <f t="shared" si="91"/>
        <v>0</v>
      </c>
      <c r="K1178" s="7">
        <f t="shared" si="92"/>
        <v>23000</v>
      </c>
      <c r="L1178" s="4">
        <v>0</v>
      </c>
      <c r="M1178" s="7">
        <f t="shared" si="93"/>
        <v>23000</v>
      </c>
      <c r="N1178" s="2" t="s">
        <v>29</v>
      </c>
      <c r="O1178" t="s">
        <v>23</v>
      </c>
      <c r="P1178" s="2" t="s">
        <v>2371</v>
      </c>
      <c r="Q1178" s="2">
        <v>1</v>
      </c>
      <c r="R1178" s="2" t="s">
        <v>24</v>
      </c>
      <c r="S1178" t="str">
        <f t="shared" si="94"/>
        <v>Sat</v>
      </c>
      <c r="T1178" t="str">
        <f>VLOOKUP(A1178,Status!$A$2:$B$1867,2,FALSE)</f>
        <v>Completed</v>
      </c>
    </row>
    <row r="1179" spans="1:20" x14ac:dyDescent="0.3">
      <c r="A1179" s="2" t="s">
        <v>1558</v>
      </c>
      <c r="B1179" s="3">
        <v>45894.088587962957</v>
      </c>
      <c r="C1179" s="2" t="s">
        <v>450</v>
      </c>
      <c r="D1179" s="2" t="s">
        <v>57</v>
      </c>
      <c r="E1179" s="2" t="s">
        <v>21</v>
      </c>
      <c r="F1179" s="4">
        <v>10000</v>
      </c>
      <c r="G1179" s="5">
        <v>1.4</v>
      </c>
      <c r="H1179" s="6">
        <v>5</v>
      </c>
      <c r="I1179" s="7">
        <f t="shared" si="90"/>
        <v>14000</v>
      </c>
      <c r="J1179" s="7">
        <f t="shared" si="91"/>
        <v>700</v>
      </c>
      <c r="K1179" s="7">
        <f t="shared" si="92"/>
        <v>13300</v>
      </c>
      <c r="L1179" s="4">
        <v>26000</v>
      </c>
      <c r="M1179" s="7">
        <f t="shared" si="93"/>
        <v>39300</v>
      </c>
      <c r="N1179" s="2" t="s">
        <v>59</v>
      </c>
      <c r="O1179" t="s">
        <v>23</v>
      </c>
      <c r="P1179" s="2" t="s">
        <v>2371</v>
      </c>
      <c r="Q1179" s="2">
        <v>5</v>
      </c>
      <c r="R1179" s="2" t="s">
        <v>24</v>
      </c>
      <c r="S1179" t="str">
        <f t="shared" si="94"/>
        <v>Mon</v>
      </c>
      <c r="T1179" t="str">
        <f>VLOOKUP(A1179,Status!$A$2:$B$1867,2,FALSE)</f>
        <v>Completed</v>
      </c>
    </row>
    <row r="1180" spans="1:20" x14ac:dyDescent="0.3">
      <c r="A1180" s="2" t="s">
        <v>1559</v>
      </c>
      <c r="B1180" s="3">
        <v>45894.152974537043</v>
      </c>
      <c r="C1180" s="2" t="s">
        <v>324</v>
      </c>
      <c r="D1180" s="2" t="s">
        <v>99</v>
      </c>
      <c r="E1180" s="2" t="s">
        <v>42</v>
      </c>
      <c r="F1180" s="4">
        <v>40000</v>
      </c>
      <c r="G1180" s="5">
        <v>1.6</v>
      </c>
      <c r="H1180" s="6">
        <v>5</v>
      </c>
      <c r="I1180" s="7">
        <f t="shared" si="90"/>
        <v>64000</v>
      </c>
      <c r="J1180" s="7">
        <f t="shared" si="91"/>
        <v>3200</v>
      </c>
      <c r="K1180" s="7">
        <f t="shared" si="92"/>
        <v>60800</v>
      </c>
      <c r="L1180" s="4">
        <v>97000</v>
      </c>
      <c r="M1180" s="7">
        <f t="shared" si="93"/>
        <v>157800</v>
      </c>
      <c r="N1180" s="2" t="s">
        <v>59</v>
      </c>
      <c r="O1180" t="s">
        <v>23</v>
      </c>
      <c r="P1180" s="2" t="s">
        <v>2368</v>
      </c>
      <c r="Q1180" s="2">
        <v>3</v>
      </c>
      <c r="R1180" s="2" t="s">
        <v>35</v>
      </c>
      <c r="S1180" t="str">
        <f t="shared" si="94"/>
        <v>Mon</v>
      </c>
      <c r="T1180" t="str">
        <f>VLOOKUP(A1180,Status!$A$2:$B$1867,2,FALSE)</f>
        <v>Completed</v>
      </c>
    </row>
    <row r="1181" spans="1:20" x14ac:dyDescent="0.3">
      <c r="A1181" s="2" t="s">
        <v>1560</v>
      </c>
      <c r="B1181" s="3">
        <v>45894.275509259263</v>
      </c>
      <c r="C1181" s="2" t="s">
        <v>206</v>
      </c>
      <c r="D1181" s="2" t="s">
        <v>124</v>
      </c>
      <c r="E1181" s="2" t="s">
        <v>183</v>
      </c>
      <c r="F1181" s="4">
        <v>11000</v>
      </c>
      <c r="G1181" s="5">
        <v>1.8</v>
      </c>
      <c r="H1181" s="6">
        <v>5</v>
      </c>
      <c r="I1181" s="7">
        <f t="shared" si="90"/>
        <v>19800</v>
      </c>
      <c r="J1181" s="7">
        <f t="shared" si="91"/>
        <v>990</v>
      </c>
      <c r="K1181" s="7">
        <f t="shared" si="92"/>
        <v>18810</v>
      </c>
      <c r="L1181" s="4">
        <v>59000</v>
      </c>
      <c r="M1181" s="7">
        <f t="shared" si="93"/>
        <v>77810</v>
      </c>
      <c r="N1181" s="2" t="s">
        <v>34</v>
      </c>
      <c r="O1181" t="s">
        <v>116</v>
      </c>
      <c r="P1181" s="2" t="s">
        <v>2368</v>
      </c>
      <c r="Q1181" s="2">
        <v>3</v>
      </c>
      <c r="R1181" s="2" t="s">
        <v>24</v>
      </c>
      <c r="S1181" t="str">
        <f t="shared" si="94"/>
        <v>Mon</v>
      </c>
      <c r="T1181" t="str">
        <f>VLOOKUP(A1181,Status!$A$2:$B$1867,2,FALSE)</f>
        <v>Cancelled</v>
      </c>
    </row>
    <row r="1182" spans="1:20" x14ac:dyDescent="0.3">
      <c r="A1182" s="2" t="s">
        <v>1561</v>
      </c>
      <c r="B1182" s="3">
        <v>45894.293217592603</v>
      </c>
      <c r="C1182" s="2" t="s">
        <v>1415</v>
      </c>
      <c r="D1182" s="2" t="s">
        <v>287</v>
      </c>
      <c r="E1182" s="2" t="s">
        <v>33</v>
      </c>
      <c r="F1182" s="4">
        <v>20000</v>
      </c>
      <c r="G1182" s="5">
        <v>2.4</v>
      </c>
      <c r="H1182" s="6">
        <v>5</v>
      </c>
      <c r="I1182" s="7">
        <f t="shared" si="90"/>
        <v>48000</v>
      </c>
      <c r="J1182" s="7">
        <f t="shared" si="91"/>
        <v>2400</v>
      </c>
      <c r="K1182" s="7">
        <f t="shared" si="92"/>
        <v>45600</v>
      </c>
      <c r="L1182" s="4">
        <v>79000</v>
      </c>
      <c r="M1182" s="7">
        <f t="shared" si="93"/>
        <v>124600</v>
      </c>
      <c r="N1182" s="2" t="s">
        <v>59</v>
      </c>
      <c r="O1182" t="s">
        <v>23</v>
      </c>
      <c r="P1182" s="2" t="s">
        <v>2369</v>
      </c>
      <c r="Q1182" s="2">
        <v>4</v>
      </c>
      <c r="R1182" s="2" t="s">
        <v>24</v>
      </c>
      <c r="S1182" t="str">
        <f t="shared" si="94"/>
        <v>Mon</v>
      </c>
      <c r="T1182" t="str">
        <f>VLOOKUP(A1182,Status!$A$2:$B$1867,2,FALSE)</f>
        <v>Completed</v>
      </c>
    </row>
    <row r="1183" spans="1:20" x14ac:dyDescent="0.3">
      <c r="A1183" s="2" t="s">
        <v>1562</v>
      </c>
      <c r="B1183" s="3">
        <v>45894.335925925923</v>
      </c>
      <c r="C1183" s="2" t="s">
        <v>479</v>
      </c>
      <c r="D1183" s="2" t="s">
        <v>45</v>
      </c>
      <c r="E1183" s="2" t="s">
        <v>183</v>
      </c>
      <c r="F1183" s="4">
        <v>11000</v>
      </c>
      <c r="G1183" s="5">
        <v>2</v>
      </c>
      <c r="H1183" s="6">
        <v>5</v>
      </c>
      <c r="I1183" s="7">
        <f t="shared" si="90"/>
        <v>22000</v>
      </c>
      <c r="J1183" s="7">
        <f t="shared" si="91"/>
        <v>1100</v>
      </c>
      <c r="K1183" s="7">
        <f t="shared" si="92"/>
        <v>20900</v>
      </c>
      <c r="L1183" s="4">
        <v>43000</v>
      </c>
      <c r="M1183" s="7">
        <f t="shared" si="93"/>
        <v>63900</v>
      </c>
      <c r="N1183" s="2" t="s">
        <v>22</v>
      </c>
      <c r="O1183" t="s">
        <v>23</v>
      </c>
      <c r="P1183" s="2" t="s">
        <v>2371</v>
      </c>
      <c r="Q1183" s="2">
        <v>2</v>
      </c>
      <c r="R1183" s="2" t="s">
        <v>24</v>
      </c>
      <c r="S1183" t="str">
        <f t="shared" si="94"/>
        <v>Mon</v>
      </c>
      <c r="T1183" t="str">
        <f>VLOOKUP(A1183,Status!$A$2:$B$1867,2,FALSE)</f>
        <v>Completed</v>
      </c>
    </row>
    <row r="1184" spans="1:20" x14ac:dyDescent="0.3">
      <c r="A1184" s="2" t="s">
        <v>1563</v>
      </c>
      <c r="B1184" s="3">
        <v>45894.393854166658</v>
      </c>
      <c r="C1184" s="2" t="s">
        <v>540</v>
      </c>
      <c r="D1184" s="2" t="s">
        <v>99</v>
      </c>
      <c r="E1184" s="2" t="s">
        <v>162</v>
      </c>
      <c r="F1184" s="4">
        <v>115000</v>
      </c>
      <c r="G1184" s="5">
        <v>0.4</v>
      </c>
      <c r="H1184" s="6">
        <v>5</v>
      </c>
      <c r="I1184" s="7">
        <f t="shared" si="90"/>
        <v>46000</v>
      </c>
      <c r="J1184" s="7">
        <f t="shared" si="91"/>
        <v>2300</v>
      </c>
      <c r="K1184" s="7">
        <f t="shared" si="92"/>
        <v>43700</v>
      </c>
      <c r="L1184" s="4">
        <v>97000</v>
      </c>
      <c r="M1184" s="7">
        <f t="shared" si="93"/>
        <v>140700</v>
      </c>
      <c r="N1184" s="2" t="s">
        <v>22</v>
      </c>
      <c r="O1184" t="s">
        <v>23</v>
      </c>
      <c r="P1184" s="2" t="s">
        <v>2366</v>
      </c>
      <c r="Q1184" s="2">
        <v>4</v>
      </c>
      <c r="R1184" s="2" t="s">
        <v>24</v>
      </c>
      <c r="S1184" t="str">
        <f t="shared" si="94"/>
        <v>Mon</v>
      </c>
      <c r="T1184" t="str">
        <f>VLOOKUP(A1184,Status!$A$2:$B$1867,2,FALSE)</f>
        <v>Completed</v>
      </c>
    </row>
    <row r="1185" spans="1:20" x14ac:dyDescent="0.3">
      <c r="A1185" s="2" t="s">
        <v>1564</v>
      </c>
      <c r="B1185" s="3">
        <v>45894.447777777779</v>
      </c>
      <c r="C1185" s="2" t="s">
        <v>1565</v>
      </c>
      <c r="D1185" s="2" t="s">
        <v>32</v>
      </c>
      <c r="E1185" s="2" t="s">
        <v>66</v>
      </c>
      <c r="F1185" s="4">
        <v>46000</v>
      </c>
      <c r="G1185" s="5">
        <v>0.8</v>
      </c>
      <c r="H1185" s="6">
        <v>5</v>
      </c>
      <c r="I1185" s="7">
        <f t="shared" si="90"/>
        <v>36800</v>
      </c>
      <c r="J1185" s="7">
        <f t="shared" si="91"/>
        <v>1840</v>
      </c>
      <c r="K1185" s="7">
        <f t="shared" si="92"/>
        <v>34960</v>
      </c>
      <c r="L1185" s="4">
        <v>76000</v>
      </c>
      <c r="M1185" s="7">
        <f t="shared" si="93"/>
        <v>110960</v>
      </c>
      <c r="N1185" s="2" t="s">
        <v>34</v>
      </c>
      <c r="O1185" t="s">
        <v>23</v>
      </c>
      <c r="P1185" s="2" t="s">
        <v>2368</v>
      </c>
      <c r="Q1185" s="2">
        <v>3</v>
      </c>
      <c r="R1185" s="2" t="s">
        <v>24</v>
      </c>
      <c r="S1185" t="str">
        <f t="shared" si="94"/>
        <v>Mon</v>
      </c>
      <c r="T1185" t="str">
        <f>VLOOKUP(A1185,Status!$A$2:$B$1867,2,FALSE)</f>
        <v>Completed</v>
      </c>
    </row>
    <row r="1186" spans="1:20" x14ac:dyDescent="0.3">
      <c r="A1186" s="2" t="s">
        <v>1566</v>
      </c>
      <c r="B1186" s="3">
        <v>45894.46166666667</v>
      </c>
      <c r="C1186" s="2" t="s">
        <v>72</v>
      </c>
      <c r="D1186" s="2" t="s">
        <v>57</v>
      </c>
      <c r="E1186" s="2" t="s">
        <v>21</v>
      </c>
      <c r="F1186" s="4">
        <v>10000</v>
      </c>
      <c r="G1186" s="5">
        <v>2.2000000000000002</v>
      </c>
      <c r="H1186" s="6">
        <v>5</v>
      </c>
      <c r="I1186" s="7">
        <f t="shared" si="90"/>
        <v>22000</v>
      </c>
      <c r="J1186" s="7">
        <f t="shared" si="91"/>
        <v>1100</v>
      </c>
      <c r="K1186" s="7">
        <f t="shared" si="92"/>
        <v>20900</v>
      </c>
      <c r="L1186" s="4">
        <v>26000</v>
      </c>
      <c r="M1186" s="7">
        <f t="shared" si="93"/>
        <v>46900</v>
      </c>
      <c r="N1186" s="2" t="s">
        <v>34</v>
      </c>
      <c r="O1186" t="s">
        <v>23</v>
      </c>
      <c r="P1186" s="2" t="s">
        <v>2371</v>
      </c>
      <c r="Q1186" s="2">
        <v>3</v>
      </c>
      <c r="R1186" s="2" t="s">
        <v>24</v>
      </c>
      <c r="S1186" t="str">
        <f t="shared" si="94"/>
        <v>Mon</v>
      </c>
      <c r="T1186" t="str">
        <f>VLOOKUP(A1186,Status!$A$2:$B$1867,2,FALSE)</f>
        <v>Completed</v>
      </c>
    </row>
    <row r="1187" spans="1:20" x14ac:dyDescent="0.3">
      <c r="A1187" s="2" t="s">
        <v>1566</v>
      </c>
      <c r="B1187" s="3">
        <v>45894.46166666667</v>
      </c>
      <c r="C1187" s="2" t="s">
        <v>72</v>
      </c>
      <c r="D1187" s="2" t="s">
        <v>57</v>
      </c>
      <c r="E1187" s="2" t="s">
        <v>76</v>
      </c>
      <c r="F1187" s="4">
        <v>45000</v>
      </c>
      <c r="G1187" s="5">
        <v>0.9</v>
      </c>
      <c r="H1187" s="6">
        <v>5</v>
      </c>
      <c r="I1187" s="7">
        <f t="shared" si="90"/>
        <v>40500</v>
      </c>
      <c r="J1187" s="7">
        <f t="shared" si="91"/>
        <v>2025</v>
      </c>
      <c r="K1187" s="7">
        <f t="shared" si="92"/>
        <v>38475</v>
      </c>
      <c r="L1187" s="4">
        <v>0</v>
      </c>
      <c r="M1187" s="7">
        <f t="shared" si="93"/>
        <v>38475</v>
      </c>
      <c r="N1187" s="2" t="s">
        <v>34</v>
      </c>
      <c r="O1187" t="s">
        <v>23</v>
      </c>
      <c r="P1187" s="2" t="s">
        <v>2371</v>
      </c>
      <c r="Q1187" s="2">
        <v>3</v>
      </c>
      <c r="R1187" s="2" t="s">
        <v>24</v>
      </c>
      <c r="S1187" t="str">
        <f t="shared" si="94"/>
        <v>Mon</v>
      </c>
      <c r="T1187" t="str">
        <f>VLOOKUP(A1187,Status!$A$2:$B$1867,2,FALSE)</f>
        <v>Completed</v>
      </c>
    </row>
    <row r="1188" spans="1:20" x14ac:dyDescent="0.3">
      <c r="A1188" s="2" t="s">
        <v>1567</v>
      </c>
      <c r="B1188" s="3">
        <v>45894.471782407411</v>
      </c>
      <c r="C1188" s="2" t="s">
        <v>1219</v>
      </c>
      <c r="D1188" s="2" t="s">
        <v>32</v>
      </c>
      <c r="E1188" s="2" t="s">
        <v>66</v>
      </c>
      <c r="F1188" s="4">
        <v>46000</v>
      </c>
      <c r="G1188" s="5">
        <v>0.7</v>
      </c>
      <c r="H1188" s="6">
        <v>5</v>
      </c>
      <c r="I1188" s="7">
        <f t="shared" si="90"/>
        <v>32199.999999999996</v>
      </c>
      <c r="J1188" s="7">
        <f t="shared" si="91"/>
        <v>1610</v>
      </c>
      <c r="K1188" s="7">
        <f t="shared" si="92"/>
        <v>30589.999999999996</v>
      </c>
      <c r="L1188" s="4">
        <v>76000</v>
      </c>
      <c r="M1188" s="7">
        <f t="shared" si="93"/>
        <v>106590</v>
      </c>
      <c r="N1188" s="2" t="s">
        <v>29</v>
      </c>
      <c r="O1188" t="s">
        <v>23</v>
      </c>
      <c r="P1188" s="2" t="s">
        <v>2366</v>
      </c>
      <c r="Q1188" s="2">
        <v>2</v>
      </c>
      <c r="R1188" s="2" t="s">
        <v>24</v>
      </c>
      <c r="S1188" t="str">
        <f t="shared" si="94"/>
        <v>Mon</v>
      </c>
      <c r="T1188" t="str">
        <f>VLOOKUP(A1188,Status!$A$2:$B$1867,2,FALSE)</f>
        <v>Completed</v>
      </c>
    </row>
    <row r="1189" spans="1:20" x14ac:dyDescent="0.3">
      <c r="A1189" s="2" t="s">
        <v>1568</v>
      </c>
      <c r="B1189" s="3">
        <v>45894.472280092603</v>
      </c>
      <c r="C1189" s="2" t="s">
        <v>642</v>
      </c>
      <c r="D1189" s="2" t="s">
        <v>174</v>
      </c>
      <c r="E1189" s="2" t="s">
        <v>81</v>
      </c>
      <c r="F1189" s="4">
        <v>15000</v>
      </c>
      <c r="G1189" s="5">
        <v>2</v>
      </c>
      <c r="H1189" s="6">
        <v>5</v>
      </c>
      <c r="I1189" s="7">
        <f t="shared" si="90"/>
        <v>30000</v>
      </c>
      <c r="J1189" s="7">
        <f t="shared" si="91"/>
        <v>1500</v>
      </c>
      <c r="K1189" s="7">
        <f t="shared" si="92"/>
        <v>28500</v>
      </c>
      <c r="L1189" s="4">
        <v>48000</v>
      </c>
      <c r="M1189" s="7">
        <f t="shared" si="93"/>
        <v>76500</v>
      </c>
      <c r="N1189" s="2" t="s">
        <v>34</v>
      </c>
      <c r="O1189" t="s">
        <v>23</v>
      </c>
      <c r="P1189" s="2" t="s">
        <v>2368</v>
      </c>
      <c r="Q1189" s="2">
        <v>4</v>
      </c>
      <c r="R1189" s="2" t="s">
        <v>35</v>
      </c>
      <c r="S1189" t="str">
        <f t="shared" si="94"/>
        <v>Mon</v>
      </c>
      <c r="T1189" t="str">
        <f>VLOOKUP(A1189,Status!$A$2:$B$1867,2,FALSE)</f>
        <v>Completed</v>
      </c>
    </row>
    <row r="1190" spans="1:20" x14ac:dyDescent="0.3">
      <c r="A1190" s="2" t="s">
        <v>1569</v>
      </c>
      <c r="B1190" s="3">
        <v>45894.513831018521</v>
      </c>
      <c r="C1190" s="2" t="s">
        <v>314</v>
      </c>
      <c r="D1190" s="2" t="s">
        <v>95</v>
      </c>
      <c r="E1190" s="2" t="s">
        <v>76</v>
      </c>
      <c r="F1190" s="4">
        <v>45000</v>
      </c>
      <c r="G1190" s="5">
        <v>0.7</v>
      </c>
      <c r="H1190" s="6">
        <v>5</v>
      </c>
      <c r="I1190" s="7">
        <f t="shared" si="90"/>
        <v>31499.999999999996</v>
      </c>
      <c r="J1190" s="7">
        <f t="shared" si="91"/>
        <v>1575</v>
      </c>
      <c r="K1190" s="7">
        <f t="shared" si="92"/>
        <v>29924.999999999996</v>
      </c>
      <c r="L1190" s="4">
        <v>85000</v>
      </c>
      <c r="M1190" s="7">
        <f t="shared" si="93"/>
        <v>114925</v>
      </c>
      <c r="N1190" s="2" t="s">
        <v>59</v>
      </c>
      <c r="O1190" t="s">
        <v>23</v>
      </c>
      <c r="P1190" s="2" t="s">
        <v>2367</v>
      </c>
      <c r="Q1190" s="2">
        <v>4</v>
      </c>
      <c r="R1190" s="2" t="s">
        <v>24</v>
      </c>
      <c r="S1190" t="str">
        <f t="shared" si="94"/>
        <v>Mon</v>
      </c>
      <c r="T1190" t="str">
        <f>VLOOKUP(A1190,Status!$A$2:$B$1867,2,FALSE)</f>
        <v>Completed</v>
      </c>
    </row>
    <row r="1191" spans="1:20" x14ac:dyDescent="0.3">
      <c r="A1191" s="2" t="s">
        <v>1570</v>
      </c>
      <c r="B1191" s="3">
        <v>45894.526076388887</v>
      </c>
      <c r="C1191" s="2" t="s">
        <v>895</v>
      </c>
      <c r="D1191" s="2" t="s">
        <v>287</v>
      </c>
      <c r="E1191" s="2" t="s">
        <v>50</v>
      </c>
      <c r="F1191" s="4">
        <v>26000</v>
      </c>
      <c r="G1191" s="5">
        <v>1.2</v>
      </c>
      <c r="H1191" s="6">
        <v>5</v>
      </c>
      <c r="I1191" s="7">
        <f t="shared" si="90"/>
        <v>31200</v>
      </c>
      <c r="J1191" s="7">
        <f t="shared" si="91"/>
        <v>1560</v>
      </c>
      <c r="K1191" s="7">
        <f t="shared" si="92"/>
        <v>29640</v>
      </c>
      <c r="L1191" s="4">
        <v>79000</v>
      </c>
      <c r="M1191" s="7">
        <f t="shared" si="93"/>
        <v>108640</v>
      </c>
      <c r="N1191" s="2" t="s">
        <v>22</v>
      </c>
      <c r="O1191" t="s">
        <v>23</v>
      </c>
      <c r="P1191" s="2" t="s">
        <v>2366</v>
      </c>
      <c r="Q1191" s="2">
        <v>3</v>
      </c>
      <c r="R1191" s="2" t="s">
        <v>35</v>
      </c>
      <c r="S1191" t="str">
        <f t="shared" si="94"/>
        <v>Mon</v>
      </c>
      <c r="T1191" t="str">
        <f>VLOOKUP(A1191,Status!$A$2:$B$1867,2,FALSE)</f>
        <v>Completed</v>
      </c>
    </row>
    <row r="1192" spans="1:20" x14ac:dyDescent="0.3">
      <c r="A1192" s="2" t="s">
        <v>1571</v>
      </c>
      <c r="B1192" s="3">
        <v>45894.554872685178</v>
      </c>
      <c r="C1192" s="2" t="s">
        <v>203</v>
      </c>
      <c r="D1192" s="2" t="s">
        <v>45</v>
      </c>
      <c r="E1192" s="2" t="s">
        <v>76</v>
      </c>
      <c r="F1192" s="4">
        <v>45000</v>
      </c>
      <c r="G1192" s="5">
        <v>0.6</v>
      </c>
      <c r="H1192" s="6">
        <v>5</v>
      </c>
      <c r="I1192" s="7">
        <f t="shared" si="90"/>
        <v>27000</v>
      </c>
      <c r="J1192" s="7">
        <f t="shared" si="91"/>
        <v>1350</v>
      </c>
      <c r="K1192" s="7">
        <f t="shared" si="92"/>
        <v>25650</v>
      </c>
      <c r="L1192" s="4">
        <v>43000</v>
      </c>
      <c r="M1192" s="7">
        <f t="shared" si="93"/>
        <v>68650</v>
      </c>
      <c r="N1192" s="2" t="s">
        <v>22</v>
      </c>
      <c r="O1192" t="s">
        <v>23</v>
      </c>
      <c r="P1192" s="2" t="s">
        <v>2369</v>
      </c>
      <c r="Q1192" s="2">
        <v>2</v>
      </c>
      <c r="R1192" s="2" t="s">
        <v>24</v>
      </c>
      <c r="S1192" t="str">
        <f t="shared" si="94"/>
        <v>Mon</v>
      </c>
      <c r="T1192" t="str">
        <f>VLOOKUP(A1192,Status!$A$2:$B$1867,2,FALSE)</f>
        <v>Completed</v>
      </c>
    </row>
    <row r="1193" spans="1:20" x14ac:dyDescent="0.3">
      <c r="A1193" s="2" t="s">
        <v>1572</v>
      </c>
      <c r="B1193" s="3">
        <v>45894.603148148148</v>
      </c>
      <c r="C1193" s="2" t="s">
        <v>1573</v>
      </c>
      <c r="D1193" s="2" t="s">
        <v>75</v>
      </c>
      <c r="E1193" s="2" t="s">
        <v>144</v>
      </c>
      <c r="F1193" s="4">
        <v>10000</v>
      </c>
      <c r="G1193" s="5">
        <v>0.9</v>
      </c>
      <c r="H1193" s="6">
        <v>5</v>
      </c>
      <c r="I1193" s="7">
        <f t="shared" si="90"/>
        <v>9000</v>
      </c>
      <c r="J1193" s="7">
        <f t="shared" si="91"/>
        <v>450</v>
      </c>
      <c r="K1193" s="7">
        <f t="shared" si="92"/>
        <v>8550</v>
      </c>
      <c r="L1193" s="4">
        <v>74000</v>
      </c>
      <c r="M1193" s="7">
        <f t="shared" si="93"/>
        <v>82550</v>
      </c>
      <c r="N1193" s="2" t="s">
        <v>59</v>
      </c>
      <c r="O1193" t="s">
        <v>116</v>
      </c>
      <c r="P1193" s="2" t="s">
        <v>2368</v>
      </c>
      <c r="Q1193" s="2">
        <v>5</v>
      </c>
      <c r="R1193" s="2" t="s">
        <v>24</v>
      </c>
      <c r="S1193" t="str">
        <f t="shared" si="94"/>
        <v>Mon</v>
      </c>
      <c r="T1193" t="str">
        <f>VLOOKUP(A1193,Status!$A$2:$B$1867,2,FALSE)</f>
        <v>Cancelled</v>
      </c>
    </row>
    <row r="1194" spans="1:20" x14ac:dyDescent="0.3">
      <c r="A1194" s="2" t="s">
        <v>1574</v>
      </c>
      <c r="B1194" s="3">
        <v>45894.613530092603</v>
      </c>
      <c r="C1194" s="2" t="s">
        <v>158</v>
      </c>
      <c r="D1194" s="2" t="s">
        <v>41</v>
      </c>
      <c r="E1194" s="2" t="s">
        <v>81</v>
      </c>
      <c r="F1194" s="4">
        <v>15000</v>
      </c>
      <c r="G1194" s="5">
        <v>1.1000000000000001</v>
      </c>
      <c r="H1194" s="6">
        <v>5</v>
      </c>
      <c r="I1194" s="7">
        <f t="shared" si="90"/>
        <v>16500</v>
      </c>
      <c r="J1194" s="7">
        <f t="shared" si="91"/>
        <v>825</v>
      </c>
      <c r="K1194" s="7">
        <f t="shared" si="92"/>
        <v>15675</v>
      </c>
      <c r="L1194" s="4">
        <v>93000</v>
      </c>
      <c r="M1194" s="7">
        <f t="shared" si="93"/>
        <v>108675</v>
      </c>
      <c r="N1194" s="2" t="s">
        <v>29</v>
      </c>
      <c r="O1194" t="s">
        <v>23</v>
      </c>
      <c r="P1194" s="2" t="s">
        <v>2366</v>
      </c>
      <c r="Q1194" s="2">
        <v>5</v>
      </c>
      <c r="R1194" s="2" t="s">
        <v>24</v>
      </c>
      <c r="S1194" t="str">
        <f t="shared" si="94"/>
        <v>Mon</v>
      </c>
      <c r="T1194" t="str">
        <f>VLOOKUP(A1194,Status!$A$2:$B$1867,2,FALSE)</f>
        <v>Completed</v>
      </c>
    </row>
    <row r="1195" spans="1:20" x14ac:dyDescent="0.3">
      <c r="A1195" s="2" t="s">
        <v>1575</v>
      </c>
      <c r="B1195" s="3">
        <v>45894.635381944441</v>
      </c>
      <c r="C1195" s="2" t="s">
        <v>206</v>
      </c>
      <c r="D1195" s="2" t="s">
        <v>124</v>
      </c>
      <c r="E1195" s="2" t="s">
        <v>81</v>
      </c>
      <c r="F1195" s="4">
        <v>15000</v>
      </c>
      <c r="G1195" s="5">
        <v>1.2</v>
      </c>
      <c r="H1195" s="6">
        <v>5</v>
      </c>
      <c r="I1195" s="7">
        <f t="shared" si="90"/>
        <v>18000</v>
      </c>
      <c r="J1195" s="7">
        <f t="shared" si="91"/>
        <v>900</v>
      </c>
      <c r="K1195" s="7">
        <f t="shared" si="92"/>
        <v>17100</v>
      </c>
      <c r="L1195" s="4">
        <v>59000</v>
      </c>
      <c r="M1195" s="7">
        <f t="shared" si="93"/>
        <v>76100</v>
      </c>
      <c r="N1195" s="2" t="s">
        <v>34</v>
      </c>
      <c r="O1195" t="s">
        <v>23</v>
      </c>
      <c r="P1195" s="2" t="s">
        <v>2369</v>
      </c>
      <c r="Q1195" s="2">
        <v>1</v>
      </c>
      <c r="R1195" s="2" t="s">
        <v>24</v>
      </c>
      <c r="S1195" t="str">
        <f t="shared" si="94"/>
        <v>Mon</v>
      </c>
      <c r="T1195" t="str">
        <f>VLOOKUP(A1195,Status!$A$2:$B$1867,2,FALSE)</f>
        <v>Completed</v>
      </c>
    </row>
    <row r="1196" spans="1:20" x14ac:dyDescent="0.3">
      <c r="A1196" s="2" t="s">
        <v>1576</v>
      </c>
      <c r="B1196" s="3">
        <v>45894.660405092603</v>
      </c>
      <c r="C1196" s="2" t="s">
        <v>686</v>
      </c>
      <c r="D1196" s="2" t="s">
        <v>112</v>
      </c>
      <c r="E1196" s="2" t="s">
        <v>21</v>
      </c>
      <c r="F1196" s="4">
        <v>10000</v>
      </c>
      <c r="G1196" s="5">
        <v>1.4</v>
      </c>
      <c r="H1196" s="6">
        <v>5</v>
      </c>
      <c r="I1196" s="7">
        <f t="shared" si="90"/>
        <v>14000</v>
      </c>
      <c r="J1196" s="7">
        <f t="shared" si="91"/>
        <v>700</v>
      </c>
      <c r="K1196" s="7">
        <f t="shared" si="92"/>
        <v>13300</v>
      </c>
      <c r="L1196" s="4">
        <v>0</v>
      </c>
      <c r="M1196" s="7">
        <f t="shared" si="93"/>
        <v>13300</v>
      </c>
      <c r="N1196" s="2" t="s">
        <v>34</v>
      </c>
      <c r="O1196" t="s">
        <v>23</v>
      </c>
      <c r="P1196" s="2" t="s">
        <v>2369</v>
      </c>
      <c r="Q1196" s="2">
        <v>4</v>
      </c>
      <c r="R1196" s="2" t="s">
        <v>24</v>
      </c>
      <c r="S1196" t="str">
        <f t="shared" si="94"/>
        <v>Mon</v>
      </c>
      <c r="T1196" t="str">
        <f>VLOOKUP(A1196,Status!$A$2:$B$1867,2,FALSE)</f>
        <v>Completed</v>
      </c>
    </row>
    <row r="1197" spans="1:20" x14ac:dyDescent="0.3">
      <c r="A1197" s="2" t="s">
        <v>1576</v>
      </c>
      <c r="B1197" s="3">
        <v>45894.660405092603</v>
      </c>
      <c r="C1197" s="2" t="s">
        <v>686</v>
      </c>
      <c r="D1197" s="2" t="s">
        <v>112</v>
      </c>
      <c r="E1197" s="2" t="s">
        <v>171</v>
      </c>
      <c r="F1197" s="4">
        <v>12000</v>
      </c>
      <c r="G1197" s="5">
        <v>0.5</v>
      </c>
      <c r="H1197" s="6">
        <v>5</v>
      </c>
      <c r="I1197" s="7">
        <f t="shared" si="90"/>
        <v>6000</v>
      </c>
      <c r="J1197" s="7">
        <f t="shared" si="91"/>
        <v>300</v>
      </c>
      <c r="K1197" s="7">
        <f t="shared" si="92"/>
        <v>5700</v>
      </c>
      <c r="L1197" s="4">
        <v>0</v>
      </c>
      <c r="M1197" s="7">
        <f t="shared" si="93"/>
        <v>5700</v>
      </c>
      <c r="N1197" s="2" t="s">
        <v>34</v>
      </c>
      <c r="O1197" t="s">
        <v>23</v>
      </c>
      <c r="P1197" s="2" t="s">
        <v>2369</v>
      </c>
      <c r="Q1197" s="2">
        <v>4</v>
      </c>
      <c r="R1197" s="2" t="s">
        <v>24</v>
      </c>
      <c r="S1197" t="str">
        <f t="shared" si="94"/>
        <v>Mon</v>
      </c>
      <c r="T1197" t="str">
        <f>VLOOKUP(A1197,Status!$A$2:$B$1867,2,FALSE)</f>
        <v>Completed</v>
      </c>
    </row>
    <row r="1198" spans="1:20" x14ac:dyDescent="0.3">
      <c r="A1198" s="2" t="s">
        <v>1577</v>
      </c>
      <c r="B1198" s="3">
        <v>45894.768877314818</v>
      </c>
      <c r="C1198" s="2" t="s">
        <v>1500</v>
      </c>
      <c r="D1198" s="2" t="s">
        <v>115</v>
      </c>
      <c r="E1198" s="2" t="s">
        <v>21</v>
      </c>
      <c r="F1198" s="4">
        <v>10000</v>
      </c>
      <c r="G1198" s="5">
        <v>1.4</v>
      </c>
      <c r="H1198" s="6">
        <v>5</v>
      </c>
      <c r="I1198" s="7">
        <f t="shared" si="90"/>
        <v>14000</v>
      </c>
      <c r="J1198" s="7">
        <f t="shared" si="91"/>
        <v>700</v>
      </c>
      <c r="K1198" s="7">
        <f t="shared" si="92"/>
        <v>13300</v>
      </c>
      <c r="L1198" s="4">
        <v>78000</v>
      </c>
      <c r="M1198" s="7">
        <f t="shared" si="93"/>
        <v>91300</v>
      </c>
      <c r="N1198" s="2" t="s">
        <v>59</v>
      </c>
      <c r="O1198" t="s">
        <v>23</v>
      </c>
      <c r="P1198" s="2" t="s">
        <v>2371</v>
      </c>
      <c r="Q1198" s="2">
        <v>5</v>
      </c>
      <c r="R1198" s="2" t="s">
        <v>24</v>
      </c>
      <c r="S1198" t="str">
        <f t="shared" si="94"/>
        <v>Mon</v>
      </c>
      <c r="T1198" t="str">
        <f>VLOOKUP(A1198,Status!$A$2:$B$1867,2,FALSE)</f>
        <v>Completed</v>
      </c>
    </row>
    <row r="1199" spans="1:20" x14ac:dyDescent="0.3">
      <c r="A1199" s="2" t="s">
        <v>1578</v>
      </c>
      <c r="B1199" s="3">
        <v>45894.77207175926</v>
      </c>
      <c r="C1199" s="2" t="s">
        <v>1119</v>
      </c>
      <c r="D1199" s="2" t="s">
        <v>106</v>
      </c>
      <c r="E1199" s="2" t="s">
        <v>33</v>
      </c>
      <c r="F1199" s="4">
        <v>20000</v>
      </c>
      <c r="G1199" s="5">
        <v>1.4</v>
      </c>
      <c r="H1199" s="6">
        <v>5</v>
      </c>
      <c r="I1199" s="7">
        <f t="shared" si="90"/>
        <v>28000</v>
      </c>
      <c r="J1199" s="7">
        <f t="shared" si="91"/>
        <v>1400</v>
      </c>
      <c r="K1199" s="7">
        <f t="shared" si="92"/>
        <v>26600</v>
      </c>
      <c r="L1199" s="4">
        <v>18000</v>
      </c>
      <c r="M1199" s="7">
        <f t="shared" si="93"/>
        <v>44600</v>
      </c>
      <c r="N1199" s="2" t="s">
        <v>34</v>
      </c>
      <c r="O1199" t="s">
        <v>23</v>
      </c>
      <c r="P1199" s="2" t="s">
        <v>2367</v>
      </c>
      <c r="Q1199" s="2">
        <v>2</v>
      </c>
      <c r="R1199" s="2" t="s">
        <v>24</v>
      </c>
      <c r="S1199" t="str">
        <f t="shared" si="94"/>
        <v>Mon</v>
      </c>
      <c r="T1199" t="str">
        <f>VLOOKUP(A1199,Status!$A$2:$B$1867,2,FALSE)</f>
        <v>Completed</v>
      </c>
    </row>
    <row r="1200" spans="1:20" x14ac:dyDescent="0.3">
      <c r="A1200" s="2" t="s">
        <v>1578</v>
      </c>
      <c r="B1200" s="3">
        <v>45894.77207175926</v>
      </c>
      <c r="C1200" s="2" t="s">
        <v>1119</v>
      </c>
      <c r="D1200" s="2" t="s">
        <v>106</v>
      </c>
      <c r="E1200" s="2" t="s">
        <v>162</v>
      </c>
      <c r="F1200" s="4">
        <v>115000</v>
      </c>
      <c r="G1200" s="5">
        <v>0.5</v>
      </c>
      <c r="H1200" s="6">
        <v>5</v>
      </c>
      <c r="I1200" s="7">
        <f t="shared" si="90"/>
        <v>57500</v>
      </c>
      <c r="J1200" s="7">
        <f t="shared" si="91"/>
        <v>2875</v>
      </c>
      <c r="K1200" s="7">
        <f t="shared" si="92"/>
        <v>54625</v>
      </c>
      <c r="L1200" s="4">
        <v>0</v>
      </c>
      <c r="M1200" s="7">
        <f t="shared" si="93"/>
        <v>54625</v>
      </c>
      <c r="N1200" s="2" t="s">
        <v>34</v>
      </c>
      <c r="O1200" t="s">
        <v>23</v>
      </c>
      <c r="P1200" s="2" t="s">
        <v>2367</v>
      </c>
      <c r="Q1200" s="2">
        <v>2</v>
      </c>
      <c r="R1200" s="2" t="s">
        <v>24</v>
      </c>
      <c r="S1200" t="str">
        <f t="shared" si="94"/>
        <v>Mon</v>
      </c>
      <c r="T1200" t="str">
        <f>VLOOKUP(A1200,Status!$A$2:$B$1867,2,FALSE)</f>
        <v>Completed</v>
      </c>
    </row>
    <row r="1201" spans="1:20" x14ac:dyDescent="0.3">
      <c r="A1201" s="2" t="s">
        <v>1579</v>
      </c>
      <c r="B1201" s="3">
        <v>45894.783113425918</v>
      </c>
      <c r="C1201" s="2" t="s">
        <v>210</v>
      </c>
      <c r="D1201" s="2" t="s">
        <v>161</v>
      </c>
      <c r="E1201" s="2" t="s">
        <v>103</v>
      </c>
      <c r="F1201" s="4">
        <v>55000</v>
      </c>
      <c r="G1201" s="5">
        <v>0.6</v>
      </c>
      <c r="H1201" s="6">
        <v>5</v>
      </c>
      <c r="I1201" s="7">
        <f t="shared" si="90"/>
        <v>33000</v>
      </c>
      <c r="J1201" s="7">
        <f t="shared" si="91"/>
        <v>1650</v>
      </c>
      <c r="K1201" s="7">
        <f t="shared" si="92"/>
        <v>31350</v>
      </c>
      <c r="L1201" s="4">
        <v>46000</v>
      </c>
      <c r="M1201" s="7">
        <f t="shared" si="93"/>
        <v>77350</v>
      </c>
      <c r="N1201" s="2" t="s">
        <v>59</v>
      </c>
      <c r="O1201" t="s">
        <v>23</v>
      </c>
      <c r="P1201" s="2" t="s">
        <v>2368</v>
      </c>
      <c r="Q1201" s="2">
        <v>1</v>
      </c>
      <c r="R1201" s="2" t="s">
        <v>24</v>
      </c>
      <c r="S1201" t="str">
        <f t="shared" si="94"/>
        <v>Mon</v>
      </c>
      <c r="T1201" t="str">
        <f>VLOOKUP(A1201,Status!$A$2:$B$1867,2,FALSE)</f>
        <v>Completed</v>
      </c>
    </row>
    <row r="1202" spans="1:20" x14ac:dyDescent="0.3">
      <c r="A1202" s="2" t="s">
        <v>1580</v>
      </c>
      <c r="B1202" s="3">
        <v>45894.798587962963</v>
      </c>
      <c r="C1202" s="2" t="s">
        <v>645</v>
      </c>
      <c r="D1202" s="2" t="s">
        <v>366</v>
      </c>
      <c r="E1202" s="2" t="s">
        <v>50</v>
      </c>
      <c r="F1202" s="4">
        <v>26000</v>
      </c>
      <c r="G1202" s="5">
        <v>1</v>
      </c>
      <c r="H1202" s="6">
        <v>5</v>
      </c>
      <c r="I1202" s="7">
        <f t="shared" si="90"/>
        <v>26000</v>
      </c>
      <c r="J1202" s="7">
        <f t="shared" si="91"/>
        <v>1300</v>
      </c>
      <c r="K1202" s="7">
        <f t="shared" si="92"/>
        <v>24700</v>
      </c>
      <c r="L1202" s="4">
        <v>21000</v>
      </c>
      <c r="M1202" s="7">
        <f t="shared" si="93"/>
        <v>45700</v>
      </c>
      <c r="N1202" s="2" t="s">
        <v>22</v>
      </c>
      <c r="O1202" t="s">
        <v>23</v>
      </c>
      <c r="P1202" s="2" t="s">
        <v>2367</v>
      </c>
      <c r="Q1202" s="2">
        <v>3</v>
      </c>
      <c r="R1202" s="2" t="s">
        <v>24</v>
      </c>
      <c r="S1202" t="str">
        <f t="shared" si="94"/>
        <v>Mon</v>
      </c>
      <c r="T1202" t="str">
        <f>VLOOKUP(A1202,Status!$A$2:$B$1867,2,FALSE)</f>
        <v>Completed</v>
      </c>
    </row>
    <row r="1203" spans="1:20" x14ac:dyDescent="0.3">
      <c r="A1203" s="2" t="s">
        <v>1581</v>
      </c>
      <c r="B1203" s="3">
        <v>45894.915347222217</v>
      </c>
      <c r="C1203" s="2" t="s">
        <v>573</v>
      </c>
      <c r="D1203" s="2" t="s">
        <v>426</v>
      </c>
      <c r="E1203" s="2" t="s">
        <v>81</v>
      </c>
      <c r="F1203" s="4">
        <v>15000</v>
      </c>
      <c r="G1203" s="5">
        <v>0.7</v>
      </c>
      <c r="H1203" s="6">
        <v>5</v>
      </c>
      <c r="I1203" s="7">
        <f t="shared" si="90"/>
        <v>10500</v>
      </c>
      <c r="J1203" s="7">
        <f t="shared" si="91"/>
        <v>525</v>
      </c>
      <c r="K1203" s="7">
        <f t="shared" si="92"/>
        <v>9975</v>
      </c>
      <c r="L1203" s="4">
        <v>67000</v>
      </c>
      <c r="M1203" s="7">
        <f t="shared" si="93"/>
        <v>76975</v>
      </c>
      <c r="N1203" s="2" t="s">
        <v>22</v>
      </c>
      <c r="O1203" t="s">
        <v>23</v>
      </c>
      <c r="P1203" s="2" t="s">
        <v>2366</v>
      </c>
      <c r="Q1203" s="2">
        <v>3</v>
      </c>
      <c r="R1203" s="2" t="s">
        <v>24</v>
      </c>
      <c r="S1203" t="str">
        <f t="shared" si="94"/>
        <v>Mon</v>
      </c>
      <c r="T1203" t="str">
        <f>VLOOKUP(A1203,Status!$A$2:$B$1867,2,FALSE)</f>
        <v>Completed</v>
      </c>
    </row>
    <row r="1204" spans="1:20" x14ac:dyDescent="0.3">
      <c r="A1204" s="2" t="s">
        <v>1582</v>
      </c>
      <c r="B1204" s="3">
        <v>45894.987326388888</v>
      </c>
      <c r="C1204" s="2" t="s">
        <v>260</v>
      </c>
      <c r="D1204" s="2" t="s">
        <v>165</v>
      </c>
      <c r="E1204" s="2" t="s">
        <v>66</v>
      </c>
      <c r="F1204" s="4">
        <v>46000</v>
      </c>
      <c r="G1204" s="5">
        <v>1.4</v>
      </c>
      <c r="H1204" s="6">
        <v>5</v>
      </c>
      <c r="I1204" s="7">
        <f t="shared" si="90"/>
        <v>64399.999999999993</v>
      </c>
      <c r="J1204" s="7">
        <f t="shared" si="91"/>
        <v>3220</v>
      </c>
      <c r="K1204" s="7">
        <f t="shared" si="92"/>
        <v>61179.999999999993</v>
      </c>
      <c r="L1204" s="4">
        <v>49000</v>
      </c>
      <c r="M1204" s="7">
        <f t="shared" si="93"/>
        <v>110180</v>
      </c>
      <c r="N1204" s="2" t="s">
        <v>22</v>
      </c>
      <c r="O1204" t="s">
        <v>23</v>
      </c>
      <c r="P1204" s="2" t="s">
        <v>2369</v>
      </c>
      <c r="Q1204" s="2">
        <v>4</v>
      </c>
      <c r="R1204" s="2" t="s">
        <v>35</v>
      </c>
      <c r="S1204" t="str">
        <f t="shared" si="94"/>
        <v>Mon</v>
      </c>
      <c r="T1204" t="str">
        <f>VLOOKUP(A1204,Status!$A$2:$B$1867,2,FALSE)</f>
        <v>Completed</v>
      </c>
    </row>
    <row r="1205" spans="1:20" x14ac:dyDescent="0.3">
      <c r="A1205" s="2" t="s">
        <v>1583</v>
      </c>
      <c r="B1205" s="3">
        <v>45895.080659722233</v>
      </c>
      <c r="C1205" s="2" t="s">
        <v>915</v>
      </c>
      <c r="D1205" s="2" t="s">
        <v>20</v>
      </c>
      <c r="E1205" s="2" t="s">
        <v>66</v>
      </c>
      <c r="F1205" s="4">
        <v>46000</v>
      </c>
      <c r="G1205" s="5">
        <v>1</v>
      </c>
      <c r="H1205" s="6">
        <v>0</v>
      </c>
      <c r="I1205" s="7">
        <f t="shared" si="90"/>
        <v>46000</v>
      </c>
      <c r="J1205" s="7">
        <f t="shared" si="91"/>
        <v>0</v>
      </c>
      <c r="K1205" s="7">
        <f t="shared" si="92"/>
        <v>46000</v>
      </c>
      <c r="L1205" s="4">
        <v>15000</v>
      </c>
      <c r="M1205" s="7">
        <f t="shared" si="93"/>
        <v>61000</v>
      </c>
      <c r="N1205" s="2" t="s">
        <v>22</v>
      </c>
      <c r="O1205" t="s">
        <v>23</v>
      </c>
      <c r="P1205" s="2" t="s">
        <v>2371</v>
      </c>
      <c r="Q1205" s="2">
        <v>4</v>
      </c>
      <c r="R1205" s="2" t="s">
        <v>35</v>
      </c>
      <c r="S1205" t="str">
        <f t="shared" si="94"/>
        <v>Tue</v>
      </c>
      <c r="T1205" t="str">
        <f>VLOOKUP(A1205,Status!$A$2:$B$1867,2,FALSE)</f>
        <v>Completed</v>
      </c>
    </row>
    <row r="1206" spans="1:20" x14ac:dyDescent="0.3">
      <c r="A1206" s="2" t="s">
        <v>1583</v>
      </c>
      <c r="B1206" s="3">
        <v>45895.080659722233</v>
      </c>
      <c r="C1206" s="2" t="s">
        <v>915</v>
      </c>
      <c r="D1206" s="2" t="s">
        <v>20</v>
      </c>
      <c r="E1206" s="2" t="s">
        <v>144</v>
      </c>
      <c r="F1206" s="4">
        <v>10000</v>
      </c>
      <c r="G1206" s="5">
        <v>1.1000000000000001</v>
      </c>
      <c r="H1206" s="6">
        <v>0</v>
      </c>
      <c r="I1206" s="7">
        <f t="shared" si="90"/>
        <v>11000</v>
      </c>
      <c r="J1206" s="7">
        <f t="shared" si="91"/>
        <v>0</v>
      </c>
      <c r="K1206" s="7">
        <f t="shared" si="92"/>
        <v>11000</v>
      </c>
      <c r="L1206" s="4">
        <v>0</v>
      </c>
      <c r="M1206" s="7">
        <f t="shared" si="93"/>
        <v>11000</v>
      </c>
      <c r="N1206" s="2" t="s">
        <v>22</v>
      </c>
      <c r="O1206" t="s">
        <v>23</v>
      </c>
      <c r="P1206" s="2" t="s">
        <v>2371</v>
      </c>
      <c r="Q1206" s="2">
        <v>4</v>
      </c>
      <c r="R1206" s="2" t="s">
        <v>35</v>
      </c>
      <c r="S1206" t="str">
        <f t="shared" si="94"/>
        <v>Tue</v>
      </c>
      <c r="T1206" t="str">
        <f>VLOOKUP(A1206,Status!$A$2:$B$1867,2,FALSE)</f>
        <v>Completed</v>
      </c>
    </row>
    <row r="1207" spans="1:20" x14ac:dyDescent="0.3">
      <c r="A1207" s="2" t="s">
        <v>1584</v>
      </c>
      <c r="B1207" s="3">
        <v>45895.253472222219</v>
      </c>
      <c r="C1207" s="2" t="s">
        <v>1339</v>
      </c>
      <c r="D1207" s="2" t="s">
        <v>287</v>
      </c>
      <c r="E1207" s="2" t="s">
        <v>103</v>
      </c>
      <c r="F1207" s="4">
        <v>55000</v>
      </c>
      <c r="G1207" s="5">
        <v>0.3</v>
      </c>
      <c r="H1207" s="6">
        <v>0</v>
      </c>
      <c r="I1207" s="7">
        <f t="shared" si="90"/>
        <v>16500</v>
      </c>
      <c r="J1207" s="7">
        <f t="shared" si="91"/>
        <v>0</v>
      </c>
      <c r="K1207" s="7">
        <f t="shared" si="92"/>
        <v>16500</v>
      </c>
      <c r="L1207" s="4">
        <v>79000</v>
      </c>
      <c r="M1207" s="7">
        <f t="shared" si="93"/>
        <v>95500</v>
      </c>
      <c r="N1207" s="2" t="s">
        <v>22</v>
      </c>
      <c r="O1207" t="s">
        <v>23</v>
      </c>
      <c r="P1207" s="2" t="s">
        <v>2367</v>
      </c>
      <c r="Q1207" s="2">
        <v>4</v>
      </c>
      <c r="R1207" s="2" t="s">
        <v>24</v>
      </c>
      <c r="S1207" t="str">
        <f t="shared" si="94"/>
        <v>Tue</v>
      </c>
      <c r="T1207" t="str">
        <f>VLOOKUP(A1207,Status!$A$2:$B$1867,2,FALSE)</f>
        <v>Completed</v>
      </c>
    </row>
    <row r="1208" spans="1:20" x14ac:dyDescent="0.3">
      <c r="A1208" s="2" t="s">
        <v>1585</v>
      </c>
      <c r="B1208" s="3">
        <v>45895.261388888888</v>
      </c>
      <c r="C1208" s="2" t="s">
        <v>1016</v>
      </c>
      <c r="D1208" s="2" t="s">
        <v>112</v>
      </c>
      <c r="E1208" s="2" t="s">
        <v>42</v>
      </c>
      <c r="F1208" s="4">
        <v>40000</v>
      </c>
      <c r="G1208" s="5">
        <v>1.5</v>
      </c>
      <c r="H1208" s="6">
        <v>0</v>
      </c>
      <c r="I1208" s="7">
        <f t="shared" si="90"/>
        <v>60000</v>
      </c>
      <c r="J1208" s="7">
        <f t="shared" si="91"/>
        <v>0</v>
      </c>
      <c r="K1208" s="7">
        <f t="shared" si="92"/>
        <v>60000</v>
      </c>
      <c r="L1208" s="4">
        <v>0</v>
      </c>
      <c r="M1208" s="7">
        <f t="shared" si="93"/>
        <v>60000</v>
      </c>
      <c r="N1208" s="2" t="s">
        <v>59</v>
      </c>
      <c r="O1208" t="s">
        <v>23</v>
      </c>
      <c r="P1208" s="2" t="s">
        <v>2367</v>
      </c>
      <c r="Q1208" s="2">
        <v>5</v>
      </c>
      <c r="R1208" s="2" t="s">
        <v>24</v>
      </c>
      <c r="S1208" t="str">
        <f t="shared" si="94"/>
        <v>Tue</v>
      </c>
      <c r="T1208" t="str">
        <f>VLOOKUP(A1208,Status!$A$2:$B$1867,2,FALSE)</f>
        <v>Completed</v>
      </c>
    </row>
    <row r="1209" spans="1:20" x14ac:dyDescent="0.3">
      <c r="A1209" s="2" t="s">
        <v>1586</v>
      </c>
      <c r="B1209" s="3">
        <v>45895.282268518517</v>
      </c>
      <c r="C1209" s="2" t="s">
        <v>720</v>
      </c>
      <c r="D1209" s="2" t="s">
        <v>69</v>
      </c>
      <c r="E1209" s="2" t="s">
        <v>58</v>
      </c>
      <c r="F1209" s="4">
        <v>17500</v>
      </c>
      <c r="G1209" s="5">
        <v>3.2</v>
      </c>
      <c r="H1209" s="6">
        <v>0</v>
      </c>
      <c r="I1209" s="7">
        <f t="shared" si="90"/>
        <v>56000</v>
      </c>
      <c r="J1209" s="7">
        <f t="shared" si="91"/>
        <v>0</v>
      </c>
      <c r="K1209" s="7">
        <f t="shared" si="92"/>
        <v>56000</v>
      </c>
      <c r="L1209" s="4">
        <v>87000</v>
      </c>
      <c r="M1209" s="7">
        <f t="shared" si="93"/>
        <v>143000</v>
      </c>
      <c r="N1209" s="2" t="s">
        <v>59</v>
      </c>
      <c r="O1209" t="s">
        <v>70</v>
      </c>
      <c r="P1209" s="2" t="s">
        <v>2366</v>
      </c>
      <c r="Q1209" s="2">
        <v>3</v>
      </c>
      <c r="R1209" s="2" t="s">
        <v>24</v>
      </c>
      <c r="S1209" t="str">
        <f t="shared" si="94"/>
        <v>Tue</v>
      </c>
      <c r="T1209" t="str">
        <f>VLOOKUP(A1209,Status!$A$2:$B$1867,2,FALSE)</f>
        <v>Returned</v>
      </c>
    </row>
    <row r="1210" spans="1:20" x14ac:dyDescent="0.3">
      <c r="A1210" s="2" t="s">
        <v>1587</v>
      </c>
      <c r="B1210" s="3">
        <v>45895.349236111113</v>
      </c>
      <c r="C1210" s="2" t="s">
        <v>167</v>
      </c>
      <c r="D1210" s="2" t="s">
        <v>168</v>
      </c>
      <c r="E1210" s="2" t="s">
        <v>54</v>
      </c>
      <c r="F1210" s="4">
        <v>14000</v>
      </c>
      <c r="G1210" s="5">
        <v>1</v>
      </c>
      <c r="H1210" s="6">
        <v>0</v>
      </c>
      <c r="I1210" s="7">
        <f t="shared" si="90"/>
        <v>14000</v>
      </c>
      <c r="J1210" s="7">
        <f t="shared" si="91"/>
        <v>0</v>
      </c>
      <c r="K1210" s="7">
        <f t="shared" si="92"/>
        <v>14000</v>
      </c>
      <c r="L1210" s="4">
        <v>56000</v>
      </c>
      <c r="M1210" s="7">
        <f t="shared" si="93"/>
        <v>70000</v>
      </c>
      <c r="N1210" s="2" t="s">
        <v>59</v>
      </c>
      <c r="O1210" t="s">
        <v>23</v>
      </c>
      <c r="P1210" s="2" t="s">
        <v>2367</v>
      </c>
      <c r="Q1210" s="2">
        <v>4</v>
      </c>
      <c r="R1210" s="2" t="s">
        <v>24</v>
      </c>
      <c r="S1210" t="str">
        <f t="shared" si="94"/>
        <v>Tue</v>
      </c>
      <c r="T1210" t="str">
        <f>VLOOKUP(A1210,Status!$A$2:$B$1867,2,FALSE)</f>
        <v>Completed</v>
      </c>
    </row>
    <row r="1211" spans="1:20" x14ac:dyDescent="0.3">
      <c r="A1211" s="2" t="s">
        <v>1588</v>
      </c>
      <c r="B1211" s="3">
        <v>45895.356215277781</v>
      </c>
      <c r="C1211" s="2" t="s">
        <v>754</v>
      </c>
      <c r="D1211" s="2" t="s">
        <v>69</v>
      </c>
      <c r="E1211" s="2" t="s">
        <v>103</v>
      </c>
      <c r="F1211" s="4">
        <v>55000</v>
      </c>
      <c r="G1211" s="5">
        <v>0.3</v>
      </c>
      <c r="H1211" s="6">
        <v>0</v>
      </c>
      <c r="I1211" s="7">
        <f t="shared" si="90"/>
        <v>16500</v>
      </c>
      <c r="J1211" s="7">
        <f t="shared" si="91"/>
        <v>0</v>
      </c>
      <c r="K1211" s="7">
        <f t="shared" si="92"/>
        <v>16500</v>
      </c>
      <c r="L1211" s="4">
        <v>87000</v>
      </c>
      <c r="M1211" s="7">
        <f t="shared" si="93"/>
        <v>103500</v>
      </c>
      <c r="N1211" s="2" t="s">
        <v>34</v>
      </c>
      <c r="O1211" t="s">
        <v>23</v>
      </c>
      <c r="P1211" s="2" t="s">
        <v>2367</v>
      </c>
      <c r="Q1211" s="2">
        <v>2</v>
      </c>
      <c r="R1211" s="2" t="s">
        <v>24</v>
      </c>
      <c r="S1211" t="str">
        <f t="shared" si="94"/>
        <v>Tue</v>
      </c>
      <c r="T1211" t="str">
        <f>VLOOKUP(A1211,Status!$A$2:$B$1867,2,FALSE)</f>
        <v>Completed</v>
      </c>
    </row>
    <row r="1212" spans="1:20" x14ac:dyDescent="0.3">
      <c r="A1212" s="2" t="s">
        <v>1589</v>
      </c>
      <c r="B1212" s="3">
        <v>45895.367118055547</v>
      </c>
      <c r="C1212" s="2" t="s">
        <v>260</v>
      </c>
      <c r="D1212" s="2" t="s">
        <v>165</v>
      </c>
      <c r="E1212" s="2" t="s">
        <v>28</v>
      </c>
      <c r="F1212" s="4">
        <v>15000</v>
      </c>
      <c r="G1212" s="5">
        <v>0.5</v>
      </c>
      <c r="H1212" s="6">
        <v>0</v>
      </c>
      <c r="I1212" s="7">
        <f t="shared" si="90"/>
        <v>7500</v>
      </c>
      <c r="J1212" s="7">
        <f t="shared" si="91"/>
        <v>0</v>
      </c>
      <c r="K1212" s="7">
        <f t="shared" si="92"/>
        <v>7500</v>
      </c>
      <c r="L1212" s="4">
        <v>49000</v>
      </c>
      <c r="M1212" s="7">
        <f t="shared" si="93"/>
        <v>56500</v>
      </c>
      <c r="N1212" s="2" t="s">
        <v>34</v>
      </c>
      <c r="O1212" t="s">
        <v>23</v>
      </c>
      <c r="P1212" s="2" t="s">
        <v>2366</v>
      </c>
      <c r="Q1212" s="2">
        <v>4</v>
      </c>
      <c r="R1212" s="2" t="s">
        <v>35</v>
      </c>
      <c r="S1212" t="str">
        <f t="shared" si="94"/>
        <v>Tue</v>
      </c>
      <c r="T1212" t="str">
        <f>VLOOKUP(A1212,Status!$A$2:$B$1867,2,FALSE)</f>
        <v>Completed</v>
      </c>
    </row>
    <row r="1213" spans="1:20" x14ac:dyDescent="0.3">
      <c r="A1213" s="2" t="s">
        <v>1590</v>
      </c>
      <c r="B1213" s="3">
        <v>45895.470625000002</v>
      </c>
      <c r="C1213" s="2" t="s">
        <v>891</v>
      </c>
      <c r="D1213" s="2" t="s">
        <v>27</v>
      </c>
      <c r="E1213" s="2" t="s">
        <v>183</v>
      </c>
      <c r="F1213" s="4">
        <v>11000</v>
      </c>
      <c r="G1213" s="5">
        <v>1.3</v>
      </c>
      <c r="H1213" s="6">
        <v>0</v>
      </c>
      <c r="I1213" s="7">
        <f t="shared" si="90"/>
        <v>14300</v>
      </c>
      <c r="J1213" s="7">
        <f t="shared" si="91"/>
        <v>0</v>
      </c>
      <c r="K1213" s="7">
        <f t="shared" si="92"/>
        <v>14300</v>
      </c>
      <c r="L1213" s="4">
        <v>17000</v>
      </c>
      <c r="M1213" s="7">
        <f t="shared" si="93"/>
        <v>31300</v>
      </c>
      <c r="N1213" s="2" t="s">
        <v>34</v>
      </c>
      <c r="O1213" t="s">
        <v>23</v>
      </c>
      <c r="P1213" s="2" t="s">
        <v>2366</v>
      </c>
      <c r="Q1213" s="2">
        <v>3</v>
      </c>
      <c r="R1213" s="2" t="s">
        <v>24</v>
      </c>
      <c r="S1213" t="str">
        <f t="shared" si="94"/>
        <v>Tue</v>
      </c>
      <c r="T1213" t="str">
        <f>VLOOKUP(A1213,Status!$A$2:$B$1867,2,FALSE)</f>
        <v>Completed</v>
      </c>
    </row>
    <row r="1214" spans="1:20" x14ac:dyDescent="0.3">
      <c r="A1214" s="2" t="s">
        <v>1591</v>
      </c>
      <c r="B1214" s="3">
        <v>45895.480370370373</v>
      </c>
      <c r="C1214" s="2" t="s">
        <v>561</v>
      </c>
      <c r="D1214" s="2" t="s">
        <v>75</v>
      </c>
      <c r="E1214" s="2" t="s">
        <v>58</v>
      </c>
      <c r="F1214" s="4">
        <v>17500</v>
      </c>
      <c r="G1214" s="5">
        <v>2.5</v>
      </c>
      <c r="H1214" s="6">
        <v>0</v>
      </c>
      <c r="I1214" s="7">
        <f t="shared" si="90"/>
        <v>43750</v>
      </c>
      <c r="J1214" s="7">
        <f t="shared" si="91"/>
        <v>0</v>
      </c>
      <c r="K1214" s="7">
        <f t="shared" si="92"/>
        <v>43750</v>
      </c>
      <c r="L1214" s="4">
        <v>74000</v>
      </c>
      <c r="M1214" s="7">
        <f t="shared" si="93"/>
        <v>117750</v>
      </c>
      <c r="N1214" s="2" t="s">
        <v>22</v>
      </c>
      <c r="O1214" t="s">
        <v>23</v>
      </c>
      <c r="P1214" s="2" t="s">
        <v>2371</v>
      </c>
      <c r="Q1214" s="2">
        <v>3</v>
      </c>
      <c r="R1214" s="2" t="s">
        <v>24</v>
      </c>
      <c r="S1214" t="str">
        <f t="shared" si="94"/>
        <v>Tue</v>
      </c>
      <c r="T1214" t="str">
        <f>VLOOKUP(A1214,Status!$A$2:$B$1867,2,FALSE)</f>
        <v>Completed</v>
      </c>
    </row>
    <row r="1215" spans="1:20" x14ac:dyDescent="0.3">
      <c r="A1215" s="2" t="s">
        <v>1592</v>
      </c>
      <c r="B1215" s="3">
        <v>45895.511307870373</v>
      </c>
      <c r="C1215" s="2" t="s">
        <v>131</v>
      </c>
      <c r="D1215" s="2" t="s">
        <v>85</v>
      </c>
      <c r="E1215" s="2" t="s">
        <v>66</v>
      </c>
      <c r="F1215" s="4">
        <v>46000</v>
      </c>
      <c r="G1215" s="5">
        <v>0.9</v>
      </c>
      <c r="H1215" s="6">
        <v>0</v>
      </c>
      <c r="I1215" s="7">
        <f t="shared" si="90"/>
        <v>41400</v>
      </c>
      <c r="J1215" s="7">
        <f t="shared" si="91"/>
        <v>0</v>
      </c>
      <c r="K1215" s="7">
        <f t="shared" si="92"/>
        <v>41400</v>
      </c>
      <c r="L1215" s="4">
        <v>30000</v>
      </c>
      <c r="M1215" s="7">
        <f t="shared" si="93"/>
        <v>71400</v>
      </c>
      <c r="N1215" s="2" t="s">
        <v>34</v>
      </c>
      <c r="O1215" t="s">
        <v>23</v>
      </c>
      <c r="P1215" s="2" t="s">
        <v>2366</v>
      </c>
      <c r="Q1215" s="2">
        <v>1</v>
      </c>
      <c r="R1215" s="2" t="s">
        <v>24</v>
      </c>
      <c r="S1215" t="str">
        <f t="shared" si="94"/>
        <v>Tue</v>
      </c>
      <c r="T1215" t="str">
        <f>VLOOKUP(A1215,Status!$A$2:$B$1867,2,FALSE)</f>
        <v>Completed</v>
      </c>
    </row>
    <row r="1216" spans="1:20" x14ac:dyDescent="0.3">
      <c r="A1216" s="2" t="s">
        <v>1593</v>
      </c>
      <c r="B1216" s="3">
        <v>45895.512175925927</v>
      </c>
      <c r="C1216" s="2" t="s">
        <v>420</v>
      </c>
      <c r="D1216" s="2" t="s">
        <v>168</v>
      </c>
      <c r="E1216" s="2" t="s">
        <v>183</v>
      </c>
      <c r="F1216" s="4">
        <v>11000</v>
      </c>
      <c r="G1216" s="5">
        <v>2.7</v>
      </c>
      <c r="H1216" s="6">
        <v>0</v>
      </c>
      <c r="I1216" s="7">
        <f t="shared" si="90"/>
        <v>29700.000000000004</v>
      </c>
      <c r="J1216" s="7">
        <f t="shared" si="91"/>
        <v>0</v>
      </c>
      <c r="K1216" s="7">
        <f t="shared" si="92"/>
        <v>29700.000000000004</v>
      </c>
      <c r="L1216" s="4">
        <v>56000</v>
      </c>
      <c r="M1216" s="7">
        <f t="shared" si="93"/>
        <v>85700</v>
      </c>
      <c r="N1216" s="2" t="s">
        <v>29</v>
      </c>
      <c r="O1216" t="s">
        <v>23</v>
      </c>
      <c r="P1216" s="2" t="s">
        <v>2367</v>
      </c>
      <c r="Q1216" s="2">
        <v>4</v>
      </c>
      <c r="R1216" s="2" t="s">
        <v>35</v>
      </c>
      <c r="S1216" t="str">
        <f t="shared" si="94"/>
        <v>Tue</v>
      </c>
      <c r="T1216" t="str">
        <f>VLOOKUP(A1216,Status!$A$2:$B$1867,2,FALSE)</f>
        <v>Completed</v>
      </c>
    </row>
    <row r="1217" spans="1:20" x14ac:dyDescent="0.3">
      <c r="A1217" s="2" t="s">
        <v>1594</v>
      </c>
      <c r="B1217" s="3">
        <v>45895.527627314812</v>
      </c>
      <c r="C1217" s="2" t="s">
        <v>672</v>
      </c>
      <c r="D1217" s="2" t="s">
        <v>253</v>
      </c>
      <c r="E1217" s="2" t="s">
        <v>162</v>
      </c>
      <c r="F1217" s="4">
        <v>115000</v>
      </c>
      <c r="G1217" s="5">
        <v>0.9</v>
      </c>
      <c r="H1217" s="6">
        <v>0</v>
      </c>
      <c r="I1217" s="7">
        <f t="shared" si="90"/>
        <v>103500</v>
      </c>
      <c r="J1217" s="7">
        <f t="shared" si="91"/>
        <v>0</v>
      </c>
      <c r="K1217" s="7">
        <f t="shared" si="92"/>
        <v>103500</v>
      </c>
      <c r="L1217" s="4">
        <v>18000</v>
      </c>
      <c r="M1217" s="7">
        <f t="shared" si="93"/>
        <v>121500</v>
      </c>
      <c r="N1217" s="2" t="s">
        <v>29</v>
      </c>
      <c r="O1217" t="s">
        <v>23</v>
      </c>
      <c r="P1217" s="2" t="s">
        <v>2371</v>
      </c>
      <c r="Q1217" s="2">
        <v>3</v>
      </c>
      <c r="R1217" s="2" t="s">
        <v>24</v>
      </c>
      <c r="S1217" t="str">
        <f t="shared" si="94"/>
        <v>Tue</v>
      </c>
      <c r="T1217" t="str">
        <f>VLOOKUP(A1217,Status!$A$2:$B$1867,2,FALSE)</f>
        <v>Completed</v>
      </c>
    </row>
    <row r="1218" spans="1:20" x14ac:dyDescent="0.3">
      <c r="A1218" s="2" t="s">
        <v>1595</v>
      </c>
      <c r="B1218" s="3">
        <v>45895.589224537027</v>
      </c>
      <c r="C1218" s="2" t="s">
        <v>1013</v>
      </c>
      <c r="D1218" s="2" t="s">
        <v>168</v>
      </c>
      <c r="E1218" s="2" t="s">
        <v>76</v>
      </c>
      <c r="F1218" s="4">
        <v>45000</v>
      </c>
      <c r="G1218" s="5">
        <v>1.5</v>
      </c>
      <c r="H1218" s="6">
        <v>0</v>
      </c>
      <c r="I1218" s="7">
        <f t="shared" si="90"/>
        <v>67500</v>
      </c>
      <c r="J1218" s="7">
        <f t="shared" si="91"/>
        <v>0</v>
      </c>
      <c r="K1218" s="7">
        <f t="shared" si="92"/>
        <v>67500</v>
      </c>
      <c r="L1218" s="4">
        <v>56000</v>
      </c>
      <c r="M1218" s="7">
        <f t="shared" si="93"/>
        <v>123500</v>
      </c>
      <c r="N1218" s="2" t="s">
        <v>22</v>
      </c>
      <c r="O1218" t="s">
        <v>23</v>
      </c>
      <c r="P1218" s="2" t="s">
        <v>2368</v>
      </c>
      <c r="Q1218" s="2">
        <v>2</v>
      </c>
      <c r="R1218" s="2" t="s">
        <v>24</v>
      </c>
      <c r="S1218" t="str">
        <f t="shared" si="94"/>
        <v>Tue</v>
      </c>
      <c r="T1218" t="str">
        <f>VLOOKUP(A1218,Status!$A$2:$B$1867,2,FALSE)</f>
        <v>Completed</v>
      </c>
    </row>
    <row r="1219" spans="1:20" x14ac:dyDescent="0.3">
      <c r="A1219" s="2" t="s">
        <v>1596</v>
      </c>
      <c r="B1219" s="3">
        <v>45895.621018518519</v>
      </c>
      <c r="C1219" s="2" t="s">
        <v>835</v>
      </c>
      <c r="D1219" s="2" t="s">
        <v>112</v>
      </c>
      <c r="E1219" s="2" t="s">
        <v>76</v>
      </c>
      <c r="F1219" s="4">
        <v>45000</v>
      </c>
      <c r="G1219" s="5">
        <v>1.9</v>
      </c>
      <c r="H1219" s="6">
        <v>0</v>
      </c>
      <c r="I1219" s="7">
        <f t="shared" si="90"/>
        <v>85500</v>
      </c>
      <c r="J1219" s="7">
        <f t="shared" si="91"/>
        <v>0</v>
      </c>
      <c r="K1219" s="7">
        <f t="shared" si="92"/>
        <v>85500</v>
      </c>
      <c r="L1219" s="4">
        <v>0</v>
      </c>
      <c r="M1219" s="7">
        <f t="shared" si="93"/>
        <v>85500</v>
      </c>
      <c r="N1219" s="2" t="s">
        <v>59</v>
      </c>
      <c r="O1219" t="s">
        <v>23</v>
      </c>
      <c r="P1219" s="2" t="s">
        <v>2368</v>
      </c>
      <c r="Q1219" s="2">
        <v>3</v>
      </c>
      <c r="R1219" s="2" t="s">
        <v>24</v>
      </c>
      <c r="S1219" t="str">
        <f t="shared" si="94"/>
        <v>Tue</v>
      </c>
      <c r="T1219" t="str">
        <f>VLOOKUP(A1219,Status!$A$2:$B$1867,2,FALSE)</f>
        <v>Completed</v>
      </c>
    </row>
    <row r="1220" spans="1:20" x14ac:dyDescent="0.3">
      <c r="A1220" s="2" t="s">
        <v>1597</v>
      </c>
      <c r="B1220" s="3">
        <v>45895.650219907409</v>
      </c>
      <c r="C1220" s="2" t="s">
        <v>84</v>
      </c>
      <c r="D1220" s="2" t="s">
        <v>85</v>
      </c>
      <c r="E1220" s="2" t="s">
        <v>33</v>
      </c>
      <c r="F1220" s="4">
        <v>20000</v>
      </c>
      <c r="G1220" s="5">
        <v>1.6</v>
      </c>
      <c r="H1220" s="6">
        <v>0</v>
      </c>
      <c r="I1220" s="7">
        <f t="shared" ref="I1220:I1283" si="95">F1220*G1220</f>
        <v>32000</v>
      </c>
      <c r="J1220" s="7">
        <f t="shared" ref="J1220:J1283" si="96">I1220*(H1220/100)</f>
        <v>0</v>
      </c>
      <c r="K1220" s="7">
        <f t="shared" ref="K1220:K1283" si="97">I1220-J1220</f>
        <v>32000</v>
      </c>
      <c r="L1220" s="4">
        <v>30000</v>
      </c>
      <c r="M1220" s="7">
        <f t="shared" ref="M1220:M1283" si="98">K1220+L1220</f>
        <v>62000</v>
      </c>
      <c r="N1220" s="2" t="s">
        <v>29</v>
      </c>
      <c r="O1220" t="s">
        <v>23</v>
      </c>
      <c r="P1220" s="2" t="s">
        <v>2366</v>
      </c>
      <c r="Q1220" s="2">
        <v>2</v>
      </c>
      <c r="R1220" s="2" t="s">
        <v>24</v>
      </c>
      <c r="S1220" t="str">
        <f t="shared" si="94"/>
        <v>Tue</v>
      </c>
      <c r="T1220" t="str">
        <f>VLOOKUP(A1220,Status!$A$2:$B$1867,2,FALSE)</f>
        <v>Completed</v>
      </c>
    </row>
    <row r="1221" spans="1:20" x14ac:dyDescent="0.3">
      <c r="A1221" s="2" t="s">
        <v>1597</v>
      </c>
      <c r="B1221" s="3">
        <v>45895.650219907409</v>
      </c>
      <c r="C1221" s="2" t="s">
        <v>84</v>
      </c>
      <c r="D1221" s="2" t="s">
        <v>85</v>
      </c>
      <c r="E1221" s="2" t="s">
        <v>58</v>
      </c>
      <c r="F1221" s="4">
        <v>17500</v>
      </c>
      <c r="G1221" s="5">
        <v>2.4</v>
      </c>
      <c r="H1221" s="6">
        <v>0</v>
      </c>
      <c r="I1221" s="7">
        <f t="shared" si="95"/>
        <v>42000</v>
      </c>
      <c r="J1221" s="7">
        <f t="shared" si="96"/>
        <v>0</v>
      </c>
      <c r="K1221" s="7">
        <f t="shared" si="97"/>
        <v>42000</v>
      </c>
      <c r="L1221" s="4">
        <v>0</v>
      </c>
      <c r="M1221" s="7">
        <f t="shared" si="98"/>
        <v>42000</v>
      </c>
      <c r="N1221" s="2" t="s">
        <v>29</v>
      </c>
      <c r="O1221" t="s">
        <v>23</v>
      </c>
      <c r="P1221" s="2" t="s">
        <v>2366</v>
      </c>
      <c r="Q1221" s="2">
        <v>2</v>
      </c>
      <c r="R1221" s="2" t="s">
        <v>24</v>
      </c>
      <c r="S1221" t="str">
        <f t="shared" ref="S1221:S1284" si="99">TEXT(B1221,"DDD")</f>
        <v>Tue</v>
      </c>
      <c r="T1221" t="str">
        <f>VLOOKUP(A1221,Status!$A$2:$B$1867,2,FALSE)</f>
        <v>Completed</v>
      </c>
    </row>
    <row r="1222" spans="1:20" x14ac:dyDescent="0.3">
      <c r="A1222" s="2" t="s">
        <v>1598</v>
      </c>
      <c r="B1222" s="3">
        <v>45895.672129629631</v>
      </c>
      <c r="C1222" s="2" t="s">
        <v>514</v>
      </c>
      <c r="D1222" s="2" t="s">
        <v>106</v>
      </c>
      <c r="E1222" s="2" t="s">
        <v>33</v>
      </c>
      <c r="F1222" s="4">
        <v>20000</v>
      </c>
      <c r="G1222" s="5">
        <v>1.3</v>
      </c>
      <c r="H1222" s="6">
        <v>0</v>
      </c>
      <c r="I1222" s="7">
        <f t="shared" si="95"/>
        <v>26000</v>
      </c>
      <c r="J1222" s="7">
        <f t="shared" si="96"/>
        <v>0</v>
      </c>
      <c r="K1222" s="7">
        <f t="shared" si="97"/>
        <v>26000</v>
      </c>
      <c r="L1222" s="4">
        <v>18000</v>
      </c>
      <c r="M1222" s="7">
        <f t="shared" si="98"/>
        <v>44000</v>
      </c>
      <c r="N1222" s="2" t="s">
        <v>34</v>
      </c>
      <c r="O1222" t="s">
        <v>23</v>
      </c>
      <c r="P1222" s="2" t="s">
        <v>2371</v>
      </c>
      <c r="Q1222" s="2">
        <v>4</v>
      </c>
      <c r="R1222" s="2" t="s">
        <v>24</v>
      </c>
      <c r="S1222" t="str">
        <f t="shared" si="99"/>
        <v>Tue</v>
      </c>
      <c r="T1222" t="str">
        <f>VLOOKUP(A1222,Status!$A$2:$B$1867,2,FALSE)</f>
        <v>Completed</v>
      </c>
    </row>
    <row r="1223" spans="1:20" x14ac:dyDescent="0.3">
      <c r="A1223" s="2" t="s">
        <v>1599</v>
      </c>
      <c r="B1223" s="3">
        <v>45895.675254629627</v>
      </c>
      <c r="C1223" s="2" t="s">
        <v>763</v>
      </c>
      <c r="D1223" s="2" t="s">
        <v>106</v>
      </c>
      <c r="E1223" s="2" t="s">
        <v>183</v>
      </c>
      <c r="F1223" s="4">
        <v>11000</v>
      </c>
      <c r="G1223" s="5">
        <v>1.1000000000000001</v>
      </c>
      <c r="H1223" s="6">
        <v>0</v>
      </c>
      <c r="I1223" s="7">
        <f t="shared" si="95"/>
        <v>12100.000000000002</v>
      </c>
      <c r="J1223" s="7">
        <f t="shared" si="96"/>
        <v>0</v>
      </c>
      <c r="K1223" s="7">
        <f t="shared" si="97"/>
        <v>12100.000000000002</v>
      </c>
      <c r="L1223" s="4">
        <v>18000</v>
      </c>
      <c r="M1223" s="7">
        <f t="shared" si="98"/>
        <v>30100</v>
      </c>
      <c r="N1223" s="2" t="s">
        <v>34</v>
      </c>
      <c r="O1223" t="s">
        <v>23</v>
      </c>
      <c r="P1223" s="2" t="s">
        <v>2367</v>
      </c>
      <c r="Q1223" s="2">
        <v>1</v>
      </c>
      <c r="R1223" s="2" t="s">
        <v>24</v>
      </c>
      <c r="S1223" t="str">
        <f t="shared" si="99"/>
        <v>Tue</v>
      </c>
      <c r="T1223" t="str">
        <f>VLOOKUP(A1223,Status!$A$2:$B$1867,2,FALSE)</f>
        <v>Completed</v>
      </c>
    </row>
    <row r="1224" spans="1:20" x14ac:dyDescent="0.3">
      <c r="A1224" s="2" t="s">
        <v>1600</v>
      </c>
      <c r="B1224" s="3">
        <v>45895.713101851848</v>
      </c>
      <c r="C1224" s="2" t="s">
        <v>138</v>
      </c>
      <c r="D1224" s="2" t="s">
        <v>69</v>
      </c>
      <c r="E1224" s="2" t="s">
        <v>42</v>
      </c>
      <c r="F1224" s="4">
        <v>40000</v>
      </c>
      <c r="G1224" s="5">
        <v>1.7</v>
      </c>
      <c r="H1224" s="6">
        <v>0</v>
      </c>
      <c r="I1224" s="7">
        <f t="shared" si="95"/>
        <v>68000</v>
      </c>
      <c r="J1224" s="7">
        <f t="shared" si="96"/>
        <v>0</v>
      </c>
      <c r="K1224" s="7">
        <f t="shared" si="97"/>
        <v>68000</v>
      </c>
      <c r="L1224" s="4">
        <v>87000</v>
      </c>
      <c r="M1224" s="7">
        <f t="shared" si="98"/>
        <v>155000</v>
      </c>
      <c r="N1224" s="2" t="s">
        <v>34</v>
      </c>
      <c r="O1224" t="s">
        <v>23</v>
      </c>
      <c r="P1224" s="2" t="s">
        <v>2367</v>
      </c>
      <c r="Q1224" s="2">
        <v>2</v>
      </c>
      <c r="R1224" s="2" t="s">
        <v>24</v>
      </c>
      <c r="S1224" t="str">
        <f t="shared" si="99"/>
        <v>Tue</v>
      </c>
      <c r="T1224" t="str">
        <f>VLOOKUP(A1224,Status!$A$2:$B$1867,2,FALSE)</f>
        <v>Completed</v>
      </c>
    </row>
    <row r="1225" spans="1:20" x14ac:dyDescent="0.3">
      <c r="A1225" s="2" t="s">
        <v>1601</v>
      </c>
      <c r="B1225" s="3">
        <v>45895.726423611108</v>
      </c>
      <c r="C1225" s="2" t="s">
        <v>146</v>
      </c>
      <c r="D1225" s="2" t="s">
        <v>85</v>
      </c>
      <c r="E1225" s="2" t="s">
        <v>58</v>
      </c>
      <c r="F1225" s="4">
        <v>17500</v>
      </c>
      <c r="G1225" s="5">
        <v>2.1</v>
      </c>
      <c r="H1225" s="6">
        <v>0</v>
      </c>
      <c r="I1225" s="7">
        <f t="shared" si="95"/>
        <v>36750</v>
      </c>
      <c r="J1225" s="7">
        <f t="shared" si="96"/>
        <v>0</v>
      </c>
      <c r="K1225" s="7">
        <f t="shared" si="97"/>
        <v>36750</v>
      </c>
      <c r="L1225" s="4">
        <v>30000</v>
      </c>
      <c r="M1225" s="7">
        <f t="shared" si="98"/>
        <v>66750</v>
      </c>
      <c r="N1225" s="2" t="s">
        <v>29</v>
      </c>
      <c r="O1225" t="s">
        <v>23</v>
      </c>
      <c r="P1225" s="2" t="s">
        <v>2368</v>
      </c>
      <c r="Q1225" s="2">
        <v>5</v>
      </c>
      <c r="R1225" s="2" t="s">
        <v>24</v>
      </c>
      <c r="S1225" t="str">
        <f t="shared" si="99"/>
        <v>Tue</v>
      </c>
      <c r="T1225" t="str">
        <f>VLOOKUP(A1225,Status!$A$2:$B$1867,2,FALSE)</f>
        <v>Completed</v>
      </c>
    </row>
    <row r="1226" spans="1:20" x14ac:dyDescent="0.3">
      <c r="A1226" s="2" t="s">
        <v>1602</v>
      </c>
      <c r="B1226" s="3">
        <v>45895.733668981477</v>
      </c>
      <c r="C1226" s="2" t="s">
        <v>48</v>
      </c>
      <c r="D1226" s="2" t="s">
        <v>49</v>
      </c>
      <c r="E1226" s="2" t="s">
        <v>103</v>
      </c>
      <c r="F1226" s="4">
        <v>55000</v>
      </c>
      <c r="G1226" s="5">
        <v>0.5</v>
      </c>
      <c r="H1226" s="6">
        <v>0</v>
      </c>
      <c r="I1226" s="7">
        <f t="shared" si="95"/>
        <v>27500</v>
      </c>
      <c r="J1226" s="7">
        <f t="shared" si="96"/>
        <v>0</v>
      </c>
      <c r="K1226" s="7">
        <f t="shared" si="97"/>
        <v>27500</v>
      </c>
      <c r="L1226" s="4">
        <v>18000</v>
      </c>
      <c r="M1226" s="7">
        <f t="shared" si="98"/>
        <v>45500</v>
      </c>
      <c r="N1226" s="2" t="s">
        <v>34</v>
      </c>
      <c r="O1226" t="s">
        <v>23</v>
      </c>
      <c r="P1226" s="2" t="s">
        <v>2371</v>
      </c>
      <c r="Q1226" s="2">
        <v>1</v>
      </c>
      <c r="R1226" s="2" t="s">
        <v>24</v>
      </c>
      <c r="S1226" t="str">
        <f t="shared" si="99"/>
        <v>Tue</v>
      </c>
      <c r="T1226" t="str">
        <f>VLOOKUP(A1226,Status!$A$2:$B$1867,2,FALSE)</f>
        <v>Completed</v>
      </c>
    </row>
    <row r="1227" spans="1:20" x14ac:dyDescent="0.3">
      <c r="A1227" s="2" t="s">
        <v>1603</v>
      </c>
      <c r="B1227" s="3">
        <v>45896.366168981483</v>
      </c>
      <c r="C1227" s="2" t="s">
        <v>94</v>
      </c>
      <c r="D1227" s="2" t="s">
        <v>95</v>
      </c>
      <c r="E1227" s="2" t="s">
        <v>33</v>
      </c>
      <c r="F1227" s="4">
        <v>20000</v>
      </c>
      <c r="G1227" s="5">
        <v>1.6</v>
      </c>
      <c r="H1227" s="6">
        <v>0</v>
      </c>
      <c r="I1227" s="7">
        <f t="shared" si="95"/>
        <v>32000</v>
      </c>
      <c r="J1227" s="7">
        <f t="shared" si="96"/>
        <v>0</v>
      </c>
      <c r="K1227" s="7">
        <f t="shared" si="97"/>
        <v>32000</v>
      </c>
      <c r="L1227" s="4">
        <v>85000</v>
      </c>
      <c r="M1227" s="7">
        <f t="shared" si="98"/>
        <v>117000</v>
      </c>
      <c r="N1227" s="2" t="s">
        <v>59</v>
      </c>
      <c r="O1227" t="s">
        <v>70</v>
      </c>
      <c r="P1227" s="2" t="s">
        <v>2371</v>
      </c>
      <c r="Q1227" s="2">
        <v>3</v>
      </c>
      <c r="R1227" s="2" t="s">
        <v>24</v>
      </c>
      <c r="S1227" t="str">
        <f t="shared" si="99"/>
        <v>Wed</v>
      </c>
      <c r="T1227" t="str">
        <f>VLOOKUP(A1227,Status!$A$2:$B$1867,2,FALSE)</f>
        <v>Returned</v>
      </c>
    </row>
    <row r="1228" spans="1:20" x14ac:dyDescent="0.3">
      <c r="A1228" s="2" t="s">
        <v>1604</v>
      </c>
      <c r="B1228" s="3">
        <v>45896.486250000002</v>
      </c>
      <c r="C1228" s="2" t="s">
        <v>455</v>
      </c>
      <c r="D1228" s="2" t="s">
        <v>287</v>
      </c>
      <c r="E1228" s="2" t="s">
        <v>162</v>
      </c>
      <c r="F1228" s="4">
        <v>115000</v>
      </c>
      <c r="G1228" s="5">
        <v>0.8</v>
      </c>
      <c r="H1228" s="6">
        <v>0</v>
      </c>
      <c r="I1228" s="7">
        <f t="shared" si="95"/>
        <v>92000</v>
      </c>
      <c r="J1228" s="7">
        <f t="shared" si="96"/>
        <v>0</v>
      </c>
      <c r="K1228" s="7">
        <f t="shared" si="97"/>
        <v>92000</v>
      </c>
      <c r="L1228" s="4">
        <v>79000</v>
      </c>
      <c r="M1228" s="7">
        <f t="shared" si="98"/>
        <v>171000</v>
      </c>
      <c r="N1228" s="2" t="s">
        <v>22</v>
      </c>
      <c r="O1228" t="s">
        <v>23</v>
      </c>
      <c r="P1228" s="2" t="s">
        <v>2371</v>
      </c>
      <c r="Q1228" s="2">
        <v>3</v>
      </c>
      <c r="R1228" s="2" t="s">
        <v>35</v>
      </c>
      <c r="S1228" t="str">
        <f t="shared" si="99"/>
        <v>Wed</v>
      </c>
      <c r="T1228" t="str">
        <f>VLOOKUP(A1228,Status!$A$2:$B$1867,2,FALSE)</f>
        <v>Completed</v>
      </c>
    </row>
    <row r="1229" spans="1:20" x14ac:dyDescent="0.3">
      <c r="A1229" s="2" t="s">
        <v>1604</v>
      </c>
      <c r="B1229" s="3">
        <v>45896.486250000002</v>
      </c>
      <c r="C1229" s="2" t="s">
        <v>455</v>
      </c>
      <c r="D1229" s="2" t="s">
        <v>287</v>
      </c>
      <c r="E1229" s="2" t="s">
        <v>54</v>
      </c>
      <c r="F1229" s="4">
        <v>14000</v>
      </c>
      <c r="G1229" s="5">
        <v>0.7</v>
      </c>
      <c r="H1229" s="6">
        <v>0</v>
      </c>
      <c r="I1229" s="7">
        <f t="shared" si="95"/>
        <v>9800</v>
      </c>
      <c r="J1229" s="7">
        <f t="shared" si="96"/>
        <v>0</v>
      </c>
      <c r="K1229" s="7">
        <f t="shared" si="97"/>
        <v>9800</v>
      </c>
      <c r="L1229" s="4">
        <v>0</v>
      </c>
      <c r="M1229" s="7">
        <f t="shared" si="98"/>
        <v>9800</v>
      </c>
      <c r="N1229" s="2" t="s">
        <v>22</v>
      </c>
      <c r="O1229" t="s">
        <v>23</v>
      </c>
      <c r="P1229" s="2" t="s">
        <v>2371</v>
      </c>
      <c r="Q1229" s="2">
        <v>3</v>
      </c>
      <c r="R1229" s="2" t="s">
        <v>35</v>
      </c>
      <c r="S1229" t="str">
        <f t="shared" si="99"/>
        <v>Wed</v>
      </c>
      <c r="T1229" t="str">
        <f>VLOOKUP(A1229,Status!$A$2:$B$1867,2,FALSE)</f>
        <v>Completed</v>
      </c>
    </row>
    <row r="1230" spans="1:20" x14ac:dyDescent="0.3">
      <c r="A1230" s="2" t="s">
        <v>1605</v>
      </c>
      <c r="B1230" s="3">
        <v>45896.499189814807</v>
      </c>
      <c r="C1230" s="2" t="s">
        <v>874</v>
      </c>
      <c r="D1230" s="2" t="s">
        <v>41</v>
      </c>
      <c r="E1230" s="2" t="s">
        <v>33</v>
      </c>
      <c r="F1230" s="4">
        <v>20000</v>
      </c>
      <c r="G1230" s="5">
        <v>2.1</v>
      </c>
      <c r="H1230" s="6">
        <v>0</v>
      </c>
      <c r="I1230" s="7">
        <f t="shared" si="95"/>
        <v>42000</v>
      </c>
      <c r="J1230" s="7">
        <f t="shared" si="96"/>
        <v>0</v>
      </c>
      <c r="K1230" s="7">
        <f t="shared" si="97"/>
        <v>42000</v>
      </c>
      <c r="L1230" s="4">
        <v>93000</v>
      </c>
      <c r="M1230" s="7">
        <f t="shared" si="98"/>
        <v>135000</v>
      </c>
      <c r="N1230" s="2" t="s">
        <v>59</v>
      </c>
      <c r="O1230" t="s">
        <v>23</v>
      </c>
      <c r="P1230" s="2" t="s">
        <v>2369</v>
      </c>
      <c r="Q1230" s="2">
        <v>2</v>
      </c>
      <c r="R1230" s="2" t="s">
        <v>35</v>
      </c>
      <c r="S1230" t="str">
        <f t="shared" si="99"/>
        <v>Wed</v>
      </c>
      <c r="T1230" t="str">
        <f>VLOOKUP(A1230,Status!$A$2:$B$1867,2,FALSE)</f>
        <v>Completed</v>
      </c>
    </row>
    <row r="1231" spans="1:20" x14ac:dyDescent="0.3">
      <c r="A1231" s="2" t="s">
        <v>1606</v>
      </c>
      <c r="B1231" s="3">
        <v>45896.529699074083</v>
      </c>
      <c r="C1231" s="2" t="s">
        <v>372</v>
      </c>
      <c r="D1231" s="2" t="s">
        <v>95</v>
      </c>
      <c r="E1231" s="2" t="s">
        <v>21</v>
      </c>
      <c r="F1231" s="4">
        <v>10000</v>
      </c>
      <c r="G1231" s="5">
        <v>2.9</v>
      </c>
      <c r="H1231" s="6">
        <v>0</v>
      </c>
      <c r="I1231" s="7">
        <f t="shared" si="95"/>
        <v>29000</v>
      </c>
      <c r="J1231" s="7">
        <f t="shared" si="96"/>
        <v>0</v>
      </c>
      <c r="K1231" s="7">
        <f t="shared" si="97"/>
        <v>29000</v>
      </c>
      <c r="L1231" s="4">
        <v>85000</v>
      </c>
      <c r="M1231" s="7">
        <f t="shared" si="98"/>
        <v>114000</v>
      </c>
      <c r="N1231" s="2" t="s">
        <v>34</v>
      </c>
      <c r="O1231" t="s">
        <v>23</v>
      </c>
      <c r="P1231" s="2" t="s">
        <v>2371</v>
      </c>
      <c r="Q1231" s="2">
        <v>3</v>
      </c>
      <c r="R1231" s="2" t="s">
        <v>24</v>
      </c>
      <c r="S1231" t="str">
        <f t="shared" si="99"/>
        <v>Wed</v>
      </c>
      <c r="T1231" t="str">
        <f>VLOOKUP(A1231,Status!$A$2:$B$1867,2,FALSE)</f>
        <v>Completed</v>
      </c>
    </row>
    <row r="1232" spans="1:20" x14ac:dyDescent="0.3">
      <c r="A1232" s="2" t="s">
        <v>1607</v>
      </c>
      <c r="B1232" s="3">
        <v>45896.5858912037</v>
      </c>
      <c r="C1232" s="2" t="s">
        <v>803</v>
      </c>
      <c r="D1232" s="2" t="s">
        <v>32</v>
      </c>
      <c r="E1232" s="2" t="s">
        <v>36</v>
      </c>
      <c r="F1232" s="4">
        <v>13500</v>
      </c>
      <c r="G1232" s="5">
        <v>3.3</v>
      </c>
      <c r="H1232" s="6">
        <v>0</v>
      </c>
      <c r="I1232" s="7">
        <f t="shared" si="95"/>
        <v>44550</v>
      </c>
      <c r="J1232" s="7">
        <f t="shared" si="96"/>
        <v>0</v>
      </c>
      <c r="K1232" s="7">
        <f t="shared" si="97"/>
        <v>44550</v>
      </c>
      <c r="L1232" s="4">
        <v>76000</v>
      </c>
      <c r="M1232" s="7">
        <f t="shared" si="98"/>
        <v>120550</v>
      </c>
      <c r="N1232" s="2" t="s">
        <v>34</v>
      </c>
      <c r="O1232" t="s">
        <v>23</v>
      </c>
      <c r="P1232" s="2" t="s">
        <v>2368</v>
      </c>
      <c r="Q1232" s="2">
        <v>4</v>
      </c>
      <c r="R1232" s="2" t="s">
        <v>24</v>
      </c>
      <c r="S1232" t="str">
        <f t="shared" si="99"/>
        <v>Wed</v>
      </c>
      <c r="T1232" t="str">
        <f>VLOOKUP(A1232,Status!$A$2:$B$1867,2,FALSE)</f>
        <v>Completed</v>
      </c>
    </row>
    <row r="1233" spans="1:20" x14ac:dyDescent="0.3">
      <c r="A1233" s="2" t="s">
        <v>1608</v>
      </c>
      <c r="B1233" s="3">
        <v>45896.621782407397</v>
      </c>
      <c r="C1233" s="2" t="s">
        <v>715</v>
      </c>
      <c r="D1233" s="2" t="s">
        <v>49</v>
      </c>
      <c r="E1233" s="2" t="s">
        <v>21</v>
      </c>
      <c r="F1233" s="4">
        <v>10000</v>
      </c>
      <c r="G1233" s="5">
        <v>3.4</v>
      </c>
      <c r="H1233" s="6">
        <v>0</v>
      </c>
      <c r="I1233" s="7">
        <f t="shared" si="95"/>
        <v>34000</v>
      </c>
      <c r="J1233" s="7">
        <f t="shared" si="96"/>
        <v>0</v>
      </c>
      <c r="K1233" s="7">
        <f t="shared" si="97"/>
        <v>34000</v>
      </c>
      <c r="L1233" s="4">
        <v>18000</v>
      </c>
      <c r="M1233" s="7">
        <f t="shared" si="98"/>
        <v>52000</v>
      </c>
      <c r="N1233" s="2" t="s">
        <v>22</v>
      </c>
      <c r="O1233" t="s">
        <v>70</v>
      </c>
      <c r="P1233" s="2" t="s">
        <v>2367</v>
      </c>
      <c r="Q1233" s="2">
        <v>4</v>
      </c>
      <c r="R1233" s="2" t="s">
        <v>24</v>
      </c>
      <c r="S1233" t="str">
        <f t="shared" si="99"/>
        <v>Wed</v>
      </c>
      <c r="T1233" t="str">
        <f>VLOOKUP(A1233,Status!$A$2:$B$1867,2,FALSE)</f>
        <v>Returned</v>
      </c>
    </row>
    <row r="1234" spans="1:20" x14ac:dyDescent="0.3">
      <c r="A1234" s="2" t="s">
        <v>1609</v>
      </c>
      <c r="B1234" s="3">
        <v>45896.645798611113</v>
      </c>
      <c r="C1234" s="2" t="s">
        <v>450</v>
      </c>
      <c r="D1234" s="2" t="s">
        <v>57</v>
      </c>
      <c r="E1234" s="2" t="s">
        <v>42</v>
      </c>
      <c r="F1234" s="4">
        <v>40000</v>
      </c>
      <c r="G1234" s="5">
        <v>0.9</v>
      </c>
      <c r="H1234" s="6">
        <v>0</v>
      </c>
      <c r="I1234" s="7">
        <f t="shared" si="95"/>
        <v>36000</v>
      </c>
      <c r="J1234" s="7">
        <f t="shared" si="96"/>
        <v>0</v>
      </c>
      <c r="K1234" s="7">
        <f t="shared" si="97"/>
        <v>36000</v>
      </c>
      <c r="L1234" s="4">
        <v>26000</v>
      </c>
      <c r="M1234" s="7">
        <f t="shared" si="98"/>
        <v>62000</v>
      </c>
      <c r="N1234" s="2" t="s">
        <v>29</v>
      </c>
      <c r="O1234" t="s">
        <v>23</v>
      </c>
      <c r="P1234" s="2" t="s">
        <v>2368</v>
      </c>
      <c r="Q1234" s="2">
        <v>1</v>
      </c>
      <c r="R1234" s="2" t="s">
        <v>24</v>
      </c>
      <c r="S1234" t="str">
        <f t="shared" si="99"/>
        <v>Wed</v>
      </c>
      <c r="T1234" t="str">
        <f>VLOOKUP(A1234,Status!$A$2:$B$1867,2,FALSE)</f>
        <v>Completed</v>
      </c>
    </row>
    <row r="1235" spans="1:20" x14ac:dyDescent="0.3">
      <c r="A1235" s="2" t="s">
        <v>1610</v>
      </c>
      <c r="B1235" s="3">
        <v>45896.787152777782</v>
      </c>
      <c r="C1235" s="2" t="s">
        <v>1611</v>
      </c>
      <c r="D1235" s="2" t="s">
        <v>85</v>
      </c>
      <c r="E1235" s="2" t="s">
        <v>33</v>
      </c>
      <c r="F1235" s="4">
        <v>20000</v>
      </c>
      <c r="G1235" s="5">
        <v>2.9</v>
      </c>
      <c r="H1235" s="6">
        <v>0</v>
      </c>
      <c r="I1235" s="7">
        <f t="shared" si="95"/>
        <v>58000</v>
      </c>
      <c r="J1235" s="7">
        <f t="shared" si="96"/>
        <v>0</v>
      </c>
      <c r="K1235" s="7">
        <f t="shared" si="97"/>
        <v>58000</v>
      </c>
      <c r="L1235" s="4">
        <v>30000</v>
      </c>
      <c r="M1235" s="7">
        <f t="shared" si="98"/>
        <v>88000</v>
      </c>
      <c r="N1235" s="2" t="s">
        <v>22</v>
      </c>
      <c r="O1235" t="s">
        <v>23</v>
      </c>
      <c r="P1235" s="2" t="s">
        <v>2366</v>
      </c>
      <c r="Q1235" s="2">
        <v>1</v>
      </c>
      <c r="R1235" s="2" t="s">
        <v>24</v>
      </c>
      <c r="S1235" t="str">
        <f t="shared" si="99"/>
        <v>Wed</v>
      </c>
      <c r="T1235" t="str">
        <f>VLOOKUP(A1235,Status!$A$2:$B$1867,2,FALSE)</f>
        <v>Completed</v>
      </c>
    </row>
    <row r="1236" spans="1:20" x14ac:dyDescent="0.3">
      <c r="A1236" s="2" t="s">
        <v>1612</v>
      </c>
      <c r="B1236" s="3">
        <v>45896.821597222217</v>
      </c>
      <c r="C1236" s="2" t="s">
        <v>533</v>
      </c>
      <c r="D1236" s="2" t="s">
        <v>115</v>
      </c>
      <c r="E1236" s="2" t="s">
        <v>171</v>
      </c>
      <c r="F1236" s="4">
        <v>12000</v>
      </c>
      <c r="G1236" s="5">
        <v>0.7</v>
      </c>
      <c r="H1236" s="6">
        <v>0</v>
      </c>
      <c r="I1236" s="7">
        <f t="shared" si="95"/>
        <v>8400</v>
      </c>
      <c r="J1236" s="7">
        <f t="shared" si="96"/>
        <v>0</v>
      </c>
      <c r="K1236" s="7">
        <f t="shared" si="97"/>
        <v>8400</v>
      </c>
      <c r="L1236" s="4">
        <v>78000</v>
      </c>
      <c r="M1236" s="7">
        <f t="shared" si="98"/>
        <v>86400</v>
      </c>
      <c r="N1236" s="2" t="s">
        <v>34</v>
      </c>
      <c r="O1236" t="s">
        <v>23</v>
      </c>
      <c r="P1236" s="2" t="s">
        <v>2368</v>
      </c>
      <c r="Q1236" s="2">
        <v>4</v>
      </c>
      <c r="R1236" s="2" t="s">
        <v>24</v>
      </c>
      <c r="S1236" t="str">
        <f t="shared" si="99"/>
        <v>Wed</v>
      </c>
      <c r="T1236" t="str">
        <f>VLOOKUP(A1236,Status!$A$2:$B$1867,2,FALSE)</f>
        <v>Completed</v>
      </c>
    </row>
    <row r="1237" spans="1:20" x14ac:dyDescent="0.3">
      <c r="A1237" s="2" t="s">
        <v>1612</v>
      </c>
      <c r="B1237" s="3">
        <v>45896.821597222217</v>
      </c>
      <c r="C1237" s="2" t="s">
        <v>533</v>
      </c>
      <c r="D1237" s="2" t="s">
        <v>115</v>
      </c>
      <c r="E1237" s="2" t="s">
        <v>76</v>
      </c>
      <c r="F1237" s="4">
        <v>45000</v>
      </c>
      <c r="G1237" s="5">
        <v>1.8</v>
      </c>
      <c r="H1237" s="6">
        <v>0</v>
      </c>
      <c r="I1237" s="7">
        <f t="shared" si="95"/>
        <v>81000</v>
      </c>
      <c r="J1237" s="7">
        <f t="shared" si="96"/>
        <v>0</v>
      </c>
      <c r="K1237" s="7">
        <f t="shared" si="97"/>
        <v>81000</v>
      </c>
      <c r="L1237" s="4">
        <v>0</v>
      </c>
      <c r="M1237" s="7">
        <f t="shared" si="98"/>
        <v>81000</v>
      </c>
      <c r="N1237" s="2" t="s">
        <v>34</v>
      </c>
      <c r="O1237" t="s">
        <v>23</v>
      </c>
      <c r="P1237" s="2" t="s">
        <v>2368</v>
      </c>
      <c r="Q1237" s="2">
        <v>4</v>
      </c>
      <c r="R1237" s="2" t="s">
        <v>24</v>
      </c>
      <c r="S1237" t="str">
        <f t="shared" si="99"/>
        <v>Wed</v>
      </c>
      <c r="T1237" t="str">
        <f>VLOOKUP(A1237,Status!$A$2:$B$1867,2,FALSE)</f>
        <v>Completed</v>
      </c>
    </row>
    <row r="1238" spans="1:20" x14ac:dyDescent="0.3">
      <c r="A1238" s="2" t="s">
        <v>1613</v>
      </c>
      <c r="B1238" s="3">
        <v>45896.9065162037</v>
      </c>
      <c r="C1238" s="2" t="s">
        <v>640</v>
      </c>
      <c r="D1238" s="2" t="s">
        <v>168</v>
      </c>
      <c r="E1238" s="2" t="s">
        <v>183</v>
      </c>
      <c r="F1238" s="4">
        <v>11000</v>
      </c>
      <c r="G1238" s="5">
        <v>0.7</v>
      </c>
      <c r="H1238" s="6">
        <v>0</v>
      </c>
      <c r="I1238" s="7">
        <f t="shared" si="95"/>
        <v>7699.9999999999991</v>
      </c>
      <c r="J1238" s="7">
        <f t="shared" si="96"/>
        <v>0</v>
      </c>
      <c r="K1238" s="7">
        <f t="shared" si="97"/>
        <v>7699.9999999999991</v>
      </c>
      <c r="L1238" s="4">
        <v>56000</v>
      </c>
      <c r="M1238" s="7">
        <f t="shared" si="98"/>
        <v>63700</v>
      </c>
      <c r="N1238" s="2" t="s">
        <v>22</v>
      </c>
      <c r="O1238" t="s">
        <v>23</v>
      </c>
      <c r="P1238" s="2" t="s">
        <v>2367</v>
      </c>
      <c r="Q1238" s="2">
        <v>2</v>
      </c>
      <c r="R1238" s="2" t="s">
        <v>24</v>
      </c>
      <c r="S1238" t="str">
        <f t="shared" si="99"/>
        <v>Wed</v>
      </c>
      <c r="T1238" t="str">
        <f>VLOOKUP(A1238,Status!$A$2:$B$1867,2,FALSE)</f>
        <v>Completed</v>
      </c>
    </row>
    <row r="1239" spans="1:20" x14ac:dyDescent="0.3">
      <c r="A1239" s="2" t="s">
        <v>1614</v>
      </c>
      <c r="B1239" s="3">
        <v>45897.458078703698</v>
      </c>
      <c r="C1239" s="2" t="s">
        <v>1615</v>
      </c>
      <c r="D1239" s="2" t="s">
        <v>32</v>
      </c>
      <c r="E1239" s="2" t="s">
        <v>54</v>
      </c>
      <c r="F1239" s="4">
        <v>14000</v>
      </c>
      <c r="G1239" s="5">
        <v>0.6</v>
      </c>
      <c r="H1239" s="6">
        <v>0</v>
      </c>
      <c r="I1239" s="7">
        <f t="shared" si="95"/>
        <v>8400</v>
      </c>
      <c r="J1239" s="7">
        <f t="shared" si="96"/>
        <v>0</v>
      </c>
      <c r="K1239" s="7">
        <f t="shared" si="97"/>
        <v>8400</v>
      </c>
      <c r="L1239" s="4">
        <v>76000</v>
      </c>
      <c r="M1239" s="7">
        <f t="shared" si="98"/>
        <v>84400</v>
      </c>
      <c r="N1239" s="2" t="s">
        <v>34</v>
      </c>
      <c r="O1239" t="s">
        <v>23</v>
      </c>
      <c r="P1239" s="2" t="s">
        <v>2367</v>
      </c>
      <c r="Q1239" s="2">
        <v>2</v>
      </c>
      <c r="R1239" s="2" t="s">
        <v>24</v>
      </c>
      <c r="S1239" t="str">
        <f t="shared" si="99"/>
        <v>Thu</v>
      </c>
      <c r="T1239" t="str">
        <f>VLOOKUP(A1239,Status!$A$2:$B$1867,2,FALSE)</f>
        <v>Completed</v>
      </c>
    </row>
    <row r="1240" spans="1:20" x14ac:dyDescent="0.3">
      <c r="A1240" s="2" t="s">
        <v>1616</v>
      </c>
      <c r="B1240" s="3">
        <v>45897.494409722232</v>
      </c>
      <c r="C1240" s="2" t="s">
        <v>359</v>
      </c>
      <c r="D1240" s="2" t="s">
        <v>106</v>
      </c>
      <c r="E1240" s="2" t="s">
        <v>58</v>
      </c>
      <c r="F1240" s="4">
        <v>17500</v>
      </c>
      <c r="G1240" s="5">
        <v>1.9</v>
      </c>
      <c r="H1240" s="6">
        <v>0</v>
      </c>
      <c r="I1240" s="7">
        <f t="shared" si="95"/>
        <v>33250</v>
      </c>
      <c r="J1240" s="7">
        <f t="shared" si="96"/>
        <v>0</v>
      </c>
      <c r="K1240" s="7">
        <f t="shared" si="97"/>
        <v>33250</v>
      </c>
      <c r="L1240" s="4">
        <v>18000</v>
      </c>
      <c r="M1240" s="7">
        <f t="shared" si="98"/>
        <v>51250</v>
      </c>
      <c r="N1240" s="2" t="s">
        <v>59</v>
      </c>
      <c r="O1240" t="s">
        <v>23</v>
      </c>
      <c r="P1240" s="2" t="s">
        <v>2368</v>
      </c>
      <c r="Q1240" s="2">
        <v>1</v>
      </c>
      <c r="R1240" s="2" t="s">
        <v>35</v>
      </c>
      <c r="S1240" t="str">
        <f t="shared" si="99"/>
        <v>Thu</v>
      </c>
      <c r="T1240" t="str">
        <f>VLOOKUP(A1240,Status!$A$2:$B$1867,2,FALSE)</f>
        <v>Completed</v>
      </c>
    </row>
    <row r="1241" spans="1:20" x14ac:dyDescent="0.3">
      <c r="A1241" s="2" t="s">
        <v>1617</v>
      </c>
      <c r="B1241" s="3">
        <v>45897.501817129632</v>
      </c>
      <c r="C1241" s="2" t="s">
        <v>238</v>
      </c>
      <c r="D1241" s="2" t="s">
        <v>230</v>
      </c>
      <c r="E1241" s="2" t="s">
        <v>54</v>
      </c>
      <c r="F1241" s="4">
        <v>14000</v>
      </c>
      <c r="G1241" s="5">
        <v>1.5</v>
      </c>
      <c r="H1241" s="6">
        <v>0</v>
      </c>
      <c r="I1241" s="7">
        <f t="shared" si="95"/>
        <v>21000</v>
      </c>
      <c r="J1241" s="7">
        <f t="shared" si="96"/>
        <v>0</v>
      </c>
      <c r="K1241" s="7">
        <f t="shared" si="97"/>
        <v>21000</v>
      </c>
      <c r="L1241" s="4">
        <v>28000</v>
      </c>
      <c r="M1241" s="7">
        <f t="shared" si="98"/>
        <v>49000</v>
      </c>
      <c r="N1241" s="2" t="s">
        <v>22</v>
      </c>
      <c r="O1241" t="s">
        <v>70</v>
      </c>
      <c r="P1241" s="2" t="s">
        <v>2369</v>
      </c>
      <c r="Q1241" s="2">
        <v>5</v>
      </c>
      <c r="R1241" s="2" t="s">
        <v>24</v>
      </c>
      <c r="S1241" t="str">
        <f t="shared" si="99"/>
        <v>Thu</v>
      </c>
      <c r="T1241" t="str">
        <f>VLOOKUP(A1241,Status!$A$2:$B$1867,2,FALSE)</f>
        <v>Returned</v>
      </c>
    </row>
    <row r="1242" spans="1:20" x14ac:dyDescent="0.3">
      <c r="A1242" s="2" t="s">
        <v>1618</v>
      </c>
      <c r="B1242" s="3">
        <v>45897.555555555547</v>
      </c>
      <c r="C1242" s="2" t="s">
        <v>260</v>
      </c>
      <c r="D1242" s="2" t="s">
        <v>165</v>
      </c>
      <c r="E1242" s="2" t="s">
        <v>42</v>
      </c>
      <c r="F1242" s="4">
        <v>40000</v>
      </c>
      <c r="G1242" s="5">
        <v>0.9</v>
      </c>
      <c r="H1242" s="6">
        <v>0</v>
      </c>
      <c r="I1242" s="7">
        <f t="shared" si="95"/>
        <v>36000</v>
      </c>
      <c r="J1242" s="7">
        <f t="shared" si="96"/>
        <v>0</v>
      </c>
      <c r="K1242" s="7">
        <f t="shared" si="97"/>
        <v>36000</v>
      </c>
      <c r="L1242" s="4">
        <v>49000</v>
      </c>
      <c r="M1242" s="7">
        <f t="shared" si="98"/>
        <v>85000</v>
      </c>
      <c r="N1242" s="2" t="s">
        <v>29</v>
      </c>
      <c r="O1242" t="s">
        <v>23</v>
      </c>
      <c r="P1242" s="2" t="s">
        <v>2369</v>
      </c>
      <c r="Q1242" s="2">
        <v>2</v>
      </c>
      <c r="R1242" s="2" t="s">
        <v>35</v>
      </c>
      <c r="S1242" t="str">
        <f t="shared" si="99"/>
        <v>Thu</v>
      </c>
      <c r="T1242" t="str">
        <f>VLOOKUP(A1242,Status!$A$2:$B$1867,2,FALSE)</f>
        <v>Completed</v>
      </c>
    </row>
    <row r="1243" spans="1:20" x14ac:dyDescent="0.3">
      <c r="A1243" s="2" t="s">
        <v>1619</v>
      </c>
      <c r="B1243" s="3">
        <v>45897.570347222223</v>
      </c>
      <c r="C1243" s="2" t="s">
        <v>803</v>
      </c>
      <c r="D1243" s="2" t="s">
        <v>32</v>
      </c>
      <c r="E1243" s="2" t="s">
        <v>58</v>
      </c>
      <c r="F1243" s="4">
        <v>17500</v>
      </c>
      <c r="G1243" s="5">
        <v>3</v>
      </c>
      <c r="H1243" s="6">
        <v>0</v>
      </c>
      <c r="I1243" s="7">
        <f t="shared" si="95"/>
        <v>52500</v>
      </c>
      <c r="J1243" s="7">
        <f t="shared" si="96"/>
        <v>0</v>
      </c>
      <c r="K1243" s="7">
        <f t="shared" si="97"/>
        <v>52500</v>
      </c>
      <c r="L1243" s="4">
        <v>76000</v>
      </c>
      <c r="M1243" s="7">
        <f t="shared" si="98"/>
        <v>128500</v>
      </c>
      <c r="N1243" s="2" t="s">
        <v>34</v>
      </c>
      <c r="O1243" t="s">
        <v>23</v>
      </c>
      <c r="P1243" s="2" t="s">
        <v>2367</v>
      </c>
      <c r="Q1243" s="2">
        <v>4</v>
      </c>
      <c r="R1243" s="2" t="s">
        <v>24</v>
      </c>
      <c r="S1243" t="str">
        <f t="shared" si="99"/>
        <v>Thu</v>
      </c>
      <c r="T1243" t="str">
        <f>VLOOKUP(A1243,Status!$A$2:$B$1867,2,FALSE)</f>
        <v>Completed</v>
      </c>
    </row>
    <row r="1244" spans="1:20" x14ac:dyDescent="0.3">
      <c r="A1244" s="2" t="s">
        <v>1620</v>
      </c>
      <c r="B1244" s="3">
        <v>45897.636307870373</v>
      </c>
      <c r="C1244" s="2" t="s">
        <v>440</v>
      </c>
      <c r="D1244" s="2" t="s">
        <v>141</v>
      </c>
      <c r="E1244" s="2" t="s">
        <v>144</v>
      </c>
      <c r="F1244" s="4">
        <v>10000</v>
      </c>
      <c r="G1244" s="5">
        <v>0.2</v>
      </c>
      <c r="H1244" s="6">
        <v>0</v>
      </c>
      <c r="I1244" s="7">
        <f t="shared" si="95"/>
        <v>2000</v>
      </c>
      <c r="J1244" s="7">
        <f t="shared" si="96"/>
        <v>0</v>
      </c>
      <c r="K1244" s="7">
        <f t="shared" si="97"/>
        <v>2000</v>
      </c>
      <c r="L1244" s="4">
        <v>55000</v>
      </c>
      <c r="M1244" s="7">
        <f t="shared" si="98"/>
        <v>57000</v>
      </c>
      <c r="N1244" s="2" t="s">
        <v>59</v>
      </c>
      <c r="O1244" t="s">
        <v>23</v>
      </c>
      <c r="P1244" s="2" t="s">
        <v>2366</v>
      </c>
      <c r="Q1244" s="2">
        <v>4</v>
      </c>
      <c r="R1244" s="2" t="s">
        <v>24</v>
      </c>
      <c r="S1244" t="str">
        <f t="shared" si="99"/>
        <v>Thu</v>
      </c>
      <c r="T1244" t="str">
        <f>VLOOKUP(A1244,Status!$A$2:$B$1867,2,FALSE)</f>
        <v>Completed</v>
      </c>
    </row>
    <row r="1245" spans="1:20" x14ac:dyDescent="0.3">
      <c r="A1245" s="2" t="s">
        <v>1621</v>
      </c>
      <c r="B1245" s="3">
        <v>45897.675439814811</v>
      </c>
      <c r="C1245" s="2" t="s">
        <v>775</v>
      </c>
      <c r="D1245" s="2" t="s">
        <v>109</v>
      </c>
      <c r="E1245" s="2" t="s">
        <v>100</v>
      </c>
      <c r="F1245" s="4">
        <v>10000</v>
      </c>
      <c r="G1245" s="5">
        <v>0.5</v>
      </c>
      <c r="H1245" s="6">
        <v>0</v>
      </c>
      <c r="I1245" s="7">
        <f t="shared" si="95"/>
        <v>5000</v>
      </c>
      <c r="J1245" s="7">
        <f t="shared" si="96"/>
        <v>0</v>
      </c>
      <c r="K1245" s="7">
        <f t="shared" si="97"/>
        <v>5000</v>
      </c>
      <c r="L1245" s="4">
        <v>72000</v>
      </c>
      <c r="M1245" s="7">
        <f t="shared" si="98"/>
        <v>77000</v>
      </c>
      <c r="N1245" s="2" t="s">
        <v>22</v>
      </c>
      <c r="O1245" t="s">
        <v>23</v>
      </c>
      <c r="P1245" s="2" t="s">
        <v>2367</v>
      </c>
      <c r="Q1245" s="2">
        <v>4</v>
      </c>
      <c r="R1245" s="2" t="s">
        <v>24</v>
      </c>
      <c r="S1245" t="str">
        <f t="shared" si="99"/>
        <v>Thu</v>
      </c>
      <c r="T1245" t="str">
        <f>VLOOKUP(A1245,Status!$A$2:$B$1867,2,FALSE)</f>
        <v>Completed</v>
      </c>
    </row>
    <row r="1246" spans="1:20" x14ac:dyDescent="0.3">
      <c r="A1246" s="2" t="s">
        <v>1622</v>
      </c>
      <c r="B1246" s="3">
        <v>45897.709479166668</v>
      </c>
      <c r="C1246" s="2" t="s">
        <v>393</v>
      </c>
      <c r="D1246" s="2" t="s">
        <v>154</v>
      </c>
      <c r="E1246" s="2" t="s">
        <v>144</v>
      </c>
      <c r="F1246" s="4">
        <v>10000</v>
      </c>
      <c r="G1246" s="5">
        <v>0.5</v>
      </c>
      <c r="H1246" s="6">
        <v>0</v>
      </c>
      <c r="I1246" s="7">
        <f t="shared" si="95"/>
        <v>5000</v>
      </c>
      <c r="J1246" s="7">
        <f t="shared" si="96"/>
        <v>0</v>
      </c>
      <c r="K1246" s="7">
        <f t="shared" si="97"/>
        <v>5000</v>
      </c>
      <c r="L1246" s="4">
        <v>50000</v>
      </c>
      <c r="M1246" s="7">
        <f t="shared" si="98"/>
        <v>55000</v>
      </c>
      <c r="N1246" s="2" t="s">
        <v>59</v>
      </c>
      <c r="O1246" t="s">
        <v>23</v>
      </c>
      <c r="P1246" s="2" t="s">
        <v>2367</v>
      </c>
      <c r="Q1246" s="2">
        <v>5</v>
      </c>
      <c r="R1246" s="2" t="s">
        <v>24</v>
      </c>
      <c r="S1246" t="str">
        <f t="shared" si="99"/>
        <v>Thu</v>
      </c>
      <c r="T1246" t="str">
        <f>VLOOKUP(A1246,Status!$A$2:$B$1867,2,FALSE)</f>
        <v>Completed</v>
      </c>
    </row>
    <row r="1247" spans="1:20" x14ac:dyDescent="0.3">
      <c r="A1247" s="2" t="s">
        <v>1623</v>
      </c>
      <c r="B1247" s="3">
        <v>45897.836284722223</v>
      </c>
      <c r="C1247" s="2" t="s">
        <v>493</v>
      </c>
      <c r="D1247" s="2" t="s">
        <v>99</v>
      </c>
      <c r="E1247" s="2" t="s">
        <v>76</v>
      </c>
      <c r="F1247" s="4">
        <v>45000</v>
      </c>
      <c r="G1247" s="5">
        <v>1</v>
      </c>
      <c r="H1247" s="6">
        <v>0</v>
      </c>
      <c r="I1247" s="7">
        <f t="shared" si="95"/>
        <v>45000</v>
      </c>
      <c r="J1247" s="7">
        <f t="shared" si="96"/>
        <v>0</v>
      </c>
      <c r="K1247" s="7">
        <f t="shared" si="97"/>
        <v>45000</v>
      </c>
      <c r="L1247" s="4">
        <v>97000</v>
      </c>
      <c r="M1247" s="7">
        <f t="shared" si="98"/>
        <v>142000</v>
      </c>
      <c r="N1247" s="2" t="s">
        <v>59</v>
      </c>
      <c r="O1247" t="s">
        <v>23</v>
      </c>
      <c r="P1247" s="2" t="s">
        <v>2368</v>
      </c>
      <c r="Q1247" s="2">
        <v>4</v>
      </c>
      <c r="R1247" s="2" t="s">
        <v>24</v>
      </c>
      <c r="S1247" t="str">
        <f t="shared" si="99"/>
        <v>Thu</v>
      </c>
      <c r="T1247" t="str">
        <f>VLOOKUP(A1247,Status!$A$2:$B$1867,2,FALSE)</f>
        <v>Completed</v>
      </c>
    </row>
    <row r="1248" spans="1:20" x14ac:dyDescent="0.3">
      <c r="A1248" s="2" t="s">
        <v>1623</v>
      </c>
      <c r="B1248" s="3">
        <v>45897.836284722223</v>
      </c>
      <c r="C1248" s="2" t="s">
        <v>493</v>
      </c>
      <c r="D1248" s="2" t="s">
        <v>99</v>
      </c>
      <c r="E1248" s="2" t="s">
        <v>42</v>
      </c>
      <c r="F1248" s="4">
        <v>40000</v>
      </c>
      <c r="G1248" s="5">
        <v>0.4</v>
      </c>
      <c r="H1248" s="6">
        <v>0</v>
      </c>
      <c r="I1248" s="7">
        <f t="shared" si="95"/>
        <v>16000</v>
      </c>
      <c r="J1248" s="7">
        <f t="shared" si="96"/>
        <v>0</v>
      </c>
      <c r="K1248" s="7">
        <f t="shared" si="97"/>
        <v>16000</v>
      </c>
      <c r="L1248" s="4">
        <v>0</v>
      </c>
      <c r="M1248" s="7">
        <f t="shared" si="98"/>
        <v>16000</v>
      </c>
      <c r="N1248" s="2" t="s">
        <v>59</v>
      </c>
      <c r="O1248" t="s">
        <v>23</v>
      </c>
      <c r="P1248" s="2" t="s">
        <v>2368</v>
      </c>
      <c r="Q1248" s="2">
        <v>4</v>
      </c>
      <c r="R1248" s="2" t="s">
        <v>24</v>
      </c>
      <c r="S1248" t="str">
        <f t="shared" si="99"/>
        <v>Thu</v>
      </c>
      <c r="T1248" t="str">
        <f>VLOOKUP(A1248,Status!$A$2:$B$1867,2,FALSE)</f>
        <v>Completed</v>
      </c>
    </row>
    <row r="1249" spans="1:20" x14ac:dyDescent="0.3">
      <c r="A1249" s="2" t="s">
        <v>1624</v>
      </c>
      <c r="B1249" s="3">
        <v>45897.849826388891</v>
      </c>
      <c r="C1249" s="2" t="s">
        <v>274</v>
      </c>
      <c r="D1249" s="2" t="s">
        <v>85</v>
      </c>
      <c r="E1249" s="2" t="s">
        <v>33</v>
      </c>
      <c r="F1249" s="4">
        <v>20000</v>
      </c>
      <c r="G1249" s="5">
        <v>1.2</v>
      </c>
      <c r="H1249" s="6">
        <v>0</v>
      </c>
      <c r="I1249" s="7">
        <f t="shared" si="95"/>
        <v>24000</v>
      </c>
      <c r="J1249" s="7">
        <f t="shared" si="96"/>
        <v>0</v>
      </c>
      <c r="K1249" s="7">
        <f t="shared" si="97"/>
        <v>24000</v>
      </c>
      <c r="L1249" s="4">
        <v>30000</v>
      </c>
      <c r="M1249" s="7">
        <f t="shared" si="98"/>
        <v>54000</v>
      </c>
      <c r="N1249" s="2" t="s">
        <v>29</v>
      </c>
      <c r="O1249" t="s">
        <v>70</v>
      </c>
      <c r="P1249" s="2" t="s">
        <v>2368</v>
      </c>
      <c r="Q1249" s="2">
        <v>4</v>
      </c>
      <c r="R1249" s="2" t="s">
        <v>24</v>
      </c>
      <c r="S1249" t="str">
        <f t="shared" si="99"/>
        <v>Thu</v>
      </c>
      <c r="T1249" t="str">
        <f>VLOOKUP(A1249,Status!$A$2:$B$1867,2,FALSE)</f>
        <v>Returned</v>
      </c>
    </row>
    <row r="1250" spans="1:20" x14ac:dyDescent="0.3">
      <c r="A1250" s="2" t="s">
        <v>1625</v>
      </c>
      <c r="B1250" s="3">
        <v>45897.901759259257</v>
      </c>
      <c r="C1250" s="2" t="s">
        <v>87</v>
      </c>
      <c r="D1250" s="2" t="s">
        <v>88</v>
      </c>
      <c r="E1250" s="2" t="s">
        <v>28</v>
      </c>
      <c r="F1250" s="4">
        <v>15000</v>
      </c>
      <c r="G1250" s="5">
        <v>0.5</v>
      </c>
      <c r="H1250" s="6">
        <v>0</v>
      </c>
      <c r="I1250" s="7">
        <f t="shared" si="95"/>
        <v>7500</v>
      </c>
      <c r="J1250" s="7">
        <f t="shared" si="96"/>
        <v>0</v>
      </c>
      <c r="K1250" s="7">
        <f t="shared" si="97"/>
        <v>7500</v>
      </c>
      <c r="L1250" s="4">
        <v>49000</v>
      </c>
      <c r="M1250" s="7">
        <f t="shared" si="98"/>
        <v>56500</v>
      </c>
      <c r="N1250" s="2" t="s">
        <v>59</v>
      </c>
      <c r="O1250" t="s">
        <v>70</v>
      </c>
      <c r="P1250" s="2" t="s">
        <v>2368</v>
      </c>
      <c r="Q1250" s="2">
        <v>3</v>
      </c>
      <c r="R1250" s="2" t="s">
        <v>24</v>
      </c>
      <c r="S1250" t="str">
        <f t="shared" si="99"/>
        <v>Thu</v>
      </c>
      <c r="T1250" t="str">
        <f>VLOOKUP(A1250,Status!$A$2:$B$1867,2,FALSE)</f>
        <v>Returned</v>
      </c>
    </row>
    <row r="1251" spans="1:20" x14ac:dyDescent="0.3">
      <c r="A1251" s="2" t="s">
        <v>1626</v>
      </c>
      <c r="B1251" s="3">
        <v>45898.223969907413</v>
      </c>
      <c r="C1251" s="2" t="s">
        <v>717</v>
      </c>
      <c r="D1251" s="2" t="s">
        <v>49</v>
      </c>
      <c r="E1251" s="2" t="s">
        <v>36</v>
      </c>
      <c r="F1251" s="4">
        <v>13500</v>
      </c>
      <c r="G1251" s="5">
        <v>0.6</v>
      </c>
      <c r="H1251" s="6">
        <v>0</v>
      </c>
      <c r="I1251" s="7">
        <f t="shared" si="95"/>
        <v>8100</v>
      </c>
      <c r="J1251" s="7">
        <f t="shared" si="96"/>
        <v>0</v>
      </c>
      <c r="K1251" s="7">
        <f t="shared" si="97"/>
        <v>8100</v>
      </c>
      <c r="L1251" s="4">
        <v>18000</v>
      </c>
      <c r="M1251" s="7">
        <f t="shared" si="98"/>
        <v>26100</v>
      </c>
      <c r="N1251" s="2" t="s">
        <v>29</v>
      </c>
      <c r="O1251" t="s">
        <v>70</v>
      </c>
      <c r="P1251" s="2" t="s">
        <v>2367</v>
      </c>
      <c r="Q1251" s="2">
        <v>3</v>
      </c>
      <c r="R1251" s="2" t="s">
        <v>35</v>
      </c>
      <c r="S1251" t="str">
        <f t="shared" si="99"/>
        <v>Fri</v>
      </c>
      <c r="T1251" t="str">
        <f>VLOOKUP(A1251,Status!$A$2:$B$1867,2,FALSE)</f>
        <v>Returned</v>
      </c>
    </row>
    <row r="1252" spans="1:20" x14ac:dyDescent="0.3">
      <c r="A1252" s="2" t="s">
        <v>1627</v>
      </c>
      <c r="B1252" s="3">
        <v>45898.299490740741</v>
      </c>
      <c r="C1252" s="2" t="s">
        <v>1130</v>
      </c>
      <c r="D1252" s="2" t="s">
        <v>49</v>
      </c>
      <c r="E1252" s="2" t="s">
        <v>66</v>
      </c>
      <c r="F1252" s="4">
        <v>46000</v>
      </c>
      <c r="G1252" s="5">
        <v>1.2</v>
      </c>
      <c r="H1252" s="6">
        <v>0</v>
      </c>
      <c r="I1252" s="7">
        <f t="shared" si="95"/>
        <v>55200</v>
      </c>
      <c r="J1252" s="7">
        <f t="shared" si="96"/>
        <v>0</v>
      </c>
      <c r="K1252" s="7">
        <f t="shared" si="97"/>
        <v>55200</v>
      </c>
      <c r="L1252" s="4">
        <v>18000</v>
      </c>
      <c r="M1252" s="7">
        <f t="shared" si="98"/>
        <v>73200</v>
      </c>
      <c r="N1252" s="2" t="s">
        <v>29</v>
      </c>
      <c r="O1252" t="s">
        <v>23</v>
      </c>
      <c r="P1252" s="2" t="s">
        <v>2367</v>
      </c>
      <c r="Q1252" s="2">
        <v>3</v>
      </c>
      <c r="R1252" s="2" t="s">
        <v>35</v>
      </c>
      <c r="S1252" t="str">
        <f t="shared" si="99"/>
        <v>Fri</v>
      </c>
      <c r="T1252" t="str">
        <f>VLOOKUP(A1252,Status!$A$2:$B$1867,2,FALSE)</f>
        <v>Completed</v>
      </c>
    </row>
    <row r="1253" spans="1:20" x14ac:dyDescent="0.3">
      <c r="A1253" s="2" t="s">
        <v>1628</v>
      </c>
      <c r="B1253" s="3">
        <v>45898.32571759259</v>
      </c>
      <c r="C1253" s="2" t="s">
        <v>1387</v>
      </c>
      <c r="D1253" s="2" t="s">
        <v>426</v>
      </c>
      <c r="E1253" s="2" t="s">
        <v>103</v>
      </c>
      <c r="F1253" s="4">
        <v>55000</v>
      </c>
      <c r="G1253" s="5">
        <v>1.1000000000000001</v>
      </c>
      <c r="H1253" s="6">
        <v>0</v>
      </c>
      <c r="I1253" s="7">
        <f t="shared" si="95"/>
        <v>60500.000000000007</v>
      </c>
      <c r="J1253" s="7">
        <f t="shared" si="96"/>
        <v>0</v>
      </c>
      <c r="K1253" s="7">
        <f t="shared" si="97"/>
        <v>60500.000000000007</v>
      </c>
      <c r="L1253" s="4">
        <v>67000</v>
      </c>
      <c r="M1253" s="7">
        <f t="shared" si="98"/>
        <v>127500</v>
      </c>
      <c r="N1253" s="2" t="s">
        <v>29</v>
      </c>
      <c r="O1253" t="s">
        <v>23</v>
      </c>
      <c r="P1253" s="2" t="s">
        <v>2369</v>
      </c>
      <c r="Q1253" s="2">
        <v>3</v>
      </c>
      <c r="R1253" s="2" t="s">
        <v>24</v>
      </c>
      <c r="S1253" t="str">
        <f t="shared" si="99"/>
        <v>Fri</v>
      </c>
      <c r="T1253" t="str">
        <f>VLOOKUP(A1253,Status!$A$2:$B$1867,2,FALSE)</f>
        <v>Completed</v>
      </c>
    </row>
    <row r="1254" spans="1:20" x14ac:dyDescent="0.3">
      <c r="A1254" s="2" t="s">
        <v>1629</v>
      </c>
      <c r="B1254" s="3">
        <v>45898.419942129629</v>
      </c>
      <c r="C1254" s="2" t="s">
        <v>48</v>
      </c>
      <c r="D1254" s="2" t="s">
        <v>49</v>
      </c>
      <c r="E1254" s="2" t="s">
        <v>171</v>
      </c>
      <c r="F1254" s="4">
        <v>12000</v>
      </c>
      <c r="G1254" s="5">
        <v>0.6</v>
      </c>
      <c r="H1254" s="6">
        <v>0</v>
      </c>
      <c r="I1254" s="7">
        <f t="shared" si="95"/>
        <v>7200</v>
      </c>
      <c r="J1254" s="7">
        <f t="shared" si="96"/>
        <v>0</v>
      </c>
      <c r="K1254" s="7">
        <f t="shared" si="97"/>
        <v>7200</v>
      </c>
      <c r="L1254" s="4">
        <v>18000</v>
      </c>
      <c r="M1254" s="7">
        <f t="shared" si="98"/>
        <v>25200</v>
      </c>
      <c r="N1254" s="2" t="s">
        <v>29</v>
      </c>
      <c r="O1254" t="s">
        <v>23</v>
      </c>
      <c r="P1254" s="2" t="s">
        <v>2366</v>
      </c>
      <c r="Q1254" s="2">
        <v>3</v>
      </c>
      <c r="R1254" s="2" t="s">
        <v>24</v>
      </c>
      <c r="S1254" t="str">
        <f t="shared" si="99"/>
        <v>Fri</v>
      </c>
      <c r="T1254" t="str">
        <f>VLOOKUP(A1254,Status!$A$2:$B$1867,2,FALSE)</f>
        <v>Completed</v>
      </c>
    </row>
    <row r="1255" spans="1:20" x14ac:dyDescent="0.3">
      <c r="A1255" s="2" t="s">
        <v>1630</v>
      </c>
      <c r="B1255" s="3">
        <v>45898.470243055563</v>
      </c>
      <c r="C1255" s="2" t="s">
        <v>1312</v>
      </c>
      <c r="D1255" s="2" t="s">
        <v>106</v>
      </c>
      <c r="E1255" s="2" t="s">
        <v>103</v>
      </c>
      <c r="F1255" s="4">
        <v>55000</v>
      </c>
      <c r="G1255" s="5">
        <v>0.6</v>
      </c>
      <c r="H1255" s="6">
        <v>0</v>
      </c>
      <c r="I1255" s="7">
        <f t="shared" si="95"/>
        <v>33000</v>
      </c>
      <c r="J1255" s="7">
        <f t="shared" si="96"/>
        <v>0</v>
      </c>
      <c r="K1255" s="7">
        <f t="shared" si="97"/>
        <v>33000</v>
      </c>
      <c r="L1255" s="4">
        <v>18000</v>
      </c>
      <c r="M1255" s="7">
        <f t="shared" si="98"/>
        <v>51000</v>
      </c>
      <c r="N1255" s="2" t="s">
        <v>59</v>
      </c>
      <c r="O1255" t="s">
        <v>23</v>
      </c>
      <c r="P1255" s="2" t="s">
        <v>2371</v>
      </c>
      <c r="Q1255" s="2">
        <v>1</v>
      </c>
      <c r="R1255" s="2" t="s">
        <v>24</v>
      </c>
      <c r="S1255" t="str">
        <f t="shared" si="99"/>
        <v>Fri</v>
      </c>
      <c r="T1255" t="str">
        <f>VLOOKUP(A1255,Status!$A$2:$B$1867,2,FALSE)</f>
        <v>Completed</v>
      </c>
    </row>
    <row r="1256" spans="1:20" x14ac:dyDescent="0.3">
      <c r="A1256" s="2" t="s">
        <v>1631</v>
      </c>
      <c r="B1256" s="3">
        <v>45898.552222222221</v>
      </c>
      <c r="C1256" s="2" t="s">
        <v>1312</v>
      </c>
      <c r="D1256" s="2" t="s">
        <v>106</v>
      </c>
      <c r="E1256" s="2" t="s">
        <v>33</v>
      </c>
      <c r="F1256" s="4">
        <v>20000</v>
      </c>
      <c r="G1256" s="5">
        <v>1.1000000000000001</v>
      </c>
      <c r="H1256" s="6">
        <v>0</v>
      </c>
      <c r="I1256" s="7">
        <f t="shared" si="95"/>
        <v>22000</v>
      </c>
      <c r="J1256" s="7">
        <f t="shared" si="96"/>
        <v>0</v>
      </c>
      <c r="K1256" s="7">
        <f t="shared" si="97"/>
        <v>22000</v>
      </c>
      <c r="L1256" s="4">
        <v>18000</v>
      </c>
      <c r="M1256" s="7">
        <f t="shared" si="98"/>
        <v>40000</v>
      </c>
      <c r="N1256" s="2" t="s">
        <v>22</v>
      </c>
      <c r="O1256" t="s">
        <v>23</v>
      </c>
      <c r="P1256" s="2" t="s">
        <v>2371</v>
      </c>
      <c r="Q1256" s="2">
        <v>1</v>
      </c>
      <c r="R1256" s="2" t="s">
        <v>24</v>
      </c>
      <c r="S1256" t="str">
        <f t="shared" si="99"/>
        <v>Fri</v>
      </c>
      <c r="T1256" t="str">
        <f>VLOOKUP(A1256,Status!$A$2:$B$1867,2,FALSE)</f>
        <v>Completed</v>
      </c>
    </row>
    <row r="1257" spans="1:20" x14ac:dyDescent="0.3">
      <c r="A1257" s="2" t="s">
        <v>1632</v>
      </c>
      <c r="B1257" s="3">
        <v>45898.555023148147</v>
      </c>
      <c r="C1257" s="2" t="s">
        <v>1327</v>
      </c>
      <c r="D1257" s="2" t="s">
        <v>88</v>
      </c>
      <c r="E1257" s="2" t="s">
        <v>103</v>
      </c>
      <c r="F1257" s="4">
        <v>55000</v>
      </c>
      <c r="G1257" s="5">
        <v>0.7</v>
      </c>
      <c r="H1257" s="6">
        <v>0</v>
      </c>
      <c r="I1257" s="7">
        <f t="shared" si="95"/>
        <v>38500</v>
      </c>
      <c r="J1257" s="7">
        <f t="shared" si="96"/>
        <v>0</v>
      </c>
      <c r="K1257" s="7">
        <f t="shared" si="97"/>
        <v>38500</v>
      </c>
      <c r="L1257" s="4">
        <v>49000</v>
      </c>
      <c r="M1257" s="7">
        <f t="shared" si="98"/>
        <v>87500</v>
      </c>
      <c r="N1257" s="2" t="s">
        <v>34</v>
      </c>
      <c r="O1257" t="s">
        <v>23</v>
      </c>
      <c r="P1257" s="2" t="s">
        <v>2368</v>
      </c>
      <c r="Q1257" s="2">
        <v>1</v>
      </c>
      <c r="R1257" s="2" t="s">
        <v>35</v>
      </c>
      <c r="S1257" t="str">
        <f t="shared" si="99"/>
        <v>Fri</v>
      </c>
      <c r="T1257" t="str">
        <f>VLOOKUP(A1257,Status!$A$2:$B$1867,2,FALSE)</f>
        <v>Completed</v>
      </c>
    </row>
    <row r="1258" spans="1:20" x14ac:dyDescent="0.3">
      <c r="A1258" s="2" t="s">
        <v>1633</v>
      </c>
      <c r="B1258" s="3">
        <v>45898.633703703701</v>
      </c>
      <c r="C1258" s="2" t="s">
        <v>252</v>
      </c>
      <c r="D1258" s="2" t="s">
        <v>253</v>
      </c>
      <c r="E1258" s="2" t="s">
        <v>103</v>
      </c>
      <c r="F1258" s="4">
        <v>55000</v>
      </c>
      <c r="G1258" s="5">
        <v>1.3</v>
      </c>
      <c r="H1258" s="6">
        <v>0</v>
      </c>
      <c r="I1258" s="7">
        <f t="shared" si="95"/>
        <v>71500</v>
      </c>
      <c r="J1258" s="7">
        <f t="shared" si="96"/>
        <v>0</v>
      </c>
      <c r="K1258" s="7">
        <f t="shared" si="97"/>
        <v>71500</v>
      </c>
      <c r="L1258" s="4">
        <v>18000</v>
      </c>
      <c r="M1258" s="7">
        <f t="shared" si="98"/>
        <v>89500</v>
      </c>
      <c r="N1258" s="2" t="s">
        <v>34</v>
      </c>
      <c r="O1258" t="s">
        <v>70</v>
      </c>
      <c r="P1258" s="2" t="s">
        <v>2366</v>
      </c>
      <c r="Q1258" s="2">
        <v>5</v>
      </c>
      <c r="R1258" s="2" t="s">
        <v>24</v>
      </c>
      <c r="S1258" t="str">
        <f t="shared" si="99"/>
        <v>Fri</v>
      </c>
      <c r="T1258" t="str">
        <f>VLOOKUP(A1258,Status!$A$2:$B$1867,2,FALSE)</f>
        <v>Returned</v>
      </c>
    </row>
    <row r="1259" spans="1:20" x14ac:dyDescent="0.3">
      <c r="A1259" s="2" t="s">
        <v>1633</v>
      </c>
      <c r="B1259" s="3">
        <v>45898.633703703701</v>
      </c>
      <c r="C1259" s="2" t="s">
        <v>252</v>
      </c>
      <c r="D1259" s="2" t="s">
        <v>253</v>
      </c>
      <c r="E1259" s="2" t="s">
        <v>36</v>
      </c>
      <c r="F1259" s="4">
        <v>13500</v>
      </c>
      <c r="G1259" s="5">
        <v>3.4</v>
      </c>
      <c r="H1259" s="6">
        <v>0</v>
      </c>
      <c r="I1259" s="7">
        <f t="shared" si="95"/>
        <v>45900</v>
      </c>
      <c r="J1259" s="7">
        <f t="shared" si="96"/>
        <v>0</v>
      </c>
      <c r="K1259" s="7">
        <f t="shared" si="97"/>
        <v>45900</v>
      </c>
      <c r="L1259" s="4">
        <v>0</v>
      </c>
      <c r="M1259" s="7">
        <f t="shared" si="98"/>
        <v>45900</v>
      </c>
      <c r="N1259" s="2" t="s">
        <v>34</v>
      </c>
      <c r="O1259" t="s">
        <v>70</v>
      </c>
      <c r="P1259" s="2" t="s">
        <v>2366</v>
      </c>
      <c r="Q1259" s="2">
        <v>5</v>
      </c>
      <c r="R1259" s="2" t="s">
        <v>24</v>
      </c>
      <c r="S1259" t="str">
        <f t="shared" si="99"/>
        <v>Fri</v>
      </c>
      <c r="T1259" t="str">
        <f>VLOOKUP(A1259,Status!$A$2:$B$1867,2,FALSE)</f>
        <v>Returned</v>
      </c>
    </row>
    <row r="1260" spans="1:20" x14ac:dyDescent="0.3">
      <c r="A1260" s="2" t="s">
        <v>1634</v>
      </c>
      <c r="B1260" s="3">
        <v>45898.650752314818</v>
      </c>
      <c r="C1260" s="2" t="s">
        <v>317</v>
      </c>
      <c r="D1260" s="2" t="s">
        <v>253</v>
      </c>
      <c r="E1260" s="2" t="s">
        <v>183</v>
      </c>
      <c r="F1260" s="4">
        <v>11000</v>
      </c>
      <c r="G1260" s="5">
        <v>2</v>
      </c>
      <c r="H1260" s="6">
        <v>0</v>
      </c>
      <c r="I1260" s="7">
        <f t="shared" si="95"/>
        <v>22000</v>
      </c>
      <c r="J1260" s="7">
        <f t="shared" si="96"/>
        <v>0</v>
      </c>
      <c r="K1260" s="7">
        <f t="shared" si="97"/>
        <v>22000</v>
      </c>
      <c r="L1260" s="4">
        <v>18000</v>
      </c>
      <c r="M1260" s="7">
        <f t="shared" si="98"/>
        <v>40000</v>
      </c>
      <c r="N1260" s="2" t="s">
        <v>22</v>
      </c>
      <c r="O1260" t="s">
        <v>23</v>
      </c>
      <c r="P1260" s="2" t="s">
        <v>2371</v>
      </c>
      <c r="Q1260" s="2">
        <v>1</v>
      </c>
      <c r="R1260" s="2" t="s">
        <v>35</v>
      </c>
      <c r="S1260" t="str">
        <f t="shared" si="99"/>
        <v>Fri</v>
      </c>
      <c r="T1260" t="str">
        <f>VLOOKUP(A1260,Status!$A$2:$B$1867,2,FALSE)</f>
        <v>Completed</v>
      </c>
    </row>
    <row r="1261" spans="1:20" x14ac:dyDescent="0.3">
      <c r="A1261" s="2" t="s">
        <v>1635</v>
      </c>
      <c r="B1261" s="3">
        <v>45898.735405092593</v>
      </c>
      <c r="C1261" s="2" t="s">
        <v>227</v>
      </c>
      <c r="D1261" s="2" t="s">
        <v>180</v>
      </c>
      <c r="E1261" s="2" t="s">
        <v>28</v>
      </c>
      <c r="F1261" s="4">
        <v>15000</v>
      </c>
      <c r="G1261" s="5">
        <v>0.2</v>
      </c>
      <c r="H1261" s="6">
        <v>0</v>
      </c>
      <c r="I1261" s="7">
        <f t="shared" si="95"/>
        <v>3000</v>
      </c>
      <c r="J1261" s="7">
        <f t="shared" si="96"/>
        <v>0</v>
      </c>
      <c r="K1261" s="7">
        <f t="shared" si="97"/>
        <v>3000</v>
      </c>
      <c r="L1261" s="4">
        <v>57000</v>
      </c>
      <c r="M1261" s="7">
        <f t="shared" si="98"/>
        <v>60000</v>
      </c>
      <c r="N1261" s="2" t="s">
        <v>22</v>
      </c>
      <c r="O1261" t="s">
        <v>23</v>
      </c>
      <c r="P1261" s="2" t="s">
        <v>2367</v>
      </c>
      <c r="Q1261" s="2">
        <v>4</v>
      </c>
      <c r="R1261" s="2" t="s">
        <v>35</v>
      </c>
      <c r="S1261" t="str">
        <f t="shared" si="99"/>
        <v>Fri</v>
      </c>
      <c r="T1261" t="str">
        <f>VLOOKUP(A1261,Status!$A$2:$B$1867,2,FALSE)</f>
        <v>Completed</v>
      </c>
    </row>
    <row r="1262" spans="1:20" x14ac:dyDescent="0.3">
      <c r="A1262" s="2" t="s">
        <v>1636</v>
      </c>
      <c r="B1262" s="3">
        <v>45898.806076388893</v>
      </c>
      <c r="C1262" s="2" t="s">
        <v>1013</v>
      </c>
      <c r="D1262" s="2" t="s">
        <v>168</v>
      </c>
      <c r="E1262" s="2" t="s">
        <v>81</v>
      </c>
      <c r="F1262" s="4">
        <v>15000</v>
      </c>
      <c r="G1262" s="5">
        <v>0.6</v>
      </c>
      <c r="H1262" s="6">
        <v>0</v>
      </c>
      <c r="I1262" s="7">
        <f t="shared" si="95"/>
        <v>9000</v>
      </c>
      <c r="J1262" s="7">
        <f t="shared" si="96"/>
        <v>0</v>
      </c>
      <c r="K1262" s="7">
        <f t="shared" si="97"/>
        <v>9000</v>
      </c>
      <c r="L1262" s="4">
        <v>56000</v>
      </c>
      <c r="M1262" s="7">
        <f t="shared" si="98"/>
        <v>65000</v>
      </c>
      <c r="N1262" s="2" t="s">
        <v>22</v>
      </c>
      <c r="O1262" t="s">
        <v>23</v>
      </c>
      <c r="P1262" s="2" t="s">
        <v>2368</v>
      </c>
      <c r="Q1262" s="2">
        <v>4</v>
      </c>
      <c r="R1262" s="2" t="s">
        <v>24</v>
      </c>
      <c r="S1262" t="str">
        <f t="shared" si="99"/>
        <v>Fri</v>
      </c>
      <c r="T1262" t="str">
        <f>VLOOKUP(A1262,Status!$A$2:$B$1867,2,FALSE)</f>
        <v>Completed</v>
      </c>
    </row>
    <row r="1263" spans="1:20" x14ac:dyDescent="0.3">
      <c r="A1263" s="2" t="s">
        <v>1637</v>
      </c>
      <c r="B1263" s="3">
        <v>45898.829571759263</v>
      </c>
      <c r="C1263" s="2" t="s">
        <v>80</v>
      </c>
      <c r="D1263" s="2" t="s">
        <v>75</v>
      </c>
      <c r="E1263" s="2" t="s">
        <v>46</v>
      </c>
      <c r="F1263" s="4">
        <v>10500</v>
      </c>
      <c r="G1263" s="5">
        <v>1.3</v>
      </c>
      <c r="H1263" s="6">
        <v>0</v>
      </c>
      <c r="I1263" s="7">
        <f t="shared" si="95"/>
        <v>13650</v>
      </c>
      <c r="J1263" s="7">
        <f t="shared" si="96"/>
        <v>0</v>
      </c>
      <c r="K1263" s="7">
        <f t="shared" si="97"/>
        <v>13650</v>
      </c>
      <c r="L1263" s="4">
        <v>74000</v>
      </c>
      <c r="M1263" s="7">
        <f t="shared" si="98"/>
        <v>87650</v>
      </c>
      <c r="N1263" s="2" t="s">
        <v>59</v>
      </c>
      <c r="O1263" t="s">
        <v>70</v>
      </c>
      <c r="P1263" s="2" t="s">
        <v>2366</v>
      </c>
      <c r="Q1263" s="2">
        <v>2</v>
      </c>
      <c r="R1263" s="2" t="s">
        <v>24</v>
      </c>
      <c r="S1263" t="str">
        <f t="shared" si="99"/>
        <v>Fri</v>
      </c>
      <c r="T1263" t="str">
        <f>VLOOKUP(A1263,Status!$A$2:$B$1867,2,FALSE)</f>
        <v>Returned</v>
      </c>
    </row>
    <row r="1264" spans="1:20" x14ac:dyDescent="0.3">
      <c r="A1264" s="2" t="s">
        <v>1638</v>
      </c>
      <c r="B1264" s="3">
        <v>45899.243368055562</v>
      </c>
      <c r="C1264" s="2" t="s">
        <v>140</v>
      </c>
      <c r="D1264" s="2" t="s">
        <v>141</v>
      </c>
      <c r="E1264" s="2" t="s">
        <v>66</v>
      </c>
      <c r="F1264" s="4">
        <v>46000</v>
      </c>
      <c r="G1264" s="5">
        <v>0.5</v>
      </c>
      <c r="H1264" s="6">
        <v>0</v>
      </c>
      <c r="I1264" s="7">
        <f t="shared" si="95"/>
        <v>23000</v>
      </c>
      <c r="J1264" s="7">
        <f t="shared" si="96"/>
        <v>0</v>
      </c>
      <c r="K1264" s="7">
        <f t="shared" si="97"/>
        <v>23000</v>
      </c>
      <c r="L1264" s="4">
        <v>55000</v>
      </c>
      <c r="M1264" s="7">
        <f t="shared" si="98"/>
        <v>78000</v>
      </c>
      <c r="N1264" s="2" t="s">
        <v>22</v>
      </c>
      <c r="O1264" t="s">
        <v>70</v>
      </c>
      <c r="P1264" s="2" t="s">
        <v>2369</v>
      </c>
      <c r="Q1264" s="2">
        <v>5</v>
      </c>
      <c r="R1264" s="2" t="s">
        <v>35</v>
      </c>
      <c r="S1264" t="str">
        <f t="shared" si="99"/>
        <v>Sat</v>
      </c>
      <c r="T1264" t="str">
        <f>VLOOKUP(A1264,Status!$A$2:$B$1867,2,FALSE)</f>
        <v>Returned</v>
      </c>
    </row>
    <row r="1265" spans="1:20" x14ac:dyDescent="0.3">
      <c r="A1265" s="2" t="s">
        <v>1639</v>
      </c>
      <c r="B1265" s="3">
        <v>45899.42386574074</v>
      </c>
      <c r="C1265" s="2" t="s">
        <v>262</v>
      </c>
      <c r="D1265" s="2" t="s">
        <v>45</v>
      </c>
      <c r="E1265" s="2" t="s">
        <v>28</v>
      </c>
      <c r="F1265" s="4">
        <v>15000</v>
      </c>
      <c r="G1265" s="5">
        <v>0.2</v>
      </c>
      <c r="H1265" s="6">
        <v>0</v>
      </c>
      <c r="I1265" s="7">
        <f t="shared" si="95"/>
        <v>3000</v>
      </c>
      <c r="J1265" s="7">
        <f t="shared" si="96"/>
        <v>0</v>
      </c>
      <c r="K1265" s="7">
        <f t="shared" si="97"/>
        <v>3000</v>
      </c>
      <c r="L1265" s="4">
        <v>43000</v>
      </c>
      <c r="M1265" s="7">
        <f t="shared" si="98"/>
        <v>46000</v>
      </c>
      <c r="N1265" s="2" t="s">
        <v>29</v>
      </c>
      <c r="O1265" t="s">
        <v>70</v>
      </c>
      <c r="P1265" s="2" t="s">
        <v>2371</v>
      </c>
      <c r="Q1265" s="2">
        <v>4</v>
      </c>
      <c r="R1265" s="2" t="s">
        <v>24</v>
      </c>
      <c r="S1265" t="str">
        <f t="shared" si="99"/>
        <v>Sat</v>
      </c>
      <c r="T1265" t="str">
        <f>VLOOKUP(A1265,Status!$A$2:$B$1867,2,FALSE)</f>
        <v>Returned</v>
      </c>
    </row>
    <row r="1266" spans="1:20" x14ac:dyDescent="0.3">
      <c r="A1266" s="2" t="s">
        <v>1640</v>
      </c>
      <c r="B1266" s="3">
        <v>45899.42863425926</v>
      </c>
      <c r="C1266" s="2" t="s">
        <v>401</v>
      </c>
      <c r="D1266" s="2" t="s">
        <v>141</v>
      </c>
      <c r="E1266" s="2" t="s">
        <v>33</v>
      </c>
      <c r="F1266" s="4">
        <v>20000</v>
      </c>
      <c r="G1266" s="5">
        <v>2</v>
      </c>
      <c r="H1266" s="6">
        <v>0</v>
      </c>
      <c r="I1266" s="7">
        <f t="shared" si="95"/>
        <v>40000</v>
      </c>
      <c r="J1266" s="7">
        <f t="shared" si="96"/>
        <v>0</v>
      </c>
      <c r="K1266" s="7">
        <f t="shared" si="97"/>
        <v>40000</v>
      </c>
      <c r="L1266" s="4">
        <v>55000</v>
      </c>
      <c r="M1266" s="7">
        <f t="shared" si="98"/>
        <v>95000</v>
      </c>
      <c r="N1266" s="2" t="s">
        <v>29</v>
      </c>
      <c r="O1266" t="s">
        <v>70</v>
      </c>
      <c r="P1266" s="2" t="s">
        <v>2371</v>
      </c>
      <c r="Q1266" s="2">
        <v>3</v>
      </c>
      <c r="R1266" s="2" t="s">
        <v>24</v>
      </c>
      <c r="S1266" t="str">
        <f t="shared" si="99"/>
        <v>Sat</v>
      </c>
      <c r="T1266" t="str">
        <f>VLOOKUP(A1266,Status!$A$2:$B$1867,2,FALSE)</f>
        <v>Returned</v>
      </c>
    </row>
    <row r="1267" spans="1:20" x14ac:dyDescent="0.3">
      <c r="A1267" s="2" t="s">
        <v>1641</v>
      </c>
      <c r="B1267" s="3">
        <v>45899.495740740742</v>
      </c>
      <c r="C1267" s="2" t="s">
        <v>264</v>
      </c>
      <c r="D1267" s="2" t="s">
        <v>186</v>
      </c>
      <c r="E1267" s="2" t="s">
        <v>28</v>
      </c>
      <c r="F1267" s="4">
        <v>15000</v>
      </c>
      <c r="G1267" s="5">
        <v>0.6</v>
      </c>
      <c r="H1267" s="6">
        <v>0</v>
      </c>
      <c r="I1267" s="7">
        <f t="shared" si="95"/>
        <v>9000</v>
      </c>
      <c r="J1267" s="7">
        <f t="shared" si="96"/>
        <v>0</v>
      </c>
      <c r="K1267" s="7">
        <f t="shared" si="97"/>
        <v>9000</v>
      </c>
      <c r="L1267" s="4">
        <v>87000</v>
      </c>
      <c r="M1267" s="7">
        <f t="shared" si="98"/>
        <v>96000</v>
      </c>
      <c r="N1267" s="2" t="s">
        <v>59</v>
      </c>
      <c r="O1267" t="s">
        <v>70</v>
      </c>
      <c r="P1267" s="2" t="s">
        <v>2367</v>
      </c>
      <c r="Q1267" s="2">
        <v>2</v>
      </c>
      <c r="R1267" s="2" t="s">
        <v>24</v>
      </c>
      <c r="S1267" t="str">
        <f t="shared" si="99"/>
        <v>Sat</v>
      </c>
      <c r="T1267" t="str">
        <f>VLOOKUP(A1267,Status!$A$2:$B$1867,2,FALSE)</f>
        <v>Returned</v>
      </c>
    </row>
    <row r="1268" spans="1:20" x14ac:dyDescent="0.3">
      <c r="A1268" s="2" t="s">
        <v>1642</v>
      </c>
      <c r="B1268" s="3">
        <v>45899.535254629627</v>
      </c>
      <c r="C1268" s="2" t="s">
        <v>235</v>
      </c>
      <c r="D1268" s="2" t="s">
        <v>236</v>
      </c>
      <c r="E1268" s="2" t="s">
        <v>100</v>
      </c>
      <c r="F1268" s="4">
        <v>10000</v>
      </c>
      <c r="G1268" s="5">
        <v>0.2</v>
      </c>
      <c r="H1268" s="6">
        <v>0</v>
      </c>
      <c r="I1268" s="7">
        <f t="shared" si="95"/>
        <v>2000</v>
      </c>
      <c r="J1268" s="7">
        <f t="shared" si="96"/>
        <v>0</v>
      </c>
      <c r="K1268" s="7">
        <f t="shared" si="97"/>
        <v>2000</v>
      </c>
      <c r="L1268" s="4">
        <v>80000</v>
      </c>
      <c r="M1268" s="7">
        <f t="shared" si="98"/>
        <v>82000</v>
      </c>
      <c r="N1268" s="2" t="s">
        <v>59</v>
      </c>
      <c r="O1268" t="s">
        <v>23</v>
      </c>
      <c r="P1268" s="2" t="s">
        <v>2368</v>
      </c>
      <c r="Q1268" s="2">
        <v>3</v>
      </c>
      <c r="R1268" s="2" t="s">
        <v>35</v>
      </c>
      <c r="S1268" t="str">
        <f t="shared" si="99"/>
        <v>Sat</v>
      </c>
      <c r="T1268" t="str">
        <f>VLOOKUP(A1268,Status!$A$2:$B$1867,2,FALSE)</f>
        <v>Completed</v>
      </c>
    </row>
    <row r="1269" spans="1:20" x14ac:dyDescent="0.3">
      <c r="A1269" s="2" t="s">
        <v>1643</v>
      </c>
      <c r="B1269" s="3">
        <v>45899.582071759258</v>
      </c>
      <c r="C1269" s="2" t="s">
        <v>312</v>
      </c>
      <c r="D1269" s="2" t="s">
        <v>75</v>
      </c>
      <c r="E1269" s="2" t="s">
        <v>96</v>
      </c>
      <c r="F1269" s="4">
        <v>9500</v>
      </c>
      <c r="G1269" s="5">
        <v>1.5</v>
      </c>
      <c r="H1269" s="6">
        <v>0</v>
      </c>
      <c r="I1269" s="7">
        <f t="shared" si="95"/>
        <v>14250</v>
      </c>
      <c r="J1269" s="7">
        <f t="shared" si="96"/>
        <v>0</v>
      </c>
      <c r="K1269" s="7">
        <f t="shared" si="97"/>
        <v>14250</v>
      </c>
      <c r="L1269" s="4">
        <v>74000</v>
      </c>
      <c r="M1269" s="7">
        <f t="shared" si="98"/>
        <v>88250</v>
      </c>
      <c r="N1269" s="2" t="s">
        <v>22</v>
      </c>
      <c r="O1269" t="s">
        <v>23</v>
      </c>
      <c r="P1269" s="2" t="s">
        <v>2369</v>
      </c>
      <c r="Q1269" s="2">
        <v>4</v>
      </c>
      <c r="R1269" s="2" t="s">
        <v>24</v>
      </c>
      <c r="S1269" t="str">
        <f t="shared" si="99"/>
        <v>Sat</v>
      </c>
      <c r="T1269" t="str">
        <f>VLOOKUP(A1269,Status!$A$2:$B$1867,2,FALSE)</f>
        <v>Completed</v>
      </c>
    </row>
    <row r="1270" spans="1:20" x14ac:dyDescent="0.3">
      <c r="A1270" s="2" t="s">
        <v>1644</v>
      </c>
      <c r="B1270" s="3">
        <v>45899.608703703707</v>
      </c>
      <c r="C1270" s="2" t="s">
        <v>1645</v>
      </c>
      <c r="D1270" s="2" t="s">
        <v>69</v>
      </c>
      <c r="E1270" s="2" t="s">
        <v>144</v>
      </c>
      <c r="F1270" s="4">
        <v>10000</v>
      </c>
      <c r="G1270" s="5">
        <v>0.7</v>
      </c>
      <c r="H1270" s="6">
        <v>0</v>
      </c>
      <c r="I1270" s="7">
        <f t="shared" si="95"/>
        <v>7000</v>
      </c>
      <c r="J1270" s="7">
        <f t="shared" si="96"/>
        <v>0</v>
      </c>
      <c r="K1270" s="7">
        <f t="shared" si="97"/>
        <v>7000</v>
      </c>
      <c r="L1270" s="4">
        <v>87000</v>
      </c>
      <c r="M1270" s="7">
        <f t="shared" si="98"/>
        <v>94000</v>
      </c>
      <c r="N1270" s="2" t="s">
        <v>34</v>
      </c>
      <c r="O1270" t="s">
        <v>70</v>
      </c>
      <c r="P1270" s="2" t="s">
        <v>2369</v>
      </c>
      <c r="Q1270" s="2">
        <v>5</v>
      </c>
      <c r="R1270" s="2" t="s">
        <v>35</v>
      </c>
      <c r="S1270" t="str">
        <f t="shared" si="99"/>
        <v>Sat</v>
      </c>
      <c r="T1270" t="str">
        <f>VLOOKUP(A1270,Status!$A$2:$B$1867,2,FALSE)</f>
        <v>Returned</v>
      </c>
    </row>
    <row r="1271" spans="1:20" x14ac:dyDescent="0.3">
      <c r="A1271" s="2" t="s">
        <v>1646</v>
      </c>
      <c r="B1271" s="3">
        <v>45899.645312499997</v>
      </c>
      <c r="C1271" s="2" t="s">
        <v>420</v>
      </c>
      <c r="D1271" s="2" t="s">
        <v>168</v>
      </c>
      <c r="E1271" s="2" t="s">
        <v>191</v>
      </c>
      <c r="F1271" s="4">
        <v>15500</v>
      </c>
      <c r="G1271" s="5">
        <v>0.3</v>
      </c>
      <c r="H1271" s="6">
        <v>0</v>
      </c>
      <c r="I1271" s="7">
        <f t="shared" si="95"/>
        <v>4650</v>
      </c>
      <c r="J1271" s="7">
        <f t="shared" si="96"/>
        <v>0</v>
      </c>
      <c r="K1271" s="7">
        <f t="shared" si="97"/>
        <v>4650</v>
      </c>
      <c r="L1271" s="4">
        <v>56000</v>
      </c>
      <c r="M1271" s="7">
        <f t="shared" si="98"/>
        <v>60650</v>
      </c>
      <c r="N1271" s="2" t="s">
        <v>59</v>
      </c>
      <c r="O1271" t="s">
        <v>23</v>
      </c>
      <c r="P1271" s="2" t="s">
        <v>2366</v>
      </c>
      <c r="Q1271" s="2">
        <v>5</v>
      </c>
      <c r="R1271" s="2" t="s">
        <v>35</v>
      </c>
      <c r="S1271" t="str">
        <f t="shared" si="99"/>
        <v>Sat</v>
      </c>
      <c r="T1271" t="str">
        <f>VLOOKUP(A1271,Status!$A$2:$B$1867,2,FALSE)</f>
        <v>Completed</v>
      </c>
    </row>
    <row r="1272" spans="1:20" x14ac:dyDescent="0.3">
      <c r="A1272" s="2" t="s">
        <v>1647</v>
      </c>
      <c r="B1272" s="3">
        <v>45899.667233796303</v>
      </c>
      <c r="C1272" s="2" t="s">
        <v>374</v>
      </c>
      <c r="D1272" s="2" t="s">
        <v>115</v>
      </c>
      <c r="E1272" s="2" t="s">
        <v>42</v>
      </c>
      <c r="F1272" s="4">
        <v>40000</v>
      </c>
      <c r="G1272" s="5">
        <v>1.3</v>
      </c>
      <c r="H1272" s="6">
        <v>0</v>
      </c>
      <c r="I1272" s="7">
        <f t="shared" si="95"/>
        <v>52000</v>
      </c>
      <c r="J1272" s="7">
        <f t="shared" si="96"/>
        <v>0</v>
      </c>
      <c r="K1272" s="7">
        <f t="shared" si="97"/>
        <v>52000</v>
      </c>
      <c r="L1272" s="4">
        <v>78000</v>
      </c>
      <c r="M1272" s="7">
        <f t="shared" si="98"/>
        <v>130000</v>
      </c>
      <c r="N1272" s="2" t="s">
        <v>22</v>
      </c>
      <c r="O1272" t="s">
        <v>116</v>
      </c>
      <c r="P1272" s="2" t="s">
        <v>2368</v>
      </c>
      <c r="Q1272" s="2">
        <v>5</v>
      </c>
      <c r="R1272" s="2" t="s">
        <v>24</v>
      </c>
      <c r="S1272" t="str">
        <f t="shared" si="99"/>
        <v>Sat</v>
      </c>
      <c r="T1272" t="str">
        <f>VLOOKUP(A1272,Status!$A$2:$B$1867,2,FALSE)</f>
        <v>Cancelled</v>
      </c>
    </row>
    <row r="1273" spans="1:20" x14ac:dyDescent="0.3">
      <c r="A1273" s="2" t="s">
        <v>1648</v>
      </c>
      <c r="B1273" s="3">
        <v>45899.670023148137</v>
      </c>
      <c r="C1273" s="2" t="s">
        <v>121</v>
      </c>
      <c r="D1273" s="2" t="s">
        <v>95</v>
      </c>
      <c r="E1273" s="2" t="s">
        <v>54</v>
      </c>
      <c r="F1273" s="4">
        <v>14000</v>
      </c>
      <c r="G1273" s="5">
        <v>0.8</v>
      </c>
      <c r="H1273" s="6">
        <v>0</v>
      </c>
      <c r="I1273" s="7">
        <f t="shared" si="95"/>
        <v>11200</v>
      </c>
      <c r="J1273" s="7">
        <f t="shared" si="96"/>
        <v>0</v>
      </c>
      <c r="K1273" s="7">
        <f t="shared" si="97"/>
        <v>11200</v>
      </c>
      <c r="L1273" s="4">
        <v>85000</v>
      </c>
      <c r="M1273" s="7">
        <f t="shared" si="98"/>
        <v>96200</v>
      </c>
      <c r="N1273" s="2" t="s">
        <v>34</v>
      </c>
      <c r="O1273" t="s">
        <v>23</v>
      </c>
      <c r="P1273" s="2" t="s">
        <v>2369</v>
      </c>
      <c r="Q1273" s="2">
        <v>2</v>
      </c>
      <c r="R1273" s="2" t="s">
        <v>35</v>
      </c>
      <c r="S1273" t="str">
        <f t="shared" si="99"/>
        <v>Sat</v>
      </c>
      <c r="T1273" t="str">
        <f>VLOOKUP(A1273,Status!$A$2:$B$1867,2,FALSE)</f>
        <v>Completed</v>
      </c>
    </row>
    <row r="1274" spans="1:20" x14ac:dyDescent="0.3">
      <c r="A1274" s="2" t="s">
        <v>1649</v>
      </c>
      <c r="B1274" s="3">
        <v>45899.726863425924</v>
      </c>
      <c r="C1274" s="2" t="s">
        <v>1016</v>
      </c>
      <c r="D1274" s="2" t="s">
        <v>112</v>
      </c>
      <c r="E1274" s="2" t="s">
        <v>33</v>
      </c>
      <c r="F1274" s="4">
        <v>20000</v>
      </c>
      <c r="G1274" s="5">
        <v>1.3</v>
      </c>
      <c r="H1274" s="6">
        <v>0</v>
      </c>
      <c r="I1274" s="7">
        <f t="shared" si="95"/>
        <v>26000</v>
      </c>
      <c r="J1274" s="7">
        <f t="shared" si="96"/>
        <v>0</v>
      </c>
      <c r="K1274" s="7">
        <f t="shared" si="97"/>
        <v>26000</v>
      </c>
      <c r="L1274" s="4">
        <v>0</v>
      </c>
      <c r="M1274" s="7">
        <f t="shared" si="98"/>
        <v>26000</v>
      </c>
      <c r="N1274" s="2" t="s">
        <v>59</v>
      </c>
      <c r="O1274" t="s">
        <v>70</v>
      </c>
      <c r="P1274" s="2" t="s">
        <v>2366</v>
      </c>
      <c r="Q1274" s="2">
        <v>2</v>
      </c>
      <c r="R1274" s="2" t="s">
        <v>24</v>
      </c>
      <c r="S1274" t="str">
        <f t="shared" si="99"/>
        <v>Sat</v>
      </c>
      <c r="T1274" t="str">
        <f>VLOOKUP(A1274,Status!$A$2:$B$1867,2,FALSE)</f>
        <v>Returned</v>
      </c>
    </row>
    <row r="1275" spans="1:20" x14ac:dyDescent="0.3">
      <c r="A1275" s="2" t="s">
        <v>1649</v>
      </c>
      <c r="B1275" s="3">
        <v>45899.726863425924</v>
      </c>
      <c r="C1275" s="2" t="s">
        <v>1016</v>
      </c>
      <c r="D1275" s="2" t="s">
        <v>112</v>
      </c>
      <c r="E1275" s="2" t="s">
        <v>103</v>
      </c>
      <c r="F1275" s="4">
        <v>55000</v>
      </c>
      <c r="G1275" s="5">
        <v>1.1000000000000001</v>
      </c>
      <c r="H1275" s="6">
        <v>0</v>
      </c>
      <c r="I1275" s="7">
        <f t="shared" si="95"/>
        <v>60500.000000000007</v>
      </c>
      <c r="J1275" s="7">
        <f t="shared" si="96"/>
        <v>0</v>
      </c>
      <c r="K1275" s="7">
        <f t="shared" si="97"/>
        <v>60500.000000000007</v>
      </c>
      <c r="L1275" s="4">
        <v>0</v>
      </c>
      <c r="M1275" s="7">
        <f t="shared" si="98"/>
        <v>60500.000000000007</v>
      </c>
      <c r="N1275" s="2" t="s">
        <v>59</v>
      </c>
      <c r="O1275" t="s">
        <v>70</v>
      </c>
      <c r="P1275" s="2" t="s">
        <v>2366</v>
      </c>
      <c r="Q1275" s="2">
        <v>2</v>
      </c>
      <c r="R1275" s="2" t="s">
        <v>24</v>
      </c>
      <c r="S1275" t="str">
        <f t="shared" si="99"/>
        <v>Sat</v>
      </c>
      <c r="T1275" t="str">
        <f>VLOOKUP(A1275,Status!$A$2:$B$1867,2,FALSE)</f>
        <v>Returned</v>
      </c>
    </row>
    <row r="1276" spans="1:20" x14ac:dyDescent="0.3">
      <c r="A1276" s="2" t="s">
        <v>1650</v>
      </c>
      <c r="B1276" s="3">
        <v>45899.735011574077</v>
      </c>
      <c r="C1276" s="2" t="s">
        <v>464</v>
      </c>
      <c r="D1276" s="2" t="s">
        <v>115</v>
      </c>
      <c r="E1276" s="2" t="s">
        <v>76</v>
      </c>
      <c r="F1276" s="4">
        <v>45000</v>
      </c>
      <c r="G1276" s="5">
        <v>1</v>
      </c>
      <c r="H1276" s="6">
        <v>0</v>
      </c>
      <c r="I1276" s="7">
        <f t="shared" si="95"/>
        <v>45000</v>
      </c>
      <c r="J1276" s="7">
        <f t="shared" si="96"/>
        <v>0</v>
      </c>
      <c r="K1276" s="7">
        <f t="shared" si="97"/>
        <v>45000</v>
      </c>
      <c r="L1276" s="4">
        <v>78000</v>
      </c>
      <c r="M1276" s="7">
        <f t="shared" si="98"/>
        <v>123000</v>
      </c>
      <c r="N1276" s="2" t="s">
        <v>59</v>
      </c>
      <c r="O1276" t="s">
        <v>23</v>
      </c>
      <c r="P1276" s="2" t="s">
        <v>2369</v>
      </c>
      <c r="Q1276" s="2">
        <v>1</v>
      </c>
      <c r="R1276" s="2" t="s">
        <v>24</v>
      </c>
      <c r="S1276" t="str">
        <f t="shared" si="99"/>
        <v>Sat</v>
      </c>
      <c r="T1276" t="str">
        <f>VLOOKUP(A1276,Status!$A$2:$B$1867,2,FALSE)</f>
        <v>Completed</v>
      </c>
    </row>
    <row r="1277" spans="1:20" x14ac:dyDescent="0.3">
      <c r="A1277" s="2" t="s">
        <v>1651</v>
      </c>
      <c r="B1277" s="3">
        <v>45899.824097222219</v>
      </c>
      <c r="C1277" s="2" t="s">
        <v>1284</v>
      </c>
      <c r="D1277" s="2" t="s">
        <v>41</v>
      </c>
      <c r="E1277" s="2" t="s">
        <v>21</v>
      </c>
      <c r="F1277" s="4">
        <v>10000</v>
      </c>
      <c r="G1277" s="5">
        <v>3.1</v>
      </c>
      <c r="H1277" s="6">
        <v>0</v>
      </c>
      <c r="I1277" s="7">
        <f t="shared" si="95"/>
        <v>31000</v>
      </c>
      <c r="J1277" s="7">
        <f t="shared" si="96"/>
        <v>0</v>
      </c>
      <c r="K1277" s="7">
        <f t="shared" si="97"/>
        <v>31000</v>
      </c>
      <c r="L1277" s="4">
        <v>93000</v>
      </c>
      <c r="M1277" s="7">
        <f t="shared" si="98"/>
        <v>124000</v>
      </c>
      <c r="N1277" s="2" t="s">
        <v>29</v>
      </c>
      <c r="O1277" t="s">
        <v>23</v>
      </c>
      <c r="P1277" s="2" t="s">
        <v>2369</v>
      </c>
      <c r="Q1277" s="2">
        <v>5</v>
      </c>
      <c r="R1277" s="2" t="s">
        <v>24</v>
      </c>
      <c r="S1277" t="str">
        <f t="shared" si="99"/>
        <v>Sat</v>
      </c>
      <c r="T1277" t="str">
        <f>VLOOKUP(A1277,Status!$A$2:$B$1867,2,FALSE)</f>
        <v>Completed</v>
      </c>
    </row>
    <row r="1278" spans="1:20" x14ac:dyDescent="0.3">
      <c r="A1278" s="2" t="s">
        <v>1652</v>
      </c>
      <c r="B1278" s="3">
        <v>45899.894814814812</v>
      </c>
      <c r="C1278" s="2" t="s">
        <v>298</v>
      </c>
      <c r="D1278" s="2" t="s">
        <v>65</v>
      </c>
      <c r="E1278" s="2" t="s">
        <v>36</v>
      </c>
      <c r="F1278" s="4">
        <v>13500</v>
      </c>
      <c r="G1278" s="5">
        <v>2.8</v>
      </c>
      <c r="H1278" s="6">
        <v>0</v>
      </c>
      <c r="I1278" s="7">
        <f t="shared" si="95"/>
        <v>37800</v>
      </c>
      <c r="J1278" s="7">
        <f t="shared" si="96"/>
        <v>0</v>
      </c>
      <c r="K1278" s="7">
        <f t="shared" si="97"/>
        <v>37800</v>
      </c>
      <c r="L1278" s="4">
        <v>89000</v>
      </c>
      <c r="M1278" s="7">
        <f t="shared" si="98"/>
        <v>126800</v>
      </c>
      <c r="N1278" s="2" t="s">
        <v>29</v>
      </c>
      <c r="O1278" t="s">
        <v>70</v>
      </c>
      <c r="P1278" s="2" t="s">
        <v>2366</v>
      </c>
      <c r="Q1278" s="2">
        <v>4</v>
      </c>
      <c r="R1278" s="2" t="s">
        <v>24</v>
      </c>
      <c r="S1278" t="str">
        <f t="shared" si="99"/>
        <v>Sat</v>
      </c>
      <c r="T1278" t="str">
        <f>VLOOKUP(A1278,Status!$A$2:$B$1867,2,FALSE)</f>
        <v>Returned</v>
      </c>
    </row>
    <row r="1279" spans="1:20" x14ac:dyDescent="0.3">
      <c r="A1279" s="2" t="s">
        <v>1653</v>
      </c>
      <c r="B1279" s="3">
        <v>45900.405706018522</v>
      </c>
      <c r="C1279" s="2" t="s">
        <v>645</v>
      </c>
      <c r="D1279" s="2" t="s">
        <v>366</v>
      </c>
      <c r="E1279" s="2" t="s">
        <v>28</v>
      </c>
      <c r="F1279" s="4">
        <v>15000</v>
      </c>
      <c r="G1279" s="5">
        <v>0.6</v>
      </c>
      <c r="H1279" s="6">
        <v>0</v>
      </c>
      <c r="I1279" s="7">
        <f t="shared" si="95"/>
        <v>9000</v>
      </c>
      <c r="J1279" s="7">
        <f t="shared" si="96"/>
        <v>0</v>
      </c>
      <c r="K1279" s="7">
        <f t="shared" si="97"/>
        <v>9000</v>
      </c>
      <c r="L1279" s="4">
        <v>21000</v>
      </c>
      <c r="M1279" s="7">
        <f t="shared" si="98"/>
        <v>30000</v>
      </c>
      <c r="N1279" s="2" t="s">
        <v>59</v>
      </c>
      <c r="O1279" t="s">
        <v>70</v>
      </c>
      <c r="P1279" s="2" t="s">
        <v>2371</v>
      </c>
      <c r="Q1279" s="2">
        <v>5</v>
      </c>
      <c r="R1279" s="2" t="s">
        <v>24</v>
      </c>
      <c r="S1279" t="str">
        <f t="shared" si="99"/>
        <v>Sun</v>
      </c>
      <c r="T1279" t="str">
        <f>VLOOKUP(A1279,Status!$A$2:$B$1867,2,FALSE)</f>
        <v>Returned</v>
      </c>
    </row>
    <row r="1280" spans="1:20" x14ac:dyDescent="0.3">
      <c r="A1280" s="2" t="s">
        <v>1654</v>
      </c>
      <c r="B1280" s="3">
        <v>45900.433263888888</v>
      </c>
      <c r="C1280" s="2" t="s">
        <v>470</v>
      </c>
      <c r="D1280" s="2" t="s">
        <v>99</v>
      </c>
      <c r="E1280" s="2" t="s">
        <v>36</v>
      </c>
      <c r="F1280" s="4">
        <v>13500</v>
      </c>
      <c r="G1280" s="5">
        <v>2.1</v>
      </c>
      <c r="H1280" s="6">
        <v>0</v>
      </c>
      <c r="I1280" s="7">
        <f t="shared" si="95"/>
        <v>28350</v>
      </c>
      <c r="J1280" s="7">
        <f t="shared" si="96"/>
        <v>0</v>
      </c>
      <c r="K1280" s="7">
        <f t="shared" si="97"/>
        <v>28350</v>
      </c>
      <c r="L1280" s="4">
        <v>97000</v>
      </c>
      <c r="M1280" s="7">
        <f t="shared" si="98"/>
        <v>125350</v>
      </c>
      <c r="N1280" s="2" t="s">
        <v>22</v>
      </c>
      <c r="O1280" t="s">
        <v>23</v>
      </c>
      <c r="P1280" s="2" t="s">
        <v>2368</v>
      </c>
      <c r="Q1280" s="2">
        <v>2</v>
      </c>
      <c r="R1280" s="2" t="s">
        <v>35</v>
      </c>
      <c r="S1280" t="str">
        <f t="shared" si="99"/>
        <v>Sun</v>
      </c>
      <c r="T1280" t="str">
        <f>VLOOKUP(A1280,Status!$A$2:$B$1867,2,FALSE)</f>
        <v>Completed</v>
      </c>
    </row>
    <row r="1281" spans="1:20" x14ac:dyDescent="0.3">
      <c r="A1281" s="2" t="s">
        <v>1655</v>
      </c>
      <c r="B1281" s="3">
        <v>45900.477337962962</v>
      </c>
      <c r="C1281" s="2" t="s">
        <v>286</v>
      </c>
      <c r="D1281" s="2" t="s">
        <v>287</v>
      </c>
      <c r="E1281" s="2" t="s">
        <v>76</v>
      </c>
      <c r="F1281" s="4">
        <v>45000</v>
      </c>
      <c r="G1281" s="5">
        <v>0.8</v>
      </c>
      <c r="H1281" s="6">
        <v>0</v>
      </c>
      <c r="I1281" s="7">
        <f t="shared" si="95"/>
        <v>36000</v>
      </c>
      <c r="J1281" s="7">
        <f t="shared" si="96"/>
        <v>0</v>
      </c>
      <c r="K1281" s="7">
        <f t="shared" si="97"/>
        <v>36000</v>
      </c>
      <c r="L1281" s="4">
        <v>79000</v>
      </c>
      <c r="M1281" s="7">
        <f t="shared" si="98"/>
        <v>115000</v>
      </c>
      <c r="N1281" s="2" t="s">
        <v>59</v>
      </c>
      <c r="O1281" t="s">
        <v>23</v>
      </c>
      <c r="P1281" s="2" t="s">
        <v>2368</v>
      </c>
      <c r="Q1281" s="2">
        <v>4</v>
      </c>
      <c r="R1281" s="2" t="s">
        <v>24</v>
      </c>
      <c r="S1281" t="str">
        <f t="shared" si="99"/>
        <v>Sun</v>
      </c>
      <c r="T1281" t="str">
        <f>VLOOKUP(A1281,Status!$A$2:$B$1867,2,FALSE)</f>
        <v>Completed</v>
      </c>
    </row>
    <row r="1282" spans="1:20" x14ac:dyDescent="0.3">
      <c r="A1282" s="2" t="s">
        <v>1655</v>
      </c>
      <c r="B1282" s="3">
        <v>45900.477337962962</v>
      </c>
      <c r="C1282" s="2" t="s">
        <v>286</v>
      </c>
      <c r="D1282" s="2" t="s">
        <v>287</v>
      </c>
      <c r="E1282" s="2" t="s">
        <v>42</v>
      </c>
      <c r="F1282" s="4">
        <v>40000</v>
      </c>
      <c r="G1282" s="5">
        <v>0.9</v>
      </c>
      <c r="H1282" s="6">
        <v>0</v>
      </c>
      <c r="I1282" s="7">
        <f t="shared" si="95"/>
        <v>36000</v>
      </c>
      <c r="J1282" s="7">
        <f t="shared" si="96"/>
        <v>0</v>
      </c>
      <c r="K1282" s="7">
        <f t="shared" si="97"/>
        <v>36000</v>
      </c>
      <c r="L1282" s="4">
        <v>0</v>
      </c>
      <c r="M1282" s="7">
        <f t="shared" si="98"/>
        <v>36000</v>
      </c>
      <c r="N1282" s="2" t="s">
        <v>59</v>
      </c>
      <c r="O1282" t="s">
        <v>23</v>
      </c>
      <c r="P1282" s="2" t="s">
        <v>2368</v>
      </c>
      <c r="Q1282" s="2">
        <v>4</v>
      </c>
      <c r="R1282" s="2" t="s">
        <v>24</v>
      </c>
      <c r="S1282" t="str">
        <f t="shared" si="99"/>
        <v>Sun</v>
      </c>
      <c r="T1282" t="str">
        <f>VLOOKUP(A1282,Status!$A$2:$B$1867,2,FALSE)</f>
        <v>Completed</v>
      </c>
    </row>
    <row r="1283" spans="1:20" x14ac:dyDescent="0.3">
      <c r="A1283" s="2" t="s">
        <v>1656</v>
      </c>
      <c r="B1283" s="3">
        <v>45900.503877314812</v>
      </c>
      <c r="C1283" s="2" t="s">
        <v>1657</v>
      </c>
      <c r="D1283" s="2" t="s">
        <v>287</v>
      </c>
      <c r="E1283" s="2" t="s">
        <v>58</v>
      </c>
      <c r="F1283" s="4">
        <v>17500</v>
      </c>
      <c r="G1283" s="5">
        <v>2.5</v>
      </c>
      <c r="H1283" s="6">
        <v>0</v>
      </c>
      <c r="I1283" s="7">
        <f t="shared" si="95"/>
        <v>43750</v>
      </c>
      <c r="J1283" s="7">
        <f t="shared" si="96"/>
        <v>0</v>
      </c>
      <c r="K1283" s="7">
        <f t="shared" si="97"/>
        <v>43750</v>
      </c>
      <c r="L1283" s="4">
        <v>79000</v>
      </c>
      <c r="M1283" s="7">
        <f t="shared" si="98"/>
        <v>122750</v>
      </c>
      <c r="N1283" s="2" t="s">
        <v>59</v>
      </c>
      <c r="O1283" t="s">
        <v>23</v>
      </c>
      <c r="P1283" s="2" t="s">
        <v>2369</v>
      </c>
      <c r="Q1283" s="2">
        <v>2</v>
      </c>
      <c r="R1283" s="2" t="s">
        <v>35</v>
      </c>
      <c r="S1283" t="str">
        <f t="shared" si="99"/>
        <v>Sun</v>
      </c>
      <c r="T1283" t="str">
        <f>VLOOKUP(A1283,Status!$A$2:$B$1867,2,FALSE)</f>
        <v>Completed</v>
      </c>
    </row>
    <row r="1284" spans="1:20" x14ac:dyDescent="0.3">
      <c r="A1284" s="2" t="s">
        <v>1658</v>
      </c>
      <c r="B1284" s="3">
        <v>45900.562476851846</v>
      </c>
      <c r="C1284" s="2" t="s">
        <v>1357</v>
      </c>
      <c r="D1284" s="2" t="s">
        <v>119</v>
      </c>
      <c r="E1284" s="2" t="s">
        <v>81</v>
      </c>
      <c r="F1284" s="4">
        <v>15000</v>
      </c>
      <c r="G1284" s="5">
        <v>2.8</v>
      </c>
      <c r="H1284" s="6">
        <v>0</v>
      </c>
      <c r="I1284" s="7">
        <f t="shared" ref="I1284:I1347" si="100">F1284*G1284</f>
        <v>42000</v>
      </c>
      <c r="J1284" s="7">
        <f t="shared" ref="J1284:J1347" si="101">I1284*(H1284/100)</f>
        <v>0</v>
      </c>
      <c r="K1284" s="7">
        <f t="shared" ref="K1284:K1347" si="102">I1284-J1284</f>
        <v>42000</v>
      </c>
      <c r="L1284" s="4">
        <v>84000</v>
      </c>
      <c r="M1284" s="7">
        <f t="shared" ref="M1284:M1347" si="103">K1284+L1284</f>
        <v>126000</v>
      </c>
      <c r="N1284" s="2" t="s">
        <v>29</v>
      </c>
      <c r="O1284" t="s">
        <v>23</v>
      </c>
      <c r="P1284" s="2" t="s">
        <v>2367</v>
      </c>
      <c r="Q1284" s="2">
        <v>4</v>
      </c>
      <c r="R1284" s="2" t="s">
        <v>24</v>
      </c>
      <c r="S1284" t="str">
        <f t="shared" si="99"/>
        <v>Sun</v>
      </c>
      <c r="T1284" t="str">
        <f>VLOOKUP(A1284,Status!$A$2:$B$1867,2,FALSE)</f>
        <v>Completed</v>
      </c>
    </row>
    <row r="1285" spans="1:20" x14ac:dyDescent="0.3">
      <c r="A1285" s="2" t="s">
        <v>1659</v>
      </c>
      <c r="B1285" s="3">
        <v>45900.664155092592</v>
      </c>
      <c r="C1285" s="2" t="s">
        <v>437</v>
      </c>
      <c r="D1285" s="2" t="s">
        <v>287</v>
      </c>
      <c r="E1285" s="2" t="s">
        <v>33</v>
      </c>
      <c r="F1285" s="4">
        <v>20000</v>
      </c>
      <c r="G1285" s="5">
        <v>1.8</v>
      </c>
      <c r="H1285" s="6">
        <v>0</v>
      </c>
      <c r="I1285" s="7">
        <f t="shared" si="100"/>
        <v>36000</v>
      </c>
      <c r="J1285" s="7">
        <f t="shared" si="101"/>
        <v>0</v>
      </c>
      <c r="K1285" s="7">
        <f t="shared" si="102"/>
        <v>36000</v>
      </c>
      <c r="L1285" s="4">
        <v>79000</v>
      </c>
      <c r="M1285" s="7">
        <f t="shared" si="103"/>
        <v>115000</v>
      </c>
      <c r="N1285" s="2" t="s">
        <v>29</v>
      </c>
      <c r="O1285" t="s">
        <v>23</v>
      </c>
      <c r="P1285" s="2" t="s">
        <v>2367</v>
      </c>
      <c r="Q1285" s="2">
        <v>3</v>
      </c>
      <c r="R1285" s="2" t="s">
        <v>35</v>
      </c>
      <c r="S1285" t="str">
        <f t="shared" ref="S1285:S1348" si="104">TEXT(B1285,"DDD")</f>
        <v>Sun</v>
      </c>
      <c r="T1285" t="str">
        <f>VLOOKUP(A1285,Status!$A$2:$B$1867,2,FALSE)</f>
        <v>Completed</v>
      </c>
    </row>
    <row r="1286" spans="1:20" x14ac:dyDescent="0.3">
      <c r="A1286" s="2" t="s">
        <v>1660</v>
      </c>
      <c r="B1286" s="3">
        <v>45900.684502314813</v>
      </c>
      <c r="C1286" s="2" t="s">
        <v>516</v>
      </c>
      <c r="D1286" s="2" t="s">
        <v>88</v>
      </c>
      <c r="E1286" s="2" t="s">
        <v>76</v>
      </c>
      <c r="F1286" s="4">
        <v>45000</v>
      </c>
      <c r="G1286" s="5">
        <v>0.5</v>
      </c>
      <c r="H1286" s="6">
        <v>0</v>
      </c>
      <c r="I1286" s="7">
        <f t="shared" si="100"/>
        <v>22500</v>
      </c>
      <c r="J1286" s="7">
        <f t="shared" si="101"/>
        <v>0</v>
      </c>
      <c r="K1286" s="7">
        <f t="shared" si="102"/>
        <v>22500</v>
      </c>
      <c r="L1286" s="4">
        <v>49000</v>
      </c>
      <c r="M1286" s="7">
        <f t="shared" si="103"/>
        <v>71500</v>
      </c>
      <c r="N1286" s="2" t="s">
        <v>22</v>
      </c>
      <c r="O1286" t="s">
        <v>23</v>
      </c>
      <c r="P1286" s="2" t="s">
        <v>2366</v>
      </c>
      <c r="Q1286" s="2">
        <v>4</v>
      </c>
      <c r="R1286" s="2" t="s">
        <v>24</v>
      </c>
      <c r="S1286" t="str">
        <f t="shared" si="104"/>
        <v>Sun</v>
      </c>
      <c r="T1286" t="str">
        <f>VLOOKUP(A1286,Status!$A$2:$B$1867,2,FALSE)</f>
        <v>Completed</v>
      </c>
    </row>
    <row r="1287" spans="1:20" x14ac:dyDescent="0.3">
      <c r="A1287" s="2" t="s">
        <v>1661</v>
      </c>
      <c r="B1287" s="3">
        <v>45900.701782407406</v>
      </c>
      <c r="C1287" s="2" t="s">
        <v>378</v>
      </c>
      <c r="D1287" s="2" t="s">
        <v>45</v>
      </c>
      <c r="E1287" s="2" t="s">
        <v>183</v>
      </c>
      <c r="F1287" s="4">
        <v>11000</v>
      </c>
      <c r="G1287" s="5">
        <v>0.9</v>
      </c>
      <c r="H1287" s="6">
        <v>0</v>
      </c>
      <c r="I1287" s="7">
        <f t="shared" si="100"/>
        <v>9900</v>
      </c>
      <c r="J1287" s="7">
        <f t="shared" si="101"/>
        <v>0</v>
      </c>
      <c r="K1287" s="7">
        <f t="shared" si="102"/>
        <v>9900</v>
      </c>
      <c r="L1287" s="4">
        <v>43000</v>
      </c>
      <c r="M1287" s="7">
        <f t="shared" si="103"/>
        <v>52900</v>
      </c>
      <c r="N1287" s="2" t="s">
        <v>34</v>
      </c>
      <c r="O1287" t="s">
        <v>116</v>
      </c>
      <c r="P1287" s="2" t="s">
        <v>2367</v>
      </c>
      <c r="Q1287" s="2">
        <v>5</v>
      </c>
      <c r="R1287" s="2" t="s">
        <v>35</v>
      </c>
      <c r="S1287" t="str">
        <f t="shared" si="104"/>
        <v>Sun</v>
      </c>
      <c r="T1287" t="str">
        <f>VLOOKUP(A1287,Status!$A$2:$B$1867,2,FALSE)</f>
        <v>Cancelled</v>
      </c>
    </row>
    <row r="1288" spans="1:20" x14ac:dyDescent="0.3">
      <c r="A1288" s="2" t="s">
        <v>1662</v>
      </c>
      <c r="B1288" s="3">
        <v>45900.763460648152</v>
      </c>
      <c r="C1288" s="2" t="s">
        <v>1314</v>
      </c>
      <c r="D1288" s="2" t="s">
        <v>69</v>
      </c>
      <c r="E1288" s="2" t="s">
        <v>66</v>
      </c>
      <c r="F1288" s="4">
        <v>46000</v>
      </c>
      <c r="G1288" s="5">
        <v>1</v>
      </c>
      <c r="H1288" s="6">
        <v>0</v>
      </c>
      <c r="I1288" s="7">
        <f t="shared" si="100"/>
        <v>46000</v>
      </c>
      <c r="J1288" s="7">
        <f t="shared" si="101"/>
        <v>0</v>
      </c>
      <c r="K1288" s="7">
        <f t="shared" si="102"/>
        <v>46000</v>
      </c>
      <c r="L1288" s="4">
        <v>87000</v>
      </c>
      <c r="M1288" s="7">
        <f t="shared" si="103"/>
        <v>133000</v>
      </c>
      <c r="N1288" s="2" t="s">
        <v>22</v>
      </c>
      <c r="O1288" t="s">
        <v>23</v>
      </c>
      <c r="P1288" s="2" t="s">
        <v>2369</v>
      </c>
      <c r="Q1288" s="2">
        <v>3</v>
      </c>
      <c r="R1288" s="2" t="s">
        <v>24</v>
      </c>
      <c r="S1288" t="str">
        <f t="shared" si="104"/>
        <v>Sun</v>
      </c>
      <c r="T1288" t="str">
        <f>VLOOKUP(A1288,Status!$A$2:$B$1867,2,FALSE)</f>
        <v>Completed</v>
      </c>
    </row>
    <row r="1289" spans="1:20" x14ac:dyDescent="0.3">
      <c r="A1289" s="2" t="s">
        <v>1663</v>
      </c>
      <c r="B1289" s="3">
        <v>45900.952800925923</v>
      </c>
      <c r="C1289" s="2" t="s">
        <v>567</v>
      </c>
      <c r="D1289" s="2" t="s">
        <v>53</v>
      </c>
      <c r="E1289" s="2" t="s">
        <v>42</v>
      </c>
      <c r="F1289" s="4">
        <v>40000</v>
      </c>
      <c r="G1289" s="5">
        <v>1</v>
      </c>
      <c r="H1289" s="6">
        <v>0</v>
      </c>
      <c r="I1289" s="7">
        <f t="shared" si="100"/>
        <v>40000</v>
      </c>
      <c r="J1289" s="7">
        <f t="shared" si="101"/>
        <v>0</v>
      </c>
      <c r="K1289" s="7">
        <f t="shared" si="102"/>
        <v>40000</v>
      </c>
      <c r="L1289" s="4">
        <v>80000</v>
      </c>
      <c r="M1289" s="7">
        <f t="shared" si="103"/>
        <v>120000</v>
      </c>
      <c r="N1289" s="2" t="s">
        <v>59</v>
      </c>
      <c r="O1289" t="s">
        <v>23</v>
      </c>
      <c r="P1289" s="2" t="s">
        <v>2366</v>
      </c>
      <c r="Q1289" s="2">
        <v>5</v>
      </c>
      <c r="R1289" s="2" t="s">
        <v>35</v>
      </c>
      <c r="S1289" t="str">
        <f t="shared" si="104"/>
        <v>Sun</v>
      </c>
      <c r="T1289" t="str">
        <f>VLOOKUP(A1289,Status!$A$2:$B$1867,2,FALSE)</f>
        <v>Completed</v>
      </c>
    </row>
    <row r="1290" spans="1:20" x14ac:dyDescent="0.3">
      <c r="A1290" s="2" t="s">
        <v>1664</v>
      </c>
      <c r="B1290" s="3">
        <v>45901.19159722222</v>
      </c>
      <c r="C1290" s="2" t="s">
        <v>121</v>
      </c>
      <c r="D1290" s="2" t="s">
        <v>95</v>
      </c>
      <c r="E1290" s="2" t="s">
        <v>50</v>
      </c>
      <c r="F1290" s="4">
        <v>26000</v>
      </c>
      <c r="G1290" s="5">
        <v>0.4</v>
      </c>
      <c r="H1290" s="6">
        <v>0</v>
      </c>
      <c r="I1290" s="7">
        <f t="shared" si="100"/>
        <v>10400</v>
      </c>
      <c r="J1290" s="7">
        <f t="shared" si="101"/>
        <v>0</v>
      </c>
      <c r="K1290" s="7">
        <f t="shared" si="102"/>
        <v>10400</v>
      </c>
      <c r="L1290" s="4">
        <v>85000</v>
      </c>
      <c r="M1290" s="7">
        <f t="shared" si="103"/>
        <v>95400</v>
      </c>
      <c r="N1290" s="2" t="s">
        <v>34</v>
      </c>
      <c r="O1290" t="s">
        <v>23</v>
      </c>
      <c r="P1290" s="2" t="s">
        <v>2369</v>
      </c>
      <c r="Q1290" s="2">
        <v>3</v>
      </c>
      <c r="R1290" s="2" t="s">
        <v>35</v>
      </c>
      <c r="S1290" t="str">
        <f t="shared" si="104"/>
        <v>Mon</v>
      </c>
      <c r="T1290" t="str">
        <f>VLOOKUP(A1290,Status!$A$2:$B$1867,2,FALSE)</f>
        <v>Completed</v>
      </c>
    </row>
    <row r="1291" spans="1:20" x14ac:dyDescent="0.3">
      <c r="A1291" s="2" t="s">
        <v>1665</v>
      </c>
      <c r="B1291" s="3">
        <v>45901.554189814808</v>
      </c>
      <c r="C1291" s="2" t="s">
        <v>182</v>
      </c>
      <c r="D1291" s="2" t="s">
        <v>99</v>
      </c>
      <c r="E1291" s="2" t="s">
        <v>50</v>
      </c>
      <c r="F1291" s="4">
        <v>26000</v>
      </c>
      <c r="G1291" s="5">
        <v>2.2000000000000002</v>
      </c>
      <c r="H1291" s="6">
        <v>0</v>
      </c>
      <c r="I1291" s="7">
        <f t="shared" si="100"/>
        <v>57200.000000000007</v>
      </c>
      <c r="J1291" s="7">
        <f t="shared" si="101"/>
        <v>0</v>
      </c>
      <c r="K1291" s="7">
        <f t="shared" si="102"/>
        <v>57200.000000000007</v>
      </c>
      <c r="L1291" s="4">
        <v>97000</v>
      </c>
      <c r="M1291" s="7">
        <f t="shared" si="103"/>
        <v>154200</v>
      </c>
      <c r="N1291" s="2" t="s">
        <v>59</v>
      </c>
      <c r="O1291" t="s">
        <v>23</v>
      </c>
      <c r="P1291" s="2" t="s">
        <v>2366</v>
      </c>
      <c r="Q1291" s="2">
        <v>3</v>
      </c>
      <c r="R1291" s="2" t="s">
        <v>24</v>
      </c>
      <c r="S1291" t="str">
        <f t="shared" si="104"/>
        <v>Mon</v>
      </c>
      <c r="T1291" t="str">
        <f>VLOOKUP(A1291,Status!$A$2:$B$1867,2,FALSE)</f>
        <v>Completed</v>
      </c>
    </row>
    <row r="1292" spans="1:20" x14ac:dyDescent="0.3">
      <c r="A1292" s="2" t="s">
        <v>1666</v>
      </c>
      <c r="B1292" s="3">
        <v>45902.336111111108</v>
      </c>
      <c r="C1292" s="2" t="s">
        <v>580</v>
      </c>
      <c r="D1292" s="2" t="s">
        <v>253</v>
      </c>
      <c r="E1292" s="2" t="s">
        <v>162</v>
      </c>
      <c r="F1292" s="4">
        <v>115000</v>
      </c>
      <c r="G1292" s="5">
        <v>1.4</v>
      </c>
      <c r="H1292" s="6">
        <v>0</v>
      </c>
      <c r="I1292" s="7">
        <f t="shared" si="100"/>
        <v>161000</v>
      </c>
      <c r="J1292" s="7">
        <f t="shared" si="101"/>
        <v>0</v>
      </c>
      <c r="K1292" s="7">
        <f t="shared" si="102"/>
        <v>161000</v>
      </c>
      <c r="L1292" s="4">
        <v>18000</v>
      </c>
      <c r="M1292" s="7">
        <f t="shared" si="103"/>
        <v>179000</v>
      </c>
      <c r="N1292" s="2" t="s">
        <v>22</v>
      </c>
      <c r="O1292" t="s">
        <v>23</v>
      </c>
      <c r="P1292" s="2" t="s">
        <v>2368</v>
      </c>
      <c r="Q1292" s="2">
        <v>3</v>
      </c>
      <c r="R1292" s="2" t="s">
        <v>35</v>
      </c>
      <c r="S1292" t="str">
        <f t="shared" si="104"/>
        <v>Tue</v>
      </c>
      <c r="T1292" t="str">
        <f>VLOOKUP(A1292,Status!$A$2:$B$1867,2,FALSE)</f>
        <v>Completed</v>
      </c>
    </row>
    <row r="1293" spans="1:20" x14ac:dyDescent="0.3">
      <c r="A1293" s="2" t="s">
        <v>1667</v>
      </c>
      <c r="B1293" s="3">
        <v>45902.698101851849</v>
      </c>
      <c r="C1293" s="2" t="s">
        <v>842</v>
      </c>
      <c r="D1293" s="2" t="s">
        <v>62</v>
      </c>
      <c r="E1293" s="2" t="s">
        <v>42</v>
      </c>
      <c r="F1293" s="4">
        <v>40000</v>
      </c>
      <c r="G1293" s="5">
        <v>0.8</v>
      </c>
      <c r="H1293" s="6">
        <v>0</v>
      </c>
      <c r="I1293" s="7">
        <f t="shared" si="100"/>
        <v>32000</v>
      </c>
      <c r="J1293" s="7">
        <f t="shared" si="101"/>
        <v>0</v>
      </c>
      <c r="K1293" s="7">
        <f t="shared" si="102"/>
        <v>32000</v>
      </c>
      <c r="L1293" s="4">
        <v>59000</v>
      </c>
      <c r="M1293" s="7">
        <f t="shared" si="103"/>
        <v>91000</v>
      </c>
      <c r="N1293" s="2" t="s">
        <v>29</v>
      </c>
      <c r="O1293" t="s">
        <v>23</v>
      </c>
      <c r="P1293" s="2" t="s">
        <v>2369</v>
      </c>
      <c r="Q1293" s="2">
        <v>4</v>
      </c>
      <c r="R1293" s="2" t="s">
        <v>35</v>
      </c>
      <c r="S1293" t="str">
        <f t="shared" si="104"/>
        <v>Tue</v>
      </c>
      <c r="T1293" t="str">
        <f>VLOOKUP(A1293,Status!$A$2:$B$1867,2,FALSE)</f>
        <v>Completed</v>
      </c>
    </row>
    <row r="1294" spans="1:20" x14ac:dyDescent="0.3">
      <c r="A1294" s="2" t="s">
        <v>1668</v>
      </c>
      <c r="B1294" s="3">
        <v>45903.060243055559</v>
      </c>
      <c r="C1294" s="2" t="s">
        <v>19</v>
      </c>
      <c r="D1294" s="2" t="s">
        <v>20</v>
      </c>
      <c r="E1294" s="2" t="s">
        <v>66</v>
      </c>
      <c r="F1294" s="4">
        <v>46000</v>
      </c>
      <c r="G1294" s="5">
        <v>1.5</v>
      </c>
      <c r="H1294" s="6">
        <v>0</v>
      </c>
      <c r="I1294" s="7">
        <f t="shared" si="100"/>
        <v>69000</v>
      </c>
      <c r="J1294" s="7">
        <f t="shared" si="101"/>
        <v>0</v>
      </c>
      <c r="K1294" s="7">
        <f t="shared" si="102"/>
        <v>69000</v>
      </c>
      <c r="L1294" s="4">
        <v>15000</v>
      </c>
      <c r="M1294" s="7">
        <f t="shared" si="103"/>
        <v>84000</v>
      </c>
      <c r="N1294" s="2" t="s">
        <v>34</v>
      </c>
      <c r="O1294" t="s">
        <v>23</v>
      </c>
      <c r="P1294" s="2" t="s">
        <v>2369</v>
      </c>
      <c r="Q1294" s="2">
        <v>2</v>
      </c>
      <c r="R1294" s="2" t="s">
        <v>24</v>
      </c>
      <c r="S1294" t="str">
        <f t="shared" si="104"/>
        <v>Wed</v>
      </c>
      <c r="T1294" t="str">
        <f>VLOOKUP(A1294,Status!$A$2:$B$1867,2,FALSE)</f>
        <v>Completed</v>
      </c>
    </row>
    <row r="1295" spans="1:20" x14ac:dyDescent="0.3">
      <c r="A1295" s="2" t="s">
        <v>1668</v>
      </c>
      <c r="B1295" s="3">
        <v>45903.060243055559</v>
      </c>
      <c r="C1295" s="2" t="s">
        <v>19</v>
      </c>
      <c r="D1295" s="2" t="s">
        <v>20</v>
      </c>
      <c r="E1295" s="2" t="s">
        <v>28</v>
      </c>
      <c r="F1295" s="4">
        <v>15000</v>
      </c>
      <c r="G1295" s="5">
        <v>0.7</v>
      </c>
      <c r="H1295" s="6">
        <v>0</v>
      </c>
      <c r="I1295" s="7">
        <f t="shared" si="100"/>
        <v>10500</v>
      </c>
      <c r="J1295" s="7">
        <f t="shared" si="101"/>
        <v>0</v>
      </c>
      <c r="K1295" s="7">
        <f t="shared" si="102"/>
        <v>10500</v>
      </c>
      <c r="L1295" s="4">
        <v>0</v>
      </c>
      <c r="M1295" s="7">
        <f t="shared" si="103"/>
        <v>10500</v>
      </c>
      <c r="N1295" s="2" t="s">
        <v>34</v>
      </c>
      <c r="O1295" t="s">
        <v>23</v>
      </c>
      <c r="P1295" s="2" t="s">
        <v>2369</v>
      </c>
      <c r="Q1295" s="2">
        <v>2</v>
      </c>
      <c r="R1295" s="2" t="s">
        <v>24</v>
      </c>
      <c r="S1295" t="str">
        <f t="shared" si="104"/>
        <v>Wed</v>
      </c>
      <c r="T1295" t="str">
        <f>VLOOKUP(A1295,Status!$A$2:$B$1867,2,FALSE)</f>
        <v>Completed</v>
      </c>
    </row>
    <row r="1296" spans="1:20" x14ac:dyDescent="0.3">
      <c r="A1296" s="2" t="s">
        <v>1669</v>
      </c>
      <c r="B1296" s="3">
        <v>45903.709548611107</v>
      </c>
      <c r="C1296" s="2" t="s">
        <v>795</v>
      </c>
      <c r="D1296" s="2" t="s">
        <v>45</v>
      </c>
      <c r="E1296" s="2" t="s">
        <v>103</v>
      </c>
      <c r="F1296" s="4">
        <v>55000</v>
      </c>
      <c r="G1296" s="5">
        <v>0.4</v>
      </c>
      <c r="H1296" s="6">
        <v>0</v>
      </c>
      <c r="I1296" s="7">
        <f t="shared" si="100"/>
        <v>22000</v>
      </c>
      <c r="J1296" s="7">
        <f t="shared" si="101"/>
        <v>0</v>
      </c>
      <c r="K1296" s="7">
        <f t="shared" si="102"/>
        <v>22000</v>
      </c>
      <c r="L1296" s="4">
        <v>43000</v>
      </c>
      <c r="M1296" s="7">
        <f t="shared" si="103"/>
        <v>65000</v>
      </c>
      <c r="N1296" s="2" t="s">
        <v>59</v>
      </c>
      <c r="O1296" t="s">
        <v>23</v>
      </c>
      <c r="P1296" s="2" t="s">
        <v>2367</v>
      </c>
      <c r="Q1296" s="2">
        <v>3</v>
      </c>
      <c r="R1296" s="2" t="s">
        <v>24</v>
      </c>
      <c r="S1296" t="str">
        <f t="shared" si="104"/>
        <v>Wed</v>
      </c>
      <c r="T1296" t="str">
        <f>VLOOKUP(A1296,Status!$A$2:$B$1867,2,FALSE)</f>
        <v>Completed</v>
      </c>
    </row>
    <row r="1297" spans="1:20" x14ac:dyDescent="0.3">
      <c r="A1297" s="2" t="s">
        <v>1670</v>
      </c>
      <c r="B1297" s="3">
        <v>45904.547685185193</v>
      </c>
      <c r="C1297" s="2" t="s">
        <v>245</v>
      </c>
      <c r="D1297" s="2" t="s">
        <v>57</v>
      </c>
      <c r="E1297" s="2" t="s">
        <v>103</v>
      </c>
      <c r="F1297" s="4">
        <v>55000</v>
      </c>
      <c r="G1297" s="5">
        <v>0.5</v>
      </c>
      <c r="H1297" s="6">
        <v>0</v>
      </c>
      <c r="I1297" s="7">
        <f t="shared" si="100"/>
        <v>27500</v>
      </c>
      <c r="J1297" s="7">
        <f t="shared" si="101"/>
        <v>0</v>
      </c>
      <c r="K1297" s="7">
        <f t="shared" si="102"/>
        <v>27500</v>
      </c>
      <c r="L1297" s="4">
        <v>26000</v>
      </c>
      <c r="M1297" s="7">
        <f t="shared" si="103"/>
        <v>53500</v>
      </c>
      <c r="N1297" s="2" t="s">
        <v>29</v>
      </c>
      <c r="O1297" t="s">
        <v>23</v>
      </c>
      <c r="P1297" s="2" t="s">
        <v>2369</v>
      </c>
      <c r="Q1297" s="2">
        <v>4</v>
      </c>
      <c r="R1297" s="2" t="s">
        <v>24</v>
      </c>
      <c r="S1297" t="str">
        <f t="shared" si="104"/>
        <v>Thu</v>
      </c>
      <c r="T1297" t="str">
        <f>VLOOKUP(A1297,Status!$A$2:$B$1867,2,FALSE)</f>
        <v>Completed</v>
      </c>
    </row>
    <row r="1298" spans="1:20" x14ac:dyDescent="0.3">
      <c r="A1298" s="2" t="s">
        <v>1671</v>
      </c>
      <c r="B1298" s="3">
        <v>45904.605358796303</v>
      </c>
      <c r="C1298" s="2" t="s">
        <v>173</v>
      </c>
      <c r="D1298" s="2" t="s">
        <v>174</v>
      </c>
      <c r="E1298" s="2" t="s">
        <v>183</v>
      </c>
      <c r="F1298" s="4">
        <v>11000</v>
      </c>
      <c r="G1298" s="5">
        <v>0.7</v>
      </c>
      <c r="H1298" s="6">
        <v>0</v>
      </c>
      <c r="I1298" s="7">
        <f t="shared" si="100"/>
        <v>7699.9999999999991</v>
      </c>
      <c r="J1298" s="7">
        <f t="shared" si="101"/>
        <v>0</v>
      </c>
      <c r="K1298" s="7">
        <f t="shared" si="102"/>
        <v>7699.9999999999991</v>
      </c>
      <c r="L1298" s="4">
        <v>48000</v>
      </c>
      <c r="M1298" s="7">
        <f t="shared" si="103"/>
        <v>55700</v>
      </c>
      <c r="N1298" s="2" t="s">
        <v>34</v>
      </c>
      <c r="O1298" t="s">
        <v>23</v>
      </c>
      <c r="P1298" s="2" t="s">
        <v>2371</v>
      </c>
      <c r="Q1298" s="2">
        <v>3</v>
      </c>
      <c r="R1298" s="2" t="s">
        <v>24</v>
      </c>
      <c r="S1298" t="str">
        <f t="shared" si="104"/>
        <v>Thu</v>
      </c>
      <c r="T1298" t="str">
        <f>VLOOKUP(A1298,Status!$A$2:$B$1867,2,FALSE)</f>
        <v>Completed</v>
      </c>
    </row>
    <row r="1299" spans="1:20" x14ac:dyDescent="0.3">
      <c r="A1299" s="2" t="s">
        <v>1671</v>
      </c>
      <c r="B1299" s="3">
        <v>45904.605358796303</v>
      </c>
      <c r="C1299" s="2" t="s">
        <v>173</v>
      </c>
      <c r="D1299" s="2" t="s">
        <v>174</v>
      </c>
      <c r="E1299" s="2" t="s">
        <v>81</v>
      </c>
      <c r="F1299" s="4">
        <v>15000</v>
      </c>
      <c r="G1299" s="5">
        <v>1.2</v>
      </c>
      <c r="H1299" s="6">
        <v>0</v>
      </c>
      <c r="I1299" s="7">
        <f t="shared" si="100"/>
        <v>18000</v>
      </c>
      <c r="J1299" s="7">
        <f t="shared" si="101"/>
        <v>0</v>
      </c>
      <c r="K1299" s="7">
        <f t="shared" si="102"/>
        <v>18000</v>
      </c>
      <c r="L1299" s="4">
        <v>0</v>
      </c>
      <c r="M1299" s="7">
        <f t="shared" si="103"/>
        <v>18000</v>
      </c>
      <c r="N1299" s="2" t="s">
        <v>34</v>
      </c>
      <c r="O1299" t="s">
        <v>23</v>
      </c>
      <c r="P1299" s="2" t="s">
        <v>2371</v>
      </c>
      <c r="Q1299" s="2">
        <v>3</v>
      </c>
      <c r="R1299" s="2" t="s">
        <v>24</v>
      </c>
      <c r="S1299" t="str">
        <f t="shared" si="104"/>
        <v>Thu</v>
      </c>
      <c r="T1299" t="str">
        <f>VLOOKUP(A1299,Status!$A$2:$B$1867,2,FALSE)</f>
        <v>Completed</v>
      </c>
    </row>
    <row r="1300" spans="1:20" x14ac:dyDescent="0.3">
      <c r="A1300" s="2" t="s">
        <v>1672</v>
      </c>
      <c r="B1300" s="3">
        <v>45904.614282407398</v>
      </c>
      <c r="C1300" s="2" t="s">
        <v>425</v>
      </c>
      <c r="D1300" s="2" t="s">
        <v>426</v>
      </c>
      <c r="E1300" s="2" t="s">
        <v>58</v>
      </c>
      <c r="F1300" s="4">
        <v>17500</v>
      </c>
      <c r="G1300" s="5">
        <v>2.2999999999999998</v>
      </c>
      <c r="H1300" s="6">
        <v>0</v>
      </c>
      <c r="I1300" s="7">
        <f t="shared" si="100"/>
        <v>40250</v>
      </c>
      <c r="J1300" s="7">
        <f t="shared" si="101"/>
        <v>0</v>
      </c>
      <c r="K1300" s="7">
        <f t="shared" si="102"/>
        <v>40250</v>
      </c>
      <c r="L1300" s="4">
        <v>67000</v>
      </c>
      <c r="M1300" s="7">
        <f t="shared" si="103"/>
        <v>107250</v>
      </c>
      <c r="N1300" s="2" t="s">
        <v>29</v>
      </c>
      <c r="O1300" t="s">
        <v>23</v>
      </c>
      <c r="P1300" s="2" t="s">
        <v>2366</v>
      </c>
      <c r="Q1300" s="2">
        <v>2</v>
      </c>
      <c r="R1300" s="2" t="s">
        <v>24</v>
      </c>
      <c r="S1300" t="str">
        <f t="shared" si="104"/>
        <v>Thu</v>
      </c>
      <c r="T1300" t="str">
        <f>VLOOKUP(A1300,Status!$A$2:$B$1867,2,FALSE)</f>
        <v>Completed</v>
      </c>
    </row>
    <row r="1301" spans="1:20" x14ac:dyDescent="0.3">
      <c r="A1301" s="2" t="s">
        <v>1673</v>
      </c>
      <c r="B1301" s="3">
        <v>45906.510578703703</v>
      </c>
      <c r="C1301" s="2" t="s">
        <v>403</v>
      </c>
      <c r="D1301" s="2" t="s">
        <v>65</v>
      </c>
      <c r="E1301" s="2" t="s">
        <v>103</v>
      </c>
      <c r="F1301" s="4">
        <v>55000</v>
      </c>
      <c r="G1301" s="5">
        <v>1</v>
      </c>
      <c r="H1301" s="6">
        <v>0</v>
      </c>
      <c r="I1301" s="7">
        <f t="shared" si="100"/>
        <v>55000</v>
      </c>
      <c r="J1301" s="7">
        <f t="shared" si="101"/>
        <v>0</v>
      </c>
      <c r="K1301" s="7">
        <f t="shared" si="102"/>
        <v>55000</v>
      </c>
      <c r="L1301" s="4">
        <v>89000</v>
      </c>
      <c r="M1301" s="7">
        <f t="shared" si="103"/>
        <v>144000</v>
      </c>
      <c r="N1301" s="2" t="s">
        <v>22</v>
      </c>
      <c r="O1301" t="s">
        <v>23</v>
      </c>
      <c r="P1301" s="2" t="s">
        <v>2368</v>
      </c>
      <c r="Q1301" s="2">
        <v>5</v>
      </c>
      <c r="R1301" s="2" t="s">
        <v>24</v>
      </c>
      <c r="S1301" t="str">
        <f t="shared" si="104"/>
        <v>Sat</v>
      </c>
      <c r="T1301" t="str">
        <f>VLOOKUP(A1301,Status!$A$2:$B$1867,2,FALSE)</f>
        <v>Completed</v>
      </c>
    </row>
    <row r="1302" spans="1:20" x14ac:dyDescent="0.3">
      <c r="A1302" s="2" t="s">
        <v>1674</v>
      </c>
      <c r="B1302" s="3">
        <v>45906.520335648151</v>
      </c>
      <c r="C1302" s="2" t="s">
        <v>84</v>
      </c>
      <c r="D1302" s="2" t="s">
        <v>85</v>
      </c>
      <c r="E1302" s="2" t="s">
        <v>28</v>
      </c>
      <c r="F1302" s="4">
        <v>15000</v>
      </c>
      <c r="G1302" s="5">
        <v>0.9</v>
      </c>
      <c r="H1302" s="6">
        <v>0</v>
      </c>
      <c r="I1302" s="7">
        <f t="shared" si="100"/>
        <v>13500</v>
      </c>
      <c r="J1302" s="7">
        <f t="shared" si="101"/>
        <v>0</v>
      </c>
      <c r="K1302" s="7">
        <f t="shared" si="102"/>
        <v>13500</v>
      </c>
      <c r="L1302" s="4">
        <v>30000</v>
      </c>
      <c r="M1302" s="7">
        <f t="shared" si="103"/>
        <v>43500</v>
      </c>
      <c r="N1302" s="2" t="s">
        <v>22</v>
      </c>
      <c r="O1302" t="s">
        <v>23</v>
      </c>
      <c r="P1302" s="2" t="s">
        <v>2369</v>
      </c>
      <c r="Q1302" s="2">
        <v>2</v>
      </c>
      <c r="R1302" s="2" t="s">
        <v>24</v>
      </c>
      <c r="S1302" t="str">
        <f t="shared" si="104"/>
        <v>Sat</v>
      </c>
      <c r="T1302" t="str">
        <f>VLOOKUP(A1302,Status!$A$2:$B$1867,2,FALSE)</f>
        <v>Completed</v>
      </c>
    </row>
    <row r="1303" spans="1:20" x14ac:dyDescent="0.3">
      <c r="A1303" s="2" t="s">
        <v>1675</v>
      </c>
      <c r="B1303" s="3">
        <v>45906.554583333331</v>
      </c>
      <c r="C1303" s="2" t="s">
        <v>206</v>
      </c>
      <c r="D1303" s="2" t="s">
        <v>124</v>
      </c>
      <c r="E1303" s="2" t="s">
        <v>76</v>
      </c>
      <c r="F1303" s="4">
        <v>45000</v>
      </c>
      <c r="G1303" s="5">
        <v>1.4</v>
      </c>
      <c r="H1303" s="6">
        <v>0</v>
      </c>
      <c r="I1303" s="7">
        <f t="shared" si="100"/>
        <v>62999.999999999993</v>
      </c>
      <c r="J1303" s="7">
        <f t="shared" si="101"/>
        <v>0</v>
      </c>
      <c r="K1303" s="7">
        <f t="shared" si="102"/>
        <v>62999.999999999993</v>
      </c>
      <c r="L1303" s="4">
        <v>59000</v>
      </c>
      <c r="M1303" s="7">
        <f t="shared" si="103"/>
        <v>122000</v>
      </c>
      <c r="N1303" s="2" t="s">
        <v>59</v>
      </c>
      <c r="O1303" t="s">
        <v>70</v>
      </c>
      <c r="P1303" s="2" t="s">
        <v>2367</v>
      </c>
      <c r="Q1303" s="2">
        <v>4</v>
      </c>
      <c r="R1303" s="2" t="s">
        <v>24</v>
      </c>
      <c r="S1303" t="str">
        <f t="shared" si="104"/>
        <v>Sat</v>
      </c>
      <c r="T1303" t="str">
        <f>VLOOKUP(A1303,Status!$A$2:$B$1867,2,FALSE)</f>
        <v>Returned</v>
      </c>
    </row>
    <row r="1304" spans="1:20" x14ac:dyDescent="0.3">
      <c r="A1304" s="2" t="s">
        <v>1676</v>
      </c>
      <c r="B1304" s="3">
        <v>45907.489351851851</v>
      </c>
      <c r="C1304" s="2" t="s">
        <v>238</v>
      </c>
      <c r="D1304" s="2" t="s">
        <v>230</v>
      </c>
      <c r="E1304" s="2" t="s">
        <v>81</v>
      </c>
      <c r="F1304" s="4">
        <v>15000</v>
      </c>
      <c r="G1304" s="5">
        <v>0.8</v>
      </c>
      <c r="H1304" s="6">
        <v>0</v>
      </c>
      <c r="I1304" s="7">
        <f t="shared" si="100"/>
        <v>12000</v>
      </c>
      <c r="J1304" s="7">
        <f t="shared" si="101"/>
        <v>0</v>
      </c>
      <c r="K1304" s="7">
        <f t="shared" si="102"/>
        <v>12000</v>
      </c>
      <c r="L1304" s="4">
        <v>28000</v>
      </c>
      <c r="M1304" s="7">
        <f t="shared" si="103"/>
        <v>40000</v>
      </c>
      <c r="N1304" s="2" t="s">
        <v>22</v>
      </c>
      <c r="O1304" t="s">
        <v>23</v>
      </c>
      <c r="P1304" s="2" t="s">
        <v>2366</v>
      </c>
      <c r="Q1304" s="2">
        <v>4</v>
      </c>
      <c r="R1304" s="2" t="s">
        <v>24</v>
      </c>
      <c r="S1304" t="str">
        <f t="shared" si="104"/>
        <v>Sun</v>
      </c>
      <c r="T1304" t="str">
        <f>VLOOKUP(A1304,Status!$A$2:$B$1867,2,FALSE)</f>
        <v>Completed</v>
      </c>
    </row>
    <row r="1305" spans="1:20" x14ac:dyDescent="0.3">
      <c r="A1305" s="2" t="s">
        <v>1677</v>
      </c>
      <c r="B1305" s="3">
        <v>45907.555486111109</v>
      </c>
      <c r="C1305" s="2" t="s">
        <v>307</v>
      </c>
      <c r="D1305" s="2" t="s">
        <v>236</v>
      </c>
      <c r="E1305" s="2" t="s">
        <v>21</v>
      </c>
      <c r="F1305" s="4">
        <v>10000</v>
      </c>
      <c r="G1305" s="5">
        <v>2.6</v>
      </c>
      <c r="H1305" s="6">
        <v>0</v>
      </c>
      <c r="I1305" s="7">
        <f t="shared" si="100"/>
        <v>26000</v>
      </c>
      <c r="J1305" s="7">
        <f t="shared" si="101"/>
        <v>0</v>
      </c>
      <c r="K1305" s="7">
        <f t="shared" si="102"/>
        <v>26000</v>
      </c>
      <c r="L1305" s="4">
        <v>80000</v>
      </c>
      <c r="M1305" s="7">
        <f t="shared" si="103"/>
        <v>106000</v>
      </c>
      <c r="N1305" s="2" t="s">
        <v>34</v>
      </c>
      <c r="O1305" t="s">
        <v>23</v>
      </c>
      <c r="P1305" s="2" t="s">
        <v>2369</v>
      </c>
      <c r="Q1305" s="2">
        <v>2</v>
      </c>
      <c r="R1305" s="2" t="s">
        <v>24</v>
      </c>
      <c r="S1305" t="str">
        <f t="shared" si="104"/>
        <v>Sun</v>
      </c>
      <c r="T1305" t="str">
        <f>VLOOKUP(A1305,Status!$A$2:$B$1867,2,FALSE)</f>
        <v>Completed</v>
      </c>
    </row>
    <row r="1306" spans="1:20" x14ac:dyDescent="0.3">
      <c r="A1306" s="2" t="s">
        <v>1678</v>
      </c>
      <c r="B1306" s="3">
        <v>45908.758611111109</v>
      </c>
      <c r="C1306" s="2" t="s">
        <v>92</v>
      </c>
      <c r="D1306" s="2" t="s">
        <v>62</v>
      </c>
      <c r="E1306" s="2" t="s">
        <v>81</v>
      </c>
      <c r="F1306" s="4">
        <v>15000</v>
      </c>
      <c r="G1306" s="5">
        <v>1.3</v>
      </c>
      <c r="H1306" s="6">
        <v>0</v>
      </c>
      <c r="I1306" s="7">
        <f t="shared" si="100"/>
        <v>19500</v>
      </c>
      <c r="J1306" s="7">
        <f t="shared" si="101"/>
        <v>0</v>
      </c>
      <c r="K1306" s="7">
        <f t="shared" si="102"/>
        <v>19500</v>
      </c>
      <c r="L1306" s="4">
        <v>59000</v>
      </c>
      <c r="M1306" s="7">
        <f t="shared" si="103"/>
        <v>78500</v>
      </c>
      <c r="N1306" s="2" t="s">
        <v>59</v>
      </c>
      <c r="O1306" t="s">
        <v>23</v>
      </c>
      <c r="P1306" s="2" t="s">
        <v>2371</v>
      </c>
      <c r="Q1306" s="2">
        <v>2</v>
      </c>
      <c r="R1306" s="2" t="s">
        <v>24</v>
      </c>
      <c r="S1306" t="str">
        <f t="shared" si="104"/>
        <v>Mon</v>
      </c>
      <c r="T1306" t="str">
        <f>VLOOKUP(A1306,Status!$A$2:$B$1867,2,FALSE)</f>
        <v>Completed</v>
      </c>
    </row>
    <row r="1307" spans="1:20" x14ac:dyDescent="0.3">
      <c r="A1307" s="2" t="s">
        <v>1679</v>
      </c>
      <c r="B1307" s="3">
        <v>45909.637118055558</v>
      </c>
      <c r="C1307" s="2" t="s">
        <v>787</v>
      </c>
      <c r="D1307" s="2" t="s">
        <v>112</v>
      </c>
      <c r="E1307" s="2" t="s">
        <v>183</v>
      </c>
      <c r="F1307" s="4">
        <v>11000</v>
      </c>
      <c r="G1307" s="5">
        <v>1.6</v>
      </c>
      <c r="H1307" s="6">
        <v>5</v>
      </c>
      <c r="I1307" s="7">
        <f t="shared" si="100"/>
        <v>17600</v>
      </c>
      <c r="J1307" s="7">
        <f t="shared" si="101"/>
        <v>880</v>
      </c>
      <c r="K1307" s="7">
        <f t="shared" si="102"/>
        <v>16720</v>
      </c>
      <c r="L1307" s="4">
        <v>0</v>
      </c>
      <c r="M1307" s="7">
        <f t="shared" si="103"/>
        <v>16720</v>
      </c>
      <c r="N1307" s="2" t="s">
        <v>22</v>
      </c>
      <c r="O1307" t="s">
        <v>70</v>
      </c>
      <c r="P1307" s="2" t="s">
        <v>2367</v>
      </c>
      <c r="Q1307" s="2">
        <v>1</v>
      </c>
      <c r="R1307" s="2" t="s">
        <v>24</v>
      </c>
      <c r="S1307" t="str">
        <f t="shared" si="104"/>
        <v>Tue</v>
      </c>
      <c r="T1307" t="str">
        <f>VLOOKUP(A1307,Status!$A$2:$B$1867,2,FALSE)</f>
        <v>Returned</v>
      </c>
    </row>
    <row r="1308" spans="1:20" x14ac:dyDescent="0.3">
      <c r="A1308" s="2" t="s">
        <v>1680</v>
      </c>
      <c r="B1308" s="3">
        <v>45909.674259259264</v>
      </c>
      <c r="C1308" s="2" t="s">
        <v>501</v>
      </c>
      <c r="D1308" s="2" t="s">
        <v>88</v>
      </c>
      <c r="E1308" s="2" t="s">
        <v>96</v>
      </c>
      <c r="F1308" s="4">
        <v>9500</v>
      </c>
      <c r="G1308" s="5">
        <v>2</v>
      </c>
      <c r="H1308" s="6">
        <v>5</v>
      </c>
      <c r="I1308" s="7">
        <f t="shared" si="100"/>
        <v>19000</v>
      </c>
      <c r="J1308" s="7">
        <f t="shared" si="101"/>
        <v>950</v>
      </c>
      <c r="K1308" s="7">
        <f t="shared" si="102"/>
        <v>18050</v>
      </c>
      <c r="L1308" s="4">
        <v>49000</v>
      </c>
      <c r="M1308" s="7">
        <f t="shared" si="103"/>
        <v>67050</v>
      </c>
      <c r="N1308" s="2" t="s">
        <v>29</v>
      </c>
      <c r="O1308" t="s">
        <v>116</v>
      </c>
      <c r="P1308" s="2" t="s">
        <v>2367</v>
      </c>
      <c r="Q1308" s="2">
        <v>3</v>
      </c>
      <c r="R1308" s="2" t="s">
        <v>24</v>
      </c>
      <c r="S1308" t="str">
        <f t="shared" si="104"/>
        <v>Tue</v>
      </c>
      <c r="T1308" t="str">
        <f>VLOOKUP(A1308,Status!$A$2:$B$1867,2,FALSE)</f>
        <v>Cancelled</v>
      </c>
    </row>
    <row r="1309" spans="1:20" x14ac:dyDescent="0.3">
      <c r="A1309" s="2" t="s">
        <v>1681</v>
      </c>
      <c r="B1309" s="3">
        <v>45909.678576388891</v>
      </c>
      <c r="C1309" s="2" t="s">
        <v>1657</v>
      </c>
      <c r="D1309" s="2" t="s">
        <v>287</v>
      </c>
      <c r="E1309" s="2" t="s">
        <v>33</v>
      </c>
      <c r="F1309" s="4">
        <v>20000</v>
      </c>
      <c r="G1309" s="5">
        <v>1.8</v>
      </c>
      <c r="H1309" s="6">
        <v>5</v>
      </c>
      <c r="I1309" s="7">
        <f t="shared" si="100"/>
        <v>36000</v>
      </c>
      <c r="J1309" s="7">
        <f t="shared" si="101"/>
        <v>1800</v>
      </c>
      <c r="K1309" s="7">
        <f t="shared" si="102"/>
        <v>34200</v>
      </c>
      <c r="L1309" s="4">
        <v>79000</v>
      </c>
      <c r="M1309" s="7">
        <f t="shared" si="103"/>
        <v>113200</v>
      </c>
      <c r="N1309" s="2" t="s">
        <v>34</v>
      </c>
      <c r="O1309" t="s">
        <v>70</v>
      </c>
      <c r="P1309" s="2" t="s">
        <v>2371</v>
      </c>
      <c r="Q1309" s="2">
        <v>4</v>
      </c>
      <c r="R1309" s="2" t="s">
        <v>35</v>
      </c>
      <c r="S1309" t="str">
        <f t="shared" si="104"/>
        <v>Tue</v>
      </c>
      <c r="T1309" t="str">
        <f>VLOOKUP(A1309,Status!$A$2:$B$1867,2,FALSE)</f>
        <v>Returned</v>
      </c>
    </row>
    <row r="1310" spans="1:20" x14ac:dyDescent="0.3">
      <c r="A1310" s="2" t="s">
        <v>1682</v>
      </c>
      <c r="B1310" s="3">
        <v>45909.879733796297</v>
      </c>
      <c r="C1310" s="2" t="s">
        <v>1074</v>
      </c>
      <c r="D1310" s="2" t="s">
        <v>161</v>
      </c>
      <c r="E1310" s="2" t="s">
        <v>33</v>
      </c>
      <c r="F1310" s="4">
        <v>20000</v>
      </c>
      <c r="G1310" s="5">
        <v>0.7</v>
      </c>
      <c r="H1310" s="6">
        <v>5</v>
      </c>
      <c r="I1310" s="7">
        <f t="shared" si="100"/>
        <v>14000</v>
      </c>
      <c r="J1310" s="7">
        <f t="shared" si="101"/>
        <v>700</v>
      </c>
      <c r="K1310" s="7">
        <f t="shared" si="102"/>
        <v>13300</v>
      </c>
      <c r="L1310" s="4">
        <v>46000</v>
      </c>
      <c r="M1310" s="7">
        <f t="shared" si="103"/>
        <v>59300</v>
      </c>
      <c r="N1310" s="2" t="s">
        <v>59</v>
      </c>
      <c r="O1310" t="s">
        <v>23</v>
      </c>
      <c r="P1310" s="2" t="s">
        <v>2371</v>
      </c>
      <c r="Q1310" s="2">
        <v>3</v>
      </c>
      <c r="R1310" s="2" t="s">
        <v>24</v>
      </c>
      <c r="S1310" t="str">
        <f t="shared" si="104"/>
        <v>Tue</v>
      </c>
      <c r="T1310" t="str">
        <f>VLOOKUP(A1310,Status!$A$2:$B$1867,2,FALSE)</f>
        <v>Completed</v>
      </c>
    </row>
    <row r="1311" spans="1:20" x14ac:dyDescent="0.3">
      <c r="A1311" s="2" t="s">
        <v>1683</v>
      </c>
      <c r="B1311" s="3">
        <v>45909.921261574083</v>
      </c>
      <c r="C1311" s="2" t="s">
        <v>94</v>
      </c>
      <c r="D1311" s="2" t="s">
        <v>95</v>
      </c>
      <c r="E1311" s="2" t="s">
        <v>144</v>
      </c>
      <c r="F1311" s="4">
        <v>10000</v>
      </c>
      <c r="G1311" s="5">
        <v>0.3</v>
      </c>
      <c r="H1311" s="6">
        <v>5</v>
      </c>
      <c r="I1311" s="7">
        <f t="shared" si="100"/>
        <v>3000</v>
      </c>
      <c r="J1311" s="7">
        <f t="shared" si="101"/>
        <v>150</v>
      </c>
      <c r="K1311" s="7">
        <f t="shared" si="102"/>
        <v>2850</v>
      </c>
      <c r="L1311" s="4">
        <v>85000</v>
      </c>
      <c r="M1311" s="7">
        <f t="shared" si="103"/>
        <v>87850</v>
      </c>
      <c r="N1311" s="2" t="s">
        <v>29</v>
      </c>
      <c r="O1311" t="s">
        <v>23</v>
      </c>
      <c r="P1311" s="2" t="s">
        <v>2367</v>
      </c>
      <c r="Q1311" s="2">
        <v>3</v>
      </c>
      <c r="R1311" s="2" t="s">
        <v>24</v>
      </c>
      <c r="S1311" t="str">
        <f t="shared" si="104"/>
        <v>Tue</v>
      </c>
      <c r="T1311" t="str">
        <f>VLOOKUP(A1311,Status!$A$2:$B$1867,2,FALSE)</f>
        <v>Completed</v>
      </c>
    </row>
    <row r="1312" spans="1:20" x14ac:dyDescent="0.3">
      <c r="A1312" s="2" t="s">
        <v>1684</v>
      </c>
      <c r="B1312" s="3">
        <v>45909.991354166668</v>
      </c>
      <c r="C1312" s="2" t="s">
        <v>767</v>
      </c>
      <c r="D1312" s="2" t="s">
        <v>95</v>
      </c>
      <c r="E1312" s="2" t="s">
        <v>36</v>
      </c>
      <c r="F1312" s="4">
        <v>13500</v>
      </c>
      <c r="G1312" s="5">
        <v>3</v>
      </c>
      <c r="H1312" s="6">
        <v>5</v>
      </c>
      <c r="I1312" s="7">
        <f t="shared" si="100"/>
        <v>40500</v>
      </c>
      <c r="J1312" s="7">
        <f t="shared" si="101"/>
        <v>2025</v>
      </c>
      <c r="K1312" s="7">
        <f t="shared" si="102"/>
        <v>38475</v>
      </c>
      <c r="L1312" s="4">
        <v>85000</v>
      </c>
      <c r="M1312" s="7">
        <f t="shared" si="103"/>
        <v>123475</v>
      </c>
      <c r="N1312" s="2" t="s">
        <v>29</v>
      </c>
      <c r="O1312" t="s">
        <v>23</v>
      </c>
      <c r="P1312" s="2" t="s">
        <v>2367</v>
      </c>
      <c r="Q1312" s="2">
        <v>5</v>
      </c>
      <c r="R1312" s="2" t="s">
        <v>24</v>
      </c>
      <c r="S1312" t="str">
        <f t="shared" si="104"/>
        <v>Tue</v>
      </c>
      <c r="T1312" t="str">
        <f>VLOOKUP(A1312,Status!$A$2:$B$1867,2,FALSE)</f>
        <v>Completed</v>
      </c>
    </row>
    <row r="1313" spans="1:20" x14ac:dyDescent="0.3">
      <c r="A1313" s="2" t="s">
        <v>1685</v>
      </c>
      <c r="B1313" s="3">
        <v>45911.336423611108</v>
      </c>
      <c r="C1313" s="2" t="s">
        <v>635</v>
      </c>
      <c r="D1313" s="2" t="s">
        <v>236</v>
      </c>
      <c r="E1313" s="2" t="s">
        <v>191</v>
      </c>
      <c r="F1313" s="4">
        <v>15500</v>
      </c>
      <c r="G1313" s="5">
        <v>0.3</v>
      </c>
      <c r="H1313" s="6">
        <v>0</v>
      </c>
      <c r="I1313" s="7">
        <f t="shared" si="100"/>
        <v>4650</v>
      </c>
      <c r="J1313" s="7">
        <f t="shared" si="101"/>
        <v>0</v>
      </c>
      <c r="K1313" s="7">
        <f t="shared" si="102"/>
        <v>4650</v>
      </c>
      <c r="L1313" s="4">
        <v>80000</v>
      </c>
      <c r="M1313" s="7">
        <f t="shared" si="103"/>
        <v>84650</v>
      </c>
      <c r="N1313" s="2" t="s">
        <v>29</v>
      </c>
      <c r="O1313" t="s">
        <v>23</v>
      </c>
      <c r="P1313" s="2" t="s">
        <v>2366</v>
      </c>
      <c r="Q1313" s="2">
        <v>4</v>
      </c>
      <c r="R1313" s="2" t="s">
        <v>24</v>
      </c>
      <c r="S1313" t="str">
        <f t="shared" si="104"/>
        <v>Thu</v>
      </c>
      <c r="T1313" t="str">
        <f>VLOOKUP(A1313,Status!$A$2:$B$1867,2,FALSE)</f>
        <v>Completed</v>
      </c>
    </row>
    <row r="1314" spans="1:20" x14ac:dyDescent="0.3">
      <c r="A1314" s="2" t="s">
        <v>1686</v>
      </c>
      <c r="B1314" s="3">
        <v>45912.354421296302</v>
      </c>
      <c r="C1314" s="2" t="s">
        <v>1013</v>
      </c>
      <c r="D1314" s="2" t="s">
        <v>168</v>
      </c>
      <c r="E1314" s="2" t="s">
        <v>42</v>
      </c>
      <c r="F1314" s="4">
        <v>40000</v>
      </c>
      <c r="G1314" s="5">
        <v>1.1000000000000001</v>
      </c>
      <c r="H1314" s="6">
        <v>0</v>
      </c>
      <c r="I1314" s="7">
        <f t="shared" si="100"/>
        <v>44000</v>
      </c>
      <c r="J1314" s="7">
        <f t="shared" si="101"/>
        <v>0</v>
      </c>
      <c r="K1314" s="7">
        <f t="shared" si="102"/>
        <v>44000</v>
      </c>
      <c r="L1314" s="4">
        <v>56000</v>
      </c>
      <c r="M1314" s="7">
        <f t="shared" si="103"/>
        <v>100000</v>
      </c>
      <c r="N1314" s="2" t="s">
        <v>22</v>
      </c>
      <c r="O1314" t="s">
        <v>23</v>
      </c>
      <c r="P1314" s="2" t="s">
        <v>2371</v>
      </c>
      <c r="Q1314" s="2">
        <v>2</v>
      </c>
      <c r="R1314" s="2" t="s">
        <v>24</v>
      </c>
      <c r="S1314" t="str">
        <f t="shared" si="104"/>
        <v>Fri</v>
      </c>
      <c r="T1314" t="str">
        <f>VLOOKUP(A1314,Status!$A$2:$B$1867,2,FALSE)</f>
        <v>Completed</v>
      </c>
    </row>
    <row r="1315" spans="1:20" x14ac:dyDescent="0.3">
      <c r="A1315" s="2" t="s">
        <v>1687</v>
      </c>
      <c r="B1315" s="3">
        <v>45913.407013888893</v>
      </c>
      <c r="C1315" s="2" t="s">
        <v>38</v>
      </c>
      <c r="D1315" s="2" t="s">
        <v>27</v>
      </c>
      <c r="E1315" s="2" t="s">
        <v>50</v>
      </c>
      <c r="F1315" s="4">
        <v>26000</v>
      </c>
      <c r="G1315" s="5">
        <v>0.7</v>
      </c>
      <c r="H1315" s="6">
        <v>0</v>
      </c>
      <c r="I1315" s="7">
        <f t="shared" si="100"/>
        <v>18200</v>
      </c>
      <c r="J1315" s="7">
        <f t="shared" si="101"/>
        <v>0</v>
      </c>
      <c r="K1315" s="7">
        <f t="shared" si="102"/>
        <v>18200</v>
      </c>
      <c r="L1315" s="4">
        <v>17000</v>
      </c>
      <c r="M1315" s="7">
        <f t="shared" si="103"/>
        <v>35200</v>
      </c>
      <c r="N1315" s="2" t="s">
        <v>22</v>
      </c>
      <c r="O1315" t="s">
        <v>23</v>
      </c>
      <c r="P1315" s="2" t="s">
        <v>2369</v>
      </c>
      <c r="Q1315" s="2">
        <v>3</v>
      </c>
      <c r="R1315" s="2" t="s">
        <v>24</v>
      </c>
      <c r="S1315" t="str">
        <f t="shared" si="104"/>
        <v>Sat</v>
      </c>
      <c r="T1315" t="str">
        <f>VLOOKUP(A1315,Status!$A$2:$B$1867,2,FALSE)</f>
        <v>Completed</v>
      </c>
    </row>
    <row r="1316" spans="1:20" x14ac:dyDescent="0.3">
      <c r="A1316" s="2" t="s">
        <v>1688</v>
      </c>
      <c r="B1316" s="3">
        <v>45913.50953703704</v>
      </c>
      <c r="C1316" s="2" t="s">
        <v>974</v>
      </c>
      <c r="D1316" s="2" t="s">
        <v>253</v>
      </c>
      <c r="E1316" s="2" t="s">
        <v>162</v>
      </c>
      <c r="F1316" s="4">
        <v>115000</v>
      </c>
      <c r="G1316" s="5">
        <v>1.2</v>
      </c>
      <c r="H1316" s="6">
        <v>0</v>
      </c>
      <c r="I1316" s="7">
        <f t="shared" si="100"/>
        <v>138000</v>
      </c>
      <c r="J1316" s="7">
        <f t="shared" si="101"/>
        <v>0</v>
      </c>
      <c r="K1316" s="7">
        <f t="shared" si="102"/>
        <v>138000</v>
      </c>
      <c r="L1316" s="4">
        <v>18000</v>
      </c>
      <c r="M1316" s="7">
        <f t="shared" si="103"/>
        <v>156000</v>
      </c>
      <c r="N1316" s="2" t="s">
        <v>59</v>
      </c>
      <c r="O1316" t="s">
        <v>70</v>
      </c>
      <c r="P1316" s="2" t="s">
        <v>2369</v>
      </c>
      <c r="Q1316" s="2">
        <v>5</v>
      </c>
      <c r="R1316" s="2" t="s">
        <v>35</v>
      </c>
      <c r="S1316" t="str">
        <f t="shared" si="104"/>
        <v>Sat</v>
      </c>
      <c r="T1316" t="str">
        <f>VLOOKUP(A1316,Status!$A$2:$B$1867,2,FALSE)</f>
        <v>Returned</v>
      </c>
    </row>
    <row r="1317" spans="1:20" x14ac:dyDescent="0.3">
      <c r="A1317" s="2" t="s">
        <v>1689</v>
      </c>
      <c r="B1317" s="3">
        <v>45913.634016203701</v>
      </c>
      <c r="C1317" s="2" t="s">
        <v>335</v>
      </c>
      <c r="D1317" s="2" t="s">
        <v>186</v>
      </c>
      <c r="E1317" s="2" t="s">
        <v>36</v>
      </c>
      <c r="F1317" s="4">
        <v>13500</v>
      </c>
      <c r="G1317" s="5">
        <v>1.5</v>
      </c>
      <c r="H1317" s="6">
        <v>0</v>
      </c>
      <c r="I1317" s="7">
        <f t="shared" si="100"/>
        <v>20250</v>
      </c>
      <c r="J1317" s="7">
        <f t="shared" si="101"/>
        <v>0</v>
      </c>
      <c r="K1317" s="7">
        <f t="shared" si="102"/>
        <v>20250</v>
      </c>
      <c r="L1317" s="4">
        <v>87000</v>
      </c>
      <c r="M1317" s="7">
        <f t="shared" si="103"/>
        <v>107250</v>
      </c>
      <c r="N1317" s="2" t="s">
        <v>22</v>
      </c>
      <c r="O1317" t="s">
        <v>23</v>
      </c>
      <c r="P1317" s="2" t="s">
        <v>2369</v>
      </c>
      <c r="Q1317" s="2">
        <v>2</v>
      </c>
      <c r="R1317" s="2" t="s">
        <v>24</v>
      </c>
      <c r="S1317" t="str">
        <f t="shared" si="104"/>
        <v>Sat</v>
      </c>
      <c r="T1317" t="str">
        <f>VLOOKUP(A1317,Status!$A$2:$B$1867,2,FALSE)</f>
        <v>Completed</v>
      </c>
    </row>
    <row r="1318" spans="1:20" x14ac:dyDescent="0.3">
      <c r="A1318" s="2" t="s">
        <v>1690</v>
      </c>
      <c r="B1318" s="3">
        <v>45914.096192129633</v>
      </c>
      <c r="C1318" s="2" t="s">
        <v>138</v>
      </c>
      <c r="D1318" s="2" t="s">
        <v>69</v>
      </c>
      <c r="E1318" s="2" t="s">
        <v>21</v>
      </c>
      <c r="F1318" s="4">
        <v>10000</v>
      </c>
      <c r="G1318" s="5">
        <v>2.7</v>
      </c>
      <c r="H1318" s="6">
        <v>0</v>
      </c>
      <c r="I1318" s="7">
        <f t="shared" si="100"/>
        <v>27000</v>
      </c>
      <c r="J1318" s="7">
        <f t="shared" si="101"/>
        <v>0</v>
      </c>
      <c r="K1318" s="7">
        <f t="shared" si="102"/>
        <v>27000</v>
      </c>
      <c r="L1318" s="4">
        <v>87000</v>
      </c>
      <c r="M1318" s="7">
        <f t="shared" si="103"/>
        <v>114000</v>
      </c>
      <c r="N1318" s="2" t="s">
        <v>29</v>
      </c>
      <c r="O1318" t="s">
        <v>70</v>
      </c>
      <c r="P1318" s="2" t="s">
        <v>2371</v>
      </c>
      <c r="Q1318" s="2">
        <v>5</v>
      </c>
      <c r="R1318" s="2" t="s">
        <v>24</v>
      </c>
      <c r="S1318" t="str">
        <f t="shared" si="104"/>
        <v>Sun</v>
      </c>
      <c r="T1318" t="str">
        <f>VLOOKUP(A1318,Status!$A$2:$B$1867,2,FALSE)</f>
        <v>Returned</v>
      </c>
    </row>
    <row r="1319" spans="1:20" x14ac:dyDescent="0.3">
      <c r="A1319" s="2" t="s">
        <v>1691</v>
      </c>
      <c r="B1319" s="3">
        <v>45914.127025462964</v>
      </c>
      <c r="C1319" s="2" t="s">
        <v>490</v>
      </c>
      <c r="D1319" s="2" t="s">
        <v>124</v>
      </c>
      <c r="E1319" s="2" t="s">
        <v>144</v>
      </c>
      <c r="F1319" s="4">
        <v>10000</v>
      </c>
      <c r="G1319" s="5">
        <v>1.3</v>
      </c>
      <c r="H1319" s="6">
        <v>0</v>
      </c>
      <c r="I1319" s="7">
        <f t="shared" si="100"/>
        <v>13000</v>
      </c>
      <c r="J1319" s="7">
        <f t="shared" si="101"/>
        <v>0</v>
      </c>
      <c r="K1319" s="7">
        <f t="shared" si="102"/>
        <v>13000</v>
      </c>
      <c r="L1319" s="4">
        <v>59000</v>
      </c>
      <c r="M1319" s="7">
        <f t="shared" si="103"/>
        <v>72000</v>
      </c>
      <c r="N1319" s="2" t="s">
        <v>34</v>
      </c>
      <c r="O1319" t="s">
        <v>23</v>
      </c>
      <c r="P1319" s="2" t="s">
        <v>2371</v>
      </c>
      <c r="Q1319" s="2">
        <v>3</v>
      </c>
      <c r="R1319" s="2" t="s">
        <v>24</v>
      </c>
      <c r="S1319" t="str">
        <f t="shared" si="104"/>
        <v>Sun</v>
      </c>
      <c r="T1319" t="str">
        <f>VLOOKUP(A1319,Status!$A$2:$B$1867,2,FALSE)</f>
        <v>Completed</v>
      </c>
    </row>
    <row r="1320" spans="1:20" x14ac:dyDescent="0.3">
      <c r="A1320" s="2" t="s">
        <v>1692</v>
      </c>
      <c r="B1320" s="3">
        <v>45914.311342592591</v>
      </c>
      <c r="C1320" s="2" t="s">
        <v>111</v>
      </c>
      <c r="D1320" s="2" t="s">
        <v>112</v>
      </c>
      <c r="E1320" s="2" t="s">
        <v>36</v>
      </c>
      <c r="F1320" s="4">
        <v>13500</v>
      </c>
      <c r="G1320" s="5">
        <v>1</v>
      </c>
      <c r="H1320" s="6">
        <v>0</v>
      </c>
      <c r="I1320" s="7">
        <f t="shared" si="100"/>
        <v>13500</v>
      </c>
      <c r="J1320" s="7">
        <f t="shared" si="101"/>
        <v>0</v>
      </c>
      <c r="K1320" s="7">
        <f t="shared" si="102"/>
        <v>13500</v>
      </c>
      <c r="L1320" s="4">
        <v>0</v>
      </c>
      <c r="M1320" s="7">
        <f t="shared" si="103"/>
        <v>13500</v>
      </c>
      <c r="N1320" s="2" t="s">
        <v>34</v>
      </c>
      <c r="O1320" t="s">
        <v>70</v>
      </c>
      <c r="P1320" s="2" t="s">
        <v>2367</v>
      </c>
      <c r="Q1320" s="2">
        <v>4</v>
      </c>
      <c r="R1320" s="2" t="s">
        <v>24</v>
      </c>
      <c r="S1320" t="str">
        <f t="shared" si="104"/>
        <v>Sun</v>
      </c>
      <c r="T1320" t="str">
        <f>VLOOKUP(A1320,Status!$A$2:$B$1867,2,FALSE)</f>
        <v>Returned</v>
      </c>
    </row>
    <row r="1321" spans="1:20" x14ac:dyDescent="0.3">
      <c r="A1321" s="2" t="s">
        <v>1693</v>
      </c>
      <c r="B1321" s="3">
        <v>45914.402465277781</v>
      </c>
      <c r="C1321" s="2" t="s">
        <v>444</v>
      </c>
      <c r="D1321" s="2" t="s">
        <v>27</v>
      </c>
      <c r="E1321" s="2" t="s">
        <v>21</v>
      </c>
      <c r="F1321" s="4">
        <v>10000</v>
      </c>
      <c r="G1321" s="5">
        <v>1.4</v>
      </c>
      <c r="H1321" s="6">
        <v>0</v>
      </c>
      <c r="I1321" s="7">
        <f t="shared" si="100"/>
        <v>14000</v>
      </c>
      <c r="J1321" s="7">
        <f t="shared" si="101"/>
        <v>0</v>
      </c>
      <c r="K1321" s="7">
        <f t="shared" si="102"/>
        <v>14000</v>
      </c>
      <c r="L1321" s="4">
        <v>17000</v>
      </c>
      <c r="M1321" s="7">
        <f t="shared" si="103"/>
        <v>31000</v>
      </c>
      <c r="N1321" s="2" t="s">
        <v>59</v>
      </c>
      <c r="O1321" t="s">
        <v>23</v>
      </c>
      <c r="P1321" s="2" t="s">
        <v>2367</v>
      </c>
      <c r="Q1321" s="2">
        <v>4</v>
      </c>
      <c r="R1321" s="2" t="s">
        <v>35</v>
      </c>
      <c r="S1321" t="str">
        <f t="shared" si="104"/>
        <v>Sun</v>
      </c>
      <c r="T1321" t="str">
        <f>VLOOKUP(A1321,Status!$A$2:$B$1867,2,FALSE)</f>
        <v>Completed</v>
      </c>
    </row>
    <row r="1322" spans="1:20" x14ac:dyDescent="0.3">
      <c r="A1322" s="2" t="s">
        <v>1694</v>
      </c>
      <c r="B1322" s="3">
        <v>45914.580300925933</v>
      </c>
      <c r="C1322" s="2" t="s">
        <v>1611</v>
      </c>
      <c r="D1322" s="2" t="s">
        <v>85</v>
      </c>
      <c r="E1322" s="2" t="s">
        <v>66</v>
      </c>
      <c r="F1322" s="4">
        <v>46000</v>
      </c>
      <c r="G1322" s="5">
        <v>1.1000000000000001</v>
      </c>
      <c r="H1322" s="6">
        <v>0</v>
      </c>
      <c r="I1322" s="7">
        <f t="shared" si="100"/>
        <v>50600.000000000007</v>
      </c>
      <c r="J1322" s="7">
        <f t="shared" si="101"/>
        <v>0</v>
      </c>
      <c r="K1322" s="7">
        <f t="shared" si="102"/>
        <v>50600.000000000007</v>
      </c>
      <c r="L1322" s="4">
        <v>30000</v>
      </c>
      <c r="M1322" s="7">
        <f t="shared" si="103"/>
        <v>80600</v>
      </c>
      <c r="N1322" s="2" t="s">
        <v>34</v>
      </c>
      <c r="O1322" t="s">
        <v>23</v>
      </c>
      <c r="P1322" s="2" t="s">
        <v>2366</v>
      </c>
      <c r="Q1322" s="2">
        <v>1</v>
      </c>
      <c r="R1322" s="2" t="s">
        <v>24</v>
      </c>
      <c r="S1322" t="str">
        <f t="shared" si="104"/>
        <v>Sun</v>
      </c>
      <c r="T1322" t="str">
        <f>VLOOKUP(A1322,Status!$A$2:$B$1867,2,FALSE)</f>
        <v>Completed</v>
      </c>
    </row>
    <row r="1323" spans="1:20" x14ac:dyDescent="0.3">
      <c r="A1323" s="2" t="s">
        <v>1695</v>
      </c>
      <c r="B1323" s="3">
        <v>45914.608865740738</v>
      </c>
      <c r="C1323" s="2" t="s">
        <v>302</v>
      </c>
      <c r="D1323" s="2" t="s">
        <v>109</v>
      </c>
      <c r="E1323" s="2" t="s">
        <v>58</v>
      </c>
      <c r="F1323" s="4">
        <v>17500</v>
      </c>
      <c r="G1323" s="5">
        <v>3.2</v>
      </c>
      <c r="H1323" s="6">
        <v>0</v>
      </c>
      <c r="I1323" s="7">
        <f t="shared" si="100"/>
        <v>56000</v>
      </c>
      <c r="J1323" s="7">
        <f t="shared" si="101"/>
        <v>0</v>
      </c>
      <c r="K1323" s="7">
        <f t="shared" si="102"/>
        <v>56000</v>
      </c>
      <c r="L1323" s="4">
        <v>72000</v>
      </c>
      <c r="M1323" s="7">
        <f t="shared" si="103"/>
        <v>128000</v>
      </c>
      <c r="N1323" s="2" t="s">
        <v>29</v>
      </c>
      <c r="O1323" t="s">
        <v>70</v>
      </c>
      <c r="P1323" s="2" t="s">
        <v>2367</v>
      </c>
      <c r="Q1323" s="2">
        <v>1</v>
      </c>
      <c r="R1323" s="2" t="s">
        <v>24</v>
      </c>
      <c r="S1323" t="str">
        <f t="shared" si="104"/>
        <v>Sun</v>
      </c>
      <c r="T1323" t="str">
        <f>VLOOKUP(A1323,Status!$A$2:$B$1867,2,FALSE)</f>
        <v>Returned</v>
      </c>
    </row>
    <row r="1324" spans="1:20" x14ac:dyDescent="0.3">
      <c r="A1324" s="2" t="s">
        <v>1696</v>
      </c>
      <c r="B1324" s="3">
        <v>45915.698993055557</v>
      </c>
      <c r="C1324" s="2" t="s">
        <v>518</v>
      </c>
      <c r="D1324" s="2" t="s">
        <v>165</v>
      </c>
      <c r="E1324" s="2" t="s">
        <v>42</v>
      </c>
      <c r="F1324" s="4">
        <v>40000</v>
      </c>
      <c r="G1324" s="5">
        <v>0.5</v>
      </c>
      <c r="H1324" s="6">
        <v>0</v>
      </c>
      <c r="I1324" s="7">
        <f t="shared" si="100"/>
        <v>20000</v>
      </c>
      <c r="J1324" s="7">
        <f t="shared" si="101"/>
        <v>0</v>
      </c>
      <c r="K1324" s="7">
        <f t="shared" si="102"/>
        <v>20000</v>
      </c>
      <c r="L1324" s="4">
        <v>49000</v>
      </c>
      <c r="M1324" s="7">
        <f t="shared" si="103"/>
        <v>69000</v>
      </c>
      <c r="N1324" s="2" t="s">
        <v>29</v>
      </c>
      <c r="O1324" t="s">
        <v>23</v>
      </c>
      <c r="P1324" s="2" t="s">
        <v>2367</v>
      </c>
      <c r="Q1324" s="2">
        <v>5</v>
      </c>
      <c r="R1324" s="2" t="s">
        <v>24</v>
      </c>
      <c r="S1324" t="str">
        <f t="shared" si="104"/>
        <v>Mon</v>
      </c>
      <c r="T1324" t="str">
        <f>VLOOKUP(A1324,Status!$A$2:$B$1867,2,FALSE)</f>
        <v>Completed</v>
      </c>
    </row>
    <row r="1325" spans="1:20" x14ac:dyDescent="0.3">
      <c r="A1325" s="2" t="s">
        <v>1697</v>
      </c>
      <c r="B1325" s="3">
        <v>45917.434467592589</v>
      </c>
      <c r="C1325" s="2" t="s">
        <v>1514</v>
      </c>
      <c r="D1325" s="2" t="s">
        <v>88</v>
      </c>
      <c r="E1325" s="2" t="s">
        <v>100</v>
      </c>
      <c r="F1325" s="4">
        <v>10000</v>
      </c>
      <c r="G1325" s="5">
        <v>0.8</v>
      </c>
      <c r="H1325" s="6">
        <v>0</v>
      </c>
      <c r="I1325" s="7">
        <f t="shared" si="100"/>
        <v>8000</v>
      </c>
      <c r="J1325" s="7">
        <f t="shared" si="101"/>
        <v>0</v>
      </c>
      <c r="K1325" s="7">
        <f t="shared" si="102"/>
        <v>8000</v>
      </c>
      <c r="L1325" s="4">
        <v>49000</v>
      </c>
      <c r="M1325" s="7">
        <f t="shared" si="103"/>
        <v>57000</v>
      </c>
      <c r="N1325" s="2" t="s">
        <v>34</v>
      </c>
      <c r="O1325" t="s">
        <v>70</v>
      </c>
      <c r="P1325" s="2" t="s">
        <v>2367</v>
      </c>
      <c r="Q1325" s="2">
        <v>1</v>
      </c>
      <c r="R1325" s="2" t="s">
        <v>24</v>
      </c>
      <c r="S1325" t="str">
        <f t="shared" si="104"/>
        <v>Wed</v>
      </c>
      <c r="T1325" t="str">
        <f>VLOOKUP(A1325,Status!$A$2:$B$1867,2,FALSE)</f>
        <v>Returned</v>
      </c>
    </row>
    <row r="1326" spans="1:20" x14ac:dyDescent="0.3">
      <c r="A1326" s="2" t="s">
        <v>1698</v>
      </c>
      <c r="B1326" s="3">
        <v>45917.612453703703</v>
      </c>
      <c r="C1326" s="2" t="s">
        <v>474</v>
      </c>
      <c r="D1326" s="2" t="s">
        <v>161</v>
      </c>
      <c r="E1326" s="2" t="s">
        <v>96</v>
      </c>
      <c r="F1326" s="4">
        <v>9500</v>
      </c>
      <c r="G1326" s="5">
        <v>1</v>
      </c>
      <c r="H1326" s="6">
        <v>0</v>
      </c>
      <c r="I1326" s="7">
        <f t="shared" si="100"/>
        <v>9500</v>
      </c>
      <c r="J1326" s="7">
        <f t="shared" si="101"/>
        <v>0</v>
      </c>
      <c r="K1326" s="7">
        <f t="shared" si="102"/>
        <v>9500</v>
      </c>
      <c r="L1326" s="4">
        <v>46000</v>
      </c>
      <c r="M1326" s="7">
        <f t="shared" si="103"/>
        <v>55500</v>
      </c>
      <c r="N1326" s="2" t="s">
        <v>34</v>
      </c>
      <c r="O1326" t="s">
        <v>23</v>
      </c>
      <c r="P1326" s="2" t="s">
        <v>2366</v>
      </c>
      <c r="Q1326" s="2">
        <v>2</v>
      </c>
      <c r="R1326" s="2" t="s">
        <v>24</v>
      </c>
      <c r="S1326" t="str">
        <f t="shared" si="104"/>
        <v>Wed</v>
      </c>
      <c r="T1326" t="str">
        <f>VLOOKUP(A1326,Status!$A$2:$B$1867,2,FALSE)</f>
        <v>Completed</v>
      </c>
    </row>
    <row r="1327" spans="1:20" x14ac:dyDescent="0.3">
      <c r="A1327" s="2" t="s">
        <v>1699</v>
      </c>
      <c r="B1327" s="3">
        <v>45917.880370370367</v>
      </c>
      <c r="C1327" s="2" t="s">
        <v>589</v>
      </c>
      <c r="D1327" s="2" t="s">
        <v>57</v>
      </c>
      <c r="E1327" s="2" t="s">
        <v>144</v>
      </c>
      <c r="F1327" s="4">
        <v>10000</v>
      </c>
      <c r="G1327" s="5">
        <v>1.3</v>
      </c>
      <c r="H1327" s="6">
        <v>0</v>
      </c>
      <c r="I1327" s="7">
        <f t="shared" si="100"/>
        <v>13000</v>
      </c>
      <c r="J1327" s="7">
        <f t="shared" si="101"/>
        <v>0</v>
      </c>
      <c r="K1327" s="7">
        <f t="shared" si="102"/>
        <v>13000</v>
      </c>
      <c r="L1327" s="4">
        <v>26000</v>
      </c>
      <c r="M1327" s="7">
        <f t="shared" si="103"/>
        <v>39000</v>
      </c>
      <c r="N1327" s="2" t="s">
        <v>34</v>
      </c>
      <c r="O1327" t="s">
        <v>116</v>
      </c>
      <c r="P1327" s="2" t="s">
        <v>2371</v>
      </c>
      <c r="Q1327" s="2">
        <v>4</v>
      </c>
      <c r="R1327" s="2" t="s">
        <v>24</v>
      </c>
      <c r="S1327" t="str">
        <f t="shared" si="104"/>
        <v>Wed</v>
      </c>
      <c r="T1327" t="str">
        <f>VLOOKUP(A1327,Status!$A$2:$B$1867,2,FALSE)</f>
        <v>Cancelled</v>
      </c>
    </row>
    <row r="1328" spans="1:20" x14ac:dyDescent="0.3">
      <c r="A1328" s="2" t="s">
        <v>1700</v>
      </c>
      <c r="B1328" s="3">
        <v>45918.378946759258</v>
      </c>
      <c r="C1328" s="2" t="s">
        <v>1078</v>
      </c>
      <c r="D1328" s="2" t="s">
        <v>134</v>
      </c>
      <c r="E1328" s="2" t="s">
        <v>144</v>
      </c>
      <c r="F1328" s="4">
        <v>10000</v>
      </c>
      <c r="G1328" s="5">
        <v>0.5</v>
      </c>
      <c r="H1328" s="6">
        <v>0</v>
      </c>
      <c r="I1328" s="7">
        <f t="shared" si="100"/>
        <v>5000</v>
      </c>
      <c r="J1328" s="7">
        <f t="shared" si="101"/>
        <v>0</v>
      </c>
      <c r="K1328" s="7">
        <f t="shared" si="102"/>
        <v>5000</v>
      </c>
      <c r="L1328" s="4">
        <v>50000</v>
      </c>
      <c r="M1328" s="7">
        <f t="shared" si="103"/>
        <v>55000</v>
      </c>
      <c r="N1328" s="2" t="s">
        <v>29</v>
      </c>
      <c r="O1328" t="s">
        <v>23</v>
      </c>
      <c r="P1328" s="2" t="s">
        <v>2368</v>
      </c>
      <c r="Q1328" s="2">
        <v>1</v>
      </c>
      <c r="R1328" s="2" t="s">
        <v>24</v>
      </c>
      <c r="S1328" t="str">
        <f t="shared" si="104"/>
        <v>Thu</v>
      </c>
      <c r="T1328" t="str">
        <f>VLOOKUP(A1328,Status!$A$2:$B$1867,2,FALSE)</f>
        <v>Completed</v>
      </c>
    </row>
    <row r="1329" spans="1:20" x14ac:dyDescent="0.3">
      <c r="A1329" s="2" t="s">
        <v>1701</v>
      </c>
      <c r="B1329" s="3">
        <v>45919.104525462957</v>
      </c>
      <c r="C1329" s="2" t="s">
        <v>1357</v>
      </c>
      <c r="D1329" s="2" t="s">
        <v>119</v>
      </c>
      <c r="E1329" s="2" t="s">
        <v>100</v>
      </c>
      <c r="F1329" s="4">
        <v>10000</v>
      </c>
      <c r="G1329" s="5">
        <v>0.9</v>
      </c>
      <c r="H1329" s="6">
        <v>0</v>
      </c>
      <c r="I1329" s="7">
        <f t="shared" si="100"/>
        <v>9000</v>
      </c>
      <c r="J1329" s="7">
        <f t="shared" si="101"/>
        <v>0</v>
      </c>
      <c r="K1329" s="7">
        <f t="shared" si="102"/>
        <v>9000</v>
      </c>
      <c r="L1329" s="4">
        <v>84000</v>
      </c>
      <c r="M1329" s="7">
        <f t="shared" si="103"/>
        <v>93000</v>
      </c>
      <c r="N1329" s="2" t="s">
        <v>22</v>
      </c>
      <c r="O1329" t="s">
        <v>23</v>
      </c>
      <c r="P1329" s="2" t="s">
        <v>2368</v>
      </c>
      <c r="Q1329" s="2">
        <v>4</v>
      </c>
      <c r="R1329" s="2" t="s">
        <v>24</v>
      </c>
      <c r="S1329" t="str">
        <f t="shared" si="104"/>
        <v>Fri</v>
      </c>
      <c r="T1329" t="str">
        <f>VLOOKUP(A1329,Status!$A$2:$B$1867,2,FALSE)</f>
        <v>Completed</v>
      </c>
    </row>
    <row r="1330" spans="1:20" x14ac:dyDescent="0.3">
      <c r="A1330" s="2" t="s">
        <v>1702</v>
      </c>
      <c r="B1330" s="3">
        <v>45919.867025462961</v>
      </c>
      <c r="C1330" s="2" t="s">
        <v>44</v>
      </c>
      <c r="D1330" s="2" t="s">
        <v>45</v>
      </c>
      <c r="E1330" s="2" t="s">
        <v>191</v>
      </c>
      <c r="F1330" s="4">
        <v>15500</v>
      </c>
      <c r="G1330" s="5">
        <v>0.4</v>
      </c>
      <c r="H1330" s="6">
        <v>0</v>
      </c>
      <c r="I1330" s="7">
        <f t="shared" si="100"/>
        <v>6200</v>
      </c>
      <c r="J1330" s="7">
        <f t="shared" si="101"/>
        <v>0</v>
      </c>
      <c r="K1330" s="7">
        <f t="shared" si="102"/>
        <v>6200</v>
      </c>
      <c r="L1330" s="4">
        <v>43000</v>
      </c>
      <c r="M1330" s="7">
        <f t="shared" si="103"/>
        <v>49200</v>
      </c>
      <c r="N1330" s="2" t="s">
        <v>59</v>
      </c>
      <c r="O1330" t="s">
        <v>23</v>
      </c>
      <c r="P1330" s="2" t="s">
        <v>2371</v>
      </c>
      <c r="Q1330" s="2">
        <v>2</v>
      </c>
      <c r="R1330" s="2" t="s">
        <v>24</v>
      </c>
      <c r="S1330" t="str">
        <f t="shared" si="104"/>
        <v>Fri</v>
      </c>
      <c r="T1330" t="str">
        <f>VLOOKUP(A1330,Status!$A$2:$B$1867,2,FALSE)</f>
        <v>Completed</v>
      </c>
    </row>
    <row r="1331" spans="1:20" x14ac:dyDescent="0.3">
      <c r="A1331" s="2" t="s">
        <v>1703</v>
      </c>
      <c r="B1331" s="3">
        <v>45920.469421296293</v>
      </c>
      <c r="C1331" s="2" t="s">
        <v>407</v>
      </c>
      <c r="D1331" s="2" t="s">
        <v>124</v>
      </c>
      <c r="E1331" s="2" t="s">
        <v>36</v>
      </c>
      <c r="F1331" s="4">
        <v>13500</v>
      </c>
      <c r="G1331" s="5">
        <v>1.3</v>
      </c>
      <c r="H1331" s="6">
        <v>0</v>
      </c>
      <c r="I1331" s="7">
        <f t="shared" si="100"/>
        <v>17550</v>
      </c>
      <c r="J1331" s="7">
        <f t="shared" si="101"/>
        <v>0</v>
      </c>
      <c r="K1331" s="7">
        <f t="shared" si="102"/>
        <v>17550</v>
      </c>
      <c r="L1331" s="4">
        <v>59000</v>
      </c>
      <c r="M1331" s="7">
        <f t="shared" si="103"/>
        <v>76550</v>
      </c>
      <c r="N1331" s="2" t="s">
        <v>29</v>
      </c>
      <c r="O1331" t="s">
        <v>23</v>
      </c>
      <c r="P1331" s="2" t="s">
        <v>2371</v>
      </c>
      <c r="Q1331" s="2">
        <v>3</v>
      </c>
      <c r="R1331" s="2" t="s">
        <v>24</v>
      </c>
      <c r="S1331" t="str">
        <f t="shared" si="104"/>
        <v>Sat</v>
      </c>
      <c r="T1331" t="str">
        <f>VLOOKUP(A1331,Status!$A$2:$B$1867,2,FALSE)</f>
        <v>Completed</v>
      </c>
    </row>
    <row r="1332" spans="1:20" x14ac:dyDescent="0.3">
      <c r="A1332" s="2" t="s">
        <v>1704</v>
      </c>
      <c r="B1332" s="3">
        <v>45920.943761574083</v>
      </c>
      <c r="C1332" s="2" t="s">
        <v>1232</v>
      </c>
      <c r="D1332" s="2" t="s">
        <v>75</v>
      </c>
      <c r="E1332" s="2" t="s">
        <v>33</v>
      </c>
      <c r="F1332" s="4">
        <v>20000</v>
      </c>
      <c r="G1332" s="5">
        <v>0.7</v>
      </c>
      <c r="H1332" s="6">
        <v>0</v>
      </c>
      <c r="I1332" s="7">
        <f t="shared" si="100"/>
        <v>14000</v>
      </c>
      <c r="J1332" s="7">
        <f t="shared" si="101"/>
        <v>0</v>
      </c>
      <c r="K1332" s="7">
        <f t="shared" si="102"/>
        <v>14000</v>
      </c>
      <c r="L1332" s="4">
        <v>74000</v>
      </c>
      <c r="M1332" s="7">
        <f t="shared" si="103"/>
        <v>88000</v>
      </c>
      <c r="N1332" s="2" t="s">
        <v>59</v>
      </c>
      <c r="O1332" t="s">
        <v>23</v>
      </c>
      <c r="P1332" s="2" t="s">
        <v>2368</v>
      </c>
      <c r="Q1332" s="2">
        <v>5</v>
      </c>
      <c r="R1332" s="2" t="s">
        <v>24</v>
      </c>
      <c r="S1332" t="str">
        <f t="shared" si="104"/>
        <v>Sat</v>
      </c>
      <c r="T1332" t="str">
        <f>VLOOKUP(A1332,Status!$A$2:$B$1867,2,FALSE)</f>
        <v>Completed</v>
      </c>
    </row>
    <row r="1333" spans="1:20" x14ac:dyDescent="0.3">
      <c r="A1333" s="2" t="s">
        <v>1705</v>
      </c>
      <c r="B1333" s="3">
        <v>45921.115104166667</v>
      </c>
      <c r="C1333" s="2" t="s">
        <v>561</v>
      </c>
      <c r="D1333" s="2" t="s">
        <v>75</v>
      </c>
      <c r="E1333" s="2" t="s">
        <v>103</v>
      </c>
      <c r="F1333" s="4">
        <v>55000</v>
      </c>
      <c r="G1333" s="5">
        <v>0.8</v>
      </c>
      <c r="H1333" s="6">
        <v>0</v>
      </c>
      <c r="I1333" s="7">
        <f t="shared" si="100"/>
        <v>44000</v>
      </c>
      <c r="J1333" s="7">
        <f t="shared" si="101"/>
        <v>0</v>
      </c>
      <c r="K1333" s="7">
        <f t="shared" si="102"/>
        <v>44000</v>
      </c>
      <c r="L1333" s="4">
        <v>74000</v>
      </c>
      <c r="M1333" s="7">
        <f t="shared" si="103"/>
        <v>118000</v>
      </c>
      <c r="N1333" s="2" t="s">
        <v>22</v>
      </c>
      <c r="O1333" t="s">
        <v>23</v>
      </c>
      <c r="P1333" s="2" t="s">
        <v>2366</v>
      </c>
      <c r="Q1333" s="2">
        <v>5</v>
      </c>
      <c r="R1333" s="2" t="s">
        <v>24</v>
      </c>
      <c r="S1333" t="str">
        <f t="shared" si="104"/>
        <v>Sun</v>
      </c>
      <c r="T1333" t="str">
        <f>VLOOKUP(A1333,Status!$A$2:$B$1867,2,FALSE)</f>
        <v>Completed</v>
      </c>
    </row>
    <row r="1334" spans="1:20" x14ac:dyDescent="0.3">
      <c r="A1334" s="2" t="s">
        <v>1705</v>
      </c>
      <c r="B1334" s="3">
        <v>45921.115104166667</v>
      </c>
      <c r="C1334" s="2" t="s">
        <v>561</v>
      </c>
      <c r="D1334" s="2" t="s">
        <v>75</v>
      </c>
      <c r="E1334" s="2" t="s">
        <v>66</v>
      </c>
      <c r="F1334" s="4">
        <v>46000</v>
      </c>
      <c r="G1334" s="5">
        <v>1.3</v>
      </c>
      <c r="H1334" s="6">
        <v>0</v>
      </c>
      <c r="I1334" s="7">
        <f t="shared" si="100"/>
        <v>59800</v>
      </c>
      <c r="J1334" s="7">
        <f t="shared" si="101"/>
        <v>0</v>
      </c>
      <c r="K1334" s="7">
        <f t="shared" si="102"/>
        <v>59800</v>
      </c>
      <c r="L1334" s="4">
        <v>0</v>
      </c>
      <c r="M1334" s="7">
        <f t="shared" si="103"/>
        <v>59800</v>
      </c>
      <c r="N1334" s="2" t="s">
        <v>22</v>
      </c>
      <c r="O1334" t="s">
        <v>23</v>
      </c>
      <c r="P1334" s="2" t="s">
        <v>2366</v>
      </c>
      <c r="Q1334" s="2">
        <v>5</v>
      </c>
      <c r="R1334" s="2" t="s">
        <v>24</v>
      </c>
      <c r="S1334" t="str">
        <f t="shared" si="104"/>
        <v>Sun</v>
      </c>
      <c r="T1334" t="str">
        <f>VLOOKUP(A1334,Status!$A$2:$B$1867,2,FALSE)</f>
        <v>Completed</v>
      </c>
    </row>
    <row r="1335" spans="1:20" x14ac:dyDescent="0.3">
      <c r="A1335" s="2" t="s">
        <v>1706</v>
      </c>
      <c r="B1335" s="3">
        <v>45922.299699074072</v>
      </c>
      <c r="C1335" s="2" t="s">
        <v>1024</v>
      </c>
      <c r="D1335" s="2" t="s">
        <v>115</v>
      </c>
      <c r="E1335" s="2" t="s">
        <v>28</v>
      </c>
      <c r="F1335" s="4">
        <v>15000</v>
      </c>
      <c r="G1335" s="5">
        <v>0.3</v>
      </c>
      <c r="H1335" s="6">
        <v>0</v>
      </c>
      <c r="I1335" s="7">
        <f t="shared" si="100"/>
        <v>4500</v>
      </c>
      <c r="J1335" s="7">
        <f t="shared" si="101"/>
        <v>0</v>
      </c>
      <c r="K1335" s="7">
        <f t="shared" si="102"/>
        <v>4500</v>
      </c>
      <c r="L1335" s="4">
        <v>78000</v>
      </c>
      <c r="M1335" s="7">
        <f t="shared" si="103"/>
        <v>82500</v>
      </c>
      <c r="N1335" s="2" t="s">
        <v>22</v>
      </c>
      <c r="O1335" t="s">
        <v>23</v>
      </c>
      <c r="P1335" s="2" t="s">
        <v>2369</v>
      </c>
      <c r="Q1335" s="2">
        <v>5</v>
      </c>
      <c r="R1335" s="2" t="s">
        <v>24</v>
      </c>
      <c r="S1335" t="str">
        <f t="shared" si="104"/>
        <v>Mon</v>
      </c>
      <c r="T1335" t="str">
        <f>VLOOKUP(A1335,Status!$A$2:$B$1867,2,FALSE)</f>
        <v>Completed</v>
      </c>
    </row>
    <row r="1336" spans="1:20" x14ac:dyDescent="0.3">
      <c r="A1336" s="2" t="s">
        <v>1707</v>
      </c>
      <c r="B1336" s="3">
        <v>45922.552523148152</v>
      </c>
      <c r="C1336" s="2" t="s">
        <v>418</v>
      </c>
      <c r="D1336" s="2" t="s">
        <v>95</v>
      </c>
      <c r="E1336" s="2" t="s">
        <v>183</v>
      </c>
      <c r="F1336" s="4">
        <v>11000</v>
      </c>
      <c r="G1336" s="5">
        <v>2</v>
      </c>
      <c r="H1336" s="6">
        <v>0</v>
      </c>
      <c r="I1336" s="7">
        <f t="shared" si="100"/>
        <v>22000</v>
      </c>
      <c r="J1336" s="7">
        <f t="shared" si="101"/>
        <v>0</v>
      </c>
      <c r="K1336" s="7">
        <f t="shared" si="102"/>
        <v>22000</v>
      </c>
      <c r="L1336" s="4">
        <v>85000</v>
      </c>
      <c r="M1336" s="7">
        <f t="shared" si="103"/>
        <v>107000</v>
      </c>
      <c r="N1336" s="2" t="s">
        <v>22</v>
      </c>
      <c r="O1336" t="s">
        <v>70</v>
      </c>
      <c r="P1336" s="2" t="s">
        <v>2369</v>
      </c>
      <c r="Q1336" s="2">
        <v>1</v>
      </c>
      <c r="R1336" s="2" t="s">
        <v>24</v>
      </c>
      <c r="S1336" t="str">
        <f t="shared" si="104"/>
        <v>Mon</v>
      </c>
      <c r="T1336" t="str">
        <f>VLOOKUP(A1336,Status!$A$2:$B$1867,2,FALSE)</f>
        <v>Returned</v>
      </c>
    </row>
    <row r="1337" spans="1:20" x14ac:dyDescent="0.3">
      <c r="A1337" s="2" t="s">
        <v>1707</v>
      </c>
      <c r="B1337" s="3">
        <v>45922.552523148152</v>
      </c>
      <c r="C1337" s="2" t="s">
        <v>418</v>
      </c>
      <c r="D1337" s="2" t="s">
        <v>95</v>
      </c>
      <c r="E1337" s="2" t="s">
        <v>21</v>
      </c>
      <c r="F1337" s="4">
        <v>10000</v>
      </c>
      <c r="G1337" s="5">
        <v>1.9</v>
      </c>
      <c r="H1337" s="6">
        <v>0</v>
      </c>
      <c r="I1337" s="7">
        <f t="shared" si="100"/>
        <v>19000</v>
      </c>
      <c r="J1337" s="7">
        <f t="shared" si="101"/>
        <v>0</v>
      </c>
      <c r="K1337" s="7">
        <f t="shared" si="102"/>
        <v>19000</v>
      </c>
      <c r="L1337" s="4">
        <v>0</v>
      </c>
      <c r="M1337" s="7">
        <f t="shared" si="103"/>
        <v>19000</v>
      </c>
      <c r="N1337" s="2" t="s">
        <v>22</v>
      </c>
      <c r="O1337" t="s">
        <v>70</v>
      </c>
      <c r="P1337" s="2" t="s">
        <v>2369</v>
      </c>
      <c r="Q1337" s="2">
        <v>1</v>
      </c>
      <c r="R1337" s="2" t="s">
        <v>24</v>
      </c>
      <c r="S1337" t="str">
        <f t="shared" si="104"/>
        <v>Mon</v>
      </c>
      <c r="T1337" t="str">
        <f>VLOOKUP(A1337,Status!$A$2:$B$1867,2,FALSE)</f>
        <v>Returned</v>
      </c>
    </row>
    <row r="1338" spans="1:20" x14ac:dyDescent="0.3">
      <c r="A1338" s="2" t="s">
        <v>1708</v>
      </c>
      <c r="B1338" s="3">
        <v>45923.936863425923</v>
      </c>
      <c r="C1338" s="2" t="s">
        <v>195</v>
      </c>
      <c r="D1338" s="2" t="s">
        <v>20</v>
      </c>
      <c r="E1338" s="2" t="s">
        <v>171</v>
      </c>
      <c r="F1338" s="4">
        <v>12000</v>
      </c>
      <c r="G1338" s="5">
        <v>0.9</v>
      </c>
      <c r="H1338" s="6">
        <v>0</v>
      </c>
      <c r="I1338" s="7">
        <f t="shared" si="100"/>
        <v>10800</v>
      </c>
      <c r="J1338" s="7">
        <f t="shared" si="101"/>
        <v>0</v>
      </c>
      <c r="K1338" s="7">
        <f t="shared" si="102"/>
        <v>10800</v>
      </c>
      <c r="L1338" s="4">
        <v>15000</v>
      </c>
      <c r="M1338" s="7">
        <f t="shared" si="103"/>
        <v>25800</v>
      </c>
      <c r="N1338" s="2" t="s">
        <v>29</v>
      </c>
      <c r="O1338" t="s">
        <v>23</v>
      </c>
      <c r="P1338" s="2" t="s">
        <v>2366</v>
      </c>
      <c r="Q1338" s="2">
        <v>4</v>
      </c>
      <c r="R1338" s="2" t="s">
        <v>24</v>
      </c>
      <c r="S1338" t="str">
        <f t="shared" si="104"/>
        <v>Tue</v>
      </c>
      <c r="T1338" t="str">
        <f>VLOOKUP(A1338,Status!$A$2:$B$1867,2,FALSE)</f>
        <v>Completed</v>
      </c>
    </row>
    <row r="1339" spans="1:20" x14ac:dyDescent="0.3">
      <c r="A1339" s="2" t="s">
        <v>1709</v>
      </c>
      <c r="B1339" s="3">
        <v>45924.259456018517</v>
      </c>
      <c r="C1339" s="2" t="s">
        <v>324</v>
      </c>
      <c r="D1339" s="2" t="s">
        <v>99</v>
      </c>
      <c r="E1339" s="2" t="s">
        <v>28</v>
      </c>
      <c r="F1339" s="4">
        <v>15000</v>
      </c>
      <c r="G1339" s="5">
        <v>0.9</v>
      </c>
      <c r="H1339" s="6">
        <v>0</v>
      </c>
      <c r="I1339" s="7">
        <f t="shared" si="100"/>
        <v>13500</v>
      </c>
      <c r="J1339" s="7">
        <f t="shared" si="101"/>
        <v>0</v>
      </c>
      <c r="K1339" s="7">
        <f t="shared" si="102"/>
        <v>13500</v>
      </c>
      <c r="L1339" s="4">
        <v>97000</v>
      </c>
      <c r="M1339" s="7">
        <f t="shared" si="103"/>
        <v>110500</v>
      </c>
      <c r="N1339" s="2" t="s">
        <v>34</v>
      </c>
      <c r="O1339" t="s">
        <v>23</v>
      </c>
      <c r="P1339" s="2" t="s">
        <v>2369</v>
      </c>
      <c r="Q1339" s="2">
        <v>2</v>
      </c>
      <c r="R1339" s="2" t="s">
        <v>35</v>
      </c>
      <c r="S1339" t="str">
        <f t="shared" si="104"/>
        <v>Wed</v>
      </c>
      <c r="T1339" t="str">
        <f>VLOOKUP(A1339,Status!$A$2:$B$1867,2,FALSE)</f>
        <v>Completed</v>
      </c>
    </row>
    <row r="1340" spans="1:20" x14ac:dyDescent="0.3">
      <c r="A1340" s="2" t="s">
        <v>1710</v>
      </c>
      <c r="B1340" s="3">
        <v>45925.330914351849</v>
      </c>
      <c r="C1340" s="2" t="s">
        <v>199</v>
      </c>
      <c r="D1340" s="2" t="s">
        <v>88</v>
      </c>
      <c r="E1340" s="2" t="s">
        <v>42</v>
      </c>
      <c r="F1340" s="4">
        <v>40000</v>
      </c>
      <c r="G1340" s="5">
        <v>1.1000000000000001</v>
      </c>
      <c r="H1340" s="6">
        <v>5</v>
      </c>
      <c r="I1340" s="7">
        <f t="shared" si="100"/>
        <v>44000</v>
      </c>
      <c r="J1340" s="7">
        <f t="shared" si="101"/>
        <v>2200</v>
      </c>
      <c r="K1340" s="7">
        <f t="shared" si="102"/>
        <v>41800</v>
      </c>
      <c r="L1340" s="4">
        <v>49000</v>
      </c>
      <c r="M1340" s="7">
        <f t="shared" si="103"/>
        <v>90800</v>
      </c>
      <c r="N1340" s="2" t="s">
        <v>29</v>
      </c>
      <c r="O1340" t="s">
        <v>70</v>
      </c>
      <c r="P1340" s="2" t="s">
        <v>2369</v>
      </c>
      <c r="Q1340" s="2">
        <v>5</v>
      </c>
      <c r="R1340" s="2" t="s">
        <v>24</v>
      </c>
      <c r="S1340" t="str">
        <f t="shared" si="104"/>
        <v>Thu</v>
      </c>
      <c r="T1340" t="str">
        <f>VLOOKUP(A1340,Status!$A$2:$B$1867,2,FALSE)</f>
        <v>Returned</v>
      </c>
    </row>
    <row r="1341" spans="1:20" x14ac:dyDescent="0.3">
      <c r="A1341" s="2" t="s">
        <v>1711</v>
      </c>
      <c r="B1341" s="3">
        <v>45925.377002314817</v>
      </c>
      <c r="C1341" s="2" t="s">
        <v>1427</v>
      </c>
      <c r="D1341" s="2" t="s">
        <v>112</v>
      </c>
      <c r="E1341" s="2" t="s">
        <v>21</v>
      </c>
      <c r="F1341" s="4">
        <v>10000</v>
      </c>
      <c r="G1341" s="5">
        <v>1.8</v>
      </c>
      <c r="H1341" s="6">
        <v>5</v>
      </c>
      <c r="I1341" s="7">
        <f t="shared" si="100"/>
        <v>18000</v>
      </c>
      <c r="J1341" s="7">
        <f t="shared" si="101"/>
        <v>900</v>
      </c>
      <c r="K1341" s="7">
        <f t="shared" si="102"/>
        <v>17100</v>
      </c>
      <c r="L1341" s="4">
        <v>0</v>
      </c>
      <c r="M1341" s="7">
        <f t="shared" si="103"/>
        <v>17100</v>
      </c>
      <c r="N1341" s="2" t="s">
        <v>29</v>
      </c>
      <c r="O1341" t="s">
        <v>23</v>
      </c>
      <c r="P1341" s="2" t="s">
        <v>2368</v>
      </c>
      <c r="Q1341" s="2">
        <v>5</v>
      </c>
      <c r="R1341" s="2" t="s">
        <v>24</v>
      </c>
      <c r="S1341" t="str">
        <f t="shared" si="104"/>
        <v>Thu</v>
      </c>
      <c r="T1341" t="str">
        <f>VLOOKUP(A1341,Status!$A$2:$B$1867,2,FALSE)</f>
        <v>Completed</v>
      </c>
    </row>
    <row r="1342" spans="1:20" x14ac:dyDescent="0.3">
      <c r="A1342" s="2" t="s">
        <v>1712</v>
      </c>
      <c r="B1342" s="3">
        <v>45925.406759259262</v>
      </c>
      <c r="C1342" s="2" t="s">
        <v>212</v>
      </c>
      <c r="D1342" s="2" t="s">
        <v>49</v>
      </c>
      <c r="E1342" s="2" t="s">
        <v>58</v>
      </c>
      <c r="F1342" s="4">
        <v>17500</v>
      </c>
      <c r="G1342" s="5">
        <v>1.9</v>
      </c>
      <c r="H1342" s="6">
        <v>5</v>
      </c>
      <c r="I1342" s="7">
        <f t="shared" si="100"/>
        <v>33250</v>
      </c>
      <c r="J1342" s="7">
        <f t="shared" si="101"/>
        <v>1662.5</v>
      </c>
      <c r="K1342" s="7">
        <f t="shared" si="102"/>
        <v>31587.5</v>
      </c>
      <c r="L1342" s="4">
        <v>18000</v>
      </c>
      <c r="M1342" s="7">
        <f t="shared" si="103"/>
        <v>49587.5</v>
      </c>
      <c r="N1342" s="2" t="s">
        <v>34</v>
      </c>
      <c r="O1342" t="s">
        <v>23</v>
      </c>
      <c r="P1342" s="2" t="s">
        <v>2366</v>
      </c>
      <c r="Q1342" s="2">
        <v>4</v>
      </c>
      <c r="R1342" s="2" t="s">
        <v>24</v>
      </c>
      <c r="S1342" t="str">
        <f t="shared" si="104"/>
        <v>Thu</v>
      </c>
      <c r="T1342" t="str">
        <f>VLOOKUP(A1342,Status!$A$2:$B$1867,2,FALSE)</f>
        <v>Completed</v>
      </c>
    </row>
    <row r="1343" spans="1:20" x14ac:dyDescent="0.3">
      <c r="A1343" s="2" t="s">
        <v>1713</v>
      </c>
      <c r="B1343" s="3">
        <v>45925.443356481483</v>
      </c>
      <c r="C1343" s="2" t="s">
        <v>197</v>
      </c>
      <c r="D1343" s="2" t="s">
        <v>88</v>
      </c>
      <c r="E1343" s="2" t="s">
        <v>144</v>
      </c>
      <c r="F1343" s="4">
        <v>10000</v>
      </c>
      <c r="G1343" s="5">
        <v>0.8</v>
      </c>
      <c r="H1343" s="6">
        <v>5</v>
      </c>
      <c r="I1343" s="7">
        <f t="shared" si="100"/>
        <v>8000</v>
      </c>
      <c r="J1343" s="7">
        <f t="shared" si="101"/>
        <v>400</v>
      </c>
      <c r="K1343" s="7">
        <f t="shared" si="102"/>
        <v>7600</v>
      </c>
      <c r="L1343" s="4">
        <v>49000</v>
      </c>
      <c r="M1343" s="7">
        <f t="shared" si="103"/>
        <v>56600</v>
      </c>
      <c r="N1343" s="2" t="s">
        <v>59</v>
      </c>
      <c r="O1343" t="s">
        <v>70</v>
      </c>
      <c r="P1343" s="2" t="s">
        <v>2369</v>
      </c>
      <c r="Q1343" s="2">
        <v>2</v>
      </c>
      <c r="R1343" s="2" t="s">
        <v>24</v>
      </c>
      <c r="S1343" t="str">
        <f t="shared" si="104"/>
        <v>Thu</v>
      </c>
      <c r="T1343" t="str">
        <f>VLOOKUP(A1343,Status!$A$2:$B$1867,2,FALSE)</f>
        <v>Returned</v>
      </c>
    </row>
    <row r="1344" spans="1:20" x14ac:dyDescent="0.3">
      <c r="A1344" s="2" t="s">
        <v>1714</v>
      </c>
      <c r="B1344" s="3">
        <v>45925.456250000003</v>
      </c>
      <c r="C1344" s="2" t="s">
        <v>739</v>
      </c>
      <c r="D1344" s="2" t="s">
        <v>151</v>
      </c>
      <c r="E1344" s="2" t="s">
        <v>162</v>
      </c>
      <c r="F1344" s="4">
        <v>115000</v>
      </c>
      <c r="G1344" s="5">
        <v>0.4</v>
      </c>
      <c r="H1344" s="6">
        <v>5</v>
      </c>
      <c r="I1344" s="7">
        <f t="shared" si="100"/>
        <v>46000</v>
      </c>
      <c r="J1344" s="7">
        <f t="shared" si="101"/>
        <v>2300</v>
      </c>
      <c r="K1344" s="7">
        <f t="shared" si="102"/>
        <v>43700</v>
      </c>
      <c r="L1344" s="4">
        <v>68000</v>
      </c>
      <c r="M1344" s="7">
        <f t="shared" si="103"/>
        <v>111700</v>
      </c>
      <c r="N1344" s="2" t="s">
        <v>29</v>
      </c>
      <c r="O1344" t="s">
        <v>23</v>
      </c>
      <c r="P1344" s="2" t="s">
        <v>2366</v>
      </c>
      <c r="Q1344" s="2">
        <v>4</v>
      </c>
      <c r="R1344" s="2" t="s">
        <v>24</v>
      </c>
      <c r="S1344" t="str">
        <f t="shared" si="104"/>
        <v>Thu</v>
      </c>
      <c r="T1344" t="str">
        <f>VLOOKUP(A1344,Status!$A$2:$B$1867,2,FALSE)</f>
        <v>Completed</v>
      </c>
    </row>
    <row r="1345" spans="1:20" x14ac:dyDescent="0.3">
      <c r="A1345" s="2" t="s">
        <v>1715</v>
      </c>
      <c r="B1345" s="3">
        <v>45925.466435185182</v>
      </c>
      <c r="C1345" s="2" t="s">
        <v>111</v>
      </c>
      <c r="D1345" s="2" t="s">
        <v>112</v>
      </c>
      <c r="E1345" s="2" t="s">
        <v>36</v>
      </c>
      <c r="F1345" s="4">
        <v>13500</v>
      </c>
      <c r="G1345" s="5">
        <v>3.4</v>
      </c>
      <c r="H1345" s="6">
        <v>5</v>
      </c>
      <c r="I1345" s="7">
        <f t="shared" si="100"/>
        <v>45900</v>
      </c>
      <c r="J1345" s="7">
        <f t="shared" si="101"/>
        <v>2295</v>
      </c>
      <c r="K1345" s="7">
        <f t="shared" si="102"/>
        <v>43605</v>
      </c>
      <c r="L1345" s="4">
        <v>0</v>
      </c>
      <c r="M1345" s="7">
        <f t="shared" si="103"/>
        <v>43605</v>
      </c>
      <c r="N1345" s="2" t="s">
        <v>22</v>
      </c>
      <c r="O1345" t="s">
        <v>23</v>
      </c>
      <c r="P1345" s="2" t="s">
        <v>2366</v>
      </c>
      <c r="Q1345" s="2">
        <v>3</v>
      </c>
      <c r="R1345" s="2" t="s">
        <v>24</v>
      </c>
      <c r="S1345" t="str">
        <f t="shared" si="104"/>
        <v>Thu</v>
      </c>
      <c r="T1345" t="str">
        <f>VLOOKUP(A1345,Status!$A$2:$B$1867,2,FALSE)</f>
        <v>Completed</v>
      </c>
    </row>
    <row r="1346" spans="1:20" x14ac:dyDescent="0.3">
      <c r="A1346" s="2" t="s">
        <v>1716</v>
      </c>
      <c r="B1346" s="3">
        <v>45925.494097222218</v>
      </c>
      <c r="C1346" s="2" t="s">
        <v>40</v>
      </c>
      <c r="D1346" s="2" t="s">
        <v>41</v>
      </c>
      <c r="E1346" s="2" t="s">
        <v>100</v>
      </c>
      <c r="F1346" s="4">
        <v>10000</v>
      </c>
      <c r="G1346" s="5">
        <v>0.5</v>
      </c>
      <c r="H1346" s="6">
        <v>5</v>
      </c>
      <c r="I1346" s="7">
        <f t="shared" si="100"/>
        <v>5000</v>
      </c>
      <c r="J1346" s="7">
        <f t="shared" si="101"/>
        <v>250</v>
      </c>
      <c r="K1346" s="7">
        <f t="shared" si="102"/>
        <v>4750</v>
      </c>
      <c r="L1346" s="4">
        <v>93000</v>
      </c>
      <c r="M1346" s="7">
        <f t="shared" si="103"/>
        <v>97750</v>
      </c>
      <c r="N1346" s="2" t="s">
        <v>34</v>
      </c>
      <c r="O1346" t="s">
        <v>70</v>
      </c>
      <c r="P1346" s="2" t="s">
        <v>2371</v>
      </c>
      <c r="Q1346" s="2">
        <v>5</v>
      </c>
      <c r="R1346" s="2" t="s">
        <v>24</v>
      </c>
      <c r="S1346" t="str">
        <f t="shared" si="104"/>
        <v>Thu</v>
      </c>
      <c r="T1346" t="str">
        <f>VLOOKUP(A1346,Status!$A$2:$B$1867,2,FALSE)</f>
        <v>Returned</v>
      </c>
    </row>
    <row r="1347" spans="1:20" x14ac:dyDescent="0.3">
      <c r="A1347" s="2" t="s">
        <v>1717</v>
      </c>
      <c r="B1347" s="3">
        <v>45925.495219907411</v>
      </c>
      <c r="C1347" s="2" t="s">
        <v>266</v>
      </c>
      <c r="D1347" s="2" t="s">
        <v>88</v>
      </c>
      <c r="E1347" s="2" t="s">
        <v>76</v>
      </c>
      <c r="F1347" s="4">
        <v>45000</v>
      </c>
      <c r="G1347" s="5">
        <v>0.2</v>
      </c>
      <c r="H1347" s="6">
        <v>5</v>
      </c>
      <c r="I1347" s="7">
        <f t="shared" si="100"/>
        <v>9000</v>
      </c>
      <c r="J1347" s="7">
        <f t="shared" si="101"/>
        <v>450</v>
      </c>
      <c r="K1347" s="7">
        <f t="shared" si="102"/>
        <v>8550</v>
      </c>
      <c r="L1347" s="4">
        <v>49000</v>
      </c>
      <c r="M1347" s="7">
        <f t="shared" si="103"/>
        <v>57550</v>
      </c>
      <c r="N1347" s="2" t="s">
        <v>29</v>
      </c>
      <c r="O1347" t="s">
        <v>70</v>
      </c>
      <c r="P1347" s="2" t="s">
        <v>2368</v>
      </c>
      <c r="Q1347" s="2">
        <v>4</v>
      </c>
      <c r="R1347" s="2" t="s">
        <v>24</v>
      </c>
      <c r="S1347" t="str">
        <f t="shared" si="104"/>
        <v>Thu</v>
      </c>
      <c r="T1347" t="str">
        <f>VLOOKUP(A1347,Status!$A$2:$B$1867,2,FALSE)</f>
        <v>Returned</v>
      </c>
    </row>
    <row r="1348" spans="1:20" x14ac:dyDescent="0.3">
      <c r="A1348" s="2" t="s">
        <v>1718</v>
      </c>
      <c r="B1348" s="3">
        <v>45925.507835648154</v>
      </c>
      <c r="C1348" s="2" t="s">
        <v>777</v>
      </c>
      <c r="D1348" s="2" t="s">
        <v>99</v>
      </c>
      <c r="E1348" s="2" t="s">
        <v>58</v>
      </c>
      <c r="F1348" s="4">
        <v>17500</v>
      </c>
      <c r="G1348" s="5">
        <v>1.6</v>
      </c>
      <c r="H1348" s="6">
        <v>5</v>
      </c>
      <c r="I1348" s="7">
        <f t="shared" ref="I1348:I1411" si="105">F1348*G1348</f>
        <v>28000</v>
      </c>
      <c r="J1348" s="7">
        <f t="shared" ref="J1348:J1411" si="106">I1348*(H1348/100)</f>
        <v>1400</v>
      </c>
      <c r="K1348" s="7">
        <f t="shared" ref="K1348:K1411" si="107">I1348-J1348</f>
        <v>26600</v>
      </c>
      <c r="L1348" s="4">
        <v>97000</v>
      </c>
      <c r="M1348" s="7">
        <f t="shared" ref="M1348:M1411" si="108">K1348+L1348</f>
        <v>123600</v>
      </c>
      <c r="N1348" s="2" t="s">
        <v>22</v>
      </c>
      <c r="O1348" t="s">
        <v>23</v>
      </c>
      <c r="P1348" s="2" t="s">
        <v>2371</v>
      </c>
      <c r="Q1348" s="2">
        <v>1</v>
      </c>
      <c r="R1348" s="2" t="s">
        <v>24</v>
      </c>
      <c r="S1348" t="str">
        <f t="shared" si="104"/>
        <v>Thu</v>
      </c>
      <c r="T1348" t="str">
        <f>VLOOKUP(A1348,Status!$A$2:$B$1867,2,FALSE)</f>
        <v>Completed</v>
      </c>
    </row>
    <row r="1349" spans="1:20" x14ac:dyDescent="0.3">
      <c r="A1349" s="2" t="s">
        <v>1719</v>
      </c>
      <c r="B1349" s="3">
        <v>45925.555752314824</v>
      </c>
      <c r="C1349" s="2" t="s">
        <v>389</v>
      </c>
      <c r="D1349" s="2" t="s">
        <v>174</v>
      </c>
      <c r="E1349" s="2" t="s">
        <v>144</v>
      </c>
      <c r="F1349" s="4">
        <v>10000</v>
      </c>
      <c r="G1349" s="5">
        <v>0.5</v>
      </c>
      <c r="H1349" s="6">
        <v>5</v>
      </c>
      <c r="I1349" s="7">
        <f t="shared" si="105"/>
        <v>5000</v>
      </c>
      <c r="J1349" s="7">
        <f t="shared" si="106"/>
        <v>250</v>
      </c>
      <c r="K1349" s="7">
        <f t="shared" si="107"/>
        <v>4750</v>
      </c>
      <c r="L1349" s="4">
        <v>48000</v>
      </c>
      <c r="M1349" s="7">
        <f t="shared" si="108"/>
        <v>52750</v>
      </c>
      <c r="N1349" s="2" t="s">
        <v>59</v>
      </c>
      <c r="O1349" t="s">
        <v>23</v>
      </c>
      <c r="P1349" s="2" t="s">
        <v>2369</v>
      </c>
      <c r="Q1349" s="2">
        <v>2</v>
      </c>
      <c r="R1349" s="2" t="s">
        <v>24</v>
      </c>
      <c r="S1349" t="str">
        <f t="shared" ref="S1349:S1412" si="109">TEXT(B1349,"DDD")</f>
        <v>Thu</v>
      </c>
      <c r="T1349" t="str">
        <f>VLOOKUP(A1349,Status!$A$2:$B$1867,2,FALSE)</f>
        <v>Completed</v>
      </c>
    </row>
    <row r="1350" spans="1:20" x14ac:dyDescent="0.3">
      <c r="A1350" s="2" t="s">
        <v>1720</v>
      </c>
      <c r="B1350" s="3">
        <v>45925.55746527778</v>
      </c>
      <c r="C1350" s="2" t="s">
        <v>1284</v>
      </c>
      <c r="D1350" s="2" t="s">
        <v>41</v>
      </c>
      <c r="E1350" s="2" t="s">
        <v>36</v>
      </c>
      <c r="F1350" s="4">
        <v>13500</v>
      </c>
      <c r="G1350" s="5">
        <v>2.6</v>
      </c>
      <c r="H1350" s="6">
        <v>5</v>
      </c>
      <c r="I1350" s="7">
        <f t="shared" si="105"/>
        <v>35100</v>
      </c>
      <c r="J1350" s="7">
        <f t="shared" si="106"/>
        <v>1755</v>
      </c>
      <c r="K1350" s="7">
        <f t="shared" si="107"/>
        <v>33345</v>
      </c>
      <c r="L1350" s="4">
        <v>93000</v>
      </c>
      <c r="M1350" s="7">
        <f t="shared" si="108"/>
        <v>126345</v>
      </c>
      <c r="N1350" s="2" t="s">
        <v>59</v>
      </c>
      <c r="O1350" t="s">
        <v>23</v>
      </c>
      <c r="P1350" s="2" t="s">
        <v>2369</v>
      </c>
      <c r="Q1350" s="2">
        <v>1</v>
      </c>
      <c r="R1350" s="2" t="s">
        <v>24</v>
      </c>
      <c r="S1350" t="str">
        <f t="shared" si="109"/>
        <v>Thu</v>
      </c>
      <c r="T1350" t="str">
        <f>VLOOKUP(A1350,Status!$A$2:$B$1867,2,FALSE)</f>
        <v>Completed</v>
      </c>
    </row>
    <row r="1351" spans="1:20" x14ac:dyDescent="0.3">
      <c r="A1351" s="2" t="s">
        <v>1721</v>
      </c>
      <c r="B1351" s="3">
        <v>45925.560995370368</v>
      </c>
      <c r="C1351" s="2" t="s">
        <v>309</v>
      </c>
      <c r="D1351" s="2" t="s">
        <v>236</v>
      </c>
      <c r="E1351" s="2" t="s">
        <v>103</v>
      </c>
      <c r="F1351" s="4">
        <v>55000</v>
      </c>
      <c r="G1351" s="5">
        <v>1</v>
      </c>
      <c r="H1351" s="6">
        <v>5</v>
      </c>
      <c r="I1351" s="7">
        <f t="shared" si="105"/>
        <v>55000</v>
      </c>
      <c r="J1351" s="7">
        <f t="shared" si="106"/>
        <v>2750</v>
      </c>
      <c r="K1351" s="7">
        <f t="shared" si="107"/>
        <v>52250</v>
      </c>
      <c r="L1351" s="4">
        <v>80000</v>
      </c>
      <c r="M1351" s="7">
        <f t="shared" si="108"/>
        <v>132250</v>
      </c>
      <c r="N1351" s="2" t="s">
        <v>22</v>
      </c>
      <c r="O1351" t="s">
        <v>116</v>
      </c>
      <c r="P1351" s="2" t="s">
        <v>2368</v>
      </c>
      <c r="Q1351" s="2">
        <v>1</v>
      </c>
      <c r="R1351" s="2" t="s">
        <v>35</v>
      </c>
      <c r="S1351" t="str">
        <f t="shared" si="109"/>
        <v>Thu</v>
      </c>
      <c r="T1351" t="str">
        <f>VLOOKUP(A1351,Status!$A$2:$B$1867,2,FALSE)</f>
        <v>Cancelled</v>
      </c>
    </row>
    <row r="1352" spans="1:20" x14ac:dyDescent="0.3">
      <c r="A1352" s="2" t="s">
        <v>1721</v>
      </c>
      <c r="B1352" s="3">
        <v>45925.560995370368</v>
      </c>
      <c r="C1352" s="2" t="s">
        <v>309</v>
      </c>
      <c r="D1352" s="2" t="s">
        <v>236</v>
      </c>
      <c r="E1352" s="2" t="s">
        <v>76</v>
      </c>
      <c r="F1352" s="4">
        <v>45000</v>
      </c>
      <c r="G1352" s="5">
        <v>0.4</v>
      </c>
      <c r="H1352" s="6">
        <v>5</v>
      </c>
      <c r="I1352" s="7">
        <f t="shared" si="105"/>
        <v>18000</v>
      </c>
      <c r="J1352" s="7">
        <f t="shared" si="106"/>
        <v>900</v>
      </c>
      <c r="K1352" s="7">
        <f t="shared" si="107"/>
        <v>17100</v>
      </c>
      <c r="L1352" s="4">
        <v>0</v>
      </c>
      <c r="M1352" s="7">
        <f t="shared" si="108"/>
        <v>17100</v>
      </c>
      <c r="N1352" s="2" t="s">
        <v>22</v>
      </c>
      <c r="O1352" t="s">
        <v>116</v>
      </c>
      <c r="P1352" s="2" t="s">
        <v>2368</v>
      </c>
      <c r="Q1352" s="2">
        <v>1</v>
      </c>
      <c r="R1352" s="2" t="s">
        <v>35</v>
      </c>
      <c r="S1352" t="str">
        <f t="shared" si="109"/>
        <v>Thu</v>
      </c>
      <c r="T1352" t="str">
        <f>VLOOKUP(A1352,Status!$A$2:$B$1867,2,FALSE)</f>
        <v>Cancelled</v>
      </c>
    </row>
    <row r="1353" spans="1:20" x14ac:dyDescent="0.3">
      <c r="A1353" s="2" t="s">
        <v>1722</v>
      </c>
      <c r="B1353" s="3">
        <v>45925.602106481478</v>
      </c>
      <c r="C1353" s="2" t="s">
        <v>278</v>
      </c>
      <c r="D1353" s="2" t="s">
        <v>253</v>
      </c>
      <c r="E1353" s="2" t="s">
        <v>66</v>
      </c>
      <c r="F1353" s="4">
        <v>46000</v>
      </c>
      <c r="G1353" s="5">
        <v>1.2</v>
      </c>
      <c r="H1353" s="6">
        <v>5</v>
      </c>
      <c r="I1353" s="7">
        <f t="shared" si="105"/>
        <v>55200</v>
      </c>
      <c r="J1353" s="7">
        <f t="shared" si="106"/>
        <v>2760</v>
      </c>
      <c r="K1353" s="7">
        <f t="shared" si="107"/>
        <v>52440</v>
      </c>
      <c r="L1353" s="4">
        <v>18000</v>
      </c>
      <c r="M1353" s="7">
        <f t="shared" si="108"/>
        <v>70440</v>
      </c>
      <c r="N1353" s="2" t="s">
        <v>59</v>
      </c>
      <c r="O1353" t="s">
        <v>23</v>
      </c>
      <c r="P1353" s="2" t="s">
        <v>2367</v>
      </c>
      <c r="Q1353" s="2">
        <v>5</v>
      </c>
      <c r="R1353" s="2" t="s">
        <v>24</v>
      </c>
      <c r="S1353" t="str">
        <f t="shared" si="109"/>
        <v>Thu</v>
      </c>
      <c r="T1353" t="str">
        <f>VLOOKUP(A1353,Status!$A$2:$B$1867,2,FALSE)</f>
        <v>Completed</v>
      </c>
    </row>
    <row r="1354" spans="1:20" x14ac:dyDescent="0.3">
      <c r="A1354" s="2" t="s">
        <v>1723</v>
      </c>
      <c r="B1354" s="3">
        <v>45925.627916666657</v>
      </c>
      <c r="C1354" s="2" t="s">
        <v>188</v>
      </c>
      <c r="D1354" s="2" t="s">
        <v>112</v>
      </c>
      <c r="E1354" s="2" t="s">
        <v>28</v>
      </c>
      <c r="F1354" s="4">
        <v>15000</v>
      </c>
      <c r="G1354" s="5">
        <v>0.6</v>
      </c>
      <c r="H1354" s="6">
        <v>5</v>
      </c>
      <c r="I1354" s="7">
        <f t="shared" si="105"/>
        <v>9000</v>
      </c>
      <c r="J1354" s="7">
        <f t="shared" si="106"/>
        <v>450</v>
      </c>
      <c r="K1354" s="7">
        <f t="shared" si="107"/>
        <v>8550</v>
      </c>
      <c r="L1354" s="4">
        <v>0</v>
      </c>
      <c r="M1354" s="7">
        <f t="shared" si="108"/>
        <v>8550</v>
      </c>
      <c r="N1354" s="2" t="s">
        <v>29</v>
      </c>
      <c r="O1354" t="s">
        <v>23</v>
      </c>
      <c r="P1354" s="2" t="s">
        <v>2371</v>
      </c>
      <c r="Q1354" s="2">
        <v>4</v>
      </c>
      <c r="R1354" s="2" t="s">
        <v>35</v>
      </c>
      <c r="S1354" t="str">
        <f t="shared" si="109"/>
        <v>Thu</v>
      </c>
      <c r="T1354" t="str">
        <f>VLOOKUP(A1354,Status!$A$2:$B$1867,2,FALSE)</f>
        <v>Completed</v>
      </c>
    </row>
    <row r="1355" spans="1:20" x14ac:dyDescent="0.3">
      <c r="A1355" s="2" t="s">
        <v>1724</v>
      </c>
      <c r="B1355" s="3">
        <v>45925.659930555557</v>
      </c>
      <c r="C1355" s="2" t="s">
        <v>732</v>
      </c>
      <c r="D1355" s="2" t="s">
        <v>180</v>
      </c>
      <c r="E1355" s="2" t="s">
        <v>103</v>
      </c>
      <c r="F1355" s="4">
        <v>55000</v>
      </c>
      <c r="G1355" s="5">
        <v>1.3</v>
      </c>
      <c r="H1355" s="6">
        <v>5</v>
      </c>
      <c r="I1355" s="7">
        <f t="shared" si="105"/>
        <v>71500</v>
      </c>
      <c r="J1355" s="7">
        <f t="shared" si="106"/>
        <v>3575</v>
      </c>
      <c r="K1355" s="7">
        <f t="shared" si="107"/>
        <v>67925</v>
      </c>
      <c r="L1355" s="4">
        <v>57000</v>
      </c>
      <c r="M1355" s="7">
        <f t="shared" si="108"/>
        <v>124925</v>
      </c>
      <c r="N1355" s="2" t="s">
        <v>29</v>
      </c>
      <c r="O1355" t="s">
        <v>23</v>
      </c>
      <c r="P1355" s="2" t="s">
        <v>2366</v>
      </c>
      <c r="Q1355" s="2">
        <v>3</v>
      </c>
      <c r="R1355" s="2" t="s">
        <v>24</v>
      </c>
      <c r="S1355" t="str">
        <f t="shared" si="109"/>
        <v>Thu</v>
      </c>
      <c r="T1355" t="str">
        <f>VLOOKUP(A1355,Status!$A$2:$B$1867,2,FALSE)</f>
        <v>Completed</v>
      </c>
    </row>
    <row r="1356" spans="1:20" x14ac:dyDescent="0.3">
      <c r="A1356" s="2" t="s">
        <v>1725</v>
      </c>
      <c r="B1356" s="3">
        <v>45925.667372685188</v>
      </c>
      <c r="C1356" s="2" t="s">
        <v>1164</v>
      </c>
      <c r="D1356" s="2" t="s">
        <v>161</v>
      </c>
      <c r="E1356" s="2" t="s">
        <v>81</v>
      </c>
      <c r="F1356" s="4">
        <v>15000</v>
      </c>
      <c r="G1356" s="5">
        <v>0.9</v>
      </c>
      <c r="H1356" s="6">
        <v>5</v>
      </c>
      <c r="I1356" s="7">
        <f t="shared" si="105"/>
        <v>13500</v>
      </c>
      <c r="J1356" s="7">
        <f t="shared" si="106"/>
        <v>675</v>
      </c>
      <c r="K1356" s="7">
        <f t="shared" si="107"/>
        <v>12825</v>
      </c>
      <c r="L1356" s="4">
        <v>46000</v>
      </c>
      <c r="M1356" s="7">
        <f t="shared" si="108"/>
        <v>58825</v>
      </c>
      <c r="N1356" s="2" t="s">
        <v>22</v>
      </c>
      <c r="O1356" t="s">
        <v>70</v>
      </c>
      <c r="P1356" s="2" t="s">
        <v>2371</v>
      </c>
      <c r="Q1356" s="2">
        <v>2</v>
      </c>
      <c r="R1356" s="2" t="s">
        <v>24</v>
      </c>
      <c r="S1356" t="str">
        <f t="shared" si="109"/>
        <v>Thu</v>
      </c>
      <c r="T1356" t="str">
        <f>VLOOKUP(A1356,Status!$A$2:$B$1867,2,FALSE)</f>
        <v>Returned</v>
      </c>
    </row>
    <row r="1357" spans="1:20" x14ac:dyDescent="0.3">
      <c r="A1357" s="2" t="s">
        <v>1726</v>
      </c>
      <c r="B1357" s="3">
        <v>45925.720914351848</v>
      </c>
      <c r="C1357" s="2" t="s">
        <v>176</v>
      </c>
      <c r="D1357" s="2" t="s">
        <v>95</v>
      </c>
      <c r="E1357" s="2" t="s">
        <v>21</v>
      </c>
      <c r="F1357" s="4">
        <v>10000</v>
      </c>
      <c r="G1357" s="5">
        <v>2.2999999999999998</v>
      </c>
      <c r="H1357" s="6">
        <v>5</v>
      </c>
      <c r="I1357" s="7">
        <f t="shared" si="105"/>
        <v>23000</v>
      </c>
      <c r="J1357" s="7">
        <f t="shared" si="106"/>
        <v>1150</v>
      </c>
      <c r="K1357" s="7">
        <f t="shared" si="107"/>
        <v>21850</v>
      </c>
      <c r="L1357" s="4">
        <v>85000</v>
      </c>
      <c r="M1357" s="7">
        <f t="shared" si="108"/>
        <v>106850</v>
      </c>
      <c r="N1357" s="2" t="s">
        <v>29</v>
      </c>
      <c r="O1357" t="s">
        <v>23</v>
      </c>
      <c r="P1357" s="2" t="s">
        <v>2368</v>
      </c>
      <c r="Q1357" s="2">
        <v>4</v>
      </c>
      <c r="R1357" s="2" t="s">
        <v>24</v>
      </c>
      <c r="S1357" t="str">
        <f t="shared" si="109"/>
        <v>Thu</v>
      </c>
      <c r="T1357" t="str">
        <f>VLOOKUP(A1357,Status!$A$2:$B$1867,2,FALSE)</f>
        <v>Completed</v>
      </c>
    </row>
    <row r="1358" spans="1:20" x14ac:dyDescent="0.3">
      <c r="A1358" s="2" t="s">
        <v>1727</v>
      </c>
      <c r="B1358" s="3">
        <v>45925.736759259264</v>
      </c>
      <c r="C1358" s="2" t="s">
        <v>422</v>
      </c>
      <c r="D1358" s="2" t="s">
        <v>32</v>
      </c>
      <c r="E1358" s="2" t="s">
        <v>58</v>
      </c>
      <c r="F1358" s="4">
        <v>17500</v>
      </c>
      <c r="G1358" s="5">
        <v>2.2999999999999998</v>
      </c>
      <c r="H1358" s="6">
        <v>5</v>
      </c>
      <c r="I1358" s="7">
        <f t="shared" si="105"/>
        <v>40250</v>
      </c>
      <c r="J1358" s="7">
        <f t="shared" si="106"/>
        <v>2012.5</v>
      </c>
      <c r="K1358" s="7">
        <f t="shared" si="107"/>
        <v>38237.5</v>
      </c>
      <c r="L1358" s="4">
        <v>76000</v>
      </c>
      <c r="M1358" s="7">
        <f t="shared" si="108"/>
        <v>114237.5</v>
      </c>
      <c r="N1358" s="2" t="s">
        <v>34</v>
      </c>
      <c r="O1358" t="s">
        <v>23</v>
      </c>
      <c r="P1358" s="2" t="s">
        <v>2368</v>
      </c>
      <c r="Q1358" s="2">
        <v>2</v>
      </c>
      <c r="R1358" s="2" t="s">
        <v>24</v>
      </c>
      <c r="S1358" t="str">
        <f t="shared" si="109"/>
        <v>Thu</v>
      </c>
      <c r="T1358" t="str">
        <f>VLOOKUP(A1358,Status!$A$2:$B$1867,2,FALSE)</f>
        <v>Completed</v>
      </c>
    </row>
    <row r="1359" spans="1:20" x14ac:dyDescent="0.3">
      <c r="A1359" s="2" t="s">
        <v>1728</v>
      </c>
      <c r="B1359" s="3">
        <v>45925.743680555563</v>
      </c>
      <c r="C1359" s="2" t="s">
        <v>771</v>
      </c>
      <c r="D1359" s="2" t="s">
        <v>106</v>
      </c>
      <c r="E1359" s="2" t="s">
        <v>50</v>
      </c>
      <c r="F1359" s="4">
        <v>26000</v>
      </c>
      <c r="G1359" s="5">
        <v>0.7</v>
      </c>
      <c r="H1359" s="6">
        <v>5</v>
      </c>
      <c r="I1359" s="7">
        <f t="shared" si="105"/>
        <v>18200</v>
      </c>
      <c r="J1359" s="7">
        <f t="shared" si="106"/>
        <v>910</v>
      </c>
      <c r="K1359" s="7">
        <f t="shared" si="107"/>
        <v>17290</v>
      </c>
      <c r="L1359" s="4">
        <v>18000</v>
      </c>
      <c r="M1359" s="7">
        <f t="shared" si="108"/>
        <v>35290</v>
      </c>
      <c r="N1359" s="2" t="s">
        <v>22</v>
      </c>
      <c r="O1359" t="s">
        <v>23</v>
      </c>
      <c r="P1359" s="2" t="s">
        <v>2367</v>
      </c>
      <c r="Q1359" s="2">
        <v>1</v>
      </c>
      <c r="R1359" s="2" t="s">
        <v>24</v>
      </c>
      <c r="S1359" t="str">
        <f t="shared" si="109"/>
        <v>Thu</v>
      </c>
      <c r="T1359" t="str">
        <f>VLOOKUP(A1359,Status!$A$2:$B$1867,2,FALSE)</f>
        <v>Completed</v>
      </c>
    </row>
    <row r="1360" spans="1:20" x14ac:dyDescent="0.3">
      <c r="A1360" s="2" t="s">
        <v>1729</v>
      </c>
      <c r="B1360" s="3">
        <v>45925.793819444443</v>
      </c>
      <c r="C1360" s="2" t="s">
        <v>167</v>
      </c>
      <c r="D1360" s="2" t="s">
        <v>168</v>
      </c>
      <c r="E1360" s="2" t="s">
        <v>58</v>
      </c>
      <c r="F1360" s="4">
        <v>17500</v>
      </c>
      <c r="G1360" s="5">
        <v>2.6</v>
      </c>
      <c r="H1360" s="6">
        <v>5</v>
      </c>
      <c r="I1360" s="7">
        <f t="shared" si="105"/>
        <v>45500</v>
      </c>
      <c r="J1360" s="7">
        <f t="shared" si="106"/>
        <v>2275</v>
      </c>
      <c r="K1360" s="7">
        <f t="shared" si="107"/>
        <v>43225</v>
      </c>
      <c r="L1360" s="4">
        <v>56000</v>
      </c>
      <c r="M1360" s="7">
        <f t="shared" si="108"/>
        <v>99225</v>
      </c>
      <c r="N1360" s="2" t="s">
        <v>34</v>
      </c>
      <c r="O1360" t="s">
        <v>23</v>
      </c>
      <c r="P1360" s="2" t="s">
        <v>2369</v>
      </c>
      <c r="Q1360" s="2">
        <v>5</v>
      </c>
      <c r="R1360" s="2" t="s">
        <v>24</v>
      </c>
      <c r="S1360" t="str">
        <f t="shared" si="109"/>
        <v>Thu</v>
      </c>
      <c r="T1360" t="str">
        <f>VLOOKUP(A1360,Status!$A$2:$B$1867,2,FALSE)</f>
        <v>Completed</v>
      </c>
    </row>
    <row r="1361" spans="1:20" x14ac:dyDescent="0.3">
      <c r="A1361" s="2" t="s">
        <v>1730</v>
      </c>
      <c r="B1361" s="3">
        <v>45925.804409722223</v>
      </c>
      <c r="C1361" s="2" t="s">
        <v>422</v>
      </c>
      <c r="D1361" s="2" t="s">
        <v>32</v>
      </c>
      <c r="E1361" s="2" t="s">
        <v>100</v>
      </c>
      <c r="F1361" s="4">
        <v>10000</v>
      </c>
      <c r="G1361" s="5">
        <v>0.5</v>
      </c>
      <c r="H1361" s="6">
        <v>5</v>
      </c>
      <c r="I1361" s="7">
        <f t="shared" si="105"/>
        <v>5000</v>
      </c>
      <c r="J1361" s="7">
        <f t="shared" si="106"/>
        <v>250</v>
      </c>
      <c r="K1361" s="7">
        <f t="shared" si="107"/>
        <v>4750</v>
      </c>
      <c r="L1361" s="4">
        <v>76000</v>
      </c>
      <c r="M1361" s="7">
        <f t="shared" si="108"/>
        <v>80750</v>
      </c>
      <c r="N1361" s="2" t="s">
        <v>34</v>
      </c>
      <c r="O1361" t="s">
        <v>23</v>
      </c>
      <c r="P1361" s="2" t="s">
        <v>2366</v>
      </c>
      <c r="Q1361" s="2">
        <v>4</v>
      </c>
      <c r="R1361" s="2" t="s">
        <v>24</v>
      </c>
      <c r="S1361" t="str">
        <f t="shared" si="109"/>
        <v>Thu</v>
      </c>
      <c r="T1361" t="str">
        <f>VLOOKUP(A1361,Status!$A$2:$B$1867,2,FALSE)</f>
        <v>Completed</v>
      </c>
    </row>
    <row r="1362" spans="1:20" x14ac:dyDescent="0.3">
      <c r="A1362" s="2" t="s">
        <v>1731</v>
      </c>
      <c r="B1362" s="3">
        <v>45925.892500000002</v>
      </c>
      <c r="C1362" s="2" t="s">
        <v>1732</v>
      </c>
      <c r="D1362" s="2" t="s">
        <v>41</v>
      </c>
      <c r="E1362" s="2" t="s">
        <v>81</v>
      </c>
      <c r="F1362" s="4">
        <v>15000</v>
      </c>
      <c r="G1362" s="5">
        <v>1.4</v>
      </c>
      <c r="H1362" s="6">
        <v>5</v>
      </c>
      <c r="I1362" s="7">
        <f t="shared" si="105"/>
        <v>21000</v>
      </c>
      <c r="J1362" s="7">
        <f t="shared" si="106"/>
        <v>1050</v>
      </c>
      <c r="K1362" s="7">
        <f t="shared" si="107"/>
        <v>19950</v>
      </c>
      <c r="L1362" s="4">
        <v>93000</v>
      </c>
      <c r="M1362" s="7">
        <f t="shared" si="108"/>
        <v>112950</v>
      </c>
      <c r="N1362" s="2" t="s">
        <v>59</v>
      </c>
      <c r="O1362" t="s">
        <v>70</v>
      </c>
      <c r="P1362" s="2" t="s">
        <v>2368</v>
      </c>
      <c r="Q1362" s="2">
        <v>5</v>
      </c>
      <c r="R1362" s="2" t="s">
        <v>24</v>
      </c>
      <c r="S1362" t="str">
        <f t="shared" si="109"/>
        <v>Thu</v>
      </c>
      <c r="T1362" t="str">
        <f>VLOOKUP(A1362,Status!$A$2:$B$1867,2,FALSE)</f>
        <v>Returned</v>
      </c>
    </row>
    <row r="1363" spans="1:20" x14ac:dyDescent="0.3">
      <c r="A1363" s="2" t="s">
        <v>1733</v>
      </c>
      <c r="B1363" s="3">
        <v>45926.005949074082</v>
      </c>
      <c r="C1363" s="2" t="s">
        <v>407</v>
      </c>
      <c r="D1363" s="2" t="s">
        <v>124</v>
      </c>
      <c r="E1363" s="2" t="s">
        <v>42</v>
      </c>
      <c r="F1363" s="4">
        <v>40000</v>
      </c>
      <c r="G1363" s="5">
        <v>0.8</v>
      </c>
      <c r="H1363" s="6">
        <v>0</v>
      </c>
      <c r="I1363" s="7">
        <f t="shared" si="105"/>
        <v>32000</v>
      </c>
      <c r="J1363" s="7">
        <f t="shared" si="106"/>
        <v>0</v>
      </c>
      <c r="K1363" s="7">
        <f t="shared" si="107"/>
        <v>32000</v>
      </c>
      <c r="L1363" s="4">
        <v>59000</v>
      </c>
      <c r="M1363" s="7">
        <f t="shared" si="108"/>
        <v>91000</v>
      </c>
      <c r="N1363" s="2" t="s">
        <v>22</v>
      </c>
      <c r="O1363" t="s">
        <v>70</v>
      </c>
      <c r="P1363" s="2" t="s">
        <v>2367</v>
      </c>
      <c r="Q1363" s="2">
        <v>2</v>
      </c>
      <c r="R1363" s="2" t="s">
        <v>24</v>
      </c>
      <c r="S1363" t="str">
        <f t="shared" si="109"/>
        <v>Fri</v>
      </c>
      <c r="T1363" t="str">
        <f>VLOOKUP(A1363,Status!$A$2:$B$1867,2,FALSE)</f>
        <v>Returned</v>
      </c>
    </row>
    <row r="1364" spans="1:20" x14ac:dyDescent="0.3">
      <c r="A1364" s="2" t="s">
        <v>1734</v>
      </c>
      <c r="B1364" s="3">
        <v>45926.029236111113</v>
      </c>
      <c r="C1364" s="2" t="s">
        <v>1521</v>
      </c>
      <c r="D1364" s="2" t="s">
        <v>115</v>
      </c>
      <c r="E1364" s="2" t="s">
        <v>76</v>
      </c>
      <c r="F1364" s="4">
        <v>45000</v>
      </c>
      <c r="G1364" s="5">
        <v>0.4</v>
      </c>
      <c r="H1364" s="6">
        <v>0</v>
      </c>
      <c r="I1364" s="7">
        <f t="shared" si="105"/>
        <v>18000</v>
      </c>
      <c r="J1364" s="7">
        <f t="shared" si="106"/>
        <v>0</v>
      </c>
      <c r="K1364" s="7">
        <f t="shared" si="107"/>
        <v>18000</v>
      </c>
      <c r="L1364" s="4">
        <v>78000</v>
      </c>
      <c r="M1364" s="7">
        <f t="shared" si="108"/>
        <v>96000</v>
      </c>
      <c r="N1364" s="2" t="s">
        <v>29</v>
      </c>
      <c r="O1364" t="s">
        <v>70</v>
      </c>
      <c r="P1364" s="2" t="s">
        <v>2366</v>
      </c>
      <c r="Q1364" s="2">
        <v>4</v>
      </c>
      <c r="R1364" s="2" t="s">
        <v>24</v>
      </c>
      <c r="S1364" t="str">
        <f t="shared" si="109"/>
        <v>Fri</v>
      </c>
      <c r="T1364" t="str">
        <f>VLOOKUP(A1364,Status!$A$2:$B$1867,2,FALSE)</f>
        <v>Returned</v>
      </c>
    </row>
    <row r="1365" spans="1:20" x14ac:dyDescent="0.3">
      <c r="A1365" s="2" t="s">
        <v>1735</v>
      </c>
      <c r="B1365" s="3">
        <v>45926.356550925928</v>
      </c>
      <c r="C1365" s="2" t="s">
        <v>80</v>
      </c>
      <c r="D1365" s="2" t="s">
        <v>75</v>
      </c>
      <c r="E1365" s="2" t="s">
        <v>42</v>
      </c>
      <c r="F1365" s="4">
        <v>40000</v>
      </c>
      <c r="G1365" s="5">
        <v>1.3</v>
      </c>
      <c r="H1365" s="6">
        <v>0</v>
      </c>
      <c r="I1365" s="7">
        <f t="shared" si="105"/>
        <v>52000</v>
      </c>
      <c r="J1365" s="7">
        <f t="shared" si="106"/>
        <v>0</v>
      </c>
      <c r="K1365" s="7">
        <f t="shared" si="107"/>
        <v>52000</v>
      </c>
      <c r="L1365" s="4">
        <v>74000</v>
      </c>
      <c r="M1365" s="7">
        <f t="shared" si="108"/>
        <v>126000</v>
      </c>
      <c r="N1365" s="2" t="s">
        <v>34</v>
      </c>
      <c r="O1365" t="s">
        <v>23</v>
      </c>
      <c r="P1365" s="2" t="s">
        <v>2371</v>
      </c>
      <c r="Q1365" s="2">
        <v>1</v>
      </c>
      <c r="R1365" s="2" t="s">
        <v>24</v>
      </c>
      <c r="S1365" t="str">
        <f t="shared" si="109"/>
        <v>Fri</v>
      </c>
      <c r="T1365" t="str">
        <f>VLOOKUP(A1365,Status!$A$2:$B$1867,2,FALSE)</f>
        <v>Completed</v>
      </c>
    </row>
    <row r="1366" spans="1:20" x14ac:dyDescent="0.3">
      <c r="A1366" s="2" t="s">
        <v>1736</v>
      </c>
      <c r="B1366" s="3">
        <v>45926.360439814824</v>
      </c>
      <c r="C1366" s="2" t="s">
        <v>190</v>
      </c>
      <c r="D1366" s="2" t="s">
        <v>134</v>
      </c>
      <c r="E1366" s="2" t="s">
        <v>58</v>
      </c>
      <c r="F1366" s="4">
        <v>17500</v>
      </c>
      <c r="G1366" s="5">
        <v>3.9</v>
      </c>
      <c r="H1366" s="6">
        <v>0</v>
      </c>
      <c r="I1366" s="7">
        <f t="shared" si="105"/>
        <v>68250</v>
      </c>
      <c r="J1366" s="7">
        <f t="shared" si="106"/>
        <v>0</v>
      </c>
      <c r="K1366" s="7">
        <f t="shared" si="107"/>
        <v>68250</v>
      </c>
      <c r="L1366" s="4">
        <v>50000</v>
      </c>
      <c r="M1366" s="7">
        <f t="shared" si="108"/>
        <v>118250</v>
      </c>
      <c r="N1366" s="2" t="s">
        <v>59</v>
      </c>
      <c r="O1366" t="s">
        <v>23</v>
      </c>
      <c r="P1366" s="2" t="s">
        <v>2366</v>
      </c>
      <c r="Q1366" s="2">
        <v>4</v>
      </c>
      <c r="R1366" s="2" t="s">
        <v>24</v>
      </c>
      <c r="S1366" t="str">
        <f t="shared" si="109"/>
        <v>Fri</v>
      </c>
      <c r="T1366" t="str">
        <f>VLOOKUP(A1366,Status!$A$2:$B$1867,2,FALSE)</f>
        <v>Completed</v>
      </c>
    </row>
    <row r="1367" spans="1:20" x14ac:dyDescent="0.3">
      <c r="A1367" s="2" t="s">
        <v>1737</v>
      </c>
      <c r="B1367" s="3">
        <v>45926.410243055558</v>
      </c>
      <c r="C1367" s="2" t="s">
        <v>217</v>
      </c>
      <c r="D1367" s="2" t="s">
        <v>180</v>
      </c>
      <c r="E1367" s="2" t="s">
        <v>28</v>
      </c>
      <c r="F1367" s="4">
        <v>15000</v>
      </c>
      <c r="G1367" s="5">
        <v>0.7</v>
      </c>
      <c r="H1367" s="6">
        <v>0</v>
      </c>
      <c r="I1367" s="7">
        <f t="shared" si="105"/>
        <v>10500</v>
      </c>
      <c r="J1367" s="7">
        <f t="shared" si="106"/>
        <v>0</v>
      </c>
      <c r="K1367" s="7">
        <f t="shared" si="107"/>
        <v>10500</v>
      </c>
      <c r="L1367" s="4">
        <v>57000</v>
      </c>
      <c r="M1367" s="7">
        <f t="shared" si="108"/>
        <v>67500</v>
      </c>
      <c r="N1367" s="2" t="s">
        <v>29</v>
      </c>
      <c r="O1367" t="s">
        <v>23</v>
      </c>
      <c r="P1367" s="2" t="s">
        <v>2371</v>
      </c>
      <c r="Q1367" s="2">
        <v>1</v>
      </c>
      <c r="R1367" s="2" t="s">
        <v>35</v>
      </c>
      <c r="S1367" t="str">
        <f t="shared" si="109"/>
        <v>Fri</v>
      </c>
      <c r="T1367" t="str">
        <f>VLOOKUP(A1367,Status!$A$2:$B$1867,2,FALSE)</f>
        <v>Completed</v>
      </c>
    </row>
    <row r="1368" spans="1:20" x14ac:dyDescent="0.3">
      <c r="A1368" s="2" t="s">
        <v>1738</v>
      </c>
      <c r="B1368" s="3">
        <v>45926.48233796296</v>
      </c>
      <c r="C1368" s="2" t="s">
        <v>247</v>
      </c>
      <c r="D1368" s="2" t="s">
        <v>99</v>
      </c>
      <c r="E1368" s="2" t="s">
        <v>183</v>
      </c>
      <c r="F1368" s="4">
        <v>11000</v>
      </c>
      <c r="G1368" s="5">
        <v>1</v>
      </c>
      <c r="H1368" s="6">
        <v>0</v>
      </c>
      <c r="I1368" s="7">
        <f t="shared" si="105"/>
        <v>11000</v>
      </c>
      <c r="J1368" s="7">
        <f t="shared" si="106"/>
        <v>0</v>
      </c>
      <c r="K1368" s="7">
        <f t="shared" si="107"/>
        <v>11000</v>
      </c>
      <c r="L1368" s="4">
        <v>97000</v>
      </c>
      <c r="M1368" s="7">
        <f t="shared" si="108"/>
        <v>108000</v>
      </c>
      <c r="N1368" s="2" t="s">
        <v>59</v>
      </c>
      <c r="O1368" t="s">
        <v>70</v>
      </c>
      <c r="P1368" s="2" t="s">
        <v>2367</v>
      </c>
      <c r="Q1368" s="2">
        <v>2</v>
      </c>
      <c r="R1368" s="2" t="s">
        <v>24</v>
      </c>
      <c r="S1368" t="str">
        <f t="shared" si="109"/>
        <v>Fri</v>
      </c>
      <c r="T1368" t="str">
        <f>VLOOKUP(A1368,Status!$A$2:$B$1867,2,FALSE)</f>
        <v>Returned</v>
      </c>
    </row>
    <row r="1369" spans="1:20" x14ac:dyDescent="0.3">
      <c r="A1369" s="2" t="s">
        <v>1739</v>
      </c>
      <c r="B1369" s="3">
        <v>45926.504421296297</v>
      </c>
      <c r="C1369" s="2" t="s">
        <v>210</v>
      </c>
      <c r="D1369" s="2" t="s">
        <v>161</v>
      </c>
      <c r="E1369" s="2" t="s">
        <v>76</v>
      </c>
      <c r="F1369" s="4">
        <v>45000</v>
      </c>
      <c r="G1369" s="5">
        <v>0.8</v>
      </c>
      <c r="H1369" s="6">
        <v>0</v>
      </c>
      <c r="I1369" s="7">
        <f t="shared" si="105"/>
        <v>36000</v>
      </c>
      <c r="J1369" s="7">
        <f t="shared" si="106"/>
        <v>0</v>
      </c>
      <c r="K1369" s="7">
        <f t="shared" si="107"/>
        <v>36000</v>
      </c>
      <c r="L1369" s="4">
        <v>46000</v>
      </c>
      <c r="M1369" s="7">
        <f t="shared" si="108"/>
        <v>82000</v>
      </c>
      <c r="N1369" s="2" t="s">
        <v>34</v>
      </c>
      <c r="O1369" t="s">
        <v>23</v>
      </c>
      <c r="P1369" s="2" t="s">
        <v>2371</v>
      </c>
      <c r="Q1369" s="2">
        <v>5</v>
      </c>
      <c r="R1369" s="2" t="s">
        <v>24</v>
      </c>
      <c r="S1369" t="str">
        <f t="shared" si="109"/>
        <v>Fri</v>
      </c>
      <c r="T1369" t="str">
        <f>VLOOKUP(A1369,Status!$A$2:$B$1867,2,FALSE)</f>
        <v>Completed</v>
      </c>
    </row>
    <row r="1370" spans="1:20" x14ac:dyDescent="0.3">
      <c r="A1370" s="2" t="s">
        <v>1740</v>
      </c>
      <c r="B1370" s="3">
        <v>45926.511712962973</v>
      </c>
      <c r="C1370" s="2" t="s">
        <v>346</v>
      </c>
      <c r="D1370" s="2" t="s">
        <v>109</v>
      </c>
      <c r="E1370" s="2" t="s">
        <v>21</v>
      </c>
      <c r="F1370" s="4">
        <v>10000</v>
      </c>
      <c r="G1370" s="5">
        <v>1.3</v>
      </c>
      <c r="H1370" s="6">
        <v>0</v>
      </c>
      <c r="I1370" s="7">
        <f t="shared" si="105"/>
        <v>13000</v>
      </c>
      <c r="J1370" s="7">
        <f t="shared" si="106"/>
        <v>0</v>
      </c>
      <c r="K1370" s="7">
        <f t="shared" si="107"/>
        <v>13000</v>
      </c>
      <c r="L1370" s="4">
        <v>72000</v>
      </c>
      <c r="M1370" s="7">
        <f t="shared" si="108"/>
        <v>85000</v>
      </c>
      <c r="N1370" s="2" t="s">
        <v>29</v>
      </c>
      <c r="O1370" t="s">
        <v>23</v>
      </c>
      <c r="P1370" s="2" t="s">
        <v>2368</v>
      </c>
      <c r="Q1370" s="2">
        <v>2</v>
      </c>
      <c r="R1370" s="2" t="s">
        <v>24</v>
      </c>
      <c r="S1370" t="str">
        <f t="shared" si="109"/>
        <v>Fri</v>
      </c>
      <c r="T1370" t="str">
        <f>VLOOKUP(A1370,Status!$A$2:$B$1867,2,FALSE)</f>
        <v>Completed</v>
      </c>
    </row>
    <row r="1371" spans="1:20" x14ac:dyDescent="0.3">
      <c r="A1371" s="2" t="s">
        <v>1741</v>
      </c>
      <c r="B1371" s="3">
        <v>45926.555949074071</v>
      </c>
      <c r="C1371" s="2" t="s">
        <v>94</v>
      </c>
      <c r="D1371" s="2" t="s">
        <v>95</v>
      </c>
      <c r="E1371" s="2" t="s">
        <v>103</v>
      </c>
      <c r="F1371" s="4">
        <v>55000</v>
      </c>
      <c r="G1371" s="5">
        <v>1.3</v>
      </c>
      <c r="H1371" s="6">
        <v>0</v>
      </c>
      <c r="I1371" s="7">
        <f t="shared" si="105"/>
        <v>71500</v>
      </c>
      <c r="J1371" s="7">
        <f t="shared" si="106"/>
        <v>0</v>
      </c>
      <c r="K1371" s="7">
        <f t="shared" si="107"/>
        <v>71500</v>
      </c>
      <c r="L1371" s="4">
        <v>85000</v>
      </c>
      <c r="M1371" s="7">
        <f t="shared" si="108"/>
        <v>156500</v>
      </c>
      <c r="N1371" s="2" t="s">
        <v>22</v>
      </c>
      <c r="O1371" t="s">
        <v>23</v>
      </c>
      <c r="P1371" s="2" t="s">
        <v>2366</v>
      </c>
      <c r="Q1371" s="2">
        <v>1</v>
      </c>
      <c r="R1371" s="2" t="s">
        <v>24</v>
      </c>
      <c r="S1371" t="str">
        <f t="shared" si="109"/>
        <v>Fri</v>
      </c>
      <c r="T1371" t="str">
        <f>VLOOKUP(A1371,Status!$A$2:$B$1867,2,FALSE)</f>
        <v>Completed</v>
      </c>
    </row>
    <row r="1372" spans="1:20" x14ac:dyDescent="0.3">
      <c r="A1372" s="2" t="s">
        <v>1742</v>
      </c>
      <c r="B1372" s="3">
        <v>45926.566006944442</v>
      </c>
      <c r="C1372" s="2" t="s">
        <v>540</v>
      </c>
      <c r="D1372" s="2" t="s">
        <v>99</v>
      </c>
      <c r="E1372" s="2" t="s">
        <v>171</v>
      </c>
      <c r="F1372" s="4">
        <v>12000</v>
      </c>
      <c r="G1372" s="5">
        <v>1.4</v>
      </c>
      <c r="H1372" s="6">
        <v>0</v>
      </c>
      <c r="I1372" s="7">
        <f t="shared" si="105"/>
        <v>16800</v>
      </c>
      <c r="J1372" s="7">
        <f t="shared" si="106"/>
        <v>0</v>
      </c>
      <c r="K1372" s="7">
        <f t="shared" si="107"/>
        <v>16800</v>
      </c>
      <c r="L1372" s="4">
        <v>97000</v>
      </c>
      <c r="M1372" s="7">
        <f t="shared" si="108"/>
        <v>113800</v>
      </c>
      <c r="N1372" s="2" t="s">
        <v>59</v>
      </c>
      <c r="O1372" t="s">
        <v>23</v>
      </c>
      <c r="P1372" s="2" t="s">
        <v>2366</v>
      </c>
      <c r="Q1372" s="2">
        <v>5</v>
      </c>
      <c r="R1372" s="2" t="s">
        <v>24</v>
      </c>
      <c r="S1372" t="str">
        <f t="shared" si="109"/>
        <v>Fri</v>
      </c>
      <c r="T1372" t="str">
        <f>VLOOKUP(A1372,Status!$A$2:$B$1867,2,FALSE)</f>
        <v>Completed</v>
      </c>
    </row>
    <row r="1373" spans="1:20" x14ac:dyDescent="0.3">
      <c r="A1373" s="2" t="s">
        <v>1742</v>
      </c>
      <c r="B1373" s="3">
        <v>45926.566006944442</v>
      </c>
      <c r="C1373" s="2" t="s">
        <v>540</v>
      </c>
      <c r="D1373" s="2" t="s">
        <v>99</v>
      </c>
      <c r="E1373" s="2" t="s">
        <v>46</v>
      </c>
      <c r="F1373" s="4">
        <v>10500</v>
      </c>
      <c r="G1373" s="5">
        <v>2.4</v>
      </c>
      <c r="H1373" s="6">
        <v>0</v>
      </c>
      <c r="I1373" s="7">
        <f t="shared" si="105"/>
        <v>25200</v>
      </c>
      <c r="J1373" s="7">
        <f t="shared" si="106"/>
        <v>0</v>
      </c>
      <c r="K1373" s="7">
        <f t="shared" si="107"/>
        <v>25200</v>
      </c>
      <c r="L1373" s="4">
        <v>0</v>
      </c>
      <c r="M1373" s="7">
        <f t="shared" si="108"/>
        <v>25200</v>
      </c>
      <c r="N1373" s="2" t="s">
        <v>59</v>
      </c>
      <c r="O1373" t="s">
        <v>23</v>
      </c>
      <c r="P1373" s="2" t="s">
        <v>2366</v>
      </c>
      <c r="Q1373" s="2">
        <v>5</v>
      </c>
      <c r="R1373" s="2" t="s">
        <v>24</v>
      </c>
      <c r="S1373" t="str">
        <f t="shared" si="109"/>
        <v>Fri</v>
      </c>
      <c r="T1373" t="str">
        <f>VLOOKUP(A1373,Status!$A$2:$B$1867,2,FALSE)</f>
        <v>Completed</v>
      </c>
    </row>
    <row r="1374" spans="1:20" x14ac:dyDescent="0.3">
      <c r="A1374" s="2" t="s">
        <v>1743</v>
      </c>
      <c r="B1374" s="3">
        <v>45926.712696759263</v>
      </c>
      <c r="C1374" s="2" t="s">
        <v>170</v>
      </c>
      <c r="D1374" s="2" t="s">
        <v>62</v>
      </c>
      <c r="E1374" s="2" t="s">
        <v>96</v>
      </c>
      <c r="F1374" s="4">
        <v>9500</v>
      </c>
      <c r="G1374" s="5">
        <v>0.6</v>
      </c>
      <c r="H1374" s="6">
        <v>0</v>
      </c>
      <c r="I1374" s="7">
        <f t="shared" si="105"/>
        <v>5700</v>
      </c>
      <c r="J1374" s="7">
        <f t="shared" si="106"/>
        <v>0</v>
      </c>
      <c r="K1374" s="7">
        <f t="shared" si="107"/>
        <v>5700</v>
      </c>
      <c r="L1374" s="4">
        <v>59000</v>
      </c>
      <c r="M1374" s="7">
        <f t="shared" si="108"/>
        <v>64700</v>
      </c>
      <c r="N1374" s="2" t="s">
        <v>59</v>
      </c>
      <c r="O1374" t="s">
        <v>23</v>
      </c>
      <c r="P1374" s="2" t="s">
        <v>2371</v>
      </c>
      <c r="Q1374" s="2">
        <v>2</v>
      </c>
      <c r="R1374" s="2" t="s">
        <v>24</v>
      </c>
      <c r="S1374" t="str">
        <f t="shared" si="109"/>
        <v>Fri</v>
      </c>
      <c r="T1374" t="str">
        <f>VLOOKUP(A1374,Status!$A$2:$B$1867,2,FALSE)</f>
        <v>Completed</v>
      </c>
    </row>
    <row r="1375" spans="1:20" x14ac:dyDescent="0.3">
      <c r="A1375" s="2" t="s">
        <v>1744</v>
      </c>
      <c r="B1375" s="3">
        <v>45926.733067129629</v>
      </c>
      <c r="C1375" s="2" t="s">
        <v>305</v>
      </c>
      <c r="D1375" s="2" t="s">
        <v>106</v>
      </c>
      <c r="E1375" s="2" t="s">
        <v>54</v>
      </c>
      <c r="F1375" s="4">
        <v>14000</v>
      </c>
      <c r="G1375" s="5">
        <v>1.1000000000000001</v>
      </c>
      <c r="H1375" s="6">
        <v>0</v>
      </c>
      <c r="I1375" s="7">
        <f t="shared" si="105"/>
        <v>15400.000000000002</v>
      </c>
      <c r="J1375" s="7">
        <f t="shared" si="106"/>
        <v>0</v>
      </c>
      <c r="K1375" s="7">
        <f t="shared" si="107"/>
        <v>15400.000000000002</v>
      </c>
      <c r="L1375" s="4">
        <v>18000</v>
      </c>
      <c r="M1375" s="7">
        <f t="shared" si="108"/>
        <v>33400</v>
      </c>
      <c r="N1375" s="2" t="s">
        <v>22</v>
      </c>
      <c r="O1375" t="s">
        <v>23</v>
      </c>
      <c r="P1375" s="2" t="s">
        <v>2367</v>
      </c>
      <c r="Q1375" s="2">
        <v>1</v>
      </c>
      <c r="R1375" s="2" t="s">
        <v>24</v>
      </c>
      <c r="S1375" t="str">
        <f t="shared" si="109"/>
        <v>Fri</v>
      </c>
      <c r="T1375" t="str">
        <f>VLOOKUP(A1375,Status!$A$2:$B$1867,2,FALSE)</f>
        <v>Completed</v>
      </c>
    </row>
    <row r="1376" spans="1:20" x14ac:dyDescent="0.3">
      <c r="A1376" s="2" t="s">
        <v>1745</v>
      </c>
      <c r="B1376" s="3">
        <v>45926.799085648148</v>
      </c>
      <c r="C1376" s="2" t="s">
        <v>293</v>
      </c>
      <c r="D1376" s="2" t="s">
        <v>69</v>
      </c>
      <c r="E1376" s="2" t="s">
        <v>96</v>
      </c>
      <c r="F1376" s="4">
        <v>9500</v>
      </c>
      <c r="G1376" s="5">
        <v>1.2</v>
      </c>
      <c r="H1376" s="6">
        <v>0</v>
      </c>
      <c r="I1376" s="7">
        <f t="shared" si="105"/>
        <v>11400</v>
      </c>
      <c r="J1376" s="7">
        <f t="shared" si="106"/>
        <v>0</v>
      </c>
      <c r="K1376" s="7">
        <f t="shared" si="107"/>
        <v>11400</v>
      </c>
      <c r="L1376" s="4">
        <v>87000</v>
      </c>
      <c r="M1376" s="7">
        <f t="shared" si="108"/>
        <v>98400</v>
      </c>
      <c r="N1376" s="2" t="s">
        <v>29</v>
      </c>
      <c r="O1376" t="s">
        <v>23</v>
      </c>
      <c r="P1376" s="2" t="s">
        <v>2369</v>
      </c>
      <c r="Q1376" s="2">
        <v>2</v>
      </c>
      <c r="R1376" s="2" t="s">
        <v>24</v>
      </c>
      <c r="S1376" t="str">
        <f t="shared" si="109"/>
        <v>Fri</v>
      </c>
      <c r="T1376" t="str">
        <f>VLOOKUP(A1376,Status!$A$2:$B$1867,2,FALSE)</f>
        <v>Completed</v>
      </c>
    </row>
    <row r="1377" spans="1:20" x14ac:dyDescent="0.3">
      <c r="A1377" s="2" t="s">
        <v>1746</v>
      </c>
      <c r="B1377" s="3">
        <v>45927.250740740739</v>
      </c>
      <c r="C1377" s="2" t="s">
        <v>891</v>
      </c>
      <c r="D1377" s="2" t="s">
        <v>27</v>
      </c>
      <c r="E1377" s="2" t="s">
        <v>58</v>
      </c>
      <c r="F1377" s="4">
        <v>17500</v>
      </c>
      <c r="G1377" s="5">
        <v>2.2000000000000002</v>
      </c>
      <c r="H1377" s="6">
        <v>0</v>
      </c>
      <c r="I1377" s="7">
        <f t="shared" si="105"/>
        <v>38500</v>
      </c>
      <c r="J1377" s="7">
        <f t="shared" si="106"/>
        <v>0</v>
      </c>
      <c r="K1377" s="7">
        <f t="shared" si="107"/>
        <v>38500</v>
      </c>
      <c r="L1377" s="4">
        <v>17000</v>
      </c>
      <c r="M1377" s="7">
        <f t="shared" si="108"/>
        <v>55500</v>
      </c>
      <c r="N1377" s="2" t="s">
        <v>29</v>
      </c>
      <c r="O1377" t="s">
        <v>23</v>
      </c>
      <c r="P1377" s="2" t="s">
        <v>2371</v>
      </c>
      <c r="Q1377" s="2">
        <v>3</v>
      </c>
      <c r="R1377" s="2" t="s">
        <v>24</v>
      </c>
      <c r="S1377" t="str">
        <f t="shared" si="109"/>
        <v>Sat</v>
      </c>
      <c r="T1377" t="str">
        <f>VLOOKUP(A1377,Status!$A$2:$B$1867,2,FALSE)</f>
        <v>Completed</v>
      </c>
    </row>
    <row r="1378" spans="1:20" x14ac:dyDescent="0.3">
      <c r="A1378" s="2" t="s">
        <v>1747</v>
      </c>
      <c r="B1378" s="3">
        <v>45927.308576388888</v>
      </c>
      <c r="C1378" s="2" t="s">
        <v>1748</v>
      </c>
      <c r="D1378" s="2" t="s">
        <v>69</v>
      </c>
      <c r="E1378" s="2" t="s">
        <v>171</v>
      </c>
      <c r="F1378" s="4">
        <v>12000</v>
      </c>
      <c r="G1378" s="5">
        <v>1.2</v>
      </c>
      <c r="H1378" s="6">
        <v>0</v>
      </c>
      <c r="I1378" s="7">
        <f t="shared" si="105"/>
        <v>14400</v>
      </c>
      <c r="J1378" s="7">
        <f t="shared" si="106"/>
        <v>0</v>
      </c>
      <c r="K1378" s="7">
        <f t="shared" si="107"/>
        <v>14400</v>
      </c>
      <c r="L1378" s="4">
        <v>87000</v>
      </c>
      <c r="M1378" s="7">
        <f t="shared" si="108"/>
        <v>101400</v>
      </c>
      <c r="N1378" s="2" t="s">
        <v>22</v>
      </c>
      <c r="O1378" t="s">
        <v>23</v>
      </c>
      <c r="P1378" s="2" t="s">
        <v>2367</v>
      </c>
      <c r="Q1378" s="2">
        <v>3</v>
      </c>
      <c r="R1378" s="2" t="s">
        <v>35</v>
      </c>
      <c r="S1378" t="str">
        <f t="shared" si="109"/>
        <v>Sat</v>
      </c>
      <c r="T1378" t="str">
        <f>VLOOKUP(A1378,Status!$A$2:$B$1867,2,FALSE)</f>
        <v>Completed</v>
      </c>
    </row>
    <row r="1379" spans="1:20" x14ac:dyDescent="0.3">
      <c r="A1379" s="2" t="s">
        <v>1749</v>
      </c>
      <c r="B1379" s="3">
        <v>45927.379687499997</v>
      </c>
      <c r="C1379" s="2" t="s">
        <v>56</v>
      </c>
      <c r="D1379" s="2" t="s">
        <v>57</v>
      </c>
      <c r="E1379" s="2" t="s">
        <v>33</v>
      </c>
      <c r="F1379" s="4">
        <v>20000</v>
      </c>
      <c r="G1379" s="5">
        <v>1.5</v>
      </c>
      <c r="H1379" s="6">
        <v>0</v>
      </c>
      <c r="I1379" s="7">
        <f t="shared" si="105"/>
        <v>30000</v>
      </c>
      <c r="J1379" s="7">
        <f t="shared" si="106"/>
        <v>0</v>
      </c>
      <c r="K1379" s="7">
        <f t="shared" si="107"/>
        <v>30000</v>
      </c>
      <c r="L1379" s="4">
        <v>26000</v>
      </c>
      <c r="M1379" s="7">
        <f t="shared" si="108"/>
        <v>56000</v>
      </c>
      <c r="N1379" s="2" t="s">
        <v>59</v>
      </c>
      <c r="O1379" t="s">
        <v>70</v>
      </c>
      <c r="P1379" s="2" t="s">
        <v>2369</v>
      </c>
      <c r="Q1379" s="2">
        <v>3</v>
      </c>
      <c r="R1379" s="2" t="s">
        <v>24</v>
      </c>
      <c r="S1379" t="str">
        <f t="shared" si="109"/>
        <v>Sat</v>
      </c>
      <c r="T1379" t="str">
        <f>VLOOKUP(A1379,Status!$A$2:$B$1867,2,FALSE)</f>
        <v>Returned</v>
      </c>
    </row>
    <row r="1380" spans="1:20" x14ac:dyDescent="0.3">
      <c r="A1380" s="2" t="s">
        <v>1750</v>
      </c>
      <c r="B1380" s="3">
        <v>45927.460949074077</v>
      </c>
      <c r="C1380" s="2" t="s">
        <v>432</v>
      </c>
      <c r="D1380" s="2" t="s">
        <v>109</v>
      </c>
      <c r="E1380" s="2" t="s">
        <v>28</v>
      </c>
      <c r="F1380" s="4">
        <v>15000</v>
      </c>
      <c r="G1380" s="5">
        <v>0.6</v>
      </c>
      <c r="H1380" s="6">
        <v>0</v>
      </c>
      <c r="I1380" s="7">
        <f t="shared" si="105"/>
        <v>9000</v>
      </c>
      <c r="J1380" s="7">
        <f t="shared" si="106"/>
        <v>0</v>
      </c>
      <c r="K1380" s="7">
        <f t="shared" si="107"/>
        <v>9000</v>
      </c>
      <c r="L1380" s="4">
        <v>72000</v>
      </c>
      <c r="M1380" s="7">
        <f t="shared" si="108"/>
        <v>81000</v>
      </c>
      <c r="N1380" s="2" t="s">
        <v>34</v>
      </c>
      <c r="O1380" t="s">
        <v>23</v>
      </c>
      <c r="P1380" s="2" t="s">
        <v>2367</v>
      </c>
      <c r="Q1380" s="2">
        <v>4</v>
      </c>
      <c r="R1380" s="2" t="s">
        <v>35</v>
      </c>
      <c r="S1380" t="str">
        <f t="shared" si="109"/>
        <v>Sat</v>
      </c>
      <c r="T1380" t="str">
        <f>VLOOKUP(A1380,Status!$A$2:$B$1867,2,FALSE)</f>
        <v>Completed</v>
      </c>
    </row>
    <row r="1381" spans="1:20" x14ac:dyDescent="0.3">
      <c r="A1381" s="2" t="s">
        <v>1750</v>
      </c>
      <c r="B1381" s="3">
        <v>45927.460949074077</v>
      </c>
      <c r="C1381" s="2" t="s">
        <v>432</v>
      </c>
      <c r="D1381" s="2" t="s">
        <v>109</v>
      </c>
      <c r="E1381" s="2" t="s">
        <v>36</v>
      </c>
      <c r="F1381" s="4">
        <v>13500</v>
      </c>
      <c r="G1381" s="5">
        <v>1.6</v>
      </c>
      <c r="H1381" s="6">
        <v>0</v>
      </c>
      <c r="I1381" s="7">
        <f t="shared" si="105"/>
        <v>21600</v>
      </c>
      <c r="J1381" s="7">
        <f t="shared" si="106"/>
        <v>0</v>
      </c>
      <c r="K1381" s="7">
        <f t="shared" si="107"/>
        <v>21600</v>
      </c>
      <c r="L1381" s="4">
        <v>0</v>
      </c>
      <c r="M1381" s="7">
        <f t="shared" si="108"/>
        <v>21600</v>
      </c>
      <c r="N1381" s="2" t="s">
        <v>34</v>
      </c>
      <c r="O1381" t="s">
        <v>23</v>
      </c>
      <c r="P1381" s="2" t="s">
        <v>2367</v>
      </c>
      <c r="Q1381" s="2">
        <v>4</v>
      </c>
      <c r="R1381" s="2" t="s">
        <v>35</v>
      </c>
      <c r="S1381" t="str">
        <f t="shared" si="109"/>
        <v>Sat</v>
      </c>
      <c r="T1381" t="str">
        <f>VLOOKUP(A1381,Status!$A$2:$B$1867,2,FALSE)</f>
        <v>Completed</v>
      </c>
    </row>
    <row r="1382" spans="1:20" x14ac:dyDescent="0.3">
      <c r="A1382" s="2" t="s">
        <v>1751</v>
      </c>
      <c r="B1382" s="3">
        <v>45927.498831018522</v>
      </c>
      <c r="C1382" s="2" t="s">
        <v>1219</v>
      </c>
      <c r="D1382" s="2" t="s">
        <v>32</v>
      </c>
      <c r="E1382" s="2" t="s">
        <v>103</v>
      </c>
      <c r="F1382" s="4">
        <v>55000</v>
      </c>
      <c r="G1382" s="5">
        <v>0.1</v>
      </c>
      <c r="H1382" s="6">
        <v>0</v>
      </c>
      <c r="I1382" s="7">
        <f t="shared" si="105"/>
        <v>5500</v>
      </c>
      <c r="J1382" s="7">
        <f t="shared" si="106"/>
        <v>0</v>
      </c>
      <c r="K1382" s="7">
        <f t="shared" si="107"/>
        <v>5500</v>
      </c>
      <c r="L1382" s="4">
        <v>76000</v>
      </c>
      <c r="M1382" s="7">
        <f t="shared" si="108"/>
        <v>81500</v>
      </c>
      <c r="N1382" s="2" t="s">
        <v>29</v>
      </c>
      <c r="O1382" t="s">
        <v>23</v>
      </c>
      <c r="P1382" s="2" t="s">
        <v>2367</v>
      </c>
      <c r="Q1382" s="2">
        <v>3</v>
      </c>
      <c r="R1382" s="2" t="s">
        <v>24</v>
      </c>
      <c r="S1382" t="str">
        <f t="shared" si="109"/>
        <v>Sat</v>
      </c>
      <c r="T1382" t="str">
        <f>VLOOKUP(A1382,Status!$A$2:$B$1867,2,FALSE)</f>
        <v>Completed</v>
      </c>
    </row>
    <row r="1383" spans="1:20" x14ac:dyDescent="0.3">
      <c r="A1383" s="2" t="s">
        <v>1752</v>
      </c>
      <c r="B1383" s="3">
        <v>45927.595902777779</v>
      </c>
      <c r="C1383" s="2" t="s">
        <v>1565</v>
      </c>
      <c r="D1383" s="2" t="s">
        <v>32</v>
      </c>
      <c r="E1383" s="2" t="s">
        <v>81</v>
      </c>
      <c r="F1383" s="4">
        <v>15000</v>
      </c>
      <c r="G1383" s="5">
        <v>1.5</v>
      </c>
      <c r="H1383" s="6">
        <v>0</v>
      </c>
      <c r="I1383" s="7">
        <f t="shared" si="105"/>
        <v>22500</v>
      </c>
      <c r="J1383" s="7">
        <f t="shared" si="106"/>
        <v>0</v>
      </c>
      <c r="K1383" s="7">
        <f t="shared" si="107"/>
        <v>22500</v>
      </c>
      <c r="L1383" s="4">
        <v>76000</v>
      </c>
      <c r="M1383" s="7">
        <f t="shared" si="108"/>
        <v>98500</v>
      </c>
      <c r="N1383" s="2" t="s">
        <v>34</v>
      </c>
      <c r="O1383" t="s">
        <v>23</v>
      </c>
      <c r="P1383" s="2" t="s">
        <v>2366</v>
      </c>
      <c r="Q1383" s="2">
        <v>5</v>
      </c>
      <c r="R1383" s="2" t="s">
        <v>24</v>
      </c>
      <c r="S1383" t="str">
        <f t="shared" si="109"/>
        <v>Sat</v>
      </c>
      <c r="T1383" t="str">
        <f>VLOOKUP(A1383,Status!$A$2:$B$1867,2,FALSE)</f>
        <v>Completed</v>
      </c>
    </row>
    <row r="1384" spans="1:20" x14ac:dyDescent="0.3">
      <c r="A1384" s="2" t="s">
        <v>1753</v>
      </c>
      <c r="B1384" s="3">
        <v>45927.655578703707</v>
      </c>
      <c r="C1384" s="2" t="s">
        <v>84</v>
      </c>
      <c r="D1384" s="2" t="s">
        <v>85</v>
      </c>
      <c r="E1384" s="2" t="s">
        <v>21</v>
      </c>
      <c r="F1384" s="4">
        <v>10000</v>
      </c>
      <c r="G1384" s="5">
        <v>1.7</v>
      </c>
      <c r="H1384" s="6">
        <v>0</v>
      </c>
      <c r="I1384" s="7">
        <f t="shared" si="105"/>
        <v>17000</v>
      </c>
      <c r="J1384" s="7">
        <f t="shared" si="106"/>
        <v>0</v>
      </c>
      <c r="K1384" s="7">
        <f t="shared" si="107"/>
        <v>17000</v>
      </c>
      <c r="L1384" s="4">
        <v>30000</v>
      </c>
      <c r="M1384" s="7">
        <f t="shared" si="108"/>
        <v>47000</v>
      </c>
      <c r="N1384" s="2" t="s">
        <v>22</v>
      </c>
      <c r="O1384" t="s">
        <v>116</v>
      </c>
      <c r="P1384" s="2" t="s">
        <v>2368</v>
      </c>
      <c r="Q1384" s="2">
        <v>3</v>
      </c>
      <c r="R1384" s="2" t="s">
        <v>24</v>
      </c>
      <c r="S1384" t="str">
        <f t="shared" si="109"/>
        <v>Sat</v>
      </c>
      <c r="T1384" t="str">
        <f>VLOOKUP(A1384,Status!$A$2:$B$1867,2,FALSE)</f>
        <v>Cancelled</v>
      </c>
    </row>
    <row r="1385" spans="1:20" x14ac:dyDescent="0.3">
      <c r="A1385" s="2" t="s">
        <v>1753</v>
      </c>
      <c r="B1385" s="3">
        <v>45927.655578703707</v>
      </c>
      <c r="C1385" s="2" t="s">
        <v>84</v>
      </c>
      <c r="D1385" s="2" t="s">
        <v>85</v>
      </c>
      <c r="E1385" s="2" t="s">
        <v>28</v>
      </c>
      <c r="F1385" s="4">
        <v>15000</v>
      </c>
      <c r="G1385" s="5">
        <v>0.6</v>
      </c>
      <c r="H1385" s="6">
        <v>0</v>
      </c>
      <c r="I1385" s="7">
        <f t="shared" si="105"/>
        <v>9000</v>
      </c>
      <c r="J1385" s="7">
        <f t="shared" si="106"/>
        <v>0</v>
      </c>
      <c r="K1385" s="7">
        <f t="shared" si="107"/>
        <v>9000</v>
      </c>
      <c r="L1385" s="4">
        <v>0</v>
      </c>
      <c r="M1385" s="7">
        <f t="shared" si="108"/>
        <v>9000</v>
      </c>
      <c r="N1385" s="2" t="s">
        <v>22</v>
      </c>
      <c r="O1385" t="s">
        <v>116</v>
      </c>
      <c r="P1385" s="2" t="s">
        <v>2368</v>
      </c>
      <c r="Q1385" s="2">
        <v>3</v>
      </c>
      <c r="R1385" s="2" t="s">
        <v>24</v>
      </c>
      <c r="S1385" t="str">
        <f t="shared" si="109"/>
        <v>Sat</v>
      </c>
      <c r="T1385" t="str">
        <f>VLOOKUP(A1385,Status!$A$2:$B$1867,2,FALSE)</f>
        <v>Cancelled</v>
      </c>
    </row>
    <row r="1386" spans="1:20" x14ac:dyDescent="0.3">
      <c r="A1386" s="2" t="s">
        <v>1754</v>
      </c>
      <c r="B1386" s="3">
        <v>45927.691296296303</v>
      </c>
      <c r="C1386" s="2" t="s">
        <v>1074</v>
      </c>
      <c r="D1386" s="2" t="s">
        <v>161</v>
      </c>
      <c r="E1386" s="2" t="s">
        <v>144</v>
      </c>
      <c r="F1386" s="4">
        <v>10000</v>
      </c>
      <c r="G1386" s="5">
        <v>0.4</v>
      </c>
      <c r="H1386" s="6">
        <v>0</v>
      </c>
      <c r="I1386" s="7">
        <f t="shared" si="105"/>
        <v>4000</v>
      </c>
      <c r="J1386" s="7">
        <f t="shared" si="106"/>
        <v>0</v>
      </c>
      <c r="K1386" s="7">
        <f t="shared" si="107"/>
        <v>4000</v>
      </c>
      <c r="L1386" s="4">
        <v>46000</v>
      </c>
      <c r="M1386" s="7">
        <f t="shared" si="108"/>
        <v>50000</v>
      </c>
      <c r="N1386" s="2" t="s">
        <v>59</v>
      </c>
      <c r="O1386" t="s">
        <v>70</v>
      </c>
      <c r="P1386" s="2" t="s">
        <v>2371</v>
      </c>
      <c r="Q1386" s="2">
        <v>5</v>
      </c>
      <c r="R1386" s="2" t="s">
        <v>24</v>
      </c>
      <c r="S1386" t="str">
        <f t="shared" si="109"/>
        <v>Sat</v>
      </c>
      <c r="T1386" t="str">
        <f>VLOOKUP(A1386,Status!$A$2:$B$1867,2,FALSE)</f>
        <v>Returned</v>
      </c>
    </row>
    <row r="1387" spans="1:20" x14ac:dyDescent="0.3">
      <c r="A1387" s="2" t="s">
        <v>1755</v>
      </c>
      <c r="B1387" s="3">
        <v>45927.745393518519</v>
      </c>
      <c r="C1387" s="2" t="s">
        <v>350</v>
      </c>
      <c r="D1387" s="2" t="s">
        <v>65</v>
      </c>
      <c r="E1387" s="2" t="s">
        <v>36</v>
      </c>
      <c r="F1387" s="4">
        <v>13500</v>
      </c>
      <c r="G1387" s="5">
        <v>2.2999999999999998</v>
      </c>
      <c r="H1387" s="6">
        <v>0</v>
      </c>
      <c r="I1387" s="7">
        <f t="shared" si="105"/>
        <v>31049.999999999996</v>
      </c>
      <c r="J1387" s="7">
        <f t="shared" si="106"/>
        <v>0</v>
      </c>
      <c r="K1387" s="7">
        <f t="shared" si="107"/>
        <v>31049.999999999996</v>
      </c>
      <c r="L1387" s="4">
        <v>89000</v>
      </c>
      <c r="M1387" s="7">
        <f t="shared" si="108"/>
        <v>120050</v>
      </c>
      <c r="N1387" s="2" t="s">
        <v>59</v>
      </c>
      <c r="O1387" t="s">
        <v>70</v>
      </c>
      <c r="P1387" s="2" t="s">
        <v>2366</v>
      </c>
      <c r="Q1387" s="2">
        <v>2</v>
      </c>
      <c r="R1387" s="2" t="s">
        <v>24</v>
      </c>
      <c r="S1387" t="str">
        <f t="shared" si="109"/>
        <v>Sat</v>
      </c>
      <c r="T1387" t="str">
        <f>VLOOKUP(A1387,Status!$A$2:$B$1867,2,FALSE)</f>
        <v>Returned</v>
      </c>
    </row>
    <row r="1388" spans="1:20" x14ac:dyDescent="0.3">
      <c r="A1388" s="2" t="s">
        <v>1756</v>
      </c>
      <c r="B1388" s="3">
        <v>45927.768078703702</v>
      </c>
      <c r="C1388" s="2" t="s">
        <v>331</v>
      </c>
      <c r="D1388" s="2" t="s">
        <v>119</v>
      </c>
      <c r="E1388" s="2" t="s">
        <v>96</v>
      </c>
      <c r="F1388" s="4">
        <v>9500</v>
      </c>
      <c r="G1388" s="5">
        <v>2</v>
      </c>
      <c r="H1388" s="6">
        <v>0</v>
      </c>
      <c r="I1388" s="7">
        <f t="shared" si="105"/>
        <v>19000</v>
      </c>
      <c r="J1388" s="7">
        <f t="shared" si="106"/>
        <v>0</v>
      </c>
      <c r="K1388" s="7">
        <f t="shared" si="107"/>
        <v>19000</v>
      </c>
      <c r="L1388" s="4">
        <v>84000</v>
      </c>
      <c r="M1388" s="7">
        <f t="shared" si="108"/>
        <v>103000</v>
      </c>
      <c r="N1388" s="2" t="s">
        <v>29</v>
      </c>
      <c r="O1388" t="s">
        <v>23</v>
      </c>
      <c r="P1388" s="2" t="s">
        <v>2369</v>
      </c>
      <c r="Q1388" s="2">
        <v>1</v>
      </c>
      <c r="R1388" s="2" t="s">
        <v>35</v>
      </c>
      <c r="S1388" t="str">
        <f t="shared" si="109"/>
        <v>Sat</v>
      </c>
      <c r="T1388" t="str">
        <f>VLOOKUP(A1388,Status!$A$2:$B$1867,2,FALSE)</f>
        <v>Completed</v>
      </c>
    </row>
    <row r="1389" spans="1:20" x14ac:dyDescent="0.3">
      <c r="A1389" s="2" t="s">
        <v>1757</v>
      </c>
      <c r="B1389" s="3">
        <v>45927.772141203714</v>
      </c>
      <c r="C1389" s="2" t="s">
        <v>495</v>
      </c>
      <c r="D1389" s="2" t="s">
        <v>186</v>
      </c>
      <c r="E1389" s="2" t="s">
        <v>96</v>
      </c>
      <c r="F1389" s="4">
        <v>9500</v>
      </c>
      <c r="G1389" s="5">
        <v>1.5</v>
      </c>
      <c r="H1389" s="6">
        <v>0</v>
      </c>
      <c r="I1389" s="7">
        <f t="shared" si="105"/>
        <v>14250</v>
      </c>
      <c r="J1389" s="7">
        <f t="shared" si="106"/>
        <v>0</v>
      </c>
      <c r="K1389" s="7">
        <f t="shared" si="107"/>
        <v>14250</v>
      </c>
      <c r="L1389" s="4">
        <v>87000</v>
      </c>
      <c r="M1389" s="7">
        <f t="shared" si="108"/>
        <v>101250</v>
      </c>
      <c r="N1389" s="2" t="s">
        <v>29</v>
      </c>
      <c r="O1389" t="s">
        <v>23</v>
      </c>
      <c r="P1389" s="2" t="s">
        <v>2366</v>
      </c>
      <c r="Q1389" s="2">
        <v>5</v>
      </c>
      <c r="R1389" s="2" t="s">
        <v>24</v>
      </c>
      <c r="S1389" t="str">
        <f t="shared" si="109"/>
        <v>Sat</v>
      </c>
      <c r="T1389" t="str">
        <f>VLOOKUP(A1389,Status!$A$2:$B$1867,2,FALSE)</f>
        <v>Completed</v>
      </c>
    </row>
    <row r="1390" spans="1:20" x14ac:dyDescent="0.3">
      <c r="A1390" s="2" t="s">
        <v>1758</v>
      </c>
      <c r="B1390" s="3">
        <v>45927.804247685177</v>
      </c>
      <c r="C1390" s="2" t="s">
        <v>775</v>
      </c>
      <c r="D1390" s="2" t="s">
        <v>109</v>
      </c>
      <c r="E1390" s="2" t="s">
        <v>21</v>
      </c>
      <c r="F1390" s="4">
        <v>10000</v>
      </c>
      <c r="G1390" s="5">
        <v>1.8</v>
      </c>
      <c r="H1390" s="6">
        <v>0</v>
      </c>
      <c r="I1390" s="7">
        <f t="shared" si="105"/>
        <v>18000</v>
      </c>
      <c r="J1390" s="7">
        <f t="shared" si="106"/>
        <v>0</v>
      </c>
      <c r="K1390" s="7">
        <f t="shared" si="107"/>
        <v>18000</v>
      </c>
      <c r="L1390" s="4">
        <v>72000</v>
      </c>
      <c r="M1390" s="7">
        <f t="shared" si="108"/>
        <v>90000</v>
      </c>
      <c r="N1390" s="2" t="s">
        <v>22</v>
      </c>
      <c r="O1390" t="s">
        <v>23</v>
      </c>
      <c r="P1390" s="2" t="s">
        <v>2367</v>
      </c>
      <c r="Q1390" s="2">
        <v>1</v>
      </c>
      <c r="R1390" s="2" t="s">
        <v>24</v>
      </c>
      <c r="S1390" t="str">
        <f t="shared" si="109"/>
        <v>Sat</v>
      </c>
      <c r="T1390" t="str">
        <f>VLOOKUP(A1390,Status!$A$2:$B$1867,2,FALSE)</f>
        <v>Completed</v>
      </c>
    </row>
    <row r="1391" spans="1:20" x14ac:dyDescent="0.3">
      <c r="A1391" s="2" t="s">
        <v>1759</v>
      </c>
      <c r="B1391" s="3">
        <v>45928.318182870367</v>
      </c>
      <c r="C1391" s="2" t="s">
        <v>803</v>
      </c>
      <c r="D1391" s="2" t="s">
        <v>32</v>
      </c>
      <c r="E1391" s="2" t="s">
        <v>103</v>
      </c>
      <c r="F1391" s="4">
        <v>55000</v>
      </c>
      <c r="G1391" s="5">
        <v>0.2</v>
      </c>
      <c r="H1391" s="6">
        <v>0</v>
      </c>
      <c r="I1391" s="7">
        <f t="shared" si="105"/>
        <v>11000</v>
      </c>
      <c r="J1391" s="7">
        <f t="shared" si="106"/>
        <v>0</v>
      </c>
      <c r="K1391" s="7">
        <f t="shared" si="107"/>
        <v>11000</v>
      </c>
      <c r="L1391" s="4">
        <v>76000</v>
      </c>
      <c r="M1391" s="7">
        <f t="shared" si="108"/>
        <v>87000</v>
      </c>
      <c r="N1391" s="2" t="s">
        <v>59</v>
      </c>
      <c r="O1391" t="s">
        <v>23</v>
      </c>
      <c r="P1391" s="2" t="s">
        <v>2368</v>
      </c>
      <c r="Q1391" s="2">
        <v>1</v>
      </c>
      <c r="R1391" s="2" t="s">
        <v>24</v>
      </c>
      <c r="S1391" t="str">
        <f t="shared" si="109"/>
        <v>Sun</v>
      </c>
      <c r="T1391" t="str">
        <f>VLOOKUP(A1391,Status!$A$2:$B$1867,2,FALSE)</f>
        <v>Completed</v>
      </c>
    </row>
    <row r="1392" spans="1:20" x14ac:dyDescent="0.3">
      <c r="A1392" s="2" t="s">
        <v>1759</v>
      </c>
      <c r="B1392" s="3">
        <v>45928.318182870367</v>
      </c>
      <c r="C1392" s="2" t="s">
        <v>803</v>
      </c>
      <c r="D1392" s="2" t="s">
        <v>32</v>
      </c>
      <c r="E1392" s="2" t="s">
        <v>28</v>
      </c>
      <c r="F1392" s="4">
        <v>15000</v>
      </c>
      <c r="G1392" s="5">
        <v>0.9</v>
      </c>
      <c r="H1392" s="6">
        <v>0</v>
      </c>
      <c r="I1392" s="7">
        <f t="shared" si="105"/>
        <v>13500</v>
      </c>
      <c r="J1392" s="7">
        <f t="shared" si="106"/>
        <v>0</v>
      </c>
      <c r="K1392" s="7">
        <f t="shared" si="107"/>
        <v>13500</v>
      </c>
      <c r="L1392" s="4">
        <v>0</v>
      </c>
      <c r="M1392" s="7">
        <f t="shared" si="108"/>
        <v>13500</v>
      </c>
      <c r="N1392" s="2" t="s">
        <v>59</v>
      </c>
      <c r="O1392" t="s">
        <v>23</v>
      </c>
      <c r="P1392" s="2" t="s">
        <v>2368</v>
      </c>
      <c r="Q1392" s="2">
        <v>1</v>
      </c>
      <c r="R1392" s="2" t="s">
        <v>24</v>
      </c>
      <c r="S1392" t="str">
        <f t="shared" si="109"/>
        <v>Sun</v>
      </c>
      <c r="T1392" t="str">
        <f>VLOOKUP(A1392,Status!$A$2:$B$1867,2,FALSE)</f>
        <v>Completed</v>
      </c>
    </row>
    <row r="1393" spans="1:20" x14ac:dyDescent="0.3">
      <c r="A1393" s="2" t="s">
        <v>1760</v>
      </c>
      <c r="B1393" s="3">
        <v>45928.343726851846</v>
      </c>
      <c r="C1393" s="2" t="s">
        <v>446</v>
      </c>
      <c r="D1393" s="2" t="s">
        <v>32</v>
      </c>
      <c r="E1393" s="2" t="s">
        <v>36</v>
      </c>
      <c r="F1393" s="4">
        <v>13500</v>
      </c>
      <c r="G1393" s="5">
        <v>2.8</v>
      </c>
      <c r="H1393" s="6">
        <v>0</v>
      </c>
      <c r="I1393" s="7">
        <f t="shared" si="105"/>
        <v>37800</v>
      </c>
      <c r="J1393" s="7">
        <f t="shared" si="106"/>
        <v>0</v>
      </c>
      <c r="K1393" s="7">
        <f t="shared" si="107"/>
        <v>37800</v>
      </c>
      <c r="L1393" s="4">
        <v>76000</v>
      </c>
      <c r="M1393" s="7">
        <f t="shared" si="108"/>
        <v>113800</v>
      </c>
      <c r="N1393" s="2" t="s">
        <v>59</v>
      </c>
      <c r="O1393" t="s">
        <v>23</v>
      </c>
      <c r="P1393" s="2" t="s">
        <v>2371</v>
      </c>
      <c r="Q1393" s="2">
        <v>5</v>
      </c>
      <c r="R1393" s="2" t="s">
        <v>24</v>
      </c>
      <c r="S1393" t="str">
        <f t="shared" si="109"/>
        <v>Sun</v>
      </c>
      <c r="T1393" t="str">
        <f>VLOOKUP(A1393,Status!$A$2:$B$1867,2,FALSE)</f>
        <v>Completed</v>
      </c>
    </row>
    <row r="1394" spans="1:20" x14ac:dyDescent="0.3">
      <c r="A1394" s="2" t="s">
        <v>1761</v>
      </c>
      <c r="B1394" s="3">
        <v>45928.365601851852</v>
      </c>
      <c r="C1394" s="2" t="s">
        <v>403</v>
      </c>
      <c r="D1394" s="2" t="s">
        <v>65</v>
      </c>
      <c r="E1394" s="2" t="s">
        <v>103</v>
      </c>
      <c r="F1394" s="4">
        <v>55000</v>
      </c>
      <c r="G1394" s="5">
        <v>0.6</v>
      </c>
      <c r="H1394" s="6">
        <v>0</v>
      </c>
      <c r="I1394" s="7">
        <f t="shared" si="105"/>
        <v>33000</v>
      </c>
      <c r="J1394" s="7">
        <f t="shared" si="106"/>
        <v>0</v>
      </c>
      <c r="K1394" s="7">
        <f t="shared" si="107"/>
        <v>33000</v>
      </c>
      <c r="L1394" s="4">
        <v>89000</v>
      </c>
      <c r="M1394" s="7">
        <f t="shared" si="108"/>
        <v>122000</v>
      </c>
      <c r="N1394" s="2" t="s">
        <v>59</v>
      </c>
      <c r="O1394" t="s">
        <v>23</v>
      </c>
      <c r="P1394" s="2" t="s">
        <v>2368</v>
      </c>
      <c r="Q1394" s="2">
        <v>1</v>
      </c>
      <c r="R1394" s="2" t="s">
        <v>24</v>
      </c>
      <c r="S1394" t="str">
        <f t="shared" si="109"/>
        <v>Sun</v>
      </c>
      <c r="T1394" t="str">
        <f>VLOOKUP(A1394,Status!$A$2:$B$1867,2,FALSE)</f>
        <v>Completed</v>
      </c>
    </row>
    <row r="1395" spans="1:20" x14ac:dyDescent="0.3">
      <c r="A1395" s="2" t="s">
        <v>1762</v>
      </c>
      <c r="B1395" s="3">
        <v>45928.380578703713</v>
      </c>
      <c r="C1395" s="2" t="s">
        <v>324</v>
      </c>
      <c r="D1395" s="2" t="s">
        <v>99</v>
      </c>
      <c r="E1395" s="2" t="s">
        <v>66</v>
      </c>
      <c r="F1395" s="4">
        <v>46000</v>
      </c>
      <c r="G1395" s="5">
        <v>0.7</v>
      </c>
      <c r="H1395" s="6">
        <v>0</v>
      </c>
      <c r="I1395" s="7">
        <f t="shared" si="105"/>
        <v>32199.999999999996</v>
      </c>
      <c r="J1395" s="7">
        <f t="shared" si="106"/>
        <v>0</v>
      </c>
      <c r="K1395" s="7">
        <f t="shared" si="107"/>
        <v>32199.999999999996</v>
      </c>
      <c r="L1395" s="4">
        <v>97000</v>
      </c>
      <c r="M1395" s="7">
        <f t="shared" si="108"/>
        <v>129200</v>
      </c>
      <c r="N1395" s="2" t="s">
        <v>34</v>
      </c>
      <c r="O1395" t="s">
        <v>23</v>
      </c>
      <c r="P1395" s="2" t="s">
        <v>2367</v>
      </c>
      <c r="Q1395" s="2">
        <v>1</v>
      </c>
      <c r="R1395" s="2" t="s">
        <v>35</v>
      </c>
      <c r="S1395" t="str">
        <f t="shared" si="109"/>
        <v>Sun</v>
      </c>
      <c r="T1395" t="str">
        <f>VLOOKUP(A1395,Status!$A$2:$B$1867,2,FALSE)</f>
        <v>Completed</v>
      </c>
    </row>
    <row r="1396" spans="1:20" x14ac:dyDescent="0.3">
      <c r="A1396" s="2" t="s">
        <v>1763</v>
      </c>
      <c r="B1396" s="3">
        <v>45928.422326388893</v>
      </c>
      <c r="C1396" s="2" t="s">
        <v>690</v>
      </c>
      <c r="D1396" s="2" t="s">
        <v>230</v>
      </c>
      <c r="E1396" s="2" t="s">
        <v>191</v>
      </c>
      <c r="F1396" s="4">
        <v>15500</v>
      </c>
      <c r="G1396" s="5">
        <v>0.2</v>
      </c>
      <c r="H1396" s="6">
        <v>0</v>
      </c>
      <c r="I1396" s="7">
        <f t="shared" si="105"/>
        <v>3100</v>
      </c>
      <c r="J1396" s="7">
        <f t="shared" si="106"/>
        <v>0</v>
      </c>
      <c r="K1396" s="7">
        <f t="shared" si="107"/>
        <v>3100</v>
      </c>
      <c r="L1396" s="4">
        <v>28000</v>
      </c>
      <c r="M1396" s="7">
        <f t="shared" si="108"/>
        <v>31100</v>
      </c>
      <c r="N1396" s="2" t="s">
        <v>34</v>
      </c>
      <c r="O1396" t="s">
        <v>23</v>
      </c>
      <c r="P1396" s="2" t="s">
        <v>2367</v>
      </c>
      <c r="Q1396" s="2">
        <v>3</v>
      </c>
      <c r="R1396" s="2" t="s">
        <v>35</v>
      </c>
      <c r="S1396" t="str">
        <f t="shared" si="109"/>
        <v>Sun</v>
      </c>
      <c r="T1396" t="str">
        <f>VLOOKUP(A1396,Status!$A$2:$B$1867,2,FALSE)</f>
        <v>Completed</v>
      </c>
    </row>
    <row r="1397" spans="1:20" x14ac:dyDescent="0.3">
      <c r="A1397" s="2" t="s">
        <v>1764</v>
      </c>
      <c r="B1397" s="3">
        <v>45928.42255787037</v>
      </c>
      <c r="C1397" s="2" t="s">
        <v>78</v>
      </c>
      <c r="D1397" s="2" t="s">
        <v>53</v>
      </c>
      <c r="E1397" s="2" t="s">
        <v>66</v>
      </c>
      <c r="F1397" s="4">
        <v>46000</v>
      </c>
      <c r="G1397" s="5">
        <v>0.5</v>
      </c>
      <c r="H1397" s="6">
        <v>0</v>
      </c>
      <c r="I1397" s="7">
        <f t="shared" si="105"/>
        <v>23000</v>
      </c>
      <c r="J1397" s="7">
        <f t="shared" si="106"/>
        <v>0</v>
      </c>
      <c r="K1397" s="7">
        <f t="shared" si="107"/>
        <v>23000</v>
      </c>
      <c r="L1397" s="4">
        <v>80000</v>
      </c>
      <c r="M1397" s="7">
        <f t="shared" si="108"/>
        <v>103000</v>
      </c>
      <c r="N1397" s="2" t="s">
        <v>22</v>
      </c>
      <c r="O1397" t="s">
        <v>23</v>
      </c>
      <c r="P1397" s="2" t="s">
        <v>2371</v>
      </c>
      <c r="Q1397" s="2">
        <v>4</v>
      </c>
      <c r="R1397" s="2" t="s">
        <v>35</v>
      </c>
      <c r="S1397" t="str">
        <f t="shared" si="109"/>
        <v>Sun</v>
      </c>
      <c r="T1397" t="str">
        <f>VLOOKUP(A1397,Status!$A$2:$B$1867,2,FALSE)</f>
        <v>Completed</v>
      </c>
    </row>
    <row r="1398" spans="1:20" x14ac:dyDescent="0.3">
      <c r="A1398" s="2" t="s">
        <v>1765</v>
      </c>
      <c r="B1398" s="3">
        <v>45928.487800925926</v>
      </c>
      <c r="C1398" s="2" t="s">
        <v>249</v>
      </c>
      <c r="D1398" s="2" t="s">
        <v>41</v>
      </c>
      <c r="E1398" s="2" t="s">
        <v>191</v>
      </c>
      <c r="F1398" s="4">
        <v>15500</v>
      </c>
      <c r="G1398" s="5">
        <v>0.4</v>
      </c>
      <c r="H1398" s="6">
        <v>0</v>
      </c>
      <c r="I1398" s="7">
        <f t="shared" si="105"/>
        <v>6200</v>
      </c>
      <c r="J1398" s="7">
        <f t="shared" si="106"/>
        <v>0</v>
      </c>
      <c r="K1398" s="7">
        <f t="shared" si="107"/>
        <v>6200</v>
      </c>
      <c r="L1398" s="4">
        <v>93000</v>
      </c>
      <c r="M1398" s="7">
        <f t="shared" si="108"/>
        <v>99200</v>
      </c>
      <c r="N1398" s="2" t="s">
        <v>22</v>
      </c>
      <c r="O1398" t="s">
        <v>116</v>
      </c>
      <c r="P1398" s="2" t="s">
        <v>2369</v>
      </c>
      <c r="Q1398" s="2">
        <v>4</v>
      </c>
      <c r="R1398" s="2" t="s">
        <v>24</v>
      </c>
      <c r="S1398" t="str">
        <f t="shared" si="109"/>
        <v>Sun</v>
      </c>
      <c r="T1398" t="str">
        <f>VLOOKUP(A1398,Status!$A$2:$B$1867,2,FALSE)</f>
        <v>Cancelled</v>
      </c>
    </row>
    <row r="1399" spans="1:20" x14ac:dyDescent="0.3">
      <c r="A1399" s="2" t="s">
        <v>1765</v>
      </c>
      <c r="B1399" s="3">
        <v>45928.487800925926</v>
      </c>
      <c r="C1399" s="2" t="s">
        <v>249</v>
      </c>
      <c r="D1399" s="2" t="s">
        <v>41</v>
      </c>
      <c r="E1399" s="2" t="s">
        <v>103</v>
      </c>
      <c r="F1399" s="4">
        <v>55000</v>
      </c>
      <c r="G1399" s="5">
        <v>1</v>
      </c>
      <c r="H1399" s="6">
        <v>0</v>
      </c>
      <c r="I1399" s="7">
        <f t="shared" si="105"/>
        <v>55000</v>
      </c>
      <c r="J1399" s="7">
        <f t="shared" si="106"/>
        <v>0</v>
      </c>
      <c r="K1399" s="7">
        <f t="shared" si="107"/>
        <v>55000</v>
      </c>
      <c r="L1399" s="4">
        <v>0</v>
      </c>
      <c r="M1399" s="7">
        <f t="shared" si="108"/>
        <v>55000</v>
      </c>
      <c r="N1399" s="2" t="s">
        <v>22</v>
      </c>
      <c r="O1399" t="s">
        <v>116</v>
      </c>
      <c r="P1399" s="2" t="s">
        <v>2369</v>
      </c>
      <c r="Q1399" s="2">
        <v>4</v>
      </c>
      <c r="R1399" s="2" t="s">
        <v>24</v>
      </c>
      <c r="S1399" t="str">
        <f t="shared" si="109"/>
        <v>Sun</v>
      </c>
      <c r="T1399" t="str">
        <f>VLOOKUP(A1399,Status!$A$2:$B$1867,2,FALSE)</f>
        <v>Cancelled</v>
      </c>
    </row>
    <row r="1400" spans="1:20" x14ac:dyDescent="0.3">
      <c r="A1400" s="2" t="s">
        <v>1766</v>
      </c>
      <c r="B1400" s="3">
        <v>45928.550763888888</v>
      </c>
      <c r="C1400" s="2" t="s">
        <v>440</v>
      </c>
      <c r="D1400" s="2" t="s">
        <v>141</v>
      </c>
      <c r="E1400" s="2" t="s">
        <v>58</v>
      </c>
      <c r="F1400" s="4">
        <v>17500</v>
      </c>
      <c r="G1400" s="5">
        <v>1.2</v>
      </c>
      <c r="H1400" s="6">
        <v>0</v>
      </c>
      <c r="I1400" s="7">
        <f t="shared" si="105"/>
        <v>21000</v>
      </c>
      <c r="J1400" s="7">
        <f t="shared" si="106"/>
        <v>0</v>
      </c>
      <c r="K1400" s="7">
        <f t="shared" si="107"/>
        <v>21000</v>
      </c>
      <c r="L1400" s="4">
        <v>55000</v>
      </c>
      <c r="M1400" s="7">
        <f t="shared" si="108"/>
        <v>76000</v>
      </c>
      <c r="N1400" s="2" t="s">
        <v>59</v>
      </c>
      <c r="O1400" t="s">
        <v>23</v>
      </c>
      <c r="P1400" s="2" t="s">
        <v>2369</v>
      </c>
      <c r="Q1400" s="2">
        <v>1</v>
      </c>
      <c r="R1400" s="2" t="s">
        <v>24</v>
      </c>
      <c r="S1400" t="str">
        <f t="shared" si="109"/>
        <v>Sun</v>
      </c>
      <c r="T1400" t="str">
        <f>VLOOKUP(A1400,Status!$A$2:$B$1867,2,FALSE)</f>
        <v>Completed</v>
      </c>
    </row>
    <row r="1401" spans="1:20" x14ac:dyDescent="0.3">
      <c r="A1401" s="2" t="s">
        <v>1767</v>
      </c>
      <c r="B1401" s="3">
        <v>45928.552129629628</v>
      </c>
      <c r="C1401" s="2" t="s">
        <v>688</v>
      </c>
      <c r="D1401" s="2" t="s">
        <v>134</v>
      </c>
      <c r="E1401" s="2" t="s">
        <v>33</v>
      </c>
      <c r="F1401" s="4">
        <v>20000</v>
      </c>
      <c r="G1401" s="5">
        <v>0.8</v>
      </c>
      <c r="H1401" s="6">
        <v>0</v>
      </c>
      <c r="I1401" s="7">
        <f t="shared" si="105"/>
        <v>16000</v>
      </c>
      <c r="J1401" s="7">
        <f t="shared" si="106"/>
        <v>0</v>
      </c>
      <c r="K1401" s="7">
        <f t="shared" si="107"/>
        <v>16000</v>
      </c>
      <c r="L1401" s="4">
        <v>50000</v>
      </c>
      <c r="M1401" s="7">
        <f t="shared" si="108"/>
        <v>66000</v>
      </c>
      <c r="N1401" s="2" t="s">
        <v>29</v>
      </c>
      <c r="O1401" t="s">
        <v>23</v>
      </c>
      <c r="P1401" s="2" t="s">
        <v>2367</v>
      </c>
      <c r="Q1401" s="2">
        <v>5</v>
      </c>
      <c r="R1401" s="2" t="s">
        <v>35</v>
      </c>
      <c r="S1401" t="str">
        <f t="shared" si="109"/>
        <v>Sun</v>
      </c>
      <c r="T1401" t="str">
        <f>VLOOKUP(A1401,Status!$A$2:$B$1867,2,FALSE)</f>
        <v>Completed</v>
      </c>
    </row>
    <row r="1402" spans="1:20" x14ac:dyDescent="0.3">
      <c r="A1402" s="2" t="s">
        <v>1768</v>
      </c>
      <c r="B1402" s="3">
        <v>45928.56958333333</v>
      </c>
      <c r="C1402" s="2" t="s">
        <v>967</v>
      </c>
      <c r="D1402" s="2" t="s">
        <v>174</v>
      </c>
      <c r="E1402" s="2" t="s">
        <v>58</v>
      </c>
      <c r="F1402" s="4">
        <v>17500</v>
      </c>
      <c r="G1402" s="5">
        <v>2.9</v>
      </c>
      <c r="H1402" s="6">
        <v>0</v>
      </c>
      <c r="I1402" s="7">
        <f t="shared" si="105"/>
        <v>50750</v>
      </c>
      <c r="J1402" s="7">
        <f t="shared" si="106"/>
        <v>0</v>
      </c>
      <c r="K1402" s="7">
        <f t="shared" si="107"/>
        <v>50750</v>
      </c>
      <c r="L1402" s="4">
        <v>48000</v>
      </c>
      <c r="M1402" s="7">
        <f t="shared" si="108"/>
        <v>98750</v>
      </c>
      <c r="N1402" s="2" t="s">
        <v>22</v>
      </c>
      <c r="O1402" t="s">
        <v>70</v>
      </c>
      <c r="P1402" s="2" t="s">
        <v>2367</v>
      </c>
      <c r="Q1402" s="2">
        <v>4</v>
      </c>
      <c r="R1402" s="2" t="s">
        <v>24</v>
      </c>
      <c r="S1402" t="str">
        <f t="shared" si="109"/>
        <v>Sun</v>
      </c>
      <c r="T1402" t="str">
        <f>VLOOKUP(A1402,Status!$A$2:$B$1867,2,FALSE)</f>
        <v>Returned</v>
      </c>
    </row>
    <row r="1403" spans="1:20" x14ac:dyDescent="0.3">
      <c r="A1403" s="2" t="s">
        <v>1769</v>
      </c>
      <c r="B1403" s="3">
        <v>45928.627754629633</v>
      </c>
      <c r="C1403" s="2" t="s">
        <v>516</v>
      </c>
      <c r="D1403" s="2" t="s">
        <v>88</v>
      </c>
      <c r="E1403" s="2" t="s">
        <v>162</v>
      </c>
      <c r="F1403" s="4">
        <v>115000</v>
      </c>
      <c r="G1403" s="5">
        <v>0.2</v>
      </c>
      <c r="H1403" s="6">
        <v>0</v>
      </c>
      <c r="I1403" s="7">
        <f t="shared" si="105"/>
        <v>23000</v>
      </c>
      <c r="J1403" s="7">
        <f t="shared" si="106"/>
        <v>0</v>
      </c>
      <c r="K1403" s="7">
        <f t="shared" si="107"/>
        <v>23000</v>
      </c>
      <c r="L1403" s="4">
        <v>49000</v>
      </c>
      <c r="M1403" s="7">
        <f t="shared" si="108"/>
        <v>72000</v>
      </c>
      <c r="N1403" s="2" t="s">
        <v>29</v>
      </c>
      <c r="O1403" t="s">
        <v>23</v>
      </c>
      <c r="P1403" s="2" t="s">
        <v>2371</v>
      </c>
      <c r="Q1403" s="2">
        <v>1</v>
      </c>
      <c r="R1403" s="2" t="s">
        <v>24</v>
      </c>
      <c r="S1403" t="str">
        <f t="shared" si="109"/>
        <v>Sun</v>
      </c>
      <c r="T1403" t="str">
        <f>VLOOKUP(A1403,Status!$A$2:$B$1867,2,FALSE)</f>
        <v>Completed</v>
      </c>
    </row>
    <row r="1404" spans="1:20" x14ac:dyDescent="0.3">
      <c r="A1404" s="2" t="s">
        <v>1770</v>
      </c>
      <c r="B1404" s="3">
        <v>45928.674733796302</v>
      </c>
      <c r="C1404" s="2" t="s">
        <v>262</v>
      </c>
      <c r="D1404" s="2" t="s">
        <v>45</v>
      </c>
      <c r="E1404" s="2" t="s">
        <v>54</v>
      </c>
      <c r="F1404" s="4">
        <v>14000</v>
      </c>
      <c r="G1404" s="5">
        <v>1.1000000000000001</v>
      </c>
      <c r="H1404" s="6">
        <v>0</v>
      </c>
      <c r="I1404" s="7">
        <f t="shared" si="105"/>
        <v>15400.000000000002</v>
      </c>
      <c r="J1404" s="7">
        <f t="shared" si="106"/>
        <v>0</v>
      </c>
      <c r="K1404" s="7">
        <f t="shared" si="107"/>
        <v>15400.000000000002</v>
      </c>
      <c r="L1404" s="4">
        <v>43000</v>
      </c>
      <c r="M1404" s="7">
        <f t="shared" si="108"/>
        <v>58400</v>
      </c>
      <c r="N1404" s="2" t="s">
        <v>29</v>
      </c>
      <c r="O1404" t="s">
        <v>23</v>
      </c>
      <c r="P1404" s="2" t="s">
        <v>2366</v>
      </c>
      <c r="Q1404" s="2">
        <v>3</v>
      </c>
      <c r="R1404" s="2" t="s">
        <v>24</v>
      </c>
      <c r="S1404" t="str">
        <f t="shared" si="109"/>
        <v>Sun</v>
      </c>
      <c r="T1404" t="str">
        <f>VLOOKUP(A1404,Status!$A$2:$B$1867,2,FALSE)</f>
        <v>Completed</v>
      </c>
    </row>
    <row r="1405" spans="1:20" x14ac:dyDescent="0.3">
      <c r="A1405" s="2" t="s">
        <v>1771</v>
      </c>
      <c r="B1405" s="3">
        <v>45928.786215277767</v>
      </c>
      <c r="C1405" s="2" t="s">
        <v>540</v>
      </c>
      <c r="D1405" s="2" t="s">
        <v>99</v>
      </c>
      <c r="E1405" s="2" t="s">
        <v>100</v>
      </c>
      <c r="F1405" s="4">
        <v>10000</v>
      </c>
      <c r="G1405" s="5">
        <v>0.4</v>
      </c>
      <c r="H1405" s="6">
        <v>0</v>
      </c>
      <c r="I1405" s="7">
        <f t="shared" si="105"/>
        <v>4000</v>
      </c>
      <c r="J1405" s="7">
        <f t="shared" si="106"/>
        <v>0</v>
      </c>
      <c r="K1405" s="7">
        <f t="shared" si="107"/>
        <v>4000</v>
      </c>
      <c r="L1405" s="4">
        <v>97000</v>
      </c>
      <c r="M1405" s="7">
        <f t="shared" si="108"/>
        <v>101000</v>
      </c>
      <c r="N1405" s="2" t="s">
        <v>29</v>
      </c>
      <c r="O1405" t="s">
        <v>23</v>
      </c>
      <c r="P1405" s="2" t="s">
        <v>2371</v>
      </c>
      <c r="Q1405" s="2">
        <v>4</v>
      </c>
      <c r="R1405" s="2" t="s">
        <v>24</v>
      </c>
      <c r="S1405" t="str">
        <f t="shared" si="109"/>
        <v>Sun</v>
      </c>
      <c r="T1405" t="str">
        <f>VLOOKUP(A1405,Status!$A$2:$B$1867,2,FALSE)</f>
        <v>Completed</v>
      </c>
    </row>
    <row r="1406" spans="1:20" x14ac:dyDescent="0.3">
      <c r="A1406" s="2" t="s">
        <v>1772</v>
      </c>
      <c r="B1406" s="3">
        <v>45928.791805555556</v>
      </c>
      <c r="C1406" s="2" t="s">
        <v>44</v>
      </c>
      <c r="D1406" s="2" t="s">
        <v>45</v>
      </c>
      <c r="E1406" s="2" t="s">
        <v>21</v>
      </c>
      <c r="F1406" s="4">
        <v>10000</v>
      </c>
      <c r="G1406" s="5">
        <v>2.2999999999999998</v>
      </c>
      <c r="H1406" s="6">
        <v>0</v>
      </c>
      <c r="I1406" s="7">
        <f t="shared" si="105"/>
        <v>23000</v>
      </c>
      <c r="J1406" s="7">
        <f t="shared" si="106"/>
        <v>0</v>
      </c>
      <c r="K1406" s="7">
        <f t="shared" si="107"/>
        <v>23000</v>
      </c>
      <c r="L1406" s="4">
        <v>43000</v>
      </c>
      <c r="M1406" s="7">
        <f t="shared" si="108"/>
        <v>66000</v>
      </c>
      <c r="N1406" s="2" t="s">
        <v>22</v>
      </c>
      <c r="O1406" t="s">
        <v>23</v>
      </c>
      <c r="P1406" s="2" t="s">
        <v>2366</v>
      </c>
      <c r="Q1406" s="2">
        <v>2</v>
      </c>
      <c r="R1406" s="2" t="s">
        <v>24</v>
      </c>
      <c r="S1406" t="str">
        <f t="shared" si="109"/>
        <v>Sun</v>
      </c>
      <c r="T1406" t="str">
        <f>VLOOKUP(A1406,Status!$A$2:$B$1867,2,FALSE)</f>
        <v>Completed</v>
      </c>
    </row>
    <row r="1407" spans="1:20" x14ac:dyDescent="0.3">
      <c r="A1407" s="2" t="s">
        <v>1773</v>
      </c>
      <c r="B1407" s="3">
        <v>45928.815995370373</v>
      </c>
      <c r="C1407" s="2" t="s">
        <v>372</v>
      </c>
      <c r="D1407" s="2" t="s">
        <v>95</v>
      </c>
      <c r="E1407" s="2" t="s">
        <v>42</v>
      </c>
      <c r="F1407" s="4">
        <v>40000</v>
      </c>
      <c r="G1407" s="5">
        <v>0.5</v>
      </c>
      <c r="H1407" s="6">
        <v>0</v>
      </c>
      <c r="I1407" s="7">
        <f t="shared" si="105"/>
        <v>20000</v>
      </c>
      <c r="J1407" s="7">
        <f t="shared" si="106"/>
        <v>0</v>
      </c>
      <c r="K1407" s="7">
        <f t="shared" si="107"/>
        <v>20000</v>
      </c>
      <c r="L1407" s="4">
        <v>85000</v>
      </c>
      <c r="M1407" s="7">
        <f t="shared" si="108"/>
        <v>105000</v>
      </c>
      <c r="N1407" s="2" t="s">
        <v>59</v>
      </c>
      <c r="O1407" t="s">
        <v>23</v>
      </c>
      <c r="P1407" s="2" t="s">
        <v>2366</v>
      </c>
      <c r="Q1407" s="2">
        <v>2</v>
      </c>
      <c r="R1407" s="2" t="s">
        <v>24</v>
      </c>
      <c r="S1407" t="str">
        <f t="shared" si="109"/>
        <v>Sun</v>
      </c>
      <c r="T1407" t="str">
        <f>VLOOKUP(A1407,Status!$A$2:$B$1867,2,FALSE)</f>
        <v>Completed</v>
      </c>
    </row>
    <row r="1408" spans="1:20" x14ac:dyDescent="0.3">
      <c r="A1408" s="2" t="s">
        <v>1774</v>
      </c>
      <c r="B1408" s="3">
        <v>45928.855833333328</v>
      </c>
      <c r="C1408" s="2" t="s">
        <v>793</v>
      </c>
      <c r="D1408" s="2" t="s">
        <v>119</v>
      </c>
      <c r="E1408" s="2" t="s">
        <v>171</v>
      </c>
      <c r="F1408" s="4">
        <v>12000</v>
      </c>
      <c r="G1408" s="5">
        <v>0.9</v>
      </c>
      <c r="H1408" s="6">
        <v>0</v>
      </c>
      <c r="I1408" s="7">
        <f t="shared" si="105"/>
        <v>10800</v>
      </c>
      <c r="J1408" s="7">
        <f t="shared" si="106"/>
        <v>0</v>
      </c>
      <c r="K1408" s="7">
        <f t="shared" si="107"/>
        <v>10800</v>
      </c>
      <c r="L1408" s="4">
        <v>84000</v>
      </c>
      <c r="M1408" s="7">
        <f t="shared" si="108"/>
        <v>94800</v>
      </c>
      <c r="N1408" s="2" t="s">
        <v>29</v>
      </c>
      <c r="O1408" t="s">
        <v>23</v>
      </c>
      <c r="P1408" s="2" t="s">
        <v>2371</v>
      </c>
      <c r="Q1408" s="2">
        <v>1</v>
      </c>
      <c r="R1408" s="2" t="s">
        <v>24</v>
      </c>
      <c r="S1408" t="str">
        <f t="shared" si="109"/>
        <v>Sun</v>
      </c>
      <c r="T1408" t="str">
        <f>VLOOKUP(A1408,Status!$A$2:$B$1867,2,FALSE)</f>
        <v>Completed</v>
      </c>
    </row>
    <row r="1409" spans="1:20" x14ac:dyDescent="0.3">
      <c r="A1409" s="2" t="s">
        <v>1775</v>
      </c>
      <c r="B1409" s="3">
        <v>45928.87704861111</v>
      </c>
      <c r="C1409" s="2" t="s">
        <v>274</v>
      </c>
      <c r="D1409" s="2" t="s">
        <v>85</v>
      </c>
      <c r="E1409" s="2" t="s">
        <v>46</v>
      </c>
      <c r="F1409" s="4">
        <v>10500</v>
      </c>
      <c r="G1409" s="5">
        <v>1.7</v>
      </c>
      <c r="H1409" s="6">
        <v>0</v>
      </c>
      <c r="I1409" s="7">
        <f t="shared" si="105"/>
        <v>17850</v>
      </c>
      <c r="J1409" s="7">
        <f t="shared" si="106"/>
        <v>0</v>
      </c>
      <c r="K1409" s="7">
        <f t="shared" si="107"/>
        <v>17850</v>
      </c>
      <c r="L1409" s="4">
        <v>30000</v>
      </c>
      <c r="M1409" s="7">
        <f t="shared" si="108"/>
        <v>47850</v>
      </c>
      <c r="N1409" s="2" t="s">
        <v>29</v>
      </c>
      <c r="O1409" t="s">
        <v>23</v>
      </c>
      <c r="P1409" s="2" t="s">
        <v>2366</v>
      </c>
      <c r="Q1409" s="2">
        <v>1</v>
      </c>
      <c r="R1409" s="2" t="s">
        <v>24</v>
      </c>
      <c r="S1409" t="str">
        <f t="shared" si="109"/>
        <v>Sun</v>
      </c>
      <c r="T1409" t="str">
        <f>VLOOKUP(A1409,Status!$A$2:$B$1867,2,FALSE)</f>
        <v>Completed</v>
      </c>
    </row>
    <row r="1410" spans="1:20" x14ac:dyDescent="0.3">
      <c r="A1410" s="2" t="s">
        <v>1776</v>
      </c>
      <c r="B1410" s="3">
        <v>45928.913715277777</v>
      </c>
      <c r="C1410" s="2" t="s">
        <v>730</v>
      </c>
      <c r="D1410" s="2" t="s">
        <v>168</v>
      </c>
      <c r="E1410" s="2" t="s">
        <v>183</v>
      </c>
      <c r="F1410" s="4">
        <v>11000</v>
      </c>
      <c r="G1410" s="5">
        <v>1.5</v>
      </c>
      <c r="H1410" s="6">
        <v>0</v>
      </c>
      <c r="I1410" s="7">
        <f t="shared" si="105"/>
        <v>16500</v>
      </c>
      <c r="J1410" s="7">
        <f t="shared" si="106"/>
        <v>0</v>
      </c>
      <c r="K1410" s="7">
        <f t="shared" si="107"/>
        <v>16500</v>
      </c>
      <c r="L1410" s="4">
        <v>56000</v>
      </c>
      <c r="M1410" s="7">
        <f t="shared" si="108"/>
        <v>72500</v>
      </c>
      <c r="N1410" s="2" t="s">
        <v>59</v>
      </c>
      <c r="O1410" t="s">
        <v>23</v>
      </c>
      <c r="P1410" s="2" t="s">
        <v>2367</v>
      </c>
      <c r="Q1410" s="2">
        <v>3</v>
      </c>
      <c r="R1410" s="2" t="s">
        <v>24</v>
      </c>
      <c r="S1410" t="str">
        <f t="shared" si="109"/>
        <v>Sun</v>
      </c>
      <c r="T1410" t="str">
        <f>VLOOKUP(A1410,Status!$A$2:$B$1867,2,FALSE)</f>
        <v>Completed</v>
      </c>
    </row>
    <row r="1411" spans="1:20" x14ac:dyDescent="0.3">
      <c r="A1411" s="2" t="s">
        <v>1777</v>
      </c>
      <c r="B1411" s="3">
        <v>45929.260034722232</v>
      </c>
      <c r="C1411" s="2" t="s">
        <v>606</v>
      </c>
      <c r="D1411" s="2" t="s">
        <v>85</v>
      </c>
      <c r="E1411" s="2" t="s">
        <v>42</v>
      </c>
      <c r="F1411" s="4">
        <v>40000</v>
      </c>
      <c r="G1411" s="5">
        <v>0.8</v>
      </c>
      <c r="H1411" s="6">
        <v>0</v>
      </c>
      <c r="I1411" s="7">
        <f t="shared" si="105"/>
        <v>32000</v>
      </c>
      <c r="J1411" s="7">
        <f t="shared" si="106"/>
        <v>0</v>
      </c>
      <c r="K1411" s="7">
        <f t="shared" si="107"/>
        <v>32000</v>
      </c>
      <c r="L1411" s="4">
        <v>30000</v>
      </c>
      <c r="M1411" s="7">
        <f t="shared" si="108"/>
        <v>62000</v>
      </c>
      <c r="N1411" s="2" t="s">
        <v>22</v>
      </c>
      <c r="O1411" t="s">
        <v>23</v>
      </c>
      <c r="P1411" s="2" t="s">
        <v>2367</v>
      </c>
      <c r="Q1411" s="2">
        <v>5</v>
      </c>
      <c r="R1411" s="2" t="s">
        <v>24</v>
      </c>
      <c r="S1411" t="str">
        <f t="shared" si="109"/>
        <v>Mon</v>
      </c>
      <c r="T1411" t="str">
        <f>VLOOKUP(A1411,Status!$A$2:$B$1867,2,FALSE)</f>
        <v>Completed</v>
      </c>
    </row>
    <row r="1412" spans="1:20" x14ac:dyDescent="0.3">
      <c r="A1412" s="2" t="s">
        <v>1778</v>
      </c>
      <c r="B1412" s="3">
        <v>45929.270682870367</v>
      </c>
      <c r="C1412" s="2" t="s">
        <v>245</v>
      </c>
      <c r="D1412" s="2" t="s">
        <v>57</v>
      </c>
      <c r="E1412" s="2" t="s">
        <v>58</v>
      </c>
      <c r="F1412" s="4">
        <v>17500</v>
      </c>
      <c r="G1412" s="5">
        <v>3.7</v>
      </c>
      <c r="H1412" s="6">
        <v>0</v>
      </c>
      <c r="I1412" s="7">
        <f t="shared" ref="I1412:I1475" si="110">F1412*G1412</f>
        <v>64750</v>
      </c>
      <c r="J1412" s="7">
        <f t="shared" ref="J1412:J1475" si="111">I1412*(H1412/100)</f>
        <v>0</v>
      </c>
      <c r="K1412" s="7">
        <f t="shared" ref="K1412:K1475" si="112">I1412-J1412</f>
        <v>64750</v>
      </c>
      <c r="L1412" s="4">
        <v>26000</v>
      </c>
      <c r="M1412" s="7">
        <f t="shared" ref="M1412:M1475" si="113">K1412+L1412</f>
        <v>90750</v>
      </c>
      <c r="N1412" s="2" t="s">
        <v>29</v>
      </c>
      <c r="O1412" t="s">
        <v>23</v>
      </c>
      <c r="P1412" s="2" t="s">
        <v>2369</v>
      </c>
      <c r="Q1412" s="2">
        <v>4</v>
      </c>
      <c r="R1412" s="2" t="s">
        <v>24</v>
      </c>
      <c r="S1412" t="str">
        <f t="shared" si="109"/>
        <v>Mon</v>
      </c>
      <c r="T1412" t="str">
        <f>VLOOKUP(A1412,Status!$A$2:$B$1867,2,FALSE)</f>
        <v>Completed</v>
      </c>
    </row>
    <row r="1413" spans="1:20" x14ac:dyDescent="0.3">
      <c r="A1413" s="2" t="s">
        <v>1779</v>
      </c>
      <c r="B1413" s="3">
        <v>45929.286145833343</v>
      </c>
      <c r="C1413" s="2" t="s">
        <v>1111</v>
      </c>
      <c r="D1413" s="2" t="s">
        <v>165</v>
      </c>
      <c r="E1413" s="2" t="s">
        <v>54</v>
      </c>
      <c r="F1413" s="4">
        <v>14000</v>
      </c>
      <c r="G1413" s="5">
        <v>0.4</v>
      </c>
      <c r="H1413" s="6">
        <v>0</v>
      </c>
      <c r="I1413" s="7">
        <f t="shared" si="110"/>
        <v>5600</v>
      </c>
      <c r="J1413" s="7">
        <f t="shared" si="111"/>
        <v>0</v>
      </c>
      <c r="K1413" s="7">
        <f t="shared" si="112"/>
        <v>5600</v>
      </c>
      <c r="L1413" s="4">
        <v>49000</v>
      </c>
      <c r="M1413" s="7">
        <f t="shared" si="113"/>
        <v>54600</v>
      </c>
      <c r="N1413" s="2" t="s">
        <v>59</v>
      </c>
      <c r="O1413" t="s">
        <v>23</v>
      </c>
      <c r="P1413" s="2" t="s">
        <v>2367</v>
      </c>
      <c r="Q1413" s="2">
        <v>4</v>
      </c>
      <c r="R1413" s="2" t="s">
        <v>24</v>
      </c>
      <c r="S1413" t="str">
        <f t="shared" ref="S1413:S1476" si="114">TEXT(B1413,"DDD")</f>
        <v>Mon</v>
      </c>
      <c r="T1413" t="str">
        <f>VLOOKUP(A1413,Status!$A$2:$B$1867,2,FALSE)</f>
        <v>Completed</v>
      </c>
    </row>
    <row r="1414" spans="1:20" x14ac:dyDescent="0.3">
      <c r="A1414" s="2" t="s">
        <v>1780</v>
      </c>
      <c r="B1414" s="3">
        <v>45929.326307870368</v>
      </c>
      <c r="C1414" s="2" t="s">
        <v>950</v>
      </c>
      <c r="D1414" s="2" t="s">
        <v>174</v>
      </c>
      <c r="E1414" s="2" t="s">
        <v>21</v>
      </c>
      <c r="F1414" s="4">
        <v>10000</v>
      </c>
      <c r="G1414" s="5">
        <v>1.7</v>
      </c>
      <c r="H1414" s="6">
        <v>0</v>
      </c>
      <c r="I1414" s="7">
        <f t="shared" si="110"/>
        <v>17000</v>
      </c>
      <c r="J1414" s="7">
        <f t="shared" si="111"/>
        <v>0</v>
      </c>
      <c r="K1414" s="7">
        <f t="shared" si="112"/>
        <v>17000</v>
      </c>
      <c r="L1414" s="4">
        <v>48000</v>
      </c>
      <c r="M1414" s="7">
        <f t="shared" si="113"/>
        <v>65000</v>
      </c>
      <c r="N1414" s="2" t="s">
        <v>34</v>
      </c>
      <c r="O1414" t="s">
        <v>23</v>
      </c>
      <c r="P1414" s="2" t="s">
        <v>2368</v>
      </c>
      <c r="Q1414" s="2">
        <v>1</v>
      </c>
      <c r="R1414" s="2" t="s">
        <v>24</v>
      </c>
      <c r="S1414" t="str">
        <f t="shared" si="114"/>
        <v>Mon</v>
      </c>
      <c r="T1414" t="str">
        <f>VLOOKUP(A1414,Status!$A$2:$B$1867,2,FALSE)</f>
        <v>Completed</v>
      </c>
    </row>
    <row r="1415" spans="1:20" x14ac:dyDescent="0.3">
      <c r="A1415" s="2" t="s">
        <v>1781</v>
      </c>
      <c r="B1415" s="3">
        <v>45929.333310185182</v>
      </c>
      <c r="C1415" s="2" t="s">
        <v>146</v>
      </c>
      <c r="D1415" s="2" t="s">
        <v>85</v>
      </c>
      <c r="E1415" s="2" t="s">
        <v>58</v>
      </c>
      <c r="F1415" s="4">
        <v>17500</v>
      </c>
      <c r="G1415" s="5">
        <v>3.1</v>
      </c>
      <c r="H1415" s="6">
        <v>0</v>
      </c>
      <c r="I1415" s="7">
        <f t="shared" si="110"/>
        <v>54250</v>
      </c>
      <c r="J1415" s="7">
        <f t="shared" si="111"/>
        <v>0</v>
      </c>
      <c r="K1415" s="7">
        <f t="shared" si="112"/>
        <v>54250</v>
      </c>
      <c r="L1415" s="4">
        <v>30000</v>
      </c>
      <c r="M1415" s="7">
        <f t="shared" si="113"/>
        <v>84250</v>
      </c>
      <c r="N1415" s="2" t="s">
        <v>59</v>
      </c>
      <c r="O1415" t="s">
        <v>23</v>
      </c>
      <c r="P1415" s="2" t="s">
        <v>2367</v>
      </c>
      <c r="Q1415" s="2">
        <v>3</v>
      </c>
      <c r="R1415" s="2" t="s">
        <v>24</v>
      </c>
      <c r="S1415" t="str">
        <f t="shared" si="114"/>
        <v>Mon</v>
      </c>
      <c r="T1415" t="str">
        <f>VLOOKUP(A1415,Status!$A$2:$B$1867,2,FALSE)</f>
        <v>Completed</v>
      </c>
    </row>
    <row r="1416" spans="1:20" x14ac:dyDescent="0.3">
      <c r="A1416" s="2" t="s">
        <v>1782</v>
      </c>
      <c r="B1416" s="3">
        <v>45929.501828703702</v>
      </c>
      <c r="C1416" s="2" t="s">
        <v>1783</v>
      </c>
      <c r="D1416" s="2" t="s">
        <v>45</v>
      </c>
      <c r="E1416" s="2" t="s">
        <v>76</v>
      </c>
      <c r="F1416" s="4">
        <v>45000</v>
      </c>
      <c r="G1416" s="5">
        <v>0.8</v>
      </c>
      <c r="H1416" s="6">
        <v>0</v>
      </c>
      <c r="I1416" s="7">
        <f t="shared" si="110"/>
        <v>36000</v>
      </c>
      <c r="J1416" s="7">
        <f t="shared" si="111"/>
        <v>0</v>
      </c>
      <c r="K1416" s="7">
        <f t="shared" si="112"/>
        <v>36000</v>
      </c>
      <c r="L1416" s="4">
        <v>43000</v>
      </c>
      <c r="M1416" s="7">
        <f t="shared" si="113"/>
        <v>79000</v>
      </c>
      <c r="N1416" s="2" t="s">
        <v>22</v>
      </c>
      <c r="O1416" t="s">
        <v>23</v>
      </c>
      <c r="P1416" s="2" t="s">
        <v>2368</v>
      </c>
      <c r="Q1416" s="2">
        <v>2</v>
      </c>
      <c r="R1416" s="2" t="s">
        <v>35</v>
      </c>
      <c r="S1416" t="str">
        <f t="shared" si="114"/>
        <v>Mon</v>
      </c>
      <c r="T1416" t="str">
        <f>VLOOKUP(A1416,Status!$A$2:$B$1867,2,FALSE)</f>
        <v>Completed</v>
      </c>
    </row>
    <row r="1417" spans="1:20" x14ac:dyDescent="0.3">
      <c r="A1417" s="2" t="s">
        <v>1784</v>
      </c>
      <c r="B1417" s="3">
        <v>45929.624907407408</v>
      </c>
      <c r="C1417" s="2" t="s">
        <v>1785</v>
      </c>
      <c r="D1417" s="2" t="s">
        <v>186</v>
      </c>
      <c r="E1417" s="2" t="s">
        <v>171</v>
      </c>
      <c r="F1417" s="4">
        <v>12000</v>
      </c>
      <c r="G1417" s="5">
        <v>0.9</v>
      </c>
      <c r="H1417" s="6">
        <v>0</v>
      </c>
      <c r="I1417" s="7">
        <f t="shared" si="110"/>
        <v>10800</v>
      </c>
      <c r="J1417" s="7">
        <f t="shared" si="111"/>
        <v>0</v>
      </c>
      <c r="K1417" s="7">
        <f t="shared" si="112"/>
        <v>10800</v>
      </c>
      <c r="L1417" s="4">
        <v>87000</v>
      </c>
      <c r="M1417" s="7">
        <f t="shared" si="113"/>
        <v>97800</v>
      </c>
      <c r="N1417" s="2" t="s">
        <v>34</v>
      </c>
      <c r="O1417" t="s">
        <v>23</v>
      </c>
      <c r="P1417" s="2" t="s">
        <v>2366</v>
      </c>
      <c r="Q1417" s="2">
        <v>5</v>
      </c>
      <c r="R1417" s="2" t="s">
        <v>35</v>
      </c>
      <c r="S1417" t="str">
        <f t="shared" si="114"/>
        <v>Mon</v>
      </c>
      <c r="T1417" t="str">
        <f>VLOOKUP(A1417,Status!$A$2:$B$1867,2,FALSE)</f>
        <v>Completed</v>
      </c>
    </row>
    <row r="1418" spans="1:20" x14ac:dyDescent="0.3">
      <c r="A1418" s="2" t="s">
        <v>1784</v>
      </c>
      <c r="B1418" s="3">
        <v>45929.624907407408</v>
      </c>
      <c r="C1418" s="2" t="s">
        <v>1785</v>
      </c>
      <c r="D1418" s="2" t="s">
        <v>186</v>
      </c>
      <c r="E1418" s="2" t="s">
        <v>58</v>
      </c>
      <c r="F1418" s="4">
        <v>17500</v>
      </c>
      <c r="G1418" s="5">
        <v>2.1</v>
      </c>
      <c r="H1418" s="6">
        <v>0</v>
      </c>
      <c r="I1418" s="7">
        <f t="shared" si="110"/>
        <v>36750</v>
      </c>
      <c r="J1418" s="7">
        <f t="shared" si="111"/>
        <v>0</v>
      </c>
      <c r="K1418" s="7">
        <f t="shared" si="112"/>
        <v>36750</v>
      </c>
      <c r="L1418" s="4">
        <v>0</v>
      </c>
      <c r="M1418" s="7">
        <f t="shared" si="113"/>
        <v>36750</v>
      </c>
      <c r="N1418" s="2" t="s">
        <v>34</v>
      </c>
      <c r="O1418" t="s">
        <v>23</v>
      </c>
      <c r="P1418" s="2" t="s">
        <v>2366</v>
      </c>
      <c r="Q1418" s="2">
        <v>5</v>
      </c>
      <c r="R1418" s="2" t="s">
        <v>35</v>
      </c>
      <c r="S1418" t="str">
        <f t="shared" si="114"/>
        <v>Mon</v>
      </c>
      <c r="T1418" t="str">
        <f>VLOOKUP(A1418,Status!$A$2:$B$1867,2,FALSE)</f>
        <v>Completed</v>
      </c>
    </row>
    <row r="1419" spans="1:20" x14ac:dyDescent="0.3">
      <c r="A1419" s="2" t="s">
        <v>1786</v>
      </c>
      <c r="B1419" s="3">
        <v>45929.637141203697</v>
      </c>
      <c r="C1419" s="2" t="s">
        <v>1332</v>
      </c>
      <c r="D1419" s="2" t="s">
        <v>99</v>
      </c>
      <c r="E1419" s="2" t="s">
        <v>183</v>
      </c>
      <c r="F1419" s="4">
        <v>11000</v>
      </c>
      <c r="G1419" s="5">
        <v>2.6</v>
      </c>
      <c r="H1419" s="6">
        <v>0</v>
      </c>
      <c r="I1419" s="7">
        <f t="shared" si="110"/>
        <v>28600</v>
      </c>
      <c r="J1419" s="7">
        <f t="shared" si="111"/>
        <v>0</v>
      </c>
      <c r="K1419" s="7">
        <f t="shared" si="112"/>
        <v>28600</v>
      </c>
      <c r="L1419" s="4">
        <v>97000</v>
      </c>
      <c r="M1419" s="7">
        <f t="shared" si="113"/>
        <v>125600</v>
      </c>
      <c r="N1419" s="2" t="s">
        <v>22</v>
      </c>
      <c r="O1419" t="s">
        <v>116</v>
      </c>
      <c r="P1419" s="2" t="s">
        <v>2366</v>
      </c>
      <c r="Q1419" s="2">
        <v>2</v>
      </c>
      <c r="R1419" s="2" t="s">
        <v>35</v>
      </c>
      <c r="S1419" t="str">
        <f t="shared" si="114"/>
        <v>Mon</v>
      </c>
      <c r="T1419" t="str">
        <f>VLOOKUP(A1419,Status!$A$2:$B$1867,2,FALSE)</f>
        <v>Cancelled</v>
      </c>
    </row>
    <row r="1420" spans="1:20" x14ac:dyDescent="0.3">
      <c r="A1420" s="2" t="s">
        <v>1787</v>
      </c>
      <c r="B1420" s="3">
        <v>45929.64571759259</v>
      </c>
      <c r="C1420" s="2" t="s">
        <v>479</v>
      </c>
      <c r="D1420" s="2" t="s">
        <v>45</v>
      </c>
      <c r="E1420" s="2" t="s">
        <v>58</v>
      </c>
      <c r="F1420" s="4">
        <v>17500</v>
      </c>
      <c r="G1420" s="5">
        <v>1.5</v>
      </c>
      <c r="H1420" s="6">
        <v>0</v>
      </c>
      <c r="I1420" s="7">
        <f t="shared" si="110"/>
        <v>26250</v>
      </c>
      <c r="J1420" s="7">
        <f t="shared" si="111"/>
        <v>0</v>
      </c>
      <c r="K1420" s="7">
        <f t="shared" si="112"/>
        <v>26250</v>
      </c>
      <c r="L1420" s="4">
        <v>43000</v>
      </c>
      <c r="M1420" s="7">
        <f t="shared" si="113"/>
        <v>69250</v>
      </c>
      <c r="N1420" s="2" t="s">
        <v>34</v>
      </c>
      <c r="O1420" t="s">
        <v>70</v>
      </c>
      <c r="P1420" s="2" t="s">
        <v>2367</v>
      </c>
      <c r="Q1420" s="2">
        <v>4</v>
      </c>
      <c r="R1420" s="2" t="s">
        <v>24</v>
      </c>
      <c r="S1420" t="str">
        <f t="shared" si="114"/>
        <v>Mon</v>
      </c>
      <c r="T1420" t="str">
        <f>VLOOKUP(A1420,Status!$A$2:$B$1867,2,FALSE)</f>
        <v>Returned</v>
      </c>
    </row>
    <row r="1421" spans="1:20" x14ac:dyDescent="0.3">
      <c r="A1421" s="2" t="s">
        <v>1788</v>
      </c>
      <c r="B1421" s="3">
        <v>45929.680752314824</v>
      </c>
      <c r="C1421" s="2" t="s">
        <v>488</v>
      </c>
      <c r="D1421" s="2" t="s">
        <v>165</v>
      </c>
      <c r="E1421" s="2" t="s">
        <v>76</v>
      </c>
      <c r="F1421" s="4">
        <v>45000</v>
      </c>
      <c r="G1421" s="5">
        <v>1.4</v>
      </c>
      <c r="H1421" s="6">
        <v>0</v>
      </c>
      <c r="I1421" s="7">
        <f t="shared" si="110"/>
        <v>62999.999999999993</v>
      </c>
      <c r="J1421" s="7">
        <f t="shared" si="111"/>
        <v>0</v>
      </c>
      <c r="K1421" s="7">
        <f t="shared" si="112"/>
        <v>62999.999999999993</v>
      </c>
      <c r="L1421" s="4">
        <v>49000</v>
      </c>
      <c r="M1421" s="7">
        <f t="shared" si="113"/>
        <v>112000</v>
      </c>
      <c r="N1421" s="2" t="s">
        <v>34</v>
      </c>
      <c r="O1421" t="s">
        <v>70</v>
      </c>
      <c r="P1421" s="2" t="s">
        <v>2366</v>
      </c>
      <c r="Q1421" s="2">
        <v>1</v>
      </c>
      <c r="R1421" s="2" t="s">
        <v>35</v>
      </c>
      <c r="S1421" t="str">
        <f t="shared" si="114"/>
        <v>Mon</v>
      </c>
      <c r="T1421" t="str">
        <f>VLOOKUP(A1421,Status!$A$2:$B$1867,2,FALSE)</f>
        <v>Returned</v>
      </c>
    </row>
    <row r="1422" spans="1:20" x14ac:dyDescent="0.3">
      <c r="A1422" s="2" t="s">
        <v>1789</v>
      </c>
      <c r="B1422" s="3">
        <v>45929.825011574067</v>
      </c>
      <c r="C1422" s="2" t="s">
        <v>773</v>
      </c>
      <c r="D1422" s="2" t="s">
        <v>168</v>
      </c>
      <c r="E1422" s="2" t="s">
        <v>96</v>
      </c>
      <c r="F1422" s="4">
        <v>9500</v>
      </c>
      <c r="G1422" s="5">
        <v>0.9</v>
      </c>
      <c r="H1422" s="6">
        <v>0</v>
      </c>
      <c r="I1422" s="7">
        <f t="shared" si="110"/>
        <v>8550</v>
      </c>
      <c r="J1422" s="7">
        <f t="shared" si="111"/>
        <v>0</v>
      </c>
      <c r="K1422" s="7">
        <f t="shared" si="112"/>
        <v>8550</v>
      </c>
      <c r="L1422" s="4">
        <v>56000</v>
      </c>
      <c r="M1422" s="7">
        <f t="shared" si="113"/>
        <v>64550</v>
      </c>
      <c r="N1422" s="2" t="s">
        <v>34</v>
      </c>
      <c r="O1422" t="s">
        <v>23</v>
      </c>
      <c r="P1422" s="2" t="s">
        <v>2369</v>
      </c>
      <c r="Q1422" s="2">
        <v>2</v>
      </c>
      <c r="R1422" s="2" t="s">
        <v>24</v>
      </c>
      <c r="S1422" t="str">
        <f t="shared" si="114"/>
        <v>Mon</v>
      </c>
      <c r="T1422" t="str">
        <f>VLOOKUP(A1422,Status!$A$2:$B$1867,2,FALSE)</f>
        <v>Completed</v>
      </c>
    </row>
    <row r="1423" spans="1:20" x14ac:dyDescent="0.3">
      <c r="A1423" s="2" t="s">
        <v>1790</v>
      </c>
      <c r="B1423" s="3">
        <v>45930.250115740739</v>
      </c>
      <c r="C1423" s="2" t="s">
        <v>1387</v>
      </c>
      <c r="D1423" s="2" t="s">
        <v>426</v>
      </c>
      <c r="E1423" s="2" t="s">
        <v>81</v>
      </c>
      <c r="F1423" s="4">
        <v>15000</v>
      </c>
      <c r="G1423" s="5">
        <v>2.7</v>
      </c>
      <c r="H1423" s="6">
        <v>0</v>
      </c>
      <c r="I1423" s="7">
        <f t="shared" si="110"/>
        <v>40500</v>
      </c>
      <c r="J1423" s="7">
        <f t="shared" si="111"/>
        <v>0</v>
      </c>
      <c r="K1423" s="7">
        <f t="shared" si="112"/>
        <v>40500</v>
      </c>
      <c r="L1423" s="4">
        <v>67000</v>
      </c>
      <c r="M1423" s="7">
        <f t="shared" si="113"/>
        <v>107500</v>
      </c>
      <c r="N1423" s="2" t="s">
        <v>22</v>
      </c>
      <c r="O1423" t="s">
        <v>23</v>
      </c>
      <c r="P1423" s="2" t="s">
        <v>2368</v>
      </c>
      <c r="Q1423" s="2">
        <v>4</v>
      </c>
      <c r="R1423" s="2" t="s">
        <v>24</v>
      </c>
      <c r="S1423" t="str">
        <f t="shared" si="114"/>
        <v>Tue</v>
      </c>
      <c r="T1423" t="str">
        <f>VLOOKUP(A1423,Status!$A$2:$B$1867,2,FALSE)</f>
        <v>Completed</v>
      </c>
    </row>
    <row r="1424" spans="1:20" x14ac:dyDescent="0.3">
      <c r="A1424" s="2" t="s">
        <v>1791</v>
      </c>
      <c r="B1424" s="3">
        <v>45930.250763888893</v>
      </c>
      <c r="C1424" s="2" t="s">
        <v>567</v>
      </c>
      <c r="D1424" s="2" t="s">
        <v>53</v>
      </c>
      <c r="E1424" s="2" t="s">
        <v>183</v>
      </c>
      <c r="F1424" s="4">
        <v>11000</v>
      </c>
      <c r="G1424" s="5">
        <v>1.5</v>
      </c>
      <c r="H1424" s="6">
        <v>0</v>
      </c>
      <c r="I1424" s="7">
        <f t="shared" si="110"/>
        <v>16500</v>
      </c>
      <c r="J1424" s="7">
        <f t="shared" si="111"/>
        <v>0</v>
      </c>
      <c r="K1424" s="7">
        <f t="shared" si="112"/>
        <v>16500</v>
      </c>
      <c r="L1424" s="4">
        <v>80000</v>
      </c>
      <c r="M1424" s="7">
        <f t="shared" si="113"/>
        <v>96500</v>
      </c>
      <c r="N1424" s="2" t="s">
        <v>29</v>
      </c>
      <c r="O1424" t="s">
        <v>23</v>
      </c>
      <c r="P1424" s="2" t="s">
        <v>2366</v>
      </c>
      <c r="Q1424" s="2">
        <v>1</v>
      </c>
      <c r="R1424" s="2" t="s">
        <v>35</v>
      </c>
      <c r="S1424" t="str">
        <f t="shared" si="114"/>
        <v>Tue</v>
      </c>
      <c r="T1424" t="str">
        <f>VLOOKUP(A1424,Status!$A$2:$B$1867,2,FALSE)</f>
        <v>Completed</v>
      </c>
    </row>
    <row r="1425" spans="1:20" x14ac:dyDescent="0.3">
      <c r="A1425" s="2" t="s">
        <v>1792</v>
      </c>
      <c r="B1425" s="3">
        <v>45930.356342592589</v>
      </c>
      <c r="C1425" s="2" t="s">
        <v>787</v>
      </c>
      <c r="D1425" s="2" t="s">
        <v>112</v>
      </c>
      <c r="E1425" s="2" t="s">
        <v>66</v>
      </c>
      <c r="F1425" s="4">
        <v>46000</v>
      </c>
      <c r="G1425" s="5">
        <v>0.6</v>
      </c>
      <c r="H1425" s="6">
        <v>0</v>
      </c>
      <c r="I1425" s="7">
        <f t="shared" si="110"/>
        <v>27600</v>
      </c>
      <c r="J1425" s="7">
        <f t="shared" si="111"/>
        <v>0</v>
      </c>
      <c r="K1425" s="7">
        <f t="shared" si="112"/>
        <v>27600</v>
      </c>
      <c r="L1425" s="4">
        <v>0</v>
      </c>
      <c r="M1425" s="7">
        <f t="shared" si="113"/>
        <v>27600</v>
      </c>
      <c r="N1425" s="2" t="s">
        <v>22</v>
      </c>
      <c r="O1425" t="s">
        <v>23</v>
      </c>
      <c r="P1425" s="2" t="s">
        <v>2369</v>
      </c>
      <c r="Q1425" s="2">
        <v>3</v>
      </c>
      <c r="R1425" s="2" t="s">
        <v>24</v>
      </c>
      <c r="S1425" t="str">
        <f t="shared" si="114"/>
        <v>Tue</v>
      </c>
      <c r="T1425" t="str">
        <f>VLOOKUP(A1425,Status!$A$2:$B$1867,2,FALSE)</f>
        <v>Completed</v>
      </c>
    </row>
    <row r="1426" spans="1:20" x14ac:dyDescent="0.3">
      <c r="A1426" s="2" t="s">
        <v>1793</v>
      </c>
      <c r="B1426" s="3">
        <v>45930.438148148147</v>
      </c>
      <c r="C1426" s="2" t="s">
        <v>587</v>
      </c>
      <c r="D1426" s="2" t="s">
        <v>65</v>
      </c>
      <c r="E1426" s="2" t="s">
        <v>76</v>
      </c>
      <c r="F1426" s="4">
        <v>45000</v>
      </c>
      <c r="G1426" s="5">
        <v>1.2</v>
      </c>
      <c r="H1426" s="6">
        <v>0</v>
      </c>
      <c r="I1426" s="7">
        <f t="shared" si="110"/>
        <v>54000</v>
      </c>
      <c r="J1426" s="7">
        <f t="shared" si="111"/>
        <v>0</v>
      </c>
      <c r="K1426" s="7">
        <f t="shared" si="112"/>
        <v>54000</v>
      </c>
      <c r="L1426" s="4">
        <v>89000</v>
      </c>
      <c r="M1426" s="7">
        <f t="shared" si="113"/>
        <v>143000</v>
      </c>
      <c r="N1426" s="2" t="s">
        <v>34</v>
      </c>
      <c r="O1426" t="s">
        <v>23</v>
      </c>
      <c r="P1426" s="2" t="s">
        <v>2371</v>
      </c>
      <c r="Q1426" s="2">
        <v>5</v>
      </c>
      <c r="R1426" s="2" t="s">
        <v>24</v>
      </c>
      <c r="S1426" t="str">
        <f t="shared" si="114"/>
        <v>Tue</v>
      </c>
      <c r="T1426" t="str">
        <f>VLOOKUP(A1426,Status!$A$2:$B$1867,2,FALSE)</f>
        <v>Completed</v>
      </c>
    </row>
    <row r="1427" spans="1:20" x14ac:dyDescent="0.3">
      <c r="A1427" s="2" t="s">
        <v>1794</v>
      </c>
      <c r="B1427" s="3">
        <v>45930.556608796287</v>
      </c>
      <c r="C1427" s="2" t="s">
        <v>1783</v>
      </c>
      <c r="D1427" s="2" t="s">
        <v>45</v>
      </c>
      <c r="E1427" s="2" t="s">
        <v>50</v>
      </c>
      <c r="F1427" s="4">
        <v>26000</v>
      </c>
      <c r="G1427" s="5">
        <v>0.6</v>
      </c>
      <c r="H1427" s="6">
        <v>0</v>
      </c>
      <c r="I1427" s="7">
        <f t="shared" si="110"/>
        <v>15600</v>
      </c>
      <c r="J1427" s="7">
        <f t="shared" si="111"/>
        <v>0</v>
      </c>
      <c r="K1427" s="7">
        <f t="shared" si="112"/>
        <v>15600</v>
      </c>
      <c r="L1427" s="4">
        <v>43000</v>
      </c>
      <c r="M1427" s="7">
        <f t="shared" si="113"/>
        <v>58600</v>
      </c>
      <c r="N1427" s="2" t="s">
        <v>29</v>
      </c>
      <c r="O1427" t="s">
        <v>23</v>
      </c>
      <c r="P1427" s="2" t="s">
        <v>2366</v>
      </c>
      <c r="Q1427" s="2">
        <v>3</v>
      </c>
      <c r="R1427" s="2" t="s">
        <v>35</v>
      </c>
      <c r="S1427" t="str">
        <f t="shared" si="114"/>
        <v>Tue</v>
      </c>
      <c r="T1427" t="str">
        <f>VLOOKUP(A1427,Status!$A$2:$B$1867,2,FALSE)</f>
        <v>Completed</v>
      </c>
    </row>
    <row r="1428" spans="1:20" x14ac:dyDescent="0.3">
      <c r="A1428" s="2" t="s">
        <v>1795</v>
      </c>
      <c r="B1428" s="3">
        <v>45930.576701388891</v>
      </c>
      <c r="C1428" s="2" t="s">
        <v>640</v>
      </c>
      <c r="D1428" s="2" t="s">
        <v>168</v>
      </c>
      <c r="E1428" s="2" t="s">
        <v>183</v>
      </c>
      <c r="F1428" s="4">
        <v>11000</v>
      </c>
      <c r="G1428" s="5">
        <v>1.7</v>
      </c>
      <c r="H1428" s="6">
        <v>0</v>
      </c>
      <c r="I1428" s="7">
        <f t="shared" si="110"/>
        <v>18700</v>
      </c>
      <c r="J1428" s="7">
        <f t="shared" si="111"/>
        <v>0</v>
      </c>
      <c r="K1428" s="7">
        <f t="shared" si="112"/>
        <v>18700</v>
      </c>
      <c r="L1428" s="4">
        <v>56000</v>
      </c>
      <c r="M1428" s="7">
        <f t="shared" si="113"/>
        <v>74700</v>
      </c>
      <c r="N1428" s="2" t="s">
        <v>29</v>
      </c>
      <c r="O1428" t="s">
        <v>23</v>
      </c>
      <c r="P1428" s="2" t="s">
        <v>2368</v>
      </c>
      <c r="Q1428" s="2">
        <v>2</v>
      </c>
      <c r="R1428" s="2" t="s">
        <v>24</v>
      </c>
      <c r="S1428" t="str">
        <f t="shared" si="114"/>
        <v>Tue</v>
      </c>
      <c r="T1428" t="str">
        <f>VLOOKUP(A1428,Status!$A$2:$B$1867,2,FALSE)</f>
        <v>Completed</v>
      </c>
    </row>
    <row r="1429" spans="1:20" x14ac:dyDescent="0.3">
      <c r="A1429" s="2" t="s">
        <v>1796</v>
      </c>
      <c r="B1429" s="3">
        <v>45930.587407407409</v>
      </c>
      <c r="C1429" s="2" t="s">
        <v>1373</v>
      </c>
      <c r="D1429" s="2" t="s">
        <v>69</v>
      </c>
      <c r="E1429" s="2" t="s">
        <v>162</v>
      </c>
      <c r="F1429" s="4">
        <v>115000</v>
      </c>
      <c r="G1429" s="5">
        <v>0.4</v>
      </c>
      <c r="H1429" s="6">
        <v>0</v>
      </c>
      <c r="I1429" s="7">
        <f t="shared" si="110"/>
        <v>46000</v>
      </c>
      <c r="J1429" s="7">
        <f t="shared" si="111"/>
        <v>0</v>
      </c>
      <c r="K1429" s="7">
        <f t="shared" si="112"/>
        <v>46000</v>
      </c>
      <c r="L1429" s="4">
        <v>87000</v>
      </c>
      <c r="M1429" s="7">
        <f t="shared" si="113"/>
        <v>133000</v>
      </c>
      <c r="N1429" s="2" t="s">
        <v>29</v>
      </c>
      <c r="O1429" t="s">
        <v>23</v>
      </c>
      <c r="P1429" s="2" t="s">
        <v>2367</v>
      </c>
      <c r="Q1429" s="2">
        <v>3</v>
      </c>
      <c r="R1429" s="2" t="s">
        <v>24</v>
      </c>
      <c r="S1429" t="str">
        <f t="shared" si="114"/>
        <v>Tue</v>
      </c>
      <c r="T1429" t="str">
        <f>VLOOKUP(A1429,Status!$A$2:$B$1867,2,FALSE)</f>
        <v>Completed</v>
      </c>
    </row>
    <row r="1430" spans="1:20" x14ac:dyDescent="0.3">
      <c r="A1430" s="2" t="s">
        <v>1797</v>
      </c>
      <c r="B1430" s="3">
        <v>45930.615729166668</v>
      </c>
      <c r="C1430" s="2" t="s">
        <v>1308</v>
      </c>
      <c r="D1430" s="2" t="s">
        <v>106</v>
      </c>
      <c r="E1430" s="2" t="s">
        <v>36</v>
      </c>
      <c r="F1430" s="4">
        <v>13500</v>
      </c>
      <c r="G1430" s="5">
        <v>0.7</v>
      </c>
      <c r="H1430" s="6">
        <v>0</v>
      </c>
      <c r="I1430" s="7">
        <f t="shared" si="110"/>
        <v>9450</v>
      </c>
      <c r="J1430" s="7">
        <f t="shared" si="111"/>
        <v>0</v>
      </c>
      <c r="K1430" s="7">
        <f t="shared" si="112"/>
        <v>9450</v>
      </c>
      <c r="L1430" s="4">
        <v>18000</v>
      </c>
      <c r="M1430" s="7">
        <f t="shared" si="113"/>
        <v>27450</v>
      </c>
      <c r="N1430" s="2" t="s">
        <v>29</v>
      </c>
      <c r="O1430" t="s">
        <v>23</v>
      </c>
      <c r="P1430" s="2" t="s">
        <v>2368</v>
      </c>
      <c r="Q1430" s="2">
        <v>5</v>
      </c>
      <c r="R1430" s="2" t="s">
        <v>35</v>
      </c>
      <c r="S1430" t="str">
        <f t="shared" si="114"/>
        <v>Tue</v>
      </c>
      <c r="T1430" t="str">
        <f>VLOOKUP(A1430,Status!$A$2:$B$1867,2,FALSE)</f>
        <v>Completed</v>
      </c>
    </row>
    <row r="1431" spans="1:20" x14ac:dyDescent="0.3">
      <c r="A1431" s="2" t="s">
        <v>1798</v>
      </c>
      <c r="B1431" s="3">
        <v>45930.652141203696</v>
      </c>
      <c r="C1431" s="2" t="s">
        <v>1799</v>
      </c>
      <c r="D1431" s="2" t="s">
        <v>75</v>
      </c>
      <c r="E1431" s="2" t="s">
        <v>144</v>
      </c>
      <c r="F1431" s="4">
        <v>10000</v>
      </c>
      <c r="G1431" s="5">
        <v>0.8</v>
      </c>
      <c r="H1431" s="6">
        <v>0</v>
      </c>
      <c r="I1431" s="7">
        <f t="shared" si="110"/>
        <v>8000</v>
      </c>
      <c r="J1431" s="7">
        <f t="shared" si="111"/>
        <v>0</v>
      </c>
      <c r="K1431" s="7">
        <f t="shared" si="112"/>
        <v>8000</v>
      </c>
      <c r="L1431" s="4">
        <v>74000</v>
      </c>
      <c r="M1431" s="7">
        <f t="shared" si="113"/>
        <v>82000</v>
      </c>
      <c r="N1431" s="2" t="s">
        <v>22</v>
      </c>
      <c r="O1431" t="s">
        <v>23</v>
      </c>
      <c r="P1431" s="2" t="s">
        <v>2366</v>
      </c>
      <c r="Q1431" s="2">
        <v>3</v>
      </c>
      <c r="R1431" s="2" t="s">
        <v>24</v>
      </c>
      <c r="S1431" t="str">
        <f t="shared" si="114"/>
        <v>Tue</v>
      </c>
      <c r="T1431" t="str">
        <f>VLOOKUP(A1431,Status!$A$2:$B$1867,2,FALSE)</f>
        <v>Completed</v>
      </c>
    </row>
    <row r="1432" spans="1:20" x14ac:dyDescent="0.3">
      <c r="A1432" s="2" t="s">
        <v>1798</v>
      </c>
      <c r="B1432" s="3">
        <v>45930.652141203696</v>
      </c>
      <c r="C1432" s="2" t="s">
        <v>1799</v>
      </c>
      <c r="D1432" s="2" t="s">
        <v>75</v>
      </c>
      <c r="E1432" s="2" t="s">
        <v>36</v>
      </c>
      <c r="F1432" s="4">
        <v>13500</v>
      </c>
      <c r="G1432" s="5">
        <v>1.1000000000000001</v>
      </c>
      <c r="H1432" s="6">
        <v>0</v>
      </c>
      <c r="I1432" s="7">
        <f t="shared" si="110"/>
        <v>14850.000000000002</v>
      </c>
      <c r="J1432" s="7">
        <f t="shared" si="111"/>
        <v>0</v>
      </c>
      <c r="K1432" s="7">
        <f t="shared" si="112"/>
        <v>14850.000000000002</v>
      </c>
      <c r="L1432" s="4">
        <v>0</v>
      </c>
      <c r="M1432" s="7">
        <f t="shared" si="113"/>
        <v>14850.000000000002</v>
      </c>
      <c r="N1432" s="2" t="s">
        <v>22</v>
      </c>
      <c r="O1432" t="s">
        <v>23</v>
      </c>
      <c r="P1432" s="2" t="s">
        <v>2366</v>
      </c>
      <c r="Q1432" s="2">
        <v>3</v>
      </c>
      <c r="R1432" s="2" t="s">
        <v>24</v>
      </c>
      <c r="S1432" t="str">
        <f t="shared" si="114"/>
        <v>Tue</v>
      </c>
      <c r="T1432" t="str">
        <f>VLOOKUP(A1432,Status!$A$2:$B$1867,2,FALSE)</f>
        <v>Completed</v>
      </c>
    </row>
    <row r="1433" spans="1:20" x14ac:dyDescent="0.3">
      <c r="A1433" s="2" t="s">
        <v>1800</v>
      </c>
      <c r="B1433" s="3">
        <v>45930.741990740738</v>
      </c>
      <c r="C1433" s="2" t="s">
        <v>504</v>
      </c>
      <c r="D1433" s="2" t="s">
        <v>174</v>
      </c>
      <c r="E1433" s="2" t="s">
        <v>21</v>
      </c>
      <c r="F1433" s="4">
        <v>10000</v>
      </c>
      <c r="G1433" s="5">
        <v>2.1</v>
      </c>
      <c r="H1433" s="6">
        <v>0</v>
      </c>
      <c r="I1433" s="7">
        <f t="shared" si="110"/>
        <v>21000</v>
      </c>
      <c r="J1433" s="7">
        <f t="shared" si="111"/>
        <v>0</v>
      </c>
      <c r="K1433" s="7">
        <f t="shared" si="112"/>
        <v>21000</v>
      </c>
      <c r="L1433" s="4">
        <v>48000</v>
      </c>
      <c r="M1433" s="7">
        <f t="shared" si="113"/>
        <v>69000</v>
      </c>
      <c r="N1433" s="2" t="s">
        <v>59</v>
      </c>
      <c r="O1433" t="s">
        <v>70</v>
      </c>
      <c r="P1433" s="2" t="s">
        <v>2371</v>
      </c>
      <c r="Q1433" s="2">
        <v>2</v>
      </c>
      <c r="R1433" s="2" t="s">
        <v>24</v>
      </c>
      <c r="S1433" t="str">
        <f t="shared" si="114"/>
        <v>Tue</v>
      </c>
      <c r="T1433" t="str">
        <f>VLOOKUP(A1433,Status!$A$2:$B$1867,2,FALSE)</f>
        <v>Returned</v>
      </c>
    </row>
    <row r="1434" spans="1:20" x14ac:dyDescent="0.3">
      <c r="A1434" s="2" t="s">
        <v>1801</v>
      </c>
      <c r="B1434" s="3">
        <v>45930.846574074072</v>
      </c>
      <c r="C1434" s="2" t="s">
        <v>114</v>
      </c>
      <c r="D1434" s="2" t="s">
        <v>115</v>
      </c>
      <c r="E1434" s="2" t="s">
        <v>81</v>
      </c>
      <c r="F1434" s="4">
        <v>15000</v>
      </c>
      <c r="G1434" s="5">
        <v>1.4</v>
      </c>
      <c r="H1434" s="6">
        <v>0</v>
      </c>
      <c r="I1434" s="7">
        <f t="shared" si="110"/>
        <v>21000</v>
      </c>
      <c r="J1434" s="7">
        <f t="shared" si="111"/>
        <v>0</v>
      </c>
      <c r="K1434" s="7">
        <f t="shared" si="112"/>
        <v>21000</v>
      </c>
      <c r="L1434" s="4">
        <v>78000</v>
      </c>
      <c r="M1434" s="7">
        <f t="shared" si="113"/>
        <v>99000</v>
      </c>
      <c r="N1434" s="2" t="s">
        <v>59</v>
      </c>
      <c r="O1434" t="s">
        <v>23</v>
      </c>
      <c r="P1434" s="2" t="s">
        <v>2371</v>
      </c>
      <c r="Q1434" s="2">
        <v>4</v>
      </c>
      <c r="R1434" s="2" t="s">
        <v>24</v>
      </c>
      <c r="S1434" t="str">
        <f t="shared" si="114"/>
        <v>Tue</v>
      </c>
      <c r="T1434" t="str">
        <f>VLOOKUP(A1434,Status!$A$2:$B$1867,2,FALSE)</f>
        <v>Completed</v>
      </c>
    </row>
    <row r="1435" spans="1:20" x14ac:dyDescent="0.3">
      <c r="A1435" s="2" t="s">
        <v>1802</v>
      </c>
      <c r="B1435" s="3">
        <v>45930.853668981479</v>
      </c>
      <c r="C1435" s="2" t="s">
        <v>1521</v>
      </c>
      <c r="D1435" s="2" t="s">
        <v>115</v>
      </c>
      <c r="E1435" s="2" t="s">
        <v>76</v>
      </c>
      <c r="F1435" s="4">
        <v>45000</v>
      </c>
      <c r="G1435" s="5">
        <v>1.2</v>
      </c>
      <c r="H1435" s="6">
        <v>0</v>
      </c>
      <c r="I1435" s="7">
        <f t="shared" si="110"/>
        <v>54000</v>
      </c>
      <c r="J1435" s="7">
        <f t="shared" si="111"/>
        <v>0</v>
      </c>
      <c r="K1435" s="7">
        <f t="shared" si="112"/>
        <v>54000</v>
      </c>
      <c r="L1435" s="4">
        <v>78000</v>
      </c>
      <c r="M1435" s="7">
        <f t="shared" si="113"/>
        <v>132000</v>
      </c>
      <c r="N1435" s="2" t="s">
        <v>22</v>
      </c>
      <c r="O1435" t="s">
        <v>23</v>
      </c>
      <c r="P1435" s="2" t="s">
        <v>2371</v>
      </c>
      <c r="Q1435" s="2">
        <v>4</v>
      </c>
      <c r="R1435" s="2" t="s">
        <v>24</v>
      </c>
      <c r="S1435" t="str">
        <f t="shared" si="114"/>
        <v>Tue</v>
      </c>
      <c r="T1435" t="str">
        <f>VLOOKUP(A1435,Status!$A$2:$B$1867,2,FALSE)</f>
        <v>Completed</v>
      </c>
    </row>
    <row r="1436" spans="1:20" x14ac:dyDescent="0.3">
      <c r="A1436" s="2" t="s">
        <v>1803</v>
      </c>
      <c r="B1436" s="3">
        <v>45930.858252314807</v>
      </c>
      <c r="C1436" s="2" t="s">
        <v>262</v>
      </c>
      <c r="D1436" s="2" t="s">
        <v>45</v>
      </c>
      <c r="E1436" s="2" t="s">
        <v>76</v>
      </c>
      <c r="F1436" s="4">
        <v>45000</v>
      </c>
      <c r="G1436" s="5">
        <v>1</v>
      </c>
      <c r="H1436" s="6">
        <v>0</v>
      </c>
      <c r="I1436" s="7">
        <f t="shared" si="110"/>
        <v>45000</v>
      </c>
      <c r="J1436" s="7">
        <f t="shared" si="111"/>
        <v>0</v>
      </c>
      <c r="K1436" s="7">
        <f t="shared" si="112"/>
        <v>45000</v>
      </c>
      <c r="L1436" s="4">
        <v>43000</v>
      </c>
      <c r="M1436" s="7">
        <f t="shared" si="113"/>
        <v>88000</v>
      </c>
      <c r="N1436" s="2" t="s">
        <v>22</v>
      </c>
      <c r="O1436" t="s">
        <v>23</v>
      </c>
      <c r="P1436" s="2" t="s">
        <v>2368</v>
      </c>
      <c r="Q1436" s="2">
        <v>5</v>
      </c>
      <c r="R1436" s="2" t="s">
        <v>24</v>
      </c>
      <c r="S1436" t="str">
        <f t="shared" si="114"/>
        <v>Tue</v>
      </c>
      <c r="T1436" t="str">
        <f>VLOOKUP(A1436,Status!$A$2:$B$1867,2,FALSE)</f>
        <v>Completed</v>
      </c>
    </row>
    <row r="1437" spans="1:20" x14ac:dyDescent="0.3">
      <c r="A1437" s="2" t="s">
        <v>1804</v>
      </c>
      <c r="B1437" s="3">
        <v>45931.001319444447</v>
      </c>
      <c r="C1437" s="2" t="s">
        <v>372</v>
      </c>
      <c r="D1437" s="2" t="s">
        <v>95</v>
      </c>
      <c r="E1437" s="2" t="s">
        <v>171</v>
      </c>
      <c r="F1437" s="4">
        <v>12000</v>
      </c>
      <c r="G1437" s="5">
        <v>1</v>
      </c>
      <c r="H1437" s="6">
        <v>0</v>
      </c>
      <c r="I1437" s="7">
        <f t="shared" si="110"/>
        <v>12000</v>
      </c>
      <c r="J1437" s="7">
        <f t="shared" si="111"/>
        <v>0</v>
      </c>
      <c r="K1437" s="7">
        <f t="shared" si="112"/>
        <v>12000</v>
      </c>
      <c r="L1437" s="4">
        <v>85000</v>
      </c>
      <c r="M1437" s="7">
        <f t="shared" si="113"/>
        <v>97000</v>
      </c>
      <c r="N1437" s="2" t="s">
        <v>22</v>
      </c>
      <c r="O1437" t="s">
        <v>116</v>
      </c>
      <c r="P1437" s="2" t="s">
        <v>2368</v>
      </c>
      <c r="Q1437" s="2">
        <v>4</v>
      </c>
      <c r="R1437" s="2" t="s">
        <v>24</v>
      </c>
      <c r="S1437" t="str">
        <f t="shared" si="114"/>
        <v>Wed</v>
      </c>
      <c r="T1437" t="str">
        <f>VLOOKUP(A1437,Status!$A$2:$B$1867,2,FALSE)</f>
        <v>Cancelled</v>
      </c>
    </row>
    <row r="1438" spans="1:20" x14ac:dyDescent="0.3">
      <c r="A1438" s="2" t="s">
        <v>1805</v>
      </c>
      <c r="B1438" s="3">
        <v>45931.353402777779</v>
      </c>
      <c r="C1438" s="2" t="s">
        <v>44</v>
      </c>
      <c r="D1438" s="2" t="s">
        <v>45</v>
      </c>
      <c r="E1438" s="2" t="s">
        <v>81</v>
      </c>
      <c r="F1438" s="4">
        <v>15000</v>
      </c>
      <c r="G1438" s="5">
        <v>1.6</v>
      </c>
      <c r="H1438" s="6">
        <v>0</v>
      </c>
      <c r="I1438" s="7">
        <f t="shared" si="110"/>
        <v>24000</v>
      </c>
      <c r="J1438" s="7">
        <f t="shared" si="111"/>
        <v>0</v>
      </c>
      <c r="K1438" s="7">
        <f t="shared" si="112"/>
        <v>24000</v>
      </c>
      <c r="L1438" s="4">
        <v>43000</v>
      </c>
      <c r="M1438" s="7">
        <f t="shared" si="113"/>
        <v>67000</v>
      </c>
      <c r="N1438" s="2" t="s">
        <v>34</v>
      </c>
      <c r="O1438" t="s">
        <v>23</v>
      </c>
      <c r="P1438" s="2" t="s">
        <v>2368</v>
      </c>
      <c r="Q1438" s="2">
        <v>3</v>
      </c>
      <c r="R1438" s="2" t="s">
        <v>24</v>
      </c>
      <c r="S1438" t="str">
        <f t="shared" si="114"/>
        <v>Wed</v>
      </c>
      <c r="T1438" t="str">
        <f>VLOOKUP(A1438,Status!$A$2:$B$1867,2,FALSE)</f>
        <v>Completed</v>
      </c>
    </row>
    <row r="1439" spans="1:20" x14ac:dyDescent="0.3">
      <c r="A1439" s="2" t="s">
        <v>1806</v>
      </c>
      <c r="B1439" s="3">
        <v>45933.407430555562</v>
      </c>
      <c r="C1439" s="2" t="s">
        <v>385</v>
      </c>
      <c r="D1439" s="2" t="s">
        <v>49</v>
      </c>
      <c r="E1439" s="2" t="s">
        <v>162</v>
      </c>
      <c r="F1439" s="4">
        <v>115000</v>
      </c>
      <c r="G1439" s="5">
        <v>0.3</v>
      </c>
      <c r="H1439" s="6">
        <v>0</v>
      </c>
      <c r="I1439" s="7">
        <f t="shared" si="110"/>
        <v>34500</v>
      </c>
      <c r="J1439" s="7">
        <f t="shared" si="111"/>
        <v>0</v>
      </c>
      <c r="K1439" s="7">
        <f t="shared" si="112"/>
        <v>34500</v>
      </c>
      <c r="L1439" s="4">
        <v>18000</v>
      </c>
      <c r="M1439" s="7">
        <f t="shared" si="113"/>
        <v>52500</v>
      </c>
      <c r="N1439" s="2" t="s">
        <v>29</v>
      </c>
      <c r="O1439" t="s">
        <v>23</v>
      </c>
      <c r="P1439" s="2" t="s">
        <v>2366</v>
      </c>
      <c r="Q1439" s="2">
        <v>2</v>
      </c>
      <c r="R1439" s="2" t="s">
        <v>24</v>
      </c>
      <c r="S1439" t="str">
        <f t="shared" si="114"/>
        <v>Fri</v>
      </c>
      <c r="T1439" t="str">
        <f>VLOOKUP(A1439,Status!$A$2:$B$1867,2,FALSE)</f>
        <v>Completed</v>
      </c>
    </row>
    <row r="1440" spans="1:20" x14ac:dyDescent="0.3">
      <c r="A1440" s="2" t="s">
        <v>1807</v>
      </c>
      <c r="B1440" s="3">
        <v>45933.593993055547</v>
      </c>
      <c r="C1440" s="2" t="s">
        <v>842</v>
      </c>
      <c r="D1440" s="2" t="s">
        <v>62</v>
      </c>
      <c r="E1440" s="2" t="s">
        <v>96</v>
      </c>
      <c r="F1440" s="4">
        <v>9500</v>
      </c>
      <c r="G1440" s="5">
        <v>0.4</v>
      </c>
      <c r="H1440" s="6">
        <v>0</v>
      </c>
      <c r="I1440" s="7">
        <f t="shared" si="110"/>
        <v>3800</v>
      </c>
      <c r="J1440" s="7">
        <f t="shared" si="111"/>
        <v>0</v>
      </c>
      <c r="K1440" s="7">
        <f t="shared" si="112"/>
        <v>3800</v>
      </c>
      <c r="L1440" s="4">
        <v>59000</v>
      </c>
      <c r="M1440" s="7">
        <f t="shared" si="113"/>
        <v>62800</v>
      </c>
      <c r="N1440" s="2" t="s">
        <v>29</v>
      </c>
      <c r="O1440" t="s">
        <v>23</v>
      </c>
      <c r="P1440" s="2" t="s">
        <v>2367</v>
      </c>
      <c r="Q1440" s="2">
        <v>3</v>
      </c>
      <c r="R1440" s="2" t="s">
        <v>35</v>
      </c>
      <c r="S1440" t="str">
        <f t="shared" si="114"/>
        <v>Fri</v>
      </c>
      <c r="T1440" t="str">
        <f>VLOOKUP(A1440,Status!$A$2:$B$1867,2,FALSE)</f>
        <v>Completed</v>
      </c>
    </row>
    <row r="1441" spans="1:20" x14ac:dyDescent="0.3">
      <c r="A1441" s="2" t="s">
        <v>1808</v>
      </c>
      <c r="B1441" s="3">
        <v>45934.634895833333</v>
      </c>
      <c r="C1441" s="2" t="s">
        <v>720</v>
      </c>
      <c r="D1441" s="2" t="s">
        <v>69</v>
      </c>
      <c r="E1441" s="2" t="s">
        <v>58</v>
      </c>
      <c r="F1441" s="4">
        <v>17500</v>
      </c>
      <c r="G1441" s="5">
        <v>1.7</v>
      </c>
      <c r="H1441" s="6">
        <v>0</v>
      </c>
      <c r="I1441" s="7">
        <f t="shared" si="110"/>
        <v>29750</v>
      </c>
      <c r="J1441" s="7">
        <f t="shared" si="111"/>
        <v>0</v>
      </c>
      <c r="K1441" s="7">
        <f t="shared" si="112"/>
        <v>29750</v>
      </c>
      <c r="L1441" s="4">
        <v>87000</v>
      </c>
      <c r="M1441" s="7">
        <f t="shared" si="113"/>
        <v>116750</v>
      </c>
      <c r="N1441" s="2" t="s">
        <v>29</v>
      </c>
      <c r="O1441" t="s">
        <v>23</v>
      </c>
      <c r="P1441" s="2" t="s">
        <v>2366</v>
      </c>
      <c r="Q1441" s="2">
        <v>5</v>
      </c>
      <c r="R1441" s="2" t="s">
        <v>24</v>
      </c>
      <c r="S1441" t="str">
        <f t="shared" si="114"/>
        <v>Sat</v>
      </c>
      <c r="T1441" t="str">
        <f>VLOOKUP(A1441,Status!$A$2:$B$1867,2,FALSE)</f>
        <v>Completed</v>
      </c>
    </row>
    <row r="1442" spans="1:20" x14ac:dyDescent="0.3">
      <c r="A1442" s="2" t="s">
        <v>1809</v>
      </c>
      <c r="B1442" s="3">
        <v>45934.778379629628</v>
      </c>
      <c r="C1442" s="2" t="s">
        <v>148</v>
      </c>
      <c r="D1442" s="2" t="s">
        <v>20</v>
      </c>
      <c r="E1442" s="2" t="s">
        <v>66</v>
      </c>
      <c r="F1442" s="4">
        <v>46000</v>
      </c>
      <c r="G1442" s="5">
        <v>0.5</v>
      </c>
      <c r="H1442" s="6">
        <v>0</v>
      </c>
      <c r="I1442" s="7">
        <f t="shared" si="110"/>
        <v>23000</v>
      </c>
      <c r="J1442" s="7">
        <f t="shared" si="111"/>
        <v>0</v>
      </c>
      <c r="K1442" s="7">
        <f t="shared" si="112"/>
        <v>23000</v>
      </c>
      <c r="L1442" s="4">
        <v>15000</v>
      </c>
      <c r="M1442" s="7">
        <f t="shared" si="113"/>
        <v>38000</v>
      </c>
      <c r="N1442" s="2" t="s">
        <v>22</v>
      </c>
      <c r="O1442" t="s">
        <v>23</v>
      </c>
      <c r="P1442" s="2" t="s">
        <v>2369</v>
      </c>
      <c r="Q1442" s="2">
        <v>1</v>
      </c>
      <c r="R1442" s="2" t="s">
        <v>24</v>
      </c>
      <c r="S1442" t="str">
        <f t="shared" si="114"/>
        <v>Sat</v>
      </c>
      <c r="T1442" t="str">
        <f>VLOOKUP(A1442,Status!$A$2:$B$1867,2,FALSE)</f>
        <v>Completed</v>
      </c>
    </row>
    <row r="1443" spans="1:20" x14ac:dyDescent="0.3">
      <c r="A1443" s="2" t="s">
        <v>1810</v>
      </c>
      <c r="B1443" s="3">
        <v>45934.896099537043</v>
      </c>
      <c r="C1443" s="2" t="s">
        <v>1041</v>
      </c>
      <c r="D1443" s="2" t="s">
        <v>85</v>
      </c>
      <c r="E1443" s="2" t="s">
        <v>96</v>
      </c>
      <c r="F1443" s="4">
        <v>9500</v>
      </c>
      <c r="G1443" s="5">
        <v>1.3</v>
      </c>
      <c r="H1443" s="6">
        <v>0</v>
      </c>
      <c r="I1443" s="7">
        <f t="shared" si="110"/>
        <v>12350</v>
      </c>
      <c r="J1443" s="7">
        <f t="shared" si="111"/>
        <v>0</v>
      </c>
      <c r="K1443" s="7">
        <f t="shared" si="112"/>
        <v>12350</v>
      </c>
      <c r="L1443" s="4">
        <v>30000</v>
      </c>
      <c r="M1443" s="7">
        <f t="shared" si="113"/>
        <v>42350</v>
      </c>
      <c r="N1443" s="2" t="s">
        <v>22</v>
      </c>
      <c r="O1443" t="s">
        <v>23</v>
      </c>
      <c r="P1443" s="2" t="s">
        <v>2368</v>
      </c>
      <c r="Q1443" s="2">
        <v>5</v>
      </c>
      <c r="R1443" s="2" t="s">
        <v>24</v>
      </c>
      <c r="S1443" t="str">
        <f t="shared" si="114"/>
        <v>Sat</v>
      </c>
      <c r="T1443" t="str">
        <f>VLOOKUP(A1443,Status!$A$2:$B$1867,2,FALSE)</f>
        <v>Completed</v>
      </c>
    </row>
    <row r="1444" spans="1:20" x14ac:dyDescent="0.3">
      <c r="A1444" s="2" t="s">
        <v>1811</v>
      </c>
      <c r="B1444" s="3">
        <v>45935.505474537043</v>
      </c>
      <c r="C1444" s="2" t="s">
        <v>1308</v>
      </c>
      <c r="D1444" s="2" t="s">
        <v>106</v>
      </c>
      <c r="E1444" s="2" t="s">
        <v>66</v>
      </c>
      <c r="F1444" s="4">
        <v>46000</v>
      </c>
      <c r="G1444" s="5">
        <v>0.7</v>
      </c>
      <c r="H1444" s="6">
        <v>0</v>
      </c>
      <c r="I1444" s="7">
        <f t="shared" si="110"/>
        <v>32199.999999999996</v>
      </c>
      <c r="J1444" s="7">
        <f t="shared" si="111"/>
        <v>0</v>
      </c>
      <c r="K1444" s="7">
        <f t="shared" si="112"/>
        <v>32199.999999999996</v>
      </c>
      <c r="L1444" s="4">
        <v>18000</v>
      </c>
      <c r="M1444" s="7">
        <f t="shared" si="113"/>
        <v>50200</v>
      </c>
      <c r="N1444" s="2" t="s">
        <v>59</v>
      </c>
      <c r="O1444" t="s">
        <v>23</v>
      </c>
      <c r="P1444" s="2" t="s">
        <v>2371</v>
      </c>
      <c r="Q1444" s="2">
        <v>2</v>
      </c>
      <c r="R1444" s="2" t="s">
        <v>35</v>
      </c>
      <c r="S1444" t="str">
        <f t="shared" si="114"/>
        <v>Sun</v>
      </c>
      <c r="T1444" t="str">
        <f>VLOOKUP(A1444,Status!$A$2:$B$1867,2,FALSE)</f>
        <v>Completed</v>
      </c>
    </row>
    <row r="1445" spans="1:20" x14ac:dyDescent="0.3">
      <c r="A1445" s="2" t="s">
        <v>1812</v>
      </c>
      <c r="B1445" s="3">
        <v>45935.614942129629</v>
      </c>
      <c r="C1445" s="2" t="s">
        <v>1121</v>
      </c>
      <c r="D1445" s="2" t="s">
        <v>115</v>
      </c>
      <c r="E1445" s="2" t="s">
        <v>58</v>
      </c>
      <c r="F1445" s="4">
        <v>17500</v>
      </c>
      <c r="G1445" s="5">
        <v>0.9</v>
      </c>
      <c r="H1445" s="6">
        <v>0</v>
      </c>
      <c r="I1445" s="7">
        <f t="shared" si="110"/>
        <v>15750</v>
      </c>
      <c r="J1445" s="7">
        <f t="shared" si="111"/>
        <v>0</v>
      </c>
      <c r="K1445" s="7">
        <f t="shared" si="112"/>
        <v>15750</v>
      </c>
      <c r="L1445" s="4">
        <v>78000</v>
      </c>
      <c r="M1445" s="7">
        <f t="shared" si="113"/>
        <v>93750</v>
      </c>
      <c r="N1445" s="2" t="s">
        <v>29</v>
      </c>
      <c r="O1445" t="s">
        <v>23</v>
      </c>
      <c r="P1445" s="2" t="s">
        <v>2367</v>
      </c>
      <c r="Q1445" s="2">
        <v>2</v>
      </c>
      <c r="R1445" s="2" t="s">
        <v>24</v>
      </c>
      <c r="S1445" t="str">
        <f t="shared" si="114"/>
        <v>Sun</v>
      </c>
      <c r="T1445" t="str">
        <f>VLOOKUP(A1445,Status!$A$2:$B$1867,2,FALSE)</f>
        <v>Completed</v>
      </c>
    </row>
    <row r="1446" spans="1:20" x14ac:dyDescent="0.3">
      <c r="A1446" s="2" t="s">
        <v>1812</v>
      </c>
      <c r="B1446" s="3">
        <v>45935.614942129629</v>
      </c>
      <c r="C1446" s="2" t="s">
        <v>1121</v>
      </c>
      <c r="D1446" s="2" t="s">
        <v>115</v>
      </c>
      <c r="E1446" s="2" t="s">
        <v>191</v>
      </c>
      <c r="F1446" s="4">
        <v>15500</v>
      </c>
      <c r="G1446" s="5">
        <v>0.5</v>
      </c>
      <c r="H1446" s="6">
        <v>0</v>
      </c>
      <c r="I1446" s="7">
        <f t="shared" si="110"/>
        <v>7750</v>
      </c>
      <c r="J1446" s="7">
        <f t="shared" si="111"/>
        <v>0</v>
      </c>
      <c r="K1446" s="7">
        <f t="shared" si="112"/>
        <v>7750</v>
      </c>
      <c r="L1446" s="4">
        <v>0</v>
      </c>
      <c r="M1446" s="7">
        <f t="shared" si="113"/>
        <v>7750</v>
      </c>
      <c r="N1446" s="2" t="s">
        <v>29</v>
      </c>
      <c r="O1446" t="s">
        <v>23</v>
      </c>
      <c r="P1446" s="2" t="s">
        <v>2367</v>
      </c>
      <c r="Q1446" s="2">
        <v>2</v>
      </c>
      <c r="R1446" s="2" t="s">
        <v>24</v>
      </c>
      <c r="S1446" t="str">
        <f t="shared" si="114"/>
        <v>Sun</v>
      </c>
      <c r="T1446" t="str">
        <f>VLOOKUP(A1446,Status!$A$2:$B$1867,2,FALSE)</f>
        <v>Completed</v>
      </c>
    </row>
    <row r="1447" spans="1:20" x14ac:dyDescent="0.3">
      <c r="A1447" s="2" t="s">
        <v>1813</v>
      </c>
      <c r="B1447" s="3">
        <v>45936.162916666668</v>
      </c>
      <c r="C1447" s="2" t="s">
        <v>1228</v>
      </c>
      <c r="D1447" s="2" t="s">
        <v>85</v>
      </c>
      <c r="E1447" s="2" t="s">
        <v>103</v>
      </c>
      <c r="F1447" s="4">
        <v>55000</v>
      </c>
      <c r="G1447" s="5">
        <v>0.8</v>
      </c>
      <c r="H1447" s="6">
        <v>0</v>
      </c>
      <c r="I1447" s="7">
        <f t="shared" si="110"/>
        <v>44000</v>
      </c>
      <c r="J1447" s="7">
        <f t="shared" si="111"/>
        <v>0</v>
      </c>
      <c r="K1447" s="7">
        <f t="shared" si="112"/>
        <v>44000</v>
      </c>
      <c r="L1447" s="4">
        <v>30000</v>
      </c>
      <c r="M1447" s="7">
        <f t="shared" si="113"/>
        <v>74000</v>
      </c>
      <c r="N1447" s="2" t="s">
        <v>22</v>
      </c>
      <c r="O1447" t="s">
        <v>70</v>
      </c>
      <c r="P1447" s="2" t="s">
        <v>2369</v>
      </c>
      <c r="Q1447" s="2">
        <v>2</v>
      </c>
      <c r="R1447" s="2" t="s">
        <v>24</v>
      </c>
      <c r="S1447" t="str">
        <f t="shared" si="114"/>
        <v>Mon</v>
      </c>
      <c r="T1447" t="str">
        <f>VLOOKUP(A1447,Status!$A$2:$B$1867,2,FALSE)</f>
        <v>Returned</v>
      </c>
    </row>
    <row r="1448" spans="1:20" x14ac:dyDescent="0.3">
      <c r="A1448" s="2" t="s">
        <v>1814</v>
      </c>
      <c r="B1448" s="3">
        <v>45936.455879629633</v>
      </c>
      <c r="C1448" s="2" t="s">
        <v>1552</v>
      </c>
      <c r="D1448" s="2" t="s">
        <v>151</v>
      </c>
      <c r="E1448" s="2" t="s">
        <v>58</v>
      </c>
      <c r="F1448" s="4">
        <v>17500</v>
      </c>
      <c r="G1448" s="5">
        <v>3.3</v>
      </c>
      <c r="H1448" s="6">
        <v>0</v>
      </c>
      <c r="I1448" s="7">
        <f t="shared" si="110"/>
        <v>57750</v>
      </c>
      <c r="J1448" s="7">
        <f t="shared" si="111"/>
        <v>0</v>
      </c>
      <c r="K1448" s="7">
        <f t="shared" si="112"/>
        <v>57750</v>
      </c>
      <c r="L1448" s="4">
        <v>68000</v>
      </c>
      <c r="M1448" s="7">
        <f t="shared" si="113"/>
        <v>125750</v>
      </c>
      <c r="N1448" s="2" t="s">
        <v>34</v>
      </c>
      <c r="O1448" t="s">
        <v>23</v>
      </c>
      <c r="P1448" s="2" t="s">
        <v>2369</v>
      </c>
      <c r="Q1448" s="2">
        <v>1</v>
      </c>
      <c r="R1448" s="2" t="s">
        <v>24</v>
      </c>
      <c r="S1448" t="str">
        <f t="shared" si="114"/>
        <v>Mon</v>
      </c>
      <c r="T1448" t="str">
        <f>VLOOKUP(A1448,Status!$A$2:$B$1867,2,FALSE)</f>
        <v>Completed</v>
      </c>
    </row>
    <row r="1449" spans="1:20" x14ac:dyDescent="0.3">
      <c r="A1449" s="2" t="s">
        <v>1815</v>
      </c>
      <c r="B1449" s="3">
        <v>45936.642708333333</v>
      </c>
      <c r="C1449" s="2" t="s">
        <v>1219</v>
      </c>
      <c r="D1449" s="2" t="s">
        <v>32</v>
      </c>
      <c r="E1449" s="2" t="s">
        <v>46</v>
      </c>
      <c r="F1449" s="4">
        <v>10500</v>
      </c>
      <c r="G1449" s="5">
        <v>1.8</v>
      </c>
      <c r="H1449" s="6">
        <v>0</v>
      </c>
      <c r="I1449" s="7">
        <f t="shared" si="110"/>
        <v>18900</v>
      </c>
      <c r="J1449" s="7">
        <f t="shared" si="111"/>
        <v>0</v>
      </c>
      <c r="K1449" s="7">
        <f t="shared" si="112"/>
        <v>18900</v>
      </c>
      <c r="L1449" s="4">
        <v>76000</v>
      </c>
      <c r="M1449" s="7">
        <f t="shared" si="113"/>
        <v>94900</v>
      </c>
      <c r="N1449" s="2" t="s">
        <v>29</v>
      </c>
      <c r="O1449" t="s">
        <v>23</v>
      </c>
      <c r="P1449" s="2" t="s">
        <v>2368</v>
      </c>
      <c r="Q1449" s="2">
        <v>2</v>
      </c>
      <c r="R1449" s="2" t="s">
        <v>24</v>
      </c>
      <c r="S1449" t="str">
        <f t="shared" si="114"/>
        <v>Mon</v>
      </c>
      <c r="T1449" t="str">
        <f>VLOOKUP(A1449,Status!$A$2:$B$1867,2,FALSE)</f>
        <v>Completed</v>
      </c>
    </row>
    <row r="1450" spans="1:20" x14ac:dyDescent="0.3">
      <c r="A1450" s="2" t="s">
        <v>1815</v>
      </c>
      <c r="B1450" s="3">
        <v>45936.642708333333</v>
      </c>
      <c r="C1450" s="2" t="s">
        <v>1219</v>
      </c>
      <c r="D1450" s="2" t="s">
        <v>32</v>
      </c>
      <c r="E1450" s="2" t="s">
        <v>144</v>
      </c>
      <c r="F1450" s="4">
        <v>10000</v>
      </c>
      <c r="G1450" s="5">
        <v>0.7</v>
      </c>
      <c r="H1450" s="6">
        <v>0</v>
      </c>
      <c r="I1450" s="7">
        <f t="shared" si="110"/>
        <v>7000</v>
      </c>
      <c r="J1450" s="7">
        <f t="shared" si="111"/>
        <v>0</v>
      </c>
      <c r="K1450" s="7">
        <f t="shared" si="112"/>
        <v>7000</v>
      </c>
      <c r="L1450" s="4">
        <v>0</v>
      </c>
      <c r="M1450" s="7">
        <f t="shared" si="113"/>
        <v>7000</v>
      </c>
      <c r="N1450" s="2" t="s">
        <v>29</v>
      </c>
      <c r="O1450" t="s">
        <v>23</v>
      </c>
      <c r="P1450" s="2" t="s">
        <v>2368</v>
      </c>
      <c r="Q1450" s="2">
        <v>2</v>
      </c>
      <c r="R1450" s="2" t="s">
        <v>24</v>
      </c>
      <c r="S1450" t="str">
        <f t="shared" si="114"/>
        <v>Mon</v>
      </c>
      <c r="T1450" t="str">
        <f>VLOOKUP(A1450,Status!$A$2:$B$1867,2,FALSE)</f>
        <v>Completed</v>
      </c>
    </row>
    <row r="1451" spans="1:20" x14ac:dyDescent="0.3">
      <c r="A1451" s="2" t="s">
        <v>1816</v>
      </c>
      <c r="B1451" s="3">
        <v>45937.601342592592</v>
      </c>
      <c r="C1451" s="2" t="s">
        <v>140</v>
      </c>
      <c r="D1451" s="2" t="s">
        <v>141</v>
      </c>
      <c r="E1451" s="2" t="s">
        <v>42</v>
      </c>
      <c r="F1451" s="4">
        <v>40000</v>
      </c>
      <c r="G1451" s="5">
        <v>0.9</v>
      </c>
      <c r="H1451" s="6">
        <v>0</v>
      </c>
      <c r="I1451" s="7">
        <f t="shared" si="110"/>
        <v>36000</v>
      </c>
      <c r="J1451" s="7">
        <f t="shared" si="111"/>
        <v>0</v>
      </c>
      <c r="K1451" s="7">
        <f t="shared" si="112"/>
        <v>36000</v>
      </c>
      <c r="L1451" s="4">
        <v>55000</v>
      </c>
      <c r="M1451" s="7">
        <f t="shared" si="113"/>
        <v>91000</v>
      </c>
      <c r="N1451" s="2" t="s">
        <v>22</v>
      </c>
      <c r="O1451" t="s">
        <v>70</v>
      </c>
      <c r="P1451" s="2" t="s">
        <v>2368</v>
      </c>
      <c r="Q1451" s="2">
        <v>5</v>
      </c>
      <c r="R1451" s="2" t="s">
        <v>35</v>
      </c>
      <c r="S1451" t="str">
        <f t="shared" si="114"/>
        <v>Tue</v>
      </c>
      <c r="T1451" t="str">
        <f>VLOOKUP(A1451,Status!$A$2:$B$1867,2,FALSE)</f>
        <v>Returned</v>
      </c>
    </row>
    <row r="1452" spans="1:20" x14ac:dyDescent="0.3">
      <c r="A1452" s="2" t="s">
        <v>1817</v>
      </c>
      <c r="B1452" s="3">
        <v>45937.749537037038</v>
      </c>
      <c r="C1452" s="2" t="s">
        <v>156</v>
      </c>
      <c r="D1452" s="2" t="s">
        <v>134</v>
      </c>
      <c r="E1452" s="2" t="s">
        <v>76</v>
      </c>
      <c r="F1452" s="4">
        <v>45000</v>
      </c>
      <c r="G1452" s="5">
        <v>1</v>
      </c>
      <c r="H1452" s="6">
        <v>0</v>
      </c>
      <c r="I1452" s="7">
        <f t="shared" si="110"/>
        <v>45000</v>
      </c>
      <c r="J1452" s="7">
        <f t="shared" si="111"/>
        <v>0</v>
      </c>
      <c r="K1452" s="7">
        <f t="shared" si="112"/>
        <v>45000</v>
      </c>
      <c r="L1452" s="4">
        <v>50000</v>
      </c>
      <c r="M1452" s="7">
        <f t="shared" si="113"/>
        <v>95000</v>
      </c>
      <c r="N1452" s="2" t="s">
        <v>34</v>
      </c>
      <c r="O1452" t="s">
        <v>23</v>
      </c>
      <c r="P1452" s="2" t="s">
        <v>2367</v>
      </c>
      <c r="Q1452" s="2">
        <v>4</v>
      </c>
      <c r="R1452" s="2" t="s">
        <v>24</v>
      </c>
      <c r="S1452" t="str">
        <f t="shared" si="114"/>
        <v>Tue</v>
      </c>
      <c r="T1452" t="str">
        <f>VLOOKUP(A1452,Status!$A$2:$B$1867,2,FALSE)</f>
        <v>Completed</v>
      </c>
    </row>
    <row r="1453" spans="1:20" x14ac:dyDescent="0.3">
      <c r="A1453" s="2" t="s">
        <v>1818</v>
      </c>
      <c r="B1453" s="3">
        <v>45938.667881944442</v>
      </c>
      <c r="C1453" s="2" t="s">
        <v>378</v>
      </c>
      <c r="D1453" s="2" t="s">
        <v>45</v>
      </c>
      <c r="E1453" s="2" t="s">
        <v>58</v>
      </c>
      <c r="F1453" s="4">
        <v>17500</v>
      </c>
      <c r="G1453" s="5">
        <v>1.8</v>
      </c>
      <c r="H1453" s="6">
        <v>0</v>
      </c>
      <c r="I1453" s="7">
        <f t="shared" si="110"/>
        <v>31500</v>
      </c>
      <c r="J1453" s="7">
        <f t="shared" si="111"/>
        <v>0</v>
      </c>
      <c r="K1453" s="7">
        <f t="shared" si="112"/>
        <v>31500</v>
      </c>
      <c r="L1453" s="4">
        <v>43000</v>
      </c>
      <c r="M1453" s="7">
        <f t="shared" si="113"/>
        <v>74500</v>
      </c>
      <c r="N1453" s="2" t="s">
        <v>22</v>
      </c>
      <c r="O1453" t="s">
        <v>23</v>
      </c>
      <c r="P1453" s="2" t="s">
        <v>2366</v>
      </c>
      <c r="Q1453" s="2">
        <v>2</v>
      </c>
      <c r="R1453" s="2" t="s">
        <v>35</v>
      </c>
      <c r="S1453" t="str">
        <f t="shared" si="114"/>
        <v>Wed</v>
      </c>
      <c r="T1453" t="str">
        <f>VLOOKUP(A1453,Status!$A$2:$B$1867,2,FALSE)</f>
        <v>Completed</v>
      </c>
    </row>
    <row r="1454" spans="1:20" x14ac:dyDescent="0.3">
      <c r="A1454" s="2" t="s">
        <v>1819</v>
      </c>
      <c r="B1454" s="3">
        <v>45938.721319444441</v>
      </c>
      <c r="C1454" s="2" t="s">
        <v>372</v>
      </c>
      <c r="D1454" s="2" t="s">
        <v>95</v>
      </c>
      <c r="E1454" s="2" t="s">
        <v>42</v>
      </c>
      <c r="F1454" s="4">
        <v>40000</v>
      </c>
      <c r="G1454" s="5">
        <v>0.4</v>
      </c>
      <c r="H1454" s="6">
        <v>0</v>
      </c>
      <c r="I1454" s="7">
        <f t="shared" si="110"/>
        <v>16000</v>
      </c>
      <c r="J1454" s="7">
        <f t="shared" si="111"/>
        <v>0</v>
      </c>
      <c r="K1454" s="7">
        <f t="shared" si="112"/>
        <v>16000</v>
      </c>
      <c r="L1454" s="4">
        <v>85000</v>
      </c>
      <c r="M1454" s="7">
        <f t="shared" si="113"/>
        <v>101000</v>
      </c>
      <c r="N1454" s="2" t="s">
        <v>34</v>
      </c>
      <c r="O1454" t="s">
        <v>23</v>
      </c>
      <c r="P1454" s="2" t="s">
        <v>2371</v>
      </c>
      <c r="Q1454" s="2">
        <v>1</v>
      </c>
      <c r="R1454" s="2" t="s">
        <v>24</v>
      </c>
      <c r="S1454" t="str">
        <f t="shared" si="114"/>
        <v>Wed</v>
      </c>
      <c r="T1454" t="str">
        <f>VLOOKUP(A1454,Status!$A$2:$B$1867,2,FALSE)</f>
        <v>Completed</v>
      </c>
    </row>
    <row r="1455" spans="1:20" x14ac:dyDescent="0.3">
      <c r="A1455" s="2" t="s">
        <v>1820</v>
      </c>
      <c r="B1455" s="3">
        <v>45939.125069444453</v>
      </c>
      <c r="C1455" s="2" t="s">
        <v>131</v>
      </c>
      <c r="D1455" s="2" t="s">
        <v>85</v>
      </c>
      <c r="E1455" s="2" t="s">
        <v>103</v>
      </c>
      <c r="F1455" s="4">
        <v>55000</v>
      </c>
      <c r="G1455" s="5">
        <v>0.6</v>
      </c>
      <c r="H1455" s="6">
        <v>0</v>
      </c>
      <c r="I1455" s="7">
        <f t="shared" si="110"/>
        <v>33000</v>
      </c>
      <c r="J1455" s="7">
        <f t="shared" si="111"/>
        <v>0</v>
      </c>
      <c r="K1455" s="7">
        <f t="shared" si="112"/>
        <v>33000</v>
      </c>
      <c r="L1455" s="4">
        <v>30000</v>
      </c>
      <c r="M1455" s="7">
        <f t="shared" si="113"/>
        <v>63000</v>
      </c>
      <c r="N1455" s="2" t="s">
        <v>59</v>
      </c>
      <c r="O1455" t="s">
        <v>116</v>
      </c>
      <c r="P1455" s="2" t="s">
        <v>2368</v>
      </c>
      <c r="Q1455" s="2">
        <v>4</v>
      </c>
      <c r="R1455" s="2" t="s">
        <v>24</v>
      </c>
      <c r="S1455" t="str">
        <f t="shared" si="114"/>
        <v>Thu</v>
      </c>
      <c r="T1455" t="str">
        <f>VLOOKUP(A1455,Status!$A$2:$B$1867,2,FALSE)</f>
        <v>Cancelled</v>
      </c>
    </row>
    <row r="1456" spans="1:20" x14ac:dyDescent="0.3">
      <c r="A1456" s="2" t="s">
        <v>1821</v>
      </c>
      <c r="B1456" s="3">
        <v>45939.650069444448</v>
      </c>
      <c r="C1456" s="2" t="s">
        <v>499</v>
      </c>
      <c r="D1456" s="2" t="s">
        <v>20</v>
      </c>
      <c r="E1456" s="2" t="s">
        <v>81</v>
      </c>
      <c r="F1456" s="4">
        <v>15000</v>
      </c>
      <c r="G1456" s="5">
        <v>1.5</v>
      </c>
      <c r="H1456" s="6">
        <v>0</v>
      </c>
      <c r="I1456" s="7">
        <f t="shared" si="110"/>
        <v>22500</v>
      </c>
      <c r="J1456" s="7">
        <f t="shared" si="111"/>
        <v>0</v>
      </c>
      <c r="K1456" s="7">
        <f t="shared" si="112"/>
        <v>22500</v>
      </c>
      <c r="L1456" s="4">
        <v>15000</v>
      </c>
      <c r="M1456" s="7">
        <f t="shared" si="113"/>
        <v>37500</v>
      </c>
      <c r="N1456" s="2" t="s">
        <v>29</v>
      </c>
      <c r="O1456" t="s">
        <v>23</v>
      </c>
      <c r="P1456" s="2" t="s">
        <v>2367</v>
      </c>
      <c r="Q1456" s="2">
        <v>4</v>
      </c>
      <c r="R1456" s="2" t="s">
        <v>35</v>
      </c>
      <c r="S1456" t="str">
        <f t="shared" si="114"/>
        <v>Thu</v>
      </c>
      <c r="T1456" t="str">
        <f>VLOOKUP(A1456,Status!$A$2:$B$1867,2,FALSE)</f>
        <v>Completed</v>
      </c>
    </row>
    <row r="1457" spans="1:20" x14ac:dyDescent="0.3">
      <c r="A1457" s="2" t="s">
        <v>1821</v>
      </c>
      <c r="B1457" s="3">
        <v>45939.650069444448</v>
      </c>
      <c r="C1457" s="2" t="s">
        <v>499</v>
      </c>
      <c r="D1457" s="2" t="s">
        <v>20</v>
      </c>
      <c r="E1457" s="2" t="s">
        <v>21</v>
      </c>
      <c r="F1457" s="4">
        <v>10000</v>
      </c>
      <c r="G1457" s="5">
        <v>1</v>
      </c>
      <c r="H1457" s="6">
        <v>0</v>
      </c>
      <c r="I1457" s="7">
        <f t="shared" si="110"/>
        <v>10000</v>
      </c>
      <c r="J1457" s="7">
        <f t="shared" si="111"/>
        <v>0</v>
      </c>
      <c r="K1457" s="7">
        <f t="shared" si="112"/>
        <v>10000</v>
      </c>
      <c r="L1457" s="4">
        <v>0</v>
      </c>
      <c r="M1457" s="7">
        <f t="shared" si="113"/>
        <v>10000</v>
      </c>
      <c r="N1457" s="2" t="s">
        <v>29</v>
      </c>
      <c r="O1457" t="s">
        <v>23</v>
      </c>
      <c r="P1457" s="2" t="s">
        <v>2367</v>
      </c>
      <c r="Q1457" s="2">
        <v>4</v>
      </c>
      <c r="R1457" s="2" t="s">
        <v>35</v>
      </c>
      <c r="S1457" t="str">
        <f t="shared" si="114"/>
        <v>Thu</v>
      </c>
      <c r="T1457" t="str">
        <f>VLOOKUP(A1457,Status!$A$2:$B$1867,2,FALSE)</f>
        <v>Completed</v>
      </c>
    </row>
    <row r="1458" spans="1:20" x14ac:dyDescent="0.3">
      <c r="A1458" s="2" t="s">
        <v>1822</v>
      </c>
      <c r="B1458" s="3">
        <v>45939.654409722221</v>
      </c>
      <c r="C1458" s="2" t="s">
        <v>407</v>
      </c>
      <c r="D1458" s="2" t="s">
        <v>124</v>
      </c>
      <c r="E1458" s="2" t="s">
        <v>162</v>
      </c>
      <c r="F1458" s="4">
        <v>115000</v>
      </c>
      <c r="G1458" s="5">
        <v>1.1000000000000001</v>
      </c>
      <c r="H1458" s="6">
        <v>0</v>
      </c>
      <c r="I1458" s="7">
        <f t="shared" si="110"/>
        <v>126500.00000000001</v>
      </c>
      <c r="J1458" s="7">
        <f t="shared" si="111"/>
        <v>0</v>
      </c>
      <c r="K1458" s="7">
        <f t="shared" si="112"/>
        <v>126500.00000000001</v>
      </c>
      <c r="L1458" s="4">
        <v>59000</v>
      </c>
      <c r="M1458" s="7">
        <f t="shared" si="113"/>
        <v>185500</v>
      </c>
      <c r="N1458" s="2" t="s">
        <v>59</v>
      </c>
      <c r="O1458" t="s">
        <v>70</v>
      </c>
      <c r="P1458" s="2" t="s">
        <v>2368</v>
      </c>
      <c r="Q1458" s="2">
        <v>5</v>
      </c>
      <c r="R1458" s="2" t="s">
        <v>24</v>
      </c>
      <c r="S1458" t="str">
        <f t="shared" si="114"/>
        <v>Thu</v>
      </c>
      <c r="T1458" t="str">
        <f>VLOOKUP(A1458,Status!$A$2:$B$1867,2,FALSE)</f>
        <v>Returned</v>
      </c>
    </row>
    <row r="1459" spans="1:20" x14ac:dyDescent="0.3">
      <c r="A1459" s="2" t="s">
        <v>1823</v>
      </c>
      <c r="B1459" s="3">
        <v>45939.834849537037</v>
      </c>
      <c r="C1459" s="2" t="s">
        <v>185</v>
      </c>
      <c r="D1459" s="2" t="s">
        <v>186</v>
      </c>
      <c r="E1459" s="2" t="s">
        <v>42</v>
      </c>
      <c r="F1459" s="4">
        <v>40000</v>
      </c>
      <c r="G1459" s="5">
        <v>0.4</v>
      </c>
      <c r="H1459" s="6">
        <v>0</v>
      </c>
      <c r="I1459" s="7">
        <f t="shared" si="110"/>
        <v>16000</v>
      </c>
      <c r="J1459" s="7">
        <f t="shared" si="111"/>
        <v>0</v>
      </c>
      <c r="K1459" s="7">
        <f t="shared" si="112"/>
        <v>16000</v>
      </c>
      <c r="L1459" s="4">
        <v>87000</v>
      </c>
      <c r="M1459" s="7">
        <f t="shared" si="113"/>
        <v>103000</v>
      </c>
      <c r="N1459" s="2" t="s">
        <v>22</v>
      </c>
      <c r="O1459" t="s">
        <v>23</v>
      </c>
      <c r="P1459" s="2" t="s">
        <v>2371</v>
      </c>
      <c r="Q1459" s="2">
        <v>1</v>
      </c>
      <c r="R1459" s="2" t="s">
        <v>24</v>
      </c>
      <c r="S1459" t="str">
        <f t="shared" si="114"/>
        <v>Thu</v>
      </c>
      <c r="T1459" t="str">
        <f>VLOOKUP(A1459,Status!$A$2:$B$1867,2,FALSE)</f>
        <v>Completed</v>
      </c>
    </row>
    <row r="1460" spans="1:20" x14ac:dyDescent="0.3">
      <c r="A1460" s="2" t="s">
        <v>1824</v>
      </c>
      <c r="B1460" s="3">
        <v>45940.310949074083</v>
      </c>
      <c r="C1460" s="2" t="s">
        <v>389</v>
      </c>
      <c r="D1460" s="2" t="s">
        <v>174</v>
      </c>
      <c r="E1460" s="2" t="s">
        <v>42</v>
      </c>
      <c r="F1460" s="4">
        <v>40000</v>
      </c>
      <c r="G1460" s="5">
        <v>1.6</v>
      </c>
      <c r="H1460" s="6">
        <v>5</v>
      </c>
      <c r="I1460" s="7">
        <f t="shared" si="110"/>
        <v>64000</v>
      </c>
      <c r="J1460" s="7">
        <f t="shared" si="111"/>
        <v>3200</v>
      </c>
      <c r="K1460" s="7">
        <f t="shared" si="112"/>
        <v>60800</v>
      </c>
      <c r="L1460" s="4">
        <v>48000</v>
      </c>
      <c r="M1460" s="7">
        <f t="shared" si="113"/>
        <v>108800</v>
      </c>
      <c r="N1460" s="2" t="s">
        <v>22</v>
      </c>
      <c r="O1460" t="s">
        <v>23</v>
      </c>
      <c r="P1460" s="2" t="s">
        <v>2367</v>
      </c>
      <c r="Q1460" s="2">
        <v>4</v>
      </c>
      <c r="R1460" s="2" t="s">
        <v>24</v>
      </c>
      <c r="S1460" t="str">
        <f t="shared" si="114"/>
        <v>Fri</v>
      </c>
      <c r="T1460" t="str">
        <f>VLOOKUP(A1460,Status!$A$2:$B$1867,2,FALSE)</f>
        <v>Completed</v>
      </c>
    </row>
    <row r="1461" spans="1:20" x14ac:dyDescent="0.3">
      <c r="A1461" s="2" t="s">
        <v>1825</v>
      </c>
      <c r="B1461" s="3">
        <v>45940.352407407408</v>
      </c>
      <c r="C1461" s="2" t="s">
        <v>437</v>
      </c>
      <c r="D1461" s="2" t="s">
        <v>287</v>
      </c>
      <c r="E1461" s="2" t="s">
        <v>46</v>
      </c>
      <c r="F1461" s="4">
        <v>10500</v>
      </c>
      <c r="G1461" s="5">
        <v>0.6</v>
      </c>
      <c r="H1461" s="6">
        <v>5</v>
      </c>
      <c r="I1461" s="7">
        <f t="shared" si="110"/>
        <v>6300</v>
      </c>
      <c r="J1461" s="7">
        <f t="shared" si="111"/>
        <v>315</v>
      </c>
      <c r="K1461" s="7">
        <f t="shared" si="112"/>
        <v>5985</v>
      </c>
      <c r="L1461" s="4">
        <v>79000</v>
      </c>
      <c r="M1461" s="7">
        <f t="shared" si="113"/>
        <v>84985</v>
      </c>
      <c r="N1461" s="2" t="s">
        <v>59</v>
      </c>
      <c r="O1461" t="s">
        <v>23</v>
      </c>
      <c r="P1461" s="2" t="s">
        <v>2366</v>
      </c>
      <c r="Q1461" s="2">
        <v>3</v>
      </c>
      <c r="R1461" s="2" t="s">
        <v>35</v>
      </c>
      <c r="S1461" t="str">
        <f t="shared" si="114"/>
        <v>Fri</v>
      </c>
      <c r="T1461" t="str">
        <f>VLOOKUP(A1461,Status!$A$2:$B$1867,2,FALSE)</f>
        <v>Completed</v>
      </c>
    </row>
    <row r="1462" spans="1:20" x14ac:dyDescent="0.3">
      <c r="A1462" s="2" t="s">
        <v>1826</v>
      </c>
      <c r="B1462" s="3">
        <v>45940.419756944437</v>
      </c>
      <c r="C1462" s="2" t="s">
        <v>428</v>
      </c>
      <c r="D1462" s="2" t="s">
        <v>366</v>
      </c>
      <c r="E1462" s="2" t="s">
        <v>58</v>
      </c>
      <c r="F1462" s="4">
        <v>17500</v>
      </c>
      <c r="G1462" s="5">
        <v>2.6</v>
      </c>
      <c r="H1462" s="6">
        <v>5</v>
      </c>
      <c r="I1462" s="7">
        <f t="shared" si="110"/>
        <v>45500</v>
      </c>
      <c r="J1462" s="7">
        <f t="shared" si="111"/>
        <v>2275</v>
      </c>
      <c r="K1462" s="7">
        <f t="shared" si="112"/>
        <v>43225</v>
      </c>
      <c r="L1462" s="4">
        <v>21000</v>
      </c>
      <c r="M1462" s="7">
        <f t="shared" si="113"/>
        <v>64225</v>
      </c>
      <c r="N1462" s="2" t="s">
        <v>59</v>
      </c>
      <c r="O1462" t="s">
        <v>23</v>
      </c>
      <c r="P1462" s="2" t="s">
        <v>2369</v>
      </c>
      <c r="Q1462" s="2">
        <v>5</v>
      </c>
      <c r="R1462" s="2" t="s">
        <v>24</v>
      </c>
      <c r="S1462" t="str">
        <f t="shared" si="114"/>
        <v>Fri</v>
      </c>
      <c r="T1462" t="str">
        <f>VLOOKUP(A1462,Status!$A$2:$B$1867,2,FALSE)</f>
        <v>Completed</v>
      </c>
    </row>
    <row r="1463" spans="1:20" x14ac:dyDescent="0.3">
      <c r="A1463" s="2" t="s">
        <v>1827</v>
      </c>
      <c r="B1463" s="3">
        <v>45940.459849537037</v>
      </c>
      <c r="C1463" s="2" t="s">
        <v>1302</v>
      </c>
      <c r="D1463" s="2" t="s">
        <v>45</v>
      </c>
      <c r="E1463" s="2" t="s">
        <v>36</v>
      </c>
      <c r="F1463" s="4">
        <v>13500</v>
      </c>
      <c r="G1463" s="5">
        <v>1.2</v>
      </c>
      <c r="H1463" s="6">
        <v>5</v>
      </c>
      <c r="I1463" s="7">
        <f t="shared" si="110"/>
        <v>16200</v>
      </c>
      <c r="J1463" s="7">
        <f t="shared" si="111"/>
        <v>810</v>
      </c>
      <c r="K1463" s="7">
        <f t="shared" si="112"/>
        <v>15390</v>
      </c>
      <c r="L1463" s="4">
        <v>43000</v>
      </c>
      <c r="M1463" s="7">
        <f t="shared" si="113"/>
        <v>58390</v>
      </c>
      <c r="N1463" s="2" t="s">
        <v>34</v>
      </c>
      <c r="O1463" t="s">
        <v>23</v>
      </c>
      <c r="P1463" s="2" t="s">
        <v>2369</v>
      </c>
      <c r="Q1463" s="2">
        <v>4</v>
      </c>
      <c r="R1463" s="2" t="s">
        <v>24</v>
      </c>
      <c r="S1463" t="str">
        <f t="shared" si="114"/>
        <v>Fri</v>
      </c>
      <c r="T1463" t="str">
        <f>VLOOKUP(A1463,Status!$A$2:$B$1867,2,FALSE)</f>
        <v>Completed</v>
      </c>
    </row>
    <row r="1464" spans="1:20" x14ac:dyDescent="0.3">
      <c r="A1464" s="2" t="s">
        <v>1828</v>
      </c>
      <c r="B1464" s="3">
        <v>45940.552997685183</v>
      </c>
      <c r="C1464" s="2" t="s">
        <v>842</v>
      </c>
      <c r="D1464" s="2" t="s">
        <v>62</v>
      </c>
      <c r="E1464" s="2" t="s">
        <v>46</v>
      </c>
      <c r="F1464" s="4">
        <v>10500</v>
      </c>
      <c r="G1464" s="5">
        <v>1.5</v>
      </c>
      <c r="H1464" s="6">
        <v>5</v>
      </c>
      <c r="I1464" s="7">
        <f t="shared" si="110"/>
        <v>15750</v>
      </c>
      <c r="J1464" s="7">
        <f t="shared" si="111"/>
        <v>787.5</v>
      </c>
      <c r="K1464" s="7">
        <f t="shared" si="112"/>
        <v>14962.5</v>
      </c>
      <c r="L1464" s="4">
        <v>59000</v>
      </c>
      <c r="M1464" s="7">
        <f t="shared" si="113"/>
        <v>73962.5</v>
      </c>
      <c r="N1464" s="2" t="s">
        <v>59</v>
      </c>
      <c r="O1464" t="s">
        <v>116</v>
      </c>
      <c r="P1464" s="2" t="s">
        <v>2371</v>
      </c>
      <c r="Q1464" s="2">
        <v>4</v>
      </c>
      <c r="R1464" s="2" t="s">
        <v>35</v>
      </c>
      <c r="S1464" t="str">
        <f t="shared" si="114"/>
        <v>Fri</v>
      </c>
      <c r="T1464" t="str">
        <f>VLOOKUP(A1464,Status!$A$2:$B$1867,2,FALSE)</f>
        <v>Cancelled</v>
      </c>
    </row>
    <row r="1465" spans="1:20" x14ac:dyDescent="0.3">
      <c r="A1465" s="2" t="s">
        <v>1829</v>
      </c>
      <c r="B1465" s="3">
        <v>45940.589305555557</v>
      </c>
      <c r="C1465" s="2" t="s">
        <v>479</v>
      </c>
      <c r="D1465" s="2" t="s">
        <v>45</v>
      </c>
      <c r="E1465" s="2" t="s">
        <v>42</v>
      </c>
      <c r="F1465" s="4">
        <v>40000</v>
      </c>
      <c r="G1465" s="5">
        <v>1.2</v>
      </c>
      <c r="H1465" s="6">
        <v>5</v>
      </c>
      <c r="I1465" s="7">
        <f t="shared" si="110"/>
        <v>48000</v>
      </c>
      <c r="J1465" s="7">
        <f t="shared" si="111"/>
        <v>2400</v>
      </c>
      <c r="K1465" s="7">
        <f t="shared" si="112"/>
        <v>45600</v>
      </c>
      <c r="L1465" s="4">
        <v>43000</v>
      </c>
      <c r="M1465" s="7">
        <f t="shared" si="113"/>
        <v>88600</v>
      </c>
      <c r="N1465" s="2" t="s">
        <v>34</v>
      </c>
      <c r="O1465" t="s">
        <v>70</v>
      </c>
      <c r="P1465" s="2" t="s">
        <v>2371</v>
      </c>
      <c r="Q1465" s="2">
        <v>4</v>
      </c>
      <c r="R1465" s="2" t="s">
        <v>24</v>
      </c>
      <c r="S1465" t="str">
        <f t="shared" si="114"/>
        <v>Fri</v>
      </c>
      <c r="T1465" t="str">
        <f>VLOOKUP(A1465,Status!$A$2:$B$1867,2,FALSE)</f>
        <v>Returned</v>
      </c>
    </row>
    <row r="1466" spans="1:20" x14ac:dyDescent="0.3">
      <c r="A1466" s="2" t="s">
        <v>1830</v>
      </c>
      <c r="B1466" s="3">
        <v>45940.785104166673</v>
      </c>
      <c r="C1466" s="2" t="s">
        <v>635</v>
      </c>
      <c r="D1466" s="2" t="s">
        <v>236</v>
      </c>
      <c r="E1466" s="2" t="s">
        <v>144</v>
      </c>
      <c r="F1466" s="4">
        <v>10000</v>
      </c>
      <c r="G1466" s="5">
        <v>1.1000000000000001</v>
      </c>
      <c r="H1466" s="6">
        <v>5</v>
      </c>
      <c r="I1466" s="7">
        <f t="shared" si="110"/>
        <v>11000</v>
      </c>
      <c r="J1466" s="7">
        <f t="shared" si="111"/>
        <v>550</v>
      </c>
      <c r="K1466" s="7">
        <f t="shared" si="112"/>
        <v>10450</v>
      </c>
      <c r="L1466" s="4">
        <v>80000</v>
      </c>
      <c r="M1466" s="7">
        <f t="shared" si="113"/>
        <v>90450</v>
      </c>
      <c r="N1466" s="2" t="s">
        <v>59</v>
      </c>
      <c r="O1466" t="s">
        <v>23</v>
      </c>
      <c r="P1466" s="2" t="s">
        <v>2366</v>
      </c>
      <c r="Q1466" s="2">
        <v>1</v>
      </c>
      <c r="R1466" s="2" t="s">
        <v>24</v>
      </c>
      <c r="S1466" t="str">
        <f t="shared" si="114"/>
        <v>Fri</v>
      </c>
      <c r="T1466" t="str">
        <f>VLOOKUP(A1466,Status!$A$2:$B$1867,2,FALSE)</f>
        <v>Completed</v>
      </c>
    </row>
    <row r="1467" spans="1:20" x14ac:dyDescent="0.3">
      <c r="A1467" s="2" t="s">
        <v>1831</v>
      </c>
      <c r="B1467" s="3">
        <v>45941.095648148148</v>
      </c>
      <c r="C1467" s="2" t="s">
        <v>114</v>
      </c>
      <c r="D1467" s="2" t="s">
        <v>115</v>
      </c>
      <c r="E1467" s="2" t="s">
        <v>66</v>
      </c>
      <c r="F1467" s="4">
        <v>46000</v>
      </c>
      <c r="G1467" s="5">
        <v>0.7</v>
      </c>
      <c r="H1467" s="6">
        <v>0</v>
      </c>
      <c r="I1467" s="7">
        <f t="shared" si="110"/>
        <v>32199.999999999996</v>
      </c>
      <c r="J1467" s="7">
        <f t="shared" si="111"/>
        <v>0</v>
      </c>
      <c r="K1467" s="7">
        <f t="shared" si="112"/>
        <v>32199.999999999996</v>
      </c>
      <c r="L1467" s="4">
        <v>78000</v>
      </c>
      <c r="M1467" s="7">
        <f t="shared" si="113"/>
        <v>110200</v>
      </c>
      <c r="N1467" s="2" t="s">
        <v>29</v>
      </c>
      <c r="O1467" t="s">
        <v>23</v>
      </c>
      <c r="P1467" s="2" t="s">
        <v>2368</v>
      </c>
      <c r="Q1467" s="2">
        <v>1</v>
      </c>
      <c r="R1467" s="2" t="s">
        <v>24</v>
      </c>
      <c r="S1467" t="str">
        <f t="shared" si="114"/>
        <v>Sat</v>
      </c>
      <c r="T1467" t="str">
        <f>VLOOKUP(A1467,Status!$A$2:$B$1867,2,FALSE)</f>
        <v>Completed</v>
      </c>
    </row>
    <row r="1468" spans="1:20" x14ac:dyDescent="0.3">
      <c r="A1468" s="2" t="s">
        <v>1832</v>
      </c>
      <c r="B1468" s="3">
        <v>45941.653101851851</v>
      </c>
      <c r="C1468" s="2" t="s">
        <v>212</v>
      </c>
      <c r="D1468" s="2" t="s">
        <v>49</v>
      </c>
      <c r="E1468" s="2" t="s">
        <v>58</v>
      </c>
      <c r="F1468" s="4">
        <v>17500</v>
      </c>
      <c r="G1468" s="5">
        <v>2.2000000000000002</v>
      </c>
      <c r="H1468" s="6">
        <v>0</v>
      </c>
      <c r="I1468" s="7">
        <f t="shared" si="110"/>
        <v>38500</v>
      </c>
      <c r="J1468" s="7">
        <f t="shared" si="111"/>
        <v>0</v>
      </c>
      <c r="K1468" s="7">
        <f t="shared" si="112"/>
        <v>38500</v>
      </c>
      <c r="L1468" s="4">
        <v>18000</v>
      </c>
      <c r="M1468" s="7">
        <f t="shared" si="113"/>
        <v>56500</v>
      </c>
      <c r="N1468" s="2" t="s">
        <v>22</v>
      </c>
      <c r="O1468" t="s">
        <v>23</v>
      </c>
      <c r="P1468" s="2" t="s">
        <v>2366</v>
      </c>
      <c r="Q1468" s="2">
        <v>1</v>
      </c>
      <c r="R1468" s="2" t="s">
        <v>24</v>
      </c>
      <c r="S1468" t="str">
        <f t="shared" si="114"/>
        <v>Sat</v>
      </c>
      <c r="T1468" t="str">
        <f>VLOOKUP(A1468,Status!$A$2:$B$1867,2,FALSE)</f>
        <v>Completed</v>
      </c>
    </row>
    <row r="1469" spans="1:20" x14ac:dyDescent="0.3">
      <c r="A1469" s="2" t="s">
        <v>1833</v>
      </c>
      <c r="B1469" s="3">
        <v>45942.656307870369</v>
      </c>
      <c r="C1469" s="2" t="s">
        <v>407</v>
      </c>
      <c r="D1469" s="2" t="s">
        <v>124</v>
      </c>
      <c r="E1469" s="2" t="s">
        <v>100</v>
      </c>
      <c r="F1469" s="4">
        <v>10000</v>
      </c>
      <c r="G1469" s="5">
        <v>1.2</v>
      </c>
      <c r="H1469" s="6">
        <v>0</v>
      </c>
      <c r="I1469" s="7">
        <f t="shared" si="110"/>
        <v>12000</v>
      </c>
      <c r="J1469" s="7">
        <f t="shared" si="111"/>
        <v>0</v>
      </c>
      <c r="K1469" s="7">
        <f t="shared" si="112"/>
        <v>12000</v>
      </c>
      <c r="L1469" s="4">
        <v>59000</v>
      </c>
      <c r="M1469" s="7">
        <f t="shared" si="113"/>
        <v>71000</v>
      </c>
      <c r="N1469" s="2" t="s">
        <v>59</v>
      </c>
      <c r="O1469" t="s">
        <v>23</v>
      </c>
      <c r="P1469" s="2" t="s">
        <v>2368</v>
      </c>
      <c r="Q1469" s="2">
        <v>5</v>
      </c>
      <c r="R1469" s="2" t="s">
        <v>24</v>
      </c>
      <c r="S1469" t="str">
        <f t="shared" si="114"/>
        <v>Sun</v>
      </c>
      <c r="T1469" t="str">
        <f>VLOOKUP(A1469,Status!$A$2:$B$1867,2,FALSE)</f>
        <v>Completed</v>
      </c>
    </row>
    <row r="1470" spans="1:20" x14ac:dyDescent="0.3">
      <c r="A1470" s="2" t="s">
        <v>1834</v>
      </c>
      <c r="B1470" s="3">
        <v>45942.785439814812</v>
      </c>
      <c r="C1470" s="2" t="s">
        <v>403</v>
      </c>
      <c r="D1470" s="2" t="s">
        <v>65</v>
      </c>
      <c r="E1470" s="2" t="s">
        <v>96</v>
      </c>
      <c r="F1470" s="4">
        <v>9500</v>
      </c>
      <c r="G1470" s="5">
        <v>1.1000000000000001</v>
      </c>
      <c r="H1470" s="6">
        <v>0</v>
      </c>
      <c r="I1470" s="7">
        <f t="shared" si="110"/>
        <v>10450</v>
      </c>
      <c r="J1470" s="7">
        <f t="shared" si="111"/>
        <v>0</v>
      </c>
      <c r="K1470" s="7">
        <f t="shared" si="112"/>
        <v>10450</v>
      </c>
      <c r="L1470" s="4">
        <v>89000</v>
      </c>
      <c r="M1470" s="7">
        <f t="shared" si="113"/>
        <v>99450</v>
      </c>
      <c r="N1470" s="2" t="s">
        <v>34</v>
      </c>
      <c r="O1470" t="s">
        <v>23</v>
      </c>
      <c r="P1470" s="2" t="s">
        <v>2367</v>
      </c>
      <c r="Q1470" s="2">
        <v>3</v>
      </c>
      <c r="R1470" s="2" t="s">
        <v>24</v>
      </c>
      <c r="S1470" t="str">
        <f t="shared" si="114"/>
        <v>Sun</v>
      </c>
      <c r="T1470" t="str">
        <f>VLOOKUP(A1470,Status!$A$2:$B$1867,2,FALSE)</f>
        <v>Completed</v>
      </c>
    </row>
    <row r="1471" spans="1:20" x14ac:dyDescent="0.3">
      <c r="A1471" s="2" t="s">
        <v>1835</v>
      </c>
      <c r="B1471" s="3">
        <v>45942.817048611112</v>
      </c>
      <c r="C1471" s="2" t="s">
        <v>1312</v>
      </c>
      <c r="D1471" s="2" t="s">
        <v>106</v>
      </c>
      <c r="E1471" s="2" t="s">
        <v>171</v>
      </c>
      <c r="F1471" s="4">
        <v>12000</v>
      </c>
      <c r="G1471" s="5">
        <v>0.5</v>
      </c>
      <c r="H1471" s="6">
        <v>0</v>
      </c>
      <c r="I1471" s="7">
        <f t="shared" si="110"/>
        <v>6000</v>
      </c>
      <c r="J1471" s="7">
        <f t="shared" si="111"/>
        <v>0</v>
      </c>
      <c r="K1471" s="7">
        <f t="shared" si="112"/>
        <v>6000</v>
      </c>
      <c r="L1471" s="4">
        <v>18000</v>
      </c>
      <c r="M1471" s="7">
        <f t="shared" si="113"/>
        <v>24000</v>
      </c>
      <c r="N1471" s="2" t="s">
        <v>29</v>
      </c>
      <c r="O1471" t="s">
        <v>23</v>
      </c>
      <c r="P1471" s="2" t="s">
        <v>2371</v>
      </c>
      <c r="Q1471" s="2">
        <v>5</v>
      </c>
      <c r="R1471" s="2" t="s">
        <v>24</v>
      </c>
      <c r="S1471" t="str">
        <f t="shared" si="114"/>
        <v>Sun</v>
      </c>
      <c r="T1471" t="str">
        <f>VLOOKUP(A1471,Status!$A$2:$B$1867,2,FALSE)</f>
        <v>Completed</v>
      </c>
    </row>
    <row r="1472" spans="1:20" x14ac:dyDescent="0.3">
      <c r="A1472" s="2" t="s">
        <v>1836</v>
      </c>
      <c r="B1472" s="3">
        <v>45943.485173611109</v>
      </c>
      <c r="C1472" s="2" t="s">
        <v>401</v>
      </c>
      <c r="D1472" s="2" t="s">
        <v>141</v>
      </c>
      <c r="E1472" s="2" t="s">
        <v>81</v>
      </c>
      <c r="F1472" s="4">
        <v>15000</v>
      </c>
      <c r="G1472" s="5">
        <v>1.1000000000000001</v>
      </c>
      <c r="H1472" s="6">
        <v>0</v>
      </c>
      <c r="I1472" s="7">
        <f t="shared" si="110"/>
        <v>16500</v>
      </c>
      <c r="J1472" s="7">
        <f t="shared" si="111"/>
        <v>0</v>
      </c>
      <c r="K1472" s="7">
        <f t="shared" si="112"/>
        <v>16500</v>
      </c>
      <c r="L1472" s="4">
        <v>55000</v>
      </c>
      <c r="M1472" s="7">
        <f t="shared" si="113"/>
        <v>71500</v>
      </c>
      <c r="N1472" s="2" t="s">
        <v>34</v>
      </c>
      <c r="O1472" t="s">
        <v>23</v>
      </c>
      <c r="P1472" s="2" t="s">
        <v>2368</v>
      </c>
      <c r="Q1472" s="2">
        <v>1</v>
      </c>
      <c r="R1472" s="2" t="s">
        <v>24</v>
      </c>
      <c r="S1472" t="str">
        <f t="shared" si="114"/>
        <v>Mon</v>
      </c>
      <c r="T1472" t="str">
        <f>VLOOKUP(A1472,Status!$A$2:$B$1867,2,FALSE)</f>
        <v>Completed</v>
      </c>
    </row>
    <row r="1473" spans="1:20" x14ac:dyDescent="0.3">
      <c r="A1473" s="2" t="s">
        <v>1837</v>
      </c>
      <c r="B1473" s="3">
        <v>45945.05332175926</v>
      </c>
      <c r="C1473" s="2" t="s">
        <v>243</v>
      </c>
      <c r="D1473" s="2" t="s">
        <v>124</v>
      </c>
      <c r="E1473" s="2" t="s">
        <v>28</v>
      </c>
      <c r="F1473" s="4">
        <v>15000</v>
      </c>
      <c r="G1473" s="5">
        <v>0.5</v>
      </c>
      <c r="H1473" s="6">
        <v>0</v>
      </c>
      <c r="I1473" s="7">
        <f t="shared" si="110"/>
        <v>7500</v>
      </c>
      <c r="J1473" s="7">
        <f t="shared" si="111"/>
        <v>0</v>
      </c>
      <c r="K1473" s="7">
        <f t="shared" si="112"/>
        <v>7500</v>
      </c>
      <c r="L1473" s="4">
        <v>59000</v>
      </c>
      <c r="M1473" s="7">
        <f t="shared" si="113"/>
        <v>66500</v>
      </c>
      <c r="N1473" s="2" t="s">
        <v>59</v>
      </c>
      <c r="O1473" t="s">
        <v>70</v>
      </c>
      <c r="P1473" s="2" t="s">
        <v>2368</v>
      </c>
      <c r="Q1473" s="2">
        <v>4</v>
      </c>
      <c r="R1473" s="2" t="s">
        <v>24</v>
      </c>
      <c r="S1473" t="str">
        <f t="shared" si="114"/>
        <v>Wed</v>
      </c>
      <c r="T1473" t="str">
        <f>VLOOKUP(A1473,Status!$A$2:$B$1867,2,FALSE)</f>
        <v>Returned</v>
      </c>
    </row>
    <row r="1474" spans="1:20" x14ac:dyDescent="0.3">
      <c r="A1474" s="2" t="s">
        <v>1838</v>
      </c>
      <c r="B1474" s="3">
        <v>45945.680902777778</v>
      </c>
      <c r="C1474" s="2" t="s">
        <v>80</v>
      </c>
      <c r="D1474" s="2" t="s">
        <v>75</v>
      </c>
      <c r="E1474" s="2" t="s">
        <v>50</v>
      </c>
      <c r="F1474" s="4">
        <v>26000</v>
      </c>
      <c r="G1474" s="5">
        <v>0.2</v>
      </c>
      <c r="H1474" s="6">
        <v>0</v>
      </c>
      <c r="I1474" s="7">
        <f t="shared" si="110"/>
        <v>5200</v>
      </c>
      <c r="J1474" s="7">
        <f t="shared" si="111"/>
        <v>0</v>
      </c>
      <c r="K1474" s="7">
        <f t="shared" si="112"/>
        <v>5200</v>
      </c>
      <c r="L1474" s="4">
        <v>74000</v>
      </c>
      <c r="M1474" s="7">
        <f t="shared" si="113"/>
        <v>79200</v>
      </c>
      <c r="N1474" s="2" t="s">
        <v>29</v>
      </c>
      <c r="O1474" t="s">
        <v>70</v>
      </c>
      <c r="P1474" s="2" t="s">
        <v>2371</v>
      </c>
      <c r="Q1474" s="2">
        <v>2</v>
      </c>
      <c r="R1474" s="2" t="s">
        <v>24</v>
      </c>
      <c r="S1474" t="str">
        <f t="shared" si="114"/>
        <v>Wed</v>
      </c>
      <c r="T1474" t="str">
        <f>VLOOKUP(A1474,Status!$A$2:$B$1867,2,FALSE)</f>
        <v>Returned</v>
      </c>
    </row>
    <row r="1475" spans="1:20" x14ac:dyDescent="0.3">
      <c r="A1475" s="2" t="s">
        <v>1839</v>
      </c>
      <c r="B1475" s="3">
        <v>45946.295185185183</v>
      </c>
      <c r="C1475" s="2" t="s">
        <v>1840</v>
      </c>
      <c r="D1475" s="2" t="s">
        <v>230</v>
      </c>
      <c r="E1475" s="2" t="s">
        <v>50</v>
      </c>
      <c r="F1475" s="4">
        <v>26000</v>
      </c>
      <c r="G1475" s="5">
        <v>1.8</v>
      </c>
      <c r="H1475" s="6">
        <v>0</v>
      </c>
      <c r="I1475" s="7">
        <f t="shared" si="110"/>
        <v>46800</v>
      </c>
      <c r="J1475" s="7">
        <f t="shared" si="111"/>
        <v>0</v>
      </c>
      <c r="K1475" s="7">
        <f t="shared" si="112"/>
        <v>46800</v>
      </c>
      <c r="L1475" s="4">
        <v>28000</v>
      </c>
      <c r="M1475" s="7">
        <f t="shared" si="113"/>
        <v>74800</v>
      </c>
      <c r="N1475" s="2" t="s">
        <v>59</v>
      </c>
      <c r="O1475" t="s">
        <v>23</v>
      </c>
      <c r="P1475" s="2" t="s">
        <v>2367</v>
      </c>
      <c r="Q1475" s="2">
        <v>5</v>
      </c>
      <c r="R1475" s="2" t="s">
        <v>24</v>
      </c>
      <c r="S1475" t="str">
        <f t="shared" si="114"/>
        <v>Thu</v>
      </c>
      <c r="T1475" t="str">
        <f>VLOOKUP(A1475,Status!$A$2:$B$1867,2,FALSE)</f>
        <v>Completed</v>
      </c>
    </row>
    <row r="1476" spans="1:20" x14ac:dyDescent="0.3">
      <c r="A1476" s="2" t="s">
        <v>1841</v>
      </c>
      <c r="B1476" s="3">
        <v>45946.743530092594</v>
      </c>
      <c r="C1476" s="2" t="s">
        <v>422</v>
      </c>
      <c r="D1476" s="2" t="s">
        <v>32</v>
      </c>
      <c r="E1476" s="2" t="s">
        <v>42</v>
      </c>
      <c r="F1476" s="4">
        <v>40000</v>
      </c>
      <c r="G1476" s="5">
        <v>1.1000000000000001</v>
      </c>
      <c r="H1476" s="6">
        <v>0</v>
      </c>
      <c r="I1476" s="7">
        <f t="shared" ref="I1476:I1539" si="115">F1476*G1476</f>
        <v>44000</v>
      </c>
      <c r="J1476" s="7">
        <f t="shared" ref="J1476:J1539" si="116">I1476*(H1476/100)</f>
        <v>0</v>
      </c>
      <c r="K1476" s="7">
        <f t="shared" ref="K1476:K1539" si="117">I1476-J1476</f>
        <v>44000</v>
      </c>
      <c r="L1476" s="4">
        <v>76000</v>
      </c>
      <c r="M1476" s="7">
        <f t="shared" ref="M1476:M1539" si="118">K1476+L1476</f>
        <v>120000</v>
      </c>
      <c r="N1476" s="2" t="s">
        <v>22</v>
      </c>
      <c r="O1476" t="s">
        <v>23</v>
      </c>
      <c r="P1476" s="2" t="s">
        <v>2369</v>
      </c>
      <c r="Q1476" s="2">
        <v>5</v>
      </c>
      <c r="R1476" s="2" t="s">
        <v>24</v>
      </c>
      <c r="S1476" t="str">
        <f t="shared" si="114"/>
        <v>Thu</v>
      </c>
      <c r="T1476" t="str">
        <f>VLOOKUP(A1476,Status!$A$2:$B$1867,2,FALSE)</f>
        <v>Completed</v>
      </c>
    </row>
    <row r="1477" spans="1:20" x14ac:dyDescent="0.3">
      <c r="A1477" s="2" t="s">
        <v>1841</v>
      </c>
      <c r="B1477" s="3">
        <v>45946.743530092594</v>
      </c>
      <c r="C1477" s="2" t="s">
        <v>422</v>
      </c>
      <c r="D1477" s="2" t="s">
        <v>32</v>
      </c>
      <c r="E1477" s="2" t="s">
        <v>76</v>
      </c>
      <c r="F1477" s="4">
        <v>45000</v>
      </c>
      <c r="G1477" s="5">
        <v>0.7</v>
      </c>
      <c r="H1477" s="6">
        <v>0</v>
      </c>
      <c r="I1477" s="7">
        <f t="shared" si="115"/>
        <v>31499.999999999996</v>
      </c>
      <c r="J1477" s="7">
        <f t="shared" si="116"/>
        <v>0</v>
      </c>
      <c r="K1477" s="7">
        <f t="shared" si="117"/>
        <v>31499.999999999996</v>
      </c>
      <c r="L1477" s="4">
        <v>0</v>
      </c>
      <c r="M1477" s="7">
        <f t="shared" si="118"/>
        <v>31499.999999999996</v>
      </c>
      <c r="N1477" s="2" t="s">
        <v>22</v>
      </c>
      <c r="O1477" t="s">
        <v>23</v>
      </c>
      <c r="P1477" s="2" t="s">
        <v>2369</v>
      </c>
      <c r="Q1477" s="2">
        <v>5</v>
      </c>
      <c r="R1477" s="2" t="s">
        <v>24</v>
      </c>
      <c r="S1477" t="str">
        <f t="shared" ref="S1477:S1540" si="119">TEXT(B1477,"DDD")</f>
        <v>Thu</v>
      </c>
      <c r="T1477" t="str">
        <f>VLOOKUP(A1477,Status!$A$2:$B$1867,2,FALSE)</f>
        <v>Completed</v>
      </c>
    </row>
    <row r="1478" spans="1:20" x14ac:dyDescent="0.3">
      <c r="A1478" s="2" t="s">
        <v>1842</v>
      </c>
      <c r="B1478" s="3">
        <v>45946.761041666658</v>
      </c>
      <c r="C1478" s="2" t="s">
        <v>818</v>
      </c>
      <c r="D1478" s="2" t="s">
        <v>20</v>
      </c>
      <c r="E1478" s="2" t="s">
        <v>81</v>
      </c>
      <c r="F1478" s="4">
        <v>15000</v>
      </c>
      <c r="G1478" s="5">
        <v>0.3</v>
      </c>
      <c r="H1478" s="6">
        <v>0</v>
      </c>
      <c r="I1478" s="7">
        <f t="shared" si="115"/>
        <v>4500</v>
      </c>
      <c r="J1478" s="7">
        <f t="shared" si="116"/>
        <v>0</v>
      </c>
      <c r="K1478" s="7">
        <f t="shared" si="117"/>
        <v>4500</v>
      </c>
      <c r="L1478" s="4">
        <v>15000</v>
      </c>
      <c r="M1478" s="7">
        <f t="shared" si="118"/>
        <v>19500</v>
      </c>
      <c r="N1478" s="2" t="s">
        <v>34</v>
      </c>
      <c r="O1478" t="s">
        <v>23</v>
      </c>
      <c r="P1478" s="2" t="s">
        <v>2368</v>
      </c>
      <c r="Q1478" s="2">
        <v>3</v>
      </c>
      <c r="R1478" s="2" t="s">
        <v>24</v>
      </c>
      <c r="S1478" t="str">
        <f t="shared" si="119"/>
        <v>Thu</v>
      </c>
      <c r="T1478" t="str">
        <f>VLOOKUP(A1478,Status!$A$2:$B$1867,2,FALSE)</f>
        <v>Completed</v>
      </c>
    </row>
    <row r="1479" spans="1:20" x14ac:dyDescent="0.3">
      <c r="A1479" s="2" t="s">
        <v>1843</v>
      </c>
      <c r="B1479" s="3">
        <v>45946.875219907408</v>
      </c>
      <c r="C1479" s="2" t="s">
        <v>446</v>
      </c>
      <c r="D1479" s="2" t="s">
        <v>32</v>
      </c>
      <c r="E1479" s="2" t="s">
        <v>33</v>
      </c>
      <c r="F1479" s="4">
        <v>20000</v>
      </c>
      <c r="G1479" s="5">
        <v>1.6</v>
      </c>
      <c r="H1479" s="6">
        <v>0</v>
      </c>
      <c r="I1479" s="7">
        <f t="shared" si="115"/>
        <v>32000</v>
      </c>
      <c r="J1479" s="7">
        <f t="shared" si="116"/>
        <v>0</v>
      </c>
      <c r="K1479" s="7">
        <f t="shared" si="117"/>
        <v>32000</v>
      </c>
      <c r="L1479" s="4">
        <v>76000</v>
      </c>
      <c r="M1479" s="7">
        <f t="shared" si="118"/>
        <v>108000</v>
      </c>
      <c r="N1479" s="2" t="s">
        <v>29</v>
      </c>
      <c r="O1479" t="s">
        <v>23</v>
      </c>
      <c r="P1479" s="2" t="s">
        <v>2366</v>
      </c>
      <c r="Q1479" s="2">
        <v>5</v>
      </c>
      <c r="R1479" s="2" t="s">
        <v>24</v>
      </c>
      <c r="S1479" t="str">
        <f t="shared" si="119"/>
        <v>Thu</v>
      </c>
      <c r="T1479" t="str">
        <f>VLOOKUP(A1479,Status!$A$2:$B$1867,2,FALSE)</f>
        <v>Completed</v>
      </c>
    </row>
    <row r="1480" spans="1:20" x14ac:dyDescent="0.3">
      <c r="A1480" s="2" t="s">
        <v>1844</v>
      </c>
      <c r="B1480" s="3">
        <v>45947.52071759259</v>
      </c>
      <c r="C1480" s="2" t="s">
        <v>1121</v>
      </c>
      <c r="D1480" s="2" t="s">
        <v>115</v>
      </c>
      <c r="E1480" s="2" t="s">
        <v>46</v>
      </c>
      <c r="F1480" s="4">
        <v>10500</v>
      </c>
      <c r="G1480" s="5">
        <v>0.7</v>
      </c>
      <c r="H1480" s="6">
        <v>0</v>
      </c>
      <c r="I1480" s="7">
        <f t="shared" si="115"/>
        <v>7349.9999999999991</v>
      </c>
      <c r="J1480" s="7">
        <f t="shared" si="116"/>
        <v>0</v>
      </c>
      <c r="K1480" s="7">
        <f t="shared" si="117"/>
        <v>7349.9999999999991</v>
      </c>
      <c r="L1480" s="4">
        <v>78000</v>
      </c>
      <c r="M1480" s="7">
        <f t="shared" si="118"/>
        <v>85350</v>
      </c>
      <c r="N1480" s="2" t="s">
        <v>59</v>
      </c>
      <c r="O1480" t="s">
        <v>23</v>
      </c>
      <c r="P1480" s="2" t="s">
        <v>2371</v>
      </c>
      <c r="Q1480" s="2">
        <v>3</v>
      </c>
      <c r="R1480" s="2" t="s">
        <v>24</v>
      </c>
      <c r="S1480" t="str">
        <f t="shared" si="119"/>
        <v>Fri</v>
      </c>
      <c r="T1480" t="str">
        <f>VLOOKUP(A1480,Status!$A$2:$B$1867,2,FALSE)</f>
        <v>Completed</v>
      </c>
    </row>
    <row r="1481" spans="1:20" x14ac:dyDescent="0.3">
      <c r="A1481" s="2" t="s">
        <v>1845</v>
      </c>
      <c r="B1481" s="3">
        <v>45947.549837962957</v>
      </c>
      <c r="C1481" s="2" t="s">
        <v>368</v>
      </c>
      <c r="D1481" s="2" t="s">
        <v>174</v>
      </c>
      <c r="E1481" s="2" t="s">
        <v>162</v>
      </c>
      <c r="F1481" s="4">
        <v>115000</v>
      </c>
      <c r="G1481" s="5">
        <v>1.2</v>
      </c>
      <c r="H1481" s="6">
        <v>0</v>
      </c>
      <c r="I1481" s="7">
        <f t="shared" si="115"/>
        <v>138000</v>
      </c>
      <c r="J1481" s="7">
        <f t="shared" si="116"/>
        <v>0</v>
      </c>
      <c r="K1481" s="7">
        <f t="shared" si="117"/>
        <v>138000</v>
      </c>
      <c r="L1481" s="4">
        <v>48000</v>
      </c>
      <c r="M1481" s="7">
        <f t="shared" si="118"/>
        <v>186000</v>
      </c>
      <c r="N1481" s="2" t="s">
        <v>59</v>
      </c>
      <c r="O1481" t="s">
        <v>23</v>
      </c>
      <c r="P1481" s="2" t="s">
        <v>2366</v>
      </c>
      <c r="Q1481" s="2">
        <v>4</v>
      </c>
      <c r="R1481" s="2" t="s">
        <v>24</v>
      </c>
      <c r="S1481" t="str">
        <f t="shared" si="119"/>
        <v>Fri</v>
      </c>
      <c r="T1481" t="str">
        <f>VLOOKUP(A1481,Status!$A$2:$B$1867,2,FALSE)</f>
        <v>Completed</v>
      </c>
    </row>
    <row r="1482" spans="1:20" x14ac:dyDescent="0.3">
      <c r="A1482" s="2" t="s">
        <v>1846</v>
      </c>
      <c r="B1482" s="3">
        <v>45947.806296296287</v>
      </c>
      <c r="C1482" s="2" t="s">
        <v>1029</v>
      </c>
      <c r="D1482" s="2" t="s">
        <v>49</v>
      </c>
      <c r="E1482" s="2" t="s">
        <v>100</v>
      </c>
      <c r="F1482" s="4">
        <v>10000</v>
      </c>
      <c r="G1482" s="5">
        <v>0.4</v>
      </c>
      <c r="H1482" s="6">
        <v>0</v>
      </c>
      <c r="I1482" s="7">
        <f t="shared" si="115"/>
        <v>4000</v>
      </c>
      <c r="J1482" s="7">
        <f t="shared" si="116"/>
        <v>0</v>
      </c>
      <c r="K1482" s="7">
        <f t="shared" si="117"/>
        <v>4000</v>
      </c>
      <c r="L1482" s="4">
        <v>18000</v>
      </c>
      <c r="M1482" s="7">
        <f t="shared" si="118"/>
        <v>22000</v>
      </c>
      <c r="N1482" s="2" t="s">
        <v>34</v>
      </c>
      <c r="O1482" t="s">
        <v>23</v>
      </c>
      <c r="P1482" s="2" t="s">
        <v>2371</v>
      </c>
      <c r="Q1482" s="2">
        <v>3</v>
      </c>
      <c r="R1482" s="2" t="s">
        <v>24</v>
      </c>
      <c r="S1482" t="str">
        <f t="shared" si="119"/>
        <v>Fri</v>
      </c>
      <c r="T1482" t="str">
        <f>VLOOKUP(A1482,Status!$A$2:$B$1867,2,FALSE)</f>
        <v>Completed</v>
      </c>
    </row>
    <row r="1483" spans="1:20" x14ac:dyDescent="0.3">
      <c r="A1483" s="2" t="s">
        <v>1847</v>
      </c>
      <c r="B1483" s="3">
        <v>45949.613113425927</v>
      </c>
      <c r="C1483" s="2" t="s">
        <v>459</v>
      </c>
      <c r="D1483" s="2" t="s">
        <v>154</v>
      </c>
      <c r="E1483" s="2" t="s">
        <v>66</v>
      </c>
      <c r="F1483" s="4">
        <v>46000</v>
      </c>
      <c r="G1483" s="5">
        <v>0.2</v>
      </c>
      <c r="H1483" s="6">
        <v>0</v>
      </c>
      <c r="I1483" s="7">
        <f t="shared" si="115"/>
        <v>9200</v>
      </c>
      <c r="J1483" s="7">
        <f t="shared" si="116"/>
        <v>0</v>
      </c>
      <c r="K1483" s="7">
        <f t="shared" si="117"/>
        <v>9200</v>
      </c>
      <c r="L1483" s="4">
        <v>50000</v>
      </c>
      <c r="M1483" s="7">
        <f t="shared" si="118"/>
        <v>59200</v>
      </c>
      <c r="N1483" s="2" t="s">
        <v>22</v>
      </c>
      <c r="O1483" t="s">
        <v>23</v>
      </c>
      <c r="P1483" s="2" t="s">
        <v>2367</v>
      </c>
      <c r="Q1483" s="2">
        <v>4</v>
      </c>
      <c r="R1483" s="2" t="s">
        <v>24</v>
      </c>
      <c r="S1483" t="str">
        <f t="shared" si="119"/>
        <v>Sun</v>
      </c>
      <c r="T1483" t="str">
        <f>VLOOKUP(A1483,Status!$A$2:$B$1867,2,FALSE)</f>
        <v>Completed</v>
      </c>
    </row>
    <row r="1484" spans="1:20" x14ac:dyDescent="0.3">
      <c r="A1484" s="2" t="s">
        <v>1848</v>
      </c>
      <c r="B1484" s="3">
        <v>45950.506712962961</v>
      </c>
      <c r="C1484" s="2" t="s">
        <v>121</v>
      </c>
      <c r="D1484" s="2" t="s">
        <v>95</v>
      </c>
      <c r="E1484" s="2" t="s">
        <v>58</v>
      </c>
      <c r="F1484" s="4">
        <v>17500</v>
      </c>
      <c r="G1484" s="5">
        <v>2.9</v>
      </c>
      <c r="H1484" s="6">
        <v>0</v>
      </c>
      <c r="I1484" s="7">
        <f t="shared" si="115"/>
        <v>50750</v>
      </c>
      <c r="J1484" s="7">
        <f t="shared" si="116"/>
        <v>0</v>
      </c>
      <c r="K1484" s="7">
        <f t="shared" si="117"/>
        <v>50750</v>
      </c>
      <c r="L1484" s="4">
        <v>85000</v>
      </c>
      <c r="M1484" s="7">
        <f t="shared" si="118"/>
        <v>135750</v>
      </c>
      <c r="N1484" s="2" t="s">
        <v>29</v>
      </c>
      <c r="O1484" t="s">
        <v>70</v>
      </c>
      <c r="P1484" s="2" t="s">
        <v>2366</v>
      </c>
      <c r="Q1484" s="2">
        <v>5</v>
      </c>
      <c r="R1484" s="2" t="s">
        <v>35</v>
      </c>
      <c r="S1484" t="str">
        <f t="shared" si="119"/>
        <v>Mon</v>
      </c>
      <c r="T1484" t="str">
        <f>VLOOKUP(A1484,Status!$A$2:$B$1867,2,FALSE)</f>
        <v>Returned</v>
      </c>
    </row>
    <row r="1485" spans="1:20" x14ac:dyDescent="0.3">
      <c r="A1485" s="2" t="s">
        <v>1849</v>
      </c>
      <c r="B1485" s="3">
        <v>45950.676215277781</v>
      </c>
      <c r="C1485" s="2" t="s">
        <v>622</v>
      </c>
      <c r="D1485" s="2" t="s">
        <v>20</v>
      </c>
      <c r="E1485" s="2" t="s">
        <v>144</v>
      </c>
      <c r="F1485" s="4">
        <v>10000</v>
      </c>
      <c r="G1485" s="5">
        <v>0.4</v>
      </c>
      <c r="H1485" s="6">
        <v>0</v>
      </c>
      <c r="I1485" s="7">
        <f t="shared" si="115"/>
        <v>4000</v>
      </c>
      <c r="J1485" s="7">
        <f t="shared" si="116"/>
        <v>0</v>
      </c>
      <c r="K1485" s="7">
        <f t="shared" si="117"/>
        <v>4000</v>
      </c>
      <c r="L1485" s="4">
        <v>15000</v>
      </c>
      <c r="M1485" s="7">
        <f t="shared" si="118"/>
        <v>19000</v>
      </c>
      <c r="N1485" s="2" t="s">
        <v>22</v>
      </c>
      <c r="O1485" t="s">
        <v>23</v>
      </c>
      <c r="P1485" s="2" t="s">
        <v>2366</v>
      </c>
      <c r="Q1485" s="2">
        <v>2</v>
      </c>
      <c r="R1485" s="2" t="s">
        <v>35</v>
      </c>
      <c r="S1485" t="str">
        <f t="shared" si="119"/>
        <v>Mon</v>
      </c>
      <c r="T1485" t="str">
        <f>VLOOKUP(A1485,Status!$A$2:$B$1867,2,FALSE)</f>
        <v>Completed</v>
      </c>
    </row>
    <row r="1486" spans="1:20" x14ac:dyDescent="0.3">
      <c r="A1486" s="2" t="s">
        <v>1850</v>
      </c>
      <c r="B1486" s="3">
        <v>45950.723773148151</v>
      </c>
      <c r="C1486" s="2" t="s">
        <v>138</v>
      </c>
      <c r="D1486" s="2" t="s">
        <v>69</v>
      </c>
      <c r="E1486" s="2" t="s">
        <v>81</v>
      </c>
      <c r="F1486" s="4">
        <v>15000</v>
      </c>
      <c r="G1486" s="5">
        <v>1.1000000000000001</v>
      </c>
      <c r="H1486" s="6">
        <v>0</v>
      </c>
      <c r="I1486" s="7">
        <f t="shared" si="115"/>
        <v>16500</v>
      </c>
      <c r="J1486" s="7">
        <f t="shared" si="116"/>
        <v>0</v>
      </c>
      <c r="K1486" s="7">
        <f t="shared" si="117"/>
        <v>16500</v>
      </c>
      <c r="L1486" s="4">
        <v>87000</v>
      </c>
      <c r="M1486" s="7">
        <f t="shared" si="118"/>
        <v>103500</v>
      </c>
      <c r="N1486" s="2" t="s">
        <v>59</v>
      </c>
      <c r="O1486" t="s">
        <v>23</v>
      </c>
      <c r="P1486" s="2" t="s">
        <v>2367</v>
      </c>
      <c r="Q1486" s="2">
        <v>4</v>
      </c>
      <c r="R1486" s="2" t="s">
        <v>24</v>
      </c>
      <c r="S1486" t="str">
        <f t="shared" si="119"/>
        <v>Mon</v>
      </c>
      <c r="T1486" t="str">
        <f>VLOOKUP(A1486,Status!$A$2:$B$1867,2,FALSE)</f>
        <v>Completed</v>
      </c>
    </row>
    <row r="1487" spans="1:20" x14ac:dyDescent="0.3">
      <c r="A1487" s="2" t="s">
        <v>1851</v>
      </c>
      <c r="B1487" s="3">
        <v>45951.27207175926</v>
      </c>
      <c r="C1487" s="2" t="s">
        <v>1302</v>
      </c>
      <c r="D1487" s="2" t="s">
        <v>45</v>
      </c>
      <c r="E1487" s="2" t="s">
        <v>66</v>
      </c>
      <c r="F1487" s="4">
        <v>46000</v>
      </c>
      <c r="G1487" s="5">
        <v>0.5</v>
      </c>
      <c r="H1487" s="6">
        <v>0</v>
      </c>
      <c r="I1487" s="7">
        <f t="shared" si="115"/>
        <v>23000</v>
      </c>
      <c r="J1487" s="7">
        <f t="shared" si="116"/>
        <v>0</v>
      </c>
      <c r="K1487" s="7">
        <f t="shared" si="117"/>
        <v>23000</v>
      </c>
      <c r="L1487" s="4">
        <v>43000</v>
      </c>
      <c r="M1487" s="7">
        <f t="shared" si="118"/>
        <v>66000</v>
      </c>
      <c r="N1487" s="2" t="s">
        <v>29</v>
      </c>
      <c r="O1487" t="s">
        <v>23</v>
      </c>
      <c r="P1487" s="2" t="s">
        <v>2366</v>
      </c>
      <c r="Q1487" s="2">
        <v>3</v>
      </c>
      <c r="R1487" s="2" t="s">
        <v>24</v>
      </c>
      <c r="S1487" t="str">
        <f t="shared" si="119"/>
        <v>Tue</v>
      </c>
      <c r="T1487" t="str">
        <f>VLOOKUP(A1487,Status!$A$2:$B$1867,2,FALSE)</f>
        <v>Completed</v>
      </c>
    </row>
    <row r="1488" spans="1:20" x14ac:dyDescent="0.3">
      <c r="A1488" s="2" t="s">
        <v>1852</v>
      </c>
      <c r="B1488" s="3">
        <v>45951.652974537043</v>
      </c>
      <c r="C1488" s="2" t="s">
        <v>420</v>
      </c>
      <c r="D1488" s="2" t="s">
        <v>168</v>
      </c>
      <c r="E1488" s="2" t="s">
        <v>50</v>
      </c>
      <c r="F1488" s="4">
        <v>26000</v>
      </c>
      <c r="G1488" s="5">
        <v>1.4</v>
      </c>
      <c r="H1488" s="6">
        <v>0</v>
      </c>
      <c r="I1488" s="7">
        <f t="shared" si="115"/>
        <v>36400</v>
      </c>
      <c r="J1488" s="7">
        <f t="shared" si="116"/>
        <v>0</v>
      </c>
      <c r="K1488" s="7">
        <f t="shared" si="117"/>
        <v>36400</v>
      </c>
      <c r="L1488" s="4">
        <v>56000</v>
      </c>
      <c r="M1488" s="7">
        <f t="shared" si="118"/>
        <v>92400</v>
      </c>
      <c r="N1488" s="2" t="s">
        <v>22</v>
      </c>
      <c r="O1488" t="s">
        <v>23</v>
      </c>
      <c r="P1488" s="2" t="s">
        <v>2368</v>
      </c>
      <c r="Q1488" s="2">
        <v>3</v>
      </c>
      <c r="R1488" s="2" t="s">
        <v>35</v>
      </c>
      <c r="S1488" t="str">
        <f t="shared" si="119"/>
        <v>Tue</v>
      </c>
      <c r="T1488" t="str">
        <f>VLOOKUP(A1488,Status!$A$2:$B$1867,2,FALSE)</f>
        <v>Completed</v>
      </c>
    </row>
    <row r="1489" spans="1:20" x14ac:dyDescent="0.3">
      <c r="A1489" s="2" t="s">
        <v>1853</v>
      </c>
      <c r="B1489" s="3">
        <v>45952.431458333333</v>
      </c>
      <c r="C1489" s="2" t="s">
        <v>61</v>
      </c>
      <c r="D1489" s="2" t="s">
        <v>62</v>
      </c>
      <c r="E1489" s="2" t="s">
        <v>66</v>
      </c>
      <c r="F1489" s="4">
        <v>46000</v>
      </c>
      <c r="G1489" s="5">
        <v>0.6</v>
      </c>
      <c r="H1489" s="6">
        <v>0</v>
      </c>
      <c r="I1489" s="7">
        <f t="shared" si="115"/>
        <v>27600</v>
      </c>
      <c r="J1489" s="7">
        <f t="shared" si="116"/>
        <v>0</v>
      </c>
      <c r="K1489" s="7">
        <f t="shared" si="117"/>
        <v>27600</v>
      </c>
      <c r="L1489" s="4">
        <v>59000</v>
      </c>
      <c r="M1489" s="7">
        <f t="shared" si="118"/>
        <v>86600</v>
      </c>
      <c r="N1489" s="2" t="s">
        <v>22</v>
      </c>
      <c r="O1489" t="s">
        <v>23</v>
      </c>
      <c r="P1489" s="2" t="s">
        <v>2369</v>
      </c>
      <c r="Q1489" s="2">
        <v>4</v>
      </c>
      <c r="R1489" s="2" t="s">
        <v>35</v>
      </c>
      <c r="S1489" t="str">
        <f t="shared" si="119"/>
        <v>Wed</v>
      </c>
      <c r="T1489" t="str">
        <f>VLOOKUP(A1489,Status!$A$2:$B$1867,2,FALSE)</f>
        <v>Completed</v>
      </c>
    </row>
    <row r="1490" spans="1:20" x14ac:dyDescent="0.3">
      <c r="A1490" s="2" t="s">
        <v>1854</v>
      </c>
      <c r="B1490" s="3">
        <v>45953.543749999997</v>
      </c>
      <c r="C1490" s="2" t="s">
        <v>199</v>
      </c>
      <c r="D1490" s="2" t="s">
        <v>88</v>
      </c>
      <c r="E1490" s="2" t="s">
        <v>191</v>
      </c>
      <c r="F1490" s="4">
        <v>15500</v>
      </c>
      <c r="G1490" s="5">
        <v>0.5</v>
      </c>
      <c r="H1490" s="6">
        <v>0</v>
      </c>
      <c r="I1490" s="7">
        <f t="shared" si="115"/>
        <v>7750</v>
      </c>
      <c r="J1490" s="7">
        <f t="shared" si="116"/>
        <v>0</v>
      </c>
      <c r="K1490" s="7">
        <f t="shared" si="117"/>
        <v>7750</v>
      </c>
      <c r="L1490" s="4">
        <v>49000</v>
      </c>
      <c r="M1490" s="7">
        <f t="shared" si="118"/>
        <v>56750</v>
      </c>
      <c r="N1490" s="2" t="s">
        <v>59</v>
      </c>
      <c r="O1490" t="s">
        <v>23</v>
      </c>
      <c r="P1490" s="2" t="s">
        <v>2368</v>
      </c>
      <c r="Q1490" s="2">
        <v>1</v>
      </c>
      <c r="R1490" s="2" t="s">
        <v>24</v>
      </c>
      <c r="S1490" t="str">
        <f t="shared" si="119"/>
        <v>Thu</v>
      </c>
      <c r="T1490" t="str">
        <f>VLOOKUP(A1490,Status!$A$2:$B$1867,2,FALSE)</f>
        <v>Completed</v>
      </c>
    </row>
    <row r="1491" spans="1:20" x14ac:dyDescent="0.3">
      <c r="A1491" s="2" t="s">
        <v>1855</v>
      </c>
      <c r="B1491" s="3">
        <v>45954.397303240738</v>
      </c>
      <c r="C1491" s="2" t="s">
        <v>1026</v>
      </c>
      <c r="D1491" s="2" t="s">
        <v>62</v>
      </c>
      <c r="E1491" s="2" t="s">
        <v>36</v>
      </c>
      <c r="F1491" s="4">
        <v>13500</v>
      </c>
      <c r="G1491" s="5">
        <v>3.4</v>
      </c>
      <c r="H1491" s="6">
        <v>0</v>
      </c>
      <c r="I1491" s="7">
        <f t="shared" si="115"/>
        <v>45900</v>
      </c>
      <c r="J1491" s="7">
        <f t="shared" si="116"/>
        <v>0</v>
      </c>
      <c r="K1491" s="7">
        <f t="shared" si="117"/>
        <v>45900</v>
      </c>
      <c r="L1491" s="4">
        <v>59000</v>
      </c>
      <c r="M1491" s="7">
        <f t="shared" si="118"/>
        <v>104900</v>
      </c>
      <c r="N1491" s="2" t="s">
        <v>59</v>
      </c>
      <c r="O1491" t="s">
        <v>23</v>
      </c>
      <c r="P1491" s="2" t="s">
        <v>2367</v>
      </c>
      <c r="Q1491" s="2">
        <v>3</v>
      </c>
      <c r="R1491" s="2" t="s">
        <v>24</v>
      </c>
      <c r="S1491" t="str">
        <f t="shared" si="119"/>
        <v>Fri</v>
      </c>
      <c r="T1491" t="str">
        <f>VLOOKUP(A1491,Status!$A$2:$B$1867,2,FALSE)</f>
        <v>Completed</v>
      </c>
    </row>
    <row r="1492" spans="1:20" x14ac:dyDescent="0.3">
      <c r="A1492" s="2" t="s">
        <v>1856</v>
      </c>
      <c r="B1492" s="3">
        <v>45954.567407407398</v>
      </c>
      <c r="C1492" s="2" t="s">
        <v>1054</v>
      </c>
      <c r="D1492" s="2" t="s">
        <v>88</v>
      </c>
      <c r="E1492" s="2" t="s">
        <v>36</v>
      </c>
      <c r="F1492" s="4">
        <v>13500</v>
      </c>
      <c r="G1492" s="5">
        <v>1.5</v>
      </c>
      <c r="H1492" s="6">
        <v>0</v>
      </c>
      <c r="I1492" s="7">
        <f t="shared" si="115"/>
        <v>20250</v>
      </c>
      <c r="J1492" s="7">
        <f t="shared" si="116"/>
        <v>0</v>
      </c>
      <c r="K1492" s="7">
        <f t="shared" si="117"/>
        <v>20250</v>
      </c>
      <c r="L1492" s="4">
        <v>49000</v>
      </c>
      <c r="M1492" s="7">
        <f t="shared" si="118"/>
        <v>69250</v>
      </c>
      <c r="N1492" s="2" t="s">
        <v>59</v>
      </c>
      <c r="O1492" t="s">
        <v>23</v>
      </c>
      <c r="P1492" s="2" t="s">
        <v>2367</v>
      </c>
      <c r="Q1492" s="2">
        <v>3</v>
      </c>
      <c r="R1492" s="2" t="s">
        <v>24</v>
      </c>
      <c r="S1492" t="str">
        <f t="shared" si="119"/>
        <v>Fri</v>
      </c>
      <c r="T1492" t="str">
        <f>VLOOKUP(A1492,Status!$A$2:$B$1867,2,FALSE)</f>
        <v>Completed</v>
      </c>
    </row>
    <row r="1493" spans="1:20" x14ac:dyDescent="0.3">
      <c r="A1493" s="2" t="s">
        <v>1857</v>
      </c>
      <c r="B1493" s="3">
        <v>45955.164918981478</v>
      </c>
      <c r="C1493" s="2" t="s">
        <v>368</v>
      </c>
      <c r="D1493" s="2" t="s">
        <v>174</v>
      </c>
      <c r="E1493" s="2" t="s">
        <v>50</v>
      </c>
      <c r="F1493" s="4">
        <v>26000</v>
      </c>
      <c r="G1493" s="5">
        <v>1.7</v>
      </c>
      <c r="H1493" s="6">
        <v>5</v>
      </c>
      <c r="I1493" s="7">
        <f t="shared" si="115"/>
        <v>44200</v>
      </c>
      <c r="J1493" s="7">
        <f t="shared" si="116"/>
        <v>2210</v>
      </c>
      <c r="K1493" s="7">
        <f t="shared" si="117"/>
        <v>41990</v>
      </c>
      <c r="L1493" s="4">
        <v>48000</v>
      </c>
      <c r="M1493" s="7">
        <f t="shared" si="118"/>
        <v>89990</v>
      </c>
      <c r="N1493" s="2" t="s">
        <v>34</v>
      </c>
      <c r="O1493" t="s">
        <v>23</v>
      </c>
      <c r="P1493" s="2" t="s">
        <v>2368</v>
      </c>
      <c r="Q1493" s="2">
        <v>4</v>
      </c>
      <c r="R1493" s="2" t="s">
        <v>24</v>
      </c>
      <c r="S1493" t="str">
        <f t="shared" si="119"/>
        <v>Sat</v>
      </c>
      <c r="T1493" t="str">
        <f>VLOOKUP(A1493,Status!$A$2:$B$1867,2,FALSE)</f>
        <v>Completed</v>
      </c>
    </row>
    <row r="1494" spans="1:20" x14ac:dyDescent="0.3">
      <c r="A1494" s="2" t="s">
        <v>1858</v>
      </c>
      <c r="B1494" s="3">
        <v>45955.167303240742</v>
      </c>
      <c r="C1494" s="2" t="s">
        <v>199</v>
      </c>
      <c r="D1494" s="2" t="s">
        <v>88</v>
      </c>
      <c r="E1494" s="2" t="s">
        <v>54</v>
      </c>
      <c r="F1494" s="4">
        <v>14000</v>
      </c>
      <c r="G1494" s="5">
        <v>0.7</v>
      </c>
      <c r="H1494" s="6">
        <v>5</v>
      </c>
      <c r="I1494" s="7">
        <f t="shared" si="115"/>
        <v>9800</v>
      </c>
      <c r="J1494" s="7">
        <f t="shared" si="116"/>
        <v>490</v>
      </c>
      <c r="K1494" s="7">
        <f t="shared" si="117"/>
        <v>9310</v>
      </c>
      <c r="L1494" s="4">
        <v>49000</v>
      </c>
      <c r="M1494" s="7">
        <f t="shared" si="118"/>
        <v>58310</v>
      </c>
      <c r="N1494" s="2" t="s">
        <v>34</v>
      </c>
      <c r="O1494" t="s">
        <v>23</v>
      </c>
      <c r="P1494" s="2" t="s">
        <v>2371</v>
      </c>
      <c r="Q1494" s="2">
        <v>2</v>
      </c>
      <c r="R1494" s="2" t="s">
        <v>24</v>
      </c>
      <c r="S1494" t="str">
        <f t="shared" si="119"/>
        <v>Sat</v>
      </c>
      <c r="T1494" t="str">
        <f>VLOOKUP(A1494,Status!$A$2:$B$1867,2,FALSE)</f>
        <v>Completed</v>
      </c>
    </row>
    <row r="1495" spans="1:20" x14ac:dyDescent="0.3">
      <c r="A1495" s="2" t="s">
        <v>1858</v>
      </c>
      <c r="B1495" s="3">
        <v>45955.167303240742</v>
      </c>
      <c r="C1495" s="2" t="s">
        <v>199</v>
      </c>
      <c r="D1495" s="2" t="s">
        <v>88</v>
      </c>
      <c r="E1495" s="2" t="s">
        <v>42</v>
      </c>
      <c r="F1495" s="4">
        <v>40000</v>
      </c>
      <c r="G1495" s="5">
        <v>0.7</v>
      </c>
      <c r="H1495" s="6">
        <v>5</v>
      </c>
      <c r="I1495" s="7">
        <f t="shared" si="115"/>
        <v>28000</v>
      </c>
      <c r="J1495" s="7">
        <f t="shared" si="116"/>
        <v>1400</v>
      </c>
      <c r="K1495" s="7">
        <f t="shared" si="117"/>
        <v>26600</v>
      </c>
      <c r="L1495" s="4">
        <v>0</v>
      </c>
      <c r="M1495" s="7">
        <f t="shared" si="118"/>
        <v>26600</v>
      </c>
      <c r="N1495" s="2" t="s">
        <v>34</v>
      </c>
      <c r="O1495" t="s">
        <v>23</v>
      </c>
      <c r="P1495" s="2" t="s">
        <v>2371</v>
      </c>
      <c r="Q1495" s="2">
        <v>2</v>
      </c>
      <c r="R1495" s="2" t="s">
        <v>24</v>
      </c>
      <c r="S1495" t="str">
        <f t="shared" si="119"/>
        <v>Sat</v>
      </c>
      <c r="T1495" t="str">
        <f>VLOOKUP(A1495,Status!$A$2:$B$1867,2,FALSE)</f>
        <v>Completed</v>
      </c>
    </row>
    <row r="1496" spans="1:20" x14ac:dyDescent="0.3">
      <c r="A1496" s="2" t="s">
        <v>1859</v>
      </c>
      <c r="B1496" s="3">
        <v>45955.257800925923</v>
      </c>
      <c r="C1496" s="2" t="s">
        <v>592</v>
      </c>
      <c r="D1496" s="2" t="s">
        <v>112</v>
      </c>
      <c r="E1496" s="2" t="s">
        <v>58</v>
      </c>
      <c r="F1496" s="4">
        <v>17500</v>
      </c>
      <c r="G1496" s="5">
        <v>1.6</v>
      </c>
      <c r="H1496" s="6">
        <v>5</v>
      </c>
      <c r="I1496" s="7">
        <f t="shared" si="115"/>
        <v>28000</v>
      </c>
      <c r="J1496" s="7">
        <f t="shared" si="116"/>
        <v>1400</v>
      </c>
      <c r="K1496" s="7">
        <f t="shared" si="117"/>
        <v>26600</v>
      </c>
      <c r="L1496" s="4">
        <v>0</v>
      </c>
      <c r="M1496" s="7">
        <f t="shared" si="118"/>
        <v>26600</v>
      </c>
      <c r="N1496" s="2" t="s">
        <v>29</v>
      </c>
      <c r="O1496" t="s">
        <v>23</v>
      </c>
      <c r="P1496" s="2" t="s">
        <v>2368</v>
      </c>
      <c r="Q1496" s="2">
        <v>3</v>
      </c>
      <c r="R1496" s="2" t="s">
        <v>24</v>
      </c>
      <c r="S1496" t="str">
        <f t="shared" si="119"/>
        <v>Sat</v>
      </c>
      <c r="T1496" t="str">
        <f>VLOOKUP(A1496,Status!$A$2:$B$1867,2,FALSE)</f>
        <v>Completed</v>
      </c>
    </row>
    <row r="1497" spans="1:20" x14ac:dyDescent="0.3">
      <c r="A1497" s="2" t="s">
        <v>1860</v>
      </c>
      <c r="B1497" s="3">
        <v>45955.288298611107</v>
      </c>
      <c r="C1497" s="2" t="s">
        <v>182</v>
      </c>
      <c r="D1497" s="2" t="s">
        <v>99</v>
      </c>
      <c r="E1497" s="2" t="s">
        <v>96</v>
      </c>
      <c r="F1497" s="4">
        <v>9500</v>
      </c>
      <c r="G1497" s="5">
        <v>0.6</v>
      </c>
      <c r="H1497" s="6">
        <v>5</v>
      </c>
      <c r="I1497" s="7">
        <f t="shared" si="115"/>
        <v>5700</v>
      </c>
      <c r="J1497" s="7">
        <f t="shared" si="116"/>
        <v>285</v>
      </c>
      <c r="K1497" s="7">
        <f t="shared" si="117"/>
        <v>5415</v>
      </c>
      <c r="L1497" s="4">
        <v>97000</v>
      </c>
      <c r="M1497" s="7">
        <f t="shared" si="118"/>
        <v>102415</v>
      </c>
      <c r="N1497" s="2" t="s">
        <v>59</v>
      </c>
      <c r="O1497" t="s">
        <v>23</v>
      </c>
      <c r="P1497" s="2" t="s">
        <v>2367</v>
      </c>
      <c r="Q1497" s="2">
        <v>3</v>
      </c>
      <c r="R1497" s="2" t="s">
        <v>24</v>
      </c>
      <c r="S1497" t="str">
        <f t="shared" si="119"/>
        <v>Sat</v>
      </c>
      <c r="T1497" t="str">
        <f>VLOOKUP(A1497,Status!$A$2:$B$1867,2,FALSE)</f>
        <v>Completed</v>
      </c>
    </row>
    <row r="1498" spans="1:20" x14ac:dyDescent="0.3">
      <c r="A1498" s="2" t="s">
        <v>1861</v>
      </c>
      <c r="B1498" s="3">
        <v>45955.36042824074</v>
      </c>
      <c r="C1498" s="2" t="s">
        <v>252</v>
      </c>
      <c r="D1498" s="2" t="s">
        <v>253</v>
      </c>
      <c r="E1498" s="2" t="s">
        <v>76</v>
      </c>
      <c r="F1498" s="4">
        <v>45000</v>
      </c>
      <c r="G1498" s="5">
        <v>0.3</v>
      </c>
      <c r="H1498" s="6">
        <v>5</v>
      </c>
      <c r="I1498" s="7">
        <f t="shared" si="115"/>
        <v>13500</v>
      </c>
      <c r="J1498" s="7">
        <f t="shared" si="116"/>
        <v>675</v>
      </c>
      <c r="K1498" s="7">
        <f t="shared" si="117"/>
        <v>12825</v>
      </c>
      <c r="L1498" s="4">
        <v>18000</v>
      </c>
      <c r="M1498" s="7">
        <f t="shared" si="118"/>
        <v>30825</v>
      </c>
      <c r="N1498" s="2" t="s">
        <v>29</v>
      </c>
      <c r="O1498" t="s">
        <v>23</v>
      </c>
      <c r="P1498" s="2" t="s">
        <v>2367</v>
      </c>
      <c r="Q1498" s="2">
        <v>4</v>
      </c>
      <c r="R1498" s="2" t="s">
        <v>24</v>
      </c>
      <c r="S1498" t="str">
        <f t="shared" si="119"/>
        <v>Sat</v>
      </c>
      <c r="T1498" t="str">
        <f>VLOOKUP(A1498,Status!$A$2:$B$1867,2,FALSE)</f>
        <v>Completed</v>
      </c>
    </row>
    <row r="1499" spans="1:20" x14ac:dyDescent="0.3">
      <c r="A1499" s="2" t="s">
        <v>1862</v>
      </c>
      <c r="B1499" s="3">
        <v>45955.377372685187</v>
      </c>
      <c r="C1499" s="2" t="s">
        <v>105</v>
      </c>
      <c r="D1499" s="2" t="s">
        <v>106</v>
      </c>
      <c r="E1499" s="2" t="s">
        <v>76</v>
      </c>
      <c r="F1499" s="4">
        <v>45000</v>
      </c>
      <c r="G1499" s="5">
        <v>1.3</v>
      </c>
      <c r="H1499" s="6">
        <v>5</v>
      </c>
      <c r="I1499" s="7">
        <f t="shared" si="115"/>
        <v>58500</v>
      </c>
      <c r="J1499" s="7">
        <f t="shared" si="116"/>
        <v>2925</v>
      </c>
      <c r="K1499" s="7">
        <f t="shared" si="117"/>
        <v>55575</v>
      </c>
      <c r="L1499" s="4">
        <v>18000</v>
      </c>
      <c r="M1499" s="7">
        <f t="shared" si="118"/>
        <v>73575</v>
      </c>
      <c r="N1499" s="2" t="s">
        <v>34</v>
      </c>
      <c r="O1499" t="s">
        <v>70</v>
      </c>
      <c r="P1499" s="2" t="s">
        <v>2371</v>
      </c>
      <c r="Q1499" s="2">
        <v>3</v>
      </c>
      <c r="R1499" s="2" t="s">
        <v>24</v>
      </c>
      <c r="S1499" t="str">
        <f t="shared" si="119"/>
        <v>Sat</v>
      </c>
      <c r="T1499" t="str">
        <f>VLOOKUP(A1499,Status!$A$2:$B$1867,2,FALSE)</f>
        <v>Returned</v>
      </c>
    </row>
    <row r="1500" spans="1:20" x14ac:dyDescent="0.3">
      <c r="A1500" s="2" t="s">
        <v>1863</v>
      </c>
      <c r="B1500" s="3">
        <v>45955.413518518522</v>
      </c>
      <c r="C1500" s="2" t="s">
        <v>488</v>
      </c>
      <c r="D1500" s="2" t="s">
        <v>165</v>
      </c>
      <c r="E1500" s="2" t="s">
        <v>81</v>
      </c>
      <c r="F1500" s="4">
        <v>15000</v>
      </c>
      <c r="G1500" s="5">
        <v>2</v>
      </c>
      <c r="H1500" s="6">
        <v>5</v>
      </c>
      <c r="I1500" s="7">
        <f t="shared" si="115"/>
        <v>30000</v>
      </c>
      <c r="J1500" s="7">
        <f t="shared" si="116"/>
        <v>1500</v>
      </c>
      <c r="K1500" s="7">
        <f t="shared" si="117"/>
        <v>28500</v>
      </c>
      <c r="L1500" s="4">
        <v>49000</v>
      </c>
      <c r="M1500" s="7">
        <f t="shared" si="118"/>
        <v>77500</v>
      </c>
      <c r="N1500" s="2" t="s">
        <v>29</v>
      </c>
      <c r="O1500" t="s">
        <v>23</v>
      </c>
      <c r="P1500" s="2" t="s">
        <v>2366</v>
      </c>
      <c r="Q1500" s="2">
        <v>4</v>
      </c>
      <c r="R1500" s="2" t="s">
        <v>35</v>
      </c>
      <c r="S1500" t="str">
        <f t="shared" si="119"/>
        <v>Sat</v>
      </c>
      <c r="T1500" t="str">
        <f>VLOOKUP(A1500,Status!$A$2:$B$1867,2,FALSE)</f>
        <v>Completed</v>
      </c>
    </row>
    <row r="1501" spans="1:20" x14ac:dyDescent="0.3">
      <c r="A1501" s="2" t="s">
        <v>1864</v>
      </c>
      <c r="B1501" s="3">
        <v>45955.445520833331</v>
      </c>
      <c r="C1501" s="2" t="s">
        <v>851</v>
      </c>
      <c r="D1501" s="2" t="s">
        <v>41</v>
      </c>
      <c r="E1501" s="2" t="s">
        <v>46</v>
      </c>
      <c r="F1501" s="4">
        <v>10500</v>
      </c>
      <c r="G1501" s="5">
        <v>1.2</v>
      </c>
      <c r="H1501" s="6">
        <v>5</v>
      </c>
      <c r="I1501" s="7">
        <f t="shared" si="115"/>
        <v>12600</v>
      </c>
      <c r="J1501" s="7">
        <f t="shared" si="116"/>
        <v>630</v>
      </c>
      <c r="K1501" s="7">
        <f t="shared" si="117"/>
        <v>11970</v>
      </c>
      <c r="L1501" s="4">
        <v>93000</v>
      </c>
      <c r="M1501" s="7">
        <f t="shared" si="118"/>
        <v>104970</v>
      </c>
      <c r="N1501" s="2" t="s">
        <v>22</v>
      </c>
      <c r="O1501" t="s">
        <v>23</v>
      </c>
      <c r="P1501" s="2" t="s">
        <v>2368</v>
      </c>
      <c r="Q1501" s="2">
        <v>5</v>
      </c>
      <c r="R1501" s="2" t="s">
        <v>35</v>
      </c>
      <c r="S1501" t="str">
        <f t="shared" si="119"/>
        <v>Sat</v>
      </c>
      <c r="T1501" t="str">
        <f>VLOOKUP(A1501,Status!$A$2:$B$1867,2,FALSE)</f>
        <v>Completed</v>
      </c>
    </row>
    <row r="1502" spans="1:20" x14ac:dyDescent="0.3">
      <c r="A1502" s="2" t="s">
        <v>1865</v>
      </c>
      <c r="B1502" s="3">
        <v>45955.449444444443</v>
      </c>
      <c r="C1502" s="2" t="s">
        <v>123</v>
      </c>
      <c r="D1502" s="2" t="s">
        <v>124</v>
      </c>
      <c r="E1502" s="2" t="s">
        <v>100</v>
      </c>
      <c r="F1502" s="4">
        <v>10000</v>
      </c>
      <c r="G1502" s="5">
        <v>0.5</v>
      </c>
      <c r="H1502" s="6">
        <v>5</v>
      </c>
      <c r="I1502" s="7">
        <f t="shared" si="115"/>
        <v>5000</v>
      </c>
      <c r="J1502" s="7">
        <f t="shared" si="116"/>
        <v>250</v>
      </c>
      <c r="K1502" s="7">
        <f t="shared" si="117"/>
        <v>4750</v>
      </c>
      <c r="L1502" s="4">
        <v>59000</v>
      </c>
      <c r="M1502" s="7">
        <f t="shared" si="118"/>
        <v>63750</v>
      </c>
      <c r="N1502" s="2" t="s">
        <v>29</v>
      </c>
      <c r="O1502" t="s">
        <v>116</v>
      </c>
      <c r="P1502" s="2" t="s">
        <v>2368</v>
      </c>
      <c r="Q1502" s="2">
        <v>2</v>
      </c>
      <c r="R1502" s="2" t="s">
        <v>24</v>
      </c>
      <c r="S1502" t="str">
        <f t="shared" si="119"/>
        <v>Sat</v>
      </c>
      <c r="T1502" t="str">
        <f>VLOOKUP(A1502,Status!$A$2:$B$1867,2,FALSE)</f>
        <v>Cancelled</v>
      </c>
    </row>
    <row r="1503" spans="1:20" x14ac:dyDescent="0.3">
      <c r="A1503" s="2" t="s">
        <v>1866</v>
      </c>
      <c r="B1503" s="3">
        <v>45955.487604166658</v>
      </c>
      <c r="C1503" s="2" t="s">
        <v>312</v>
      </c>
      <c r="D1503" s="2" t="s">
        <v>75</v>
      </c>
      <c r="E1503" s="2" t="s">
        <v>81</v>
      </c>
      <c r="F1503" s="4">
        <v>15000</v>
      </c>
      <c r="G1503" s="5">
        <v>1.5</v>
      </c>
      <c r="H1503" s="6">
        <v>5</v>
      </c>
      <c r="I1503" s="7">
        <f t="shared" si="115"/>
        <v>22500</v>
      </c>
      <c r="J1503" s="7">
        <f t="shared" si="116"/>
        <v>1125</v>
      </c>
      <c r="K1503" s="7">
        <f t="shared" si="117"/>
        <v>21375</v>
      </c>
      <c r="L1503" s="4">
        <v>74000</v>
      </c>
      <c r="M1503" s="7">
        <f t="shared" si="118"/>
        <v>95375</v>
      </c>
      <c r="N1503" s="2" t="s">
        <v>59</v>
      </c>
      <c r="O1503" t="s">
        <v>23</v>
      </c>
      <c r="P1503" s="2" t="s">
        <v>2366</v>
      </c>
      <c r="Q1503" s="2">
        <v>3</v>
      </c>
      <c r="R1503" s="2" t="s">
        <v>24</v>
      </c>
      <c r="S1503" t="str">
        <f t="shared" si="119"/>
        <v>Sat</v>
      </c>
      <c r="T1503" t="str">
        <f>VLOOKUP(A1503,Status!$A$2:$B$1867,2,FALSE)</f>
        <v>Completed</v>
      </c>
    </row>
    <row r="1504" spans="1:20" x14ac:dyDescent="0.3">
      <c r="A1504" s="2" t="s">
        <v>1867</v>
      </c>
      <c r="B1504" s="3">
        <v>45955.539861111109</v>
      </c>
      <c r="C1504" s="2" t="s">
        <v>672</v>
      </c>
      <c r="D1504" s="2" t="s">
        <v>253</v>
      </c>
      <c r="E1504" s="2" t="s">
        <v>46</v>
      </c>
      <c r="F1504" s="4">
        <v>10500</v>
      </c>
      <c r="G1504" s="5">
        <v>1.2</v>
      </c>
      <c r="H1504" s="6">
        <v>5</v>
      </c>
      <c r="I1504" s="7">
        <f t="shared" si="115"/>
        <v>12600</v>
      </c>
      <c r="J1504" s="7">
        <f t="shared" si="116"/>
        <v>630</v>
      </c>
      <c r="K1504" s="7">
        <f t="shared" si="117"/>
        <v>11970</v>
      </c>
      <c r="L1504" s="4">
        <v>18000</v>
      </c>
      <c r="M1504" s="7">
        <f t="shared" si="118"/>
        <v>29970</v>
      </c>
      <c r="N1504" s="2" t="s">
        <v>34</v>
      </c>
      <c r="O1504" t="s">
        <v>23</v>
      </c>
      <c r="P1504" s="2" t="s">
        <v>2366</v>
      </c>
      <c r="Q1504" s="2">
        <v>1</v>
      </c>
      <c r="R1504" s="2" t="s">
        <v>24</v>
      </c>
      <c r="S1504" t="str">
        <f t="shared" si="119"/>
        <v>Sat</v>
      </c>
      <c r="T1504" t="str">
        <f>VLOOKUP(A1504,Status!$A$2:$B$1867,2,FALSE)</f>
        <v>Completed</v>
      </c>
    </row>
    <row r="1505" spans="1:20" x14ac:dyDescent="0.3">
      <c r="A1505" s="2" t="s">
        <v>1868</v>
      </c>
      <c r="B1505" s="3">
        <v>45955.580231481479</v>
      </c>
      <c r="C1505" s="2" t="s">
        <v>584</v>
      </c>
      <c r="D1505" s="2" t="s">
        <v>186</v>
      </c>
      <c r="E1505" s="2" t="s">
        <v>58</v>
      </c>
      <c r="F1505" s="4">
        <v>17500</v>
      </c>
      <c r="G1505" s="5">
        <v>1.8</v>
      </c>
      <c r="H1505" s="6">
        <v>5</v>
      </c>
      <c r="I1505" s="7">
        <f t="shared" si="115"/>
        <v>31500</v>
      </c>
      <c r="J1505" s="7">
        <f t="shared" si="116"/>
        <v>1575</v>
      </c>
      <c r="K1505" s="7">
        <f t="shared" si="117"/>
        <v>29925</v>
      </c>
      <c r="L1505" s="4">
        <v>87000</v>
      </c>
      <c r="M1505" s="7">
        <f t="shared" si="118"/>
        <v>116925</v>
      </c>
      <c r="N1505" s="2" t="s">
        <v>22</v>
      </c>
      <c r="O1505" t="s">
        <v>23</v>
      </c>
      <c r="P1505" s="2" t="s">
        <v>2367</v>
      </c>
      <c r="Q1505" s="2">
        <v>2</v>
      </c>
      <c r="R1505" s="2" t="s">
        <v>24</v>
      </c>
      <c r="S1505" t="str">
        <f t="shared" si="119"/>
        <v>Sat</v>
      </c>
      <c r="T1505" t="str">
        <f>VLOOKUP(A1505,Status!$A$2:$B$1867,2,FALSE)</f>
        <v>Completed</v>
      </c>
    </row>
    <row r="1506" spans="1:20" x14ac:dyDescent="0.3">
      <c r="A1506" s="2" t="s">
        <v>1869</v>
      </c>
      <c r="B1506" s="3">
        <v>45955.583611111113</v>
      </c>
      <c r="C1506" s="2" t="s">
        <v>584</v>
      </c>
      <c r="D1506" s="2" t="s">
        <v>186</v>
      </c>
      <c r="E1506" s="2" t="s">
        <v>50</v>
      </c>
      <c r="F1506" s="4">
        <v>26000</v>
      </c>
      <c r="G1506" s="5">
        <v>1.4</v>
      </c>
      <c r="H1506" s="6">
        <v>5</v>
      </c>
      <c r="I1506" s="7">
        <f t="shared" si="115"/>
        <v>36400</v>
      </c>
      <c r="J1506" s="7">
        <f t="shared" si="116"/>
        <v>1820</v>
      </c>
      <c r="K1506" s="7">
        <f t="shared" si="117"/>
        <v>34580</v>
      </c>
      <c r="L1506" s="4">
        <v>87000</v>
      </c>
      <c r="M1506" s="7">
        <f t="shared" si="118"/>
        <v>121580</v>
      </c>
      <c r="N1506" s="2" t="s">
        <v>59</v>
      </c>
      <c r="O1506" t="s">
        <v>23</v>
      </c>
      <c r="P1506" s="2" t="s">
        <v>2366</v>
      </c>
      <c r="Q1506" s="2">
        <v>3</v>
      </c>
      <c r="R1506" s="2" t="s">
        <v>24</v>
      </c>
      <c r="S1506" t="str">
        <f t="shared" si="119"/>
        <v>Sat</v>
      </c>
      <c r="T1506" t="str">
        <f>VLOOKUP(A1506,Status!$A$2:$B$1867,2,FALSE)</f>
        <v>Completed</v>
      </c>
    </row>
    <row r="1507" spans="1:20" x14ac:dyDescent="0.3">
      <c r="A1507" s="2" t="s">
        <v>1870</v>
      </c>
      <c r="B1507" s="3">
        <v>45955.601365740738</v>
      </c>
      <c r="C1507" s="2" t="s">
        <v>1427</v>
      </c>
      <c r="D1507" s="2" t="s">
        <v>112</v>
      </c>
      <c r="E1507" s="2" t="s">
        <v>96</v>
      </c>
      <c r="F1507" s="4">
        <v>9500</v>
      </c>
      <c r="G1507" s="5">
        <v>1.7</v>
      </c>
      <c r="H1507" s="6">
        <v>5</v>
      </c>
      <c r="I1507" s="7">
        <f t="shared" si="115"/>
        <v>16150</v>
      </c>
      <c r="J1507" s="7">
        <f t="shared" si="116"/>
        <v>807.5</v>
      </c>
      <c r="K1507" s="7">
        <f t="shared" si="117"/>
        <v>15342.5</v>
      </c>
      <c r="L1507" s="4">
        <v>0</v>
      </c>
      <c r="M1507" s="7">
        <f t="shared" si="118"/>
        <v>15342.5</v>
      </c>
      <c r="N1507" s="2" t="s">
        <v>29</v>
      </c>
      <c r="O1507" t="s">
        <v>23</v>
      </c>
      <c r="P1507" s="2" t="s">
        <v>2368</v>
      </c>
      <c r="Q1507" s="2">
        <v>2</v>
      </c>
      <c r="R1507" s="2" t="s">
        <v>24</v>
      </c>
      <c r="S1507" t="str">
        <f t="shared" si="119"/>
        <v>Sat</v>
      </c>
      <c r="T1507" t="str">
        <f>VLOOKUP(A1507,Status!$A$2:$B$1867,2,FALSE)</f>
        <v>Completed</v>
      </c>
    </row>
    <row r="1508" spans="1:20" x14ac:dyDescent="0.3">
      <c r="A1508" s="2" t="s">
        <v>1871</v>
      </c>
      <c r="B1508" s="3">
        <v>45955.603645833333</v>
      </c>
      <c r="C1508" s="2" t="s">
        <v>464</v>
      </c>
      <c r="D1508" s="2" t="s">
        <v>115</v>
      </c>
      <c r="E1508" s="2" t="s">
        <v>46</v>
      </c>
      <c r="F1508" s="4">
        <v>10500</v>
      </c>
      <c r="G1508" s="5">
        <v>1.9</v>
      </c>
      <c r="H1508" s="6">
        <v>5</v>
      </c>
      <c r="I1508" s="7">
        <f t="shared" si="115"/>
        <v>19950</v>
      </c>
      <c r="J1508" s="7">
        <f t="shared" si="116"/>
        <v>997.5</v>
      </c>
      <c r="K1508" s="7">
        <f t="shared" si="117"/>
        <v>18952.5</v>
      </c>
      <c r="L1508" s="4">
        <v>78000</v>
      </c>
      <c r="M1508" s="7">
        <f t="shared" si="118"/>
        <v>96952.5</v>
      </c>
      <c r="N1508" s="2" t="s">
        <v>22</v>
      </c>
      <c r="O1508" t="s">
        <v>23</v>
      </c>
      <c r="P1508" s="2" t="s">
        <v>2367</v>
      </c>
      <c r="Q1508" s="2">
        <v>1</v>
      </c>
      <c r="R1508" s="2" t="s">
        <v>24</v>
      </c>
      <c r="S1508" t="str">
        <f t="shared" si="119"/>
        <v>Sat</v>
      </c>
      <c r="T1508" t="str">
        <f>VLOOKUP(A1508,Status!$A$2:$B$1867,2,FALSE)</f>
        <v>Completed</v>
      </c>
    </row>
    <row r="1509" spans="1:20" x14ac:dyDescent="0.3">
      <c r="A1509" s="2" t="s">
        <v>1872</v>
      </c>
      <c r="B1509" s="3">
        <v>45955.608946759261</v>
      </c>
      <c r="C1509" s="2" t="s">
        <v>679</v>
      </c>
      <c r="D1509" s="2" t="s">
        <v>85</v>
      </c>
      <c r="E1509" s="2" t="s">
        <v>42</v>
      </c>
      <c r="F1509" s="4">
        <v>40000</v>
      </c>
      <c r="G1509" s="5">
        <v>1</v>
      </c>
      <c r="H1509" s="6">
        <v>5</v>
      </c>
      <c r="I1509" s="7">
        <f t="shared" si="115"/>
        <v>40000</v>
      </c>
      <c r="J1509" s="7">
        <f t="shared" si="116"/>
        <v>2000</v>
      </c>
      <c r="K1509" s="7">
        <f t="shared" si="117"/>
        <v>38000</v>
      </c>
      <c r="L1509" s="4">
        <v>30000</v>
      </c>
      <c r="M1509" s="7">
        <f t="shared" si="118"/>
        <v>68000</v>
      </c>
      <c r="N1509" s="2" t="s">
        <v>29</v>
      </c>
      <c r="O1509" t="s">
        <v>23</v>
      </c>
      <c r="P1509" s="2" t="s">
        <v>2368</v>
      </c>
      <c r="Q1509" s="2">
        <v>1</v>
      </c>
      <c r="R1509" s="2" t="s">
        <v>24</v>
      </c>
      <c r="S1509" t="str">
        <f t="shared" si="119"/>
        <v>Sat</v>
      </c>
      <c r="T1509" t="str">
        <f>VLOOKUP(A1509,Status!$A$2:$B$1867,2,FALSE)</f>
        <v>Completed</v>
      </c>
    </row>
    <row r="1510" spans="1:20" x14ac:dyDescent="0.3">
      <c r="A1510" s="2" t="s">
        <v>1873</v>
      </c>
      <c r="B1510" s="3">
        <v>45955.611770833333</v>
      </c>
      <c r="C1510" s="2" t="s">
        <v>548</v>
      </c>
      <c r="D1510" s="2" t="s">
        <v>165</v>
      </c>
      <c r="E1510" s="2" t="s">
        <v>81</v>
      </c>
      <c r="F1510" s="4">
        <v>15000</v>
      </c>
      <c r="G1510" s="5">
        <v>0.9</v>
      </c>
      <c r="H1510" s="6">
        <v>5</v>
      </c>
      <c r="I1510" s="7">
        <f t="shared" si="115"/>
        <v>13500</v>
      </c>
      <c r="J1510" s="7">
        <f t="shared" si="116"/>
        <v>675</v>
      </c>
      <c r="K1510" s="7">
        <f t="shared" si="117"/>
        <v>12825</v>
      </c>
      <c r="L1510" s="4">
        <v>49000</v>
      </c>
      <c r="M1510" s="7">
        <f t="shared" si="118"/>
        <v>61825</v>
      </c>
      <c r="N1510" s="2" t="s">
        <v>29</v>
      </c>
      <c r="O1510" t="s">
        <v>116</v>
      </c>
      <c r="P1510" s="2" t="s">
        <v>2368</v>
      </c>
      <c r="Q1510" s="2">
        <v>5</v>
      </c>
      <c r="R1510" s="2" t="s">
        <v>24</v>
      </c>
      <c r="S1510" t="str">
        <f t="shared" si="119"/>
        <v>Sat</v>
      </c>
      <c r="T1510" t="str">
        <f>VLOOKUP(A1510,Status!$A$2:$B$1867,2,FALSE)</f>
        <v>Cancelled</v>
      </c>
    </row>
    <row r="1511" spans="1:20" x14ac:dyDescent="0.3">
      <c r="A1511" s="2" t="s">
        <v>1874</v>
      </c>
      <c r="B1511" s="3">
        <v>45955.636261574073</v>
      </c>
      <c r="C1511" s="2" t="s">
        <v>1521</v>
      </c>
      <c r="D1511" s="2" t="s">
        <v>115</v>
      </c>
      <c r="E1511" s="2" t="s">
        <v>42</v>
      </c>
      <c r="F1511" s="4">
        <v>40000</v>
      </c>
      <c r="G1511" s="5">
        <v>1.3</v>
      </c>
      <c r="H1511" s="6">
        <v>5</v>
      </c>
      <c r="I1511" s="7">
        <f t="shared" si="115"/>
        <v>52000</v>
      </c>
      <c r="J1511" s="7">
        <f t="shared" si="116"/>
        <v>2600</v>
      </c>
      <c r="K1511" s="7">
        <f t="shared" si="117"/>
        <v>49400</v>
      </c>
      <c r="L1511" s="4">
        <v>78000</v>
      </c>
      <c r="M1511" s="7">
        <f t="shared" si="118"/>
        <v>127400</v>
      </c>
      <c r="N1511" s="2" t="s">
        <v>22</v>
      </c>
      <c r="O1511" t="s">
        <v>116</v>
      </c>
      <c r="P1511" s="2" t="s">
        <v>2369</v>
      </c>
      <c r="Q1511" s="2">
        <v>3</v>
      </c>
      <c r="R1511" s="2" t="s">
        <v>24</v>
      </c>
      <c r="S1511" t="str">
        <f t="shared" si="119"/>
        <v>Sat</v>
      </c>
      <c r="T1511" t="str">
        <f>VLOOKUP(A1511,Status!$A$2:$B$1867,2,FALSE)</f>
        <v>Cancelled</v>
      </c>
    </row>
    <row r="1512" spans="1:20" x14ac:dyDescent="0.3">
      <c r="A1512" s="2" t="s">
        <v>1875</v>
      </c>
      <c r="B1512" s="3">
        <v>45955.657939814817</v>
      </c>
      <c r="C1512" s="2" t="s">
        <v>158</v>
      </c>
      <c r="D1512" s="2" t="s">
        <v>41</v>
      </c>
      <c r="E1512" s="2" t="s">
        <v>183</v>
      </c>
      <c r="F1512" s="4">
        <v>11000</v>
      </c>
      <c r="G1512" s="5">
        <v>0.7</v>
      </c>
      <c r="H1512" s="6">
        <v>5</v>
      </c>
      <c r="I1512" s="7">
        <f t="shared" si="115"/>
        <v>7699.9999999999991</v>
      </c>
      <c r="J1512" s="7">
        <f t="shared" si="116"/>
        <v>385</v>
      </c>
      <c r="K1512" s="7">
        <f t="shared" si="117"/>
        <v>7314.9999999999991</v>
      </c>
      <c r="L1512" s="4">
        <v>93000</v>
      </c>
      <c r="M1512" s="7">
        <f t="shared" si="118"/>
        <v>100315</v>
      </c>
      <c r="N1512" s="2" t="s">
        <v>22</v>
      </c>
      <c r="O1512" t="s">
        <v>23</v>
      </c>
      <c r="P1512" s="2" t="s">
        <v>2369</v>
      </c>
      <c r="Q1512" s="2">
        <v>4</v>
      </c>
      <c r="R1512" s="2" t="s">
        <v>24</v>
      </c>
      <c r="S1512" t="str">
        <f t="shared" si="119"/>
        <v>Sat</v>
      </c>
      <c r="T1512" t="str">
        <f>VLOOKUP(A1512,Status!$A$2:$B$1867,2,FALSE)</f>
        <v>Completed</v>
      </c>
    </row>
    <row r="1513" spans="1:20" x14ac:dyDescent="0.3">
      <c r="A1513" s="2" t="s">
        <v>1876</v>
      </c>
      <c r="B1513" s="3">
        <v>45955.703946759262</v>
      </c>
      <c r="C1513" s="2" t="s">
        <v>777</v>
      </c>
      <c r="D1513" s="2" t="s">
        <v>99</v>
      </c>
      <c r="E1513" s="2" t="s">
        <v>144</v>
      </c>
      <c r="F1513" s="4">
        <v>10000</v>
      </c>
      <c r="G1513" s="5">
        <v>0.5</v>
      </c>
      <c r="H1513" s="6">
        <v>5</v>
      </c>
      <c r="I1513" s="7">
        <f t="shared" si="115"/>
        <v>5000</v>
      </c>
      <c r="J1513" s="7">
        <f t="shared" si="116"/>
        <v>250</v>
      </c>
      <c r="K1513" s="7">
        <f t="shared" si="117"/>
        <v>4750</v>
      </c>
      <c r="L1513" s="4">
        <v>97000</v>
      </c>
      <c r="M1513" s="7">
        <f t="shared" si="118"/>
        <v>101750</v>
      </c>
      <c r="N1513" s="2" t="s">
        <v>22</v>
      </c>
      <c r="O1513" t="s">
        <v>70</v>
      </c>
      <c r="P1513" s="2" t="s">
        <v>2367</v>
      </c>
      <c r="Q1513" s="2">
        <v>3</v>
      </c>
      <c r="R1513" s="2" t="s">
        <v>24</v>
      </c>
      <c r="S1513" t="str">
        <f t="shared" si="119"/>
        <v>Sat</v>
      </c>
      <c r="T1513" t="str">
        <f>VLOOKUP(A1513,Status!$A$2:$B$1867,2,FALSE)</f>
        <v>Returned</v>
      </c>
    </row>
    <row r="1514" spans="1:20" x14ac:dyDescent="0.3">
      <c r="A1514" s="2" t="s">
        <v>1877</v>
      </c>
      <c r="B1514" s="3">
        <v>45955.735729166663</v>
      </c>
      <c r="C1514" s="2" t="s">
        <v>1878</v>
      </c>
      <c r="D1514" s="2" t="s">
        <v>230</v>
      </c>
      <c r="E1514" s="2" t="s">
        <v>96</v>
      </c>
      <c r="F1514" s="4">
        <v>9500</v>
      </c>
      <c r="G1514" s="5">
        <v>1.4</v>
      </c>
      <c r="H1514" s="6">
        <v>5</v>
      </c>
      <c r="I1514" s="7">
        <f t="shared" si="115"/>
        <v>13300</v>
      </c>
      <c r="J1514" s="7">
        <f t="shared" si="116"/>
        <v>665</v>
      </c>
      <c r="K1514" s="7">
        <f t="shared" si="117"/>
        <v>12635</v>
      </c>
      <c r="L1514" s="4">
        <v>28000</v>
      </c>
      <c r="M1514" s="7">
        <f t="shared" si="118"/>
        <v>40635</v>
      </c>
      <c r="N1514" s="2" t="s">
        <v>59</v>
      </c>
      <c r="O1514" t="s">
        <v>23</v>
      </c>
      <c r="P1514" s="2" t="s">
        <v>2368</v>
      </c>
      <c r="Q1514" s="2">
        <v>2</v>
      </c>
      <c r="R1514" s="2" t="s">
        <v>24</v>
      </c>
      <c r="S1514" t="str">
        <f t="shared" si="119"/>
        <v>Sat</v>
      </c>
      <c r="T1514" t="str">
        <f>VLOOKUP(A1514,Status!$A$2:$B$1867,2,FALSE)</f>
        <v>Completed</v>
      </c>
    </row>
    <row r="1515" spans="1:20" x14ac:dyDescent="0.3">
      <c r="A1515" s="2" t="s">
        <v>1877</v>
      </c>
      <c r="B1515" s="3">
        <v>45955.735729166663</v>
      </c>
      <c r="C1515" s="2" t="s">
        <v>1878</v>
      </c>
      <c r="D1515" s="2" t="s">
        <v>230</v>
      </c>
      <c r="E1515" s="2" t="s">
        <v>171</v>
      </c>
      <c r="F1515" s="4">
        <v>12000</v>
      </c>
      <c r="G1515" s="5">
        <v>1.5</v>
      </c>
      <c r="H1515" s="6">
        <v>5</v>
      </c>
      <c r="I1515" s="7">
        <f t="shared" si="115"/>
        <v>18000</v>
      </c>
      <c r="J1515" s="7">
        <f t="shared" si="116"/>
        <v>900</v>
      </c>
      <c r="K1515" s="7">
        <f t="shared" si="117"/>
        <v>17100</v>
      </c>
      <c r="L1515" s="4">
        <v>0</v>
      </c>
      <c r="M1515" s="7">
        <f t="shared" si="118"/>
        <v>17100</v>
      </c>
      <c r="N1515" s="2" t="s">
        <v>59</v>
      </c>
      <c r="O1515" t="s">
        <v>23</v>
      </c>
      <c r="P1515" s="2" t="s">
        <v>2368</v>
      </c>
      <c r="Q1515" s="2">
        <v>2</v>
      </c>
      <c r="R1515" s="2" t="s">
        <v>24</v>
      </c>
      <c r="S1515" t="str">
        <f t="shared" si="119"/>
        <v>Sat</v>
      </c>
      <c r="T1515" t="str">
        <f>VLOOKUP(A1515,Status!$A$2:$B$1867,2,FALSE)</f>
        <v>Completed</v>
      </c>
    </row>
    <row r="1516" spans="1:20" x14ac:dyDescent="0.3">
      <c r="A1516" s="2" t="s">
        <v>1879</v>
      </c>
      <c r="B1516" s="3">
        <v>45955.76394675926</v>
      </c>
      <c r="C1516" s="2" t="s">
        <v>214</v>
      </c>
      <c r="D1516" s="2" t="s">
        <v>45</v>
      </c>
      <c r="E1516" s="2" t="s">
        <v>21</v>
      </c>
      <c r="F1516" s="4">
        <v>10000</v>
      </c>
      <c r="G1516" s="5">
        <v>1.3</v>
      </c>
      <c r="H1516" s="6">
        <v>5</v>
      </c>
      <c r="I1516" s="7">
        <f t="shared" si="115"/>
        <v>13000</v>
      </c>
      <c r="J1516" s="7">
        <f t="shared" si="116"/>
        <v>650</v>
      </c>
      <c r="K1516" s="7">
        <f t="shared" si="117"/>
        <v>12350</v>
      </c>
      <c r="L1516" s="4">
        <v>43000</v>
      </c>
      <c r="M1516" s="7">
        <f t="shared" si="118"/>
        <v>55350</v>
      </c>
      <c r="N1516" s="2" t="s">
        <v>59</v>
      </c>
      <c r="O1516" t="s">
        <v>23</v>
      </c>
      <c r="P1516" s="2" t="s">
        <v>2369</v>
      </c>
      <c r="Q1516" s="2">
        <v>1</v>
      </c>
      <c r="R1516" s="2" t="s">
        <v>24</v>
      </c>
      <c r="S1516" t="str">
        <f t="shared" si="119"/>
        <v>Sat</v>
      </c>
      <c r="T1516" t="str">
        <f>VLOOKUP(A1516,Status!$A$2:$B$1867,2,FALSE)</f>
        <v>Completed</v>
      </c>
    </row>
    <row r="1517" spans="1:20" x14ac:dyDescent="0.3">
      <c r="A1517" s="2" t="s">
        <v>1880</v>
      </c>
      <c r="B1517" s="3">
        <v>45955.790925925918</v>
      </c>
      <c r="C1517" s="2" t="s">
        <v>699</v>
      </c>
      <c r="D1517" s="2" t="s">
        <v>109</v>
      </c>
      <c r="E1517" s="2" t="s">
        <v>36</v>
      </c>
      <c r="F1517" s="4">
        <v>13500</v>
      </c>
      <c r="G1517" s="5">
        <v>1.7</v>
      </c>
      <c r="H1517" s="6">
        <v>5</v>
      </c>
      <c r="I1517" s="7">
        <f t="shared" si="115"/>
        <v>22950</v>
      </c>
      <c r="J1517" s="7">
        <f t="shared" si="116"/>
        <v>1147.5</v>
      </c>
      <c r="K1517" s="7">
        <f t="shared" si="117"/>
        <v>21802.5</v>
      </c>
      <c r="L1517" s="4">
        <v>72000</v>
      </c>
      <c r="M1517" s="7">
        <f t="shared" si="118"/>
        <v>93802.5</v>
      </c>
      <c r="N1517" s="2" t="s">
        <v>29</v>
      </c>
      <c r="O1517" t="s">
        <v>23</v>
      </c>
      <c r="P1517" s="2" t="s">
        <v>2367</v>
      </c>
      <c r="Q1517" s="2">
        <v>1</v>
      </c>
      <c r="R1517" s="2" t="s">
        <v>24</v>
      </c>
      <c r="S1517" t="str">
        <f t="shared" si="119"/>
        <v>Sat</v>
      </c>
      <c r="T1517" t="str">
        <f>VLOOKUP(A1517,Status!$A$2:$B$1867,2,FALSE)</f>
        <v>Completed</v>
      </c>
    </row>
    <row r="1518" spans="1:20" x14ac:dyDescent="0.3">
      <c r="A1518" s="2" t="s">
        <v>1881</v>
      </c>
      <c r="B1518" s="3">
        <v>45955.8202662037</v>
      </c>
      <c r="C1518" s="2" t="s">
        <v>352</v>
      </c>
      <c r="D1518" s="2" t="s">
        <v>65</v>
      </c>
      <c r="E1518" s="2" t="s">
        <v>144</v>
      </c>
      <c r="F1518" s="4">
        <v>10000</v>
      </c>
      <c r="G1518" s="5">
        <v>0.3</v>
      </c>
      <c r="H1518" s="6">
        <v>5</v>
      </c>
      <c r="I1518" s="7">
        <f t="shared" si="115"/>
        <v>3000</v>
      </c>
      <c r="J1518" s="7">
        <f t="shared" si="116"/>
        <v>150</v>
      </c>
      <c r="K1518" s="7">
        <f t="shared" si="117"/>
        <v>2850</v>
      </c>
      <c r="L1518" s="4">
        <v>89000</v>
      </c>
      <c r="M1518" s="7">
        <f t="shared" si="118"/>
        <v>91850</v>
      </c>
      <c r="N1518" s="2" t="s">
        <v>59</v>
      </c>
      <c r="O1518" t="s">
        <v>23</v>
      </c>
      <c r="P1518" s="2" t="s">
        <v>2366</v>
      </c>
      <c r="Q1518" s="2">
        <v>1</v>
      </c>
      <c r="R1518" s="2" t="s">
        <v>35</v>
      </c>
      <c r="S1518" t="str">
        <f t="shared" si="119"/>
        <v>Sat</v>
      </c>
      <c r="T1518" t="str">
        <f>VLOOKUP(A1518,Status!$A$2:$B$1867,2,FALSE)</f>
        <v>Completed</v>
      </c>
    </row>
    <row r="1519" spans="1:20" x14ac:dyDescent="0.3">
      <c r="A1519" s="2" t="s">
        <v>1882</v>
      </c>
      <c r="B1519" s="3">
        <v>45956.452164351853</v>
      </c>
      <c r="C1519" s="2" t="s">
        <v>238</v>
      </c>
      <c r="D1519" s="2" t="s">
        <v>230</v>
      </c>
      <c r="E1519" s="2" t="s">
        <v>162</v>
      </c>
      <c r="F1519" s="4">
        <v>115000</v>
      </c>
      <c r="G1519" s="5">
        <v>0.3</v>
      </c>
      <c r="H1519" s="6">
        <v>0</v>
      </c>
      <c r="I1519" s="7">
        <f t="shared" si="115"/>
        <v>34500</v>
      </c>
      <c r="J1519" s="7">
        <f t="shared" si="116"/>
        <v>0</v>
      </c>
      <c r="K1519" s="7">
        <f t="shared" si="117"/>
        <v>34500</v>
      </c>
      <c r="L1519" s="4">
        <v>28000</v>
      </c>
      <c r="M1519" s="7">
        <f t="shared" si="118"/>
        <v>62500</v>
      </c>
      <c r="N1519" s="2" t="s">
        <v>22</v>
      </c>
      <c r="O1519" t="s">
        <v>23</v>
      </c>
      <c r="P1519" s="2" t="s">
        <v>2369</v>
      </c>
      <c r="Q1519" s="2">
        <v>2</v>
      </c>
      <c r="R1519" s="2" t="s">
        <v>24</v>
      </c>
      <c r="S1519" t="str">
        <f t="shared" si="119"/>
        <v>Sun</v>
      </c>
      <c r="T1519" t="str">
        <f>VLOOKUP(A1519,Status!$A$2:$B$1867,2,FALSE)</f>
        <v>Completed</v>
      </c>
    </row>
    <row r="1520" spans="1:20" x14ac:dyDescent="0.3">
      <c r="A1520" s="2" t="s">
        <v>1883</v>
      </c>
      <c r="B1520" s="3">
        <v>45956.492743055547</v>
      </c>
      <c r="C1520" s="2" t="s">
        <v>1124</v>
      </c>
      <c r="D1520" s="2" t="s">
        <v>75</v>
      </c>
      <c r="E1520" s="2" t="s">
        <v>81</v>
      </c>
      <c r="F1520" s="4">
        <v>15000</v>
      </c>
      <c r="G1520" s="5">
        <v>2.1</v>
      </c>
      <c r="H1520" s="6">
        <v>0</v>
      </c>
      <c r="I1520" s="7">
        <f t="shared" si="115"/>
        <v>31500</v>
      </c>
      <c r="J1520" s="7">
        <f t="shared" si="116"/>
        <v>0</v>
      </c>
      <c r="K1520" s="7">
        <f t="shared" si="117"/>
        <v>31500</v>
      </c>
      <c r="L1520" s="4">
        <v>74000</v>
      </c>
      <c r="M1520" s="7">
        <f t="shared" si="118"/>
        <v>105500</v>
      </c>
      <c r="N1520" s="2" t="s">
        <v>22</v>
      </c>
      <c r="O1520" t="s">
        <v>70</v>
      </c>
      <c r="P1520" s="2" t="s">
        <v>2371</v>
      </c>
      <c r="Q1520" s="2">
        <v>2</v>
      </c>
      <c r="R1520" s="2" t="s">
        <v>24</v>
      </c>
      <c r="S1520" t="str">
        <f t="shared" si="119"/>
        <v>Sun</v>
      </c>
      <c r="T1520" t="str">
        <f>VLOOKUP(A1520,Status!$A$2:$B$1867,2,FALSE)</f>
        <v>Returned</v>
      </c>
    </row>
    <row r="1521" spans="1:20" x14ac:dyDescent="0.3">
      <c r="A1521" s="2" t="s">
        <v>1884</v>
      </c>
      <c r="B1521" s="3">
        <v>45956.521331018521</v>
      </c>
      <c r="C1521" s="2" t="s">
        <v>1373</v>
      </c>
      <c r="D1521" s="2" t="s">
        <v>69</v>
      </c>
      <c r="E1521" s="2" t="s">
        <v>46</v>
      </c>
      <c r="F1521" s="4">
        <v>10500</v>
      </c>
      <c r="G1521" s="5">
        <v>2.2999999999999998</v>
      </c>
      <c r="H1521" s="6">
        <v>0</v>
      </c>
      <c r="I1521" s="7">
        <f t="shared" si="115"/>
        <v>24149.999999999996</v>
      </c>
      <c r="J1521" s="7">
        <f t="shared" si="116"/>
        <v>0</v>
      </c>
      <c r="K1521" s="7">
        <f t="shared" si="117"/>
        <v>24149.999999999996</v>
      </c>
      <c r="L1521" s="4">
        <v>87000</v>
      </c>
      <c r="M1521" s="7">
        <f t="shared" si="118"/>
        <v>111150</v>
      </c>
      <c r="N1521" s="2" t="s">
        <v>59</v>
      </c>
      <c r="O1521" t="s">
        <v>23</v>
      </c>
      <c r="P1521" s="2" t="s">
        <v>2371</v>
      </c>
      <c r="Q1521" s="2">
        <v>3</v>
      </c>
      <c r="R1521" s="2" t="s">
        <v>24</v>
      </c>
      <c r="S1521" t="str">
        <f t="shared" si="119"/>
        <v>Sun</v>
      </c>
      <c r="T1521" t="str">
        <f>VLOOKUP(A1521,Status!$A$2:$B$1867,2,FALSE)</f>
        <v>Completed</v>
      </c>
    </row>
    <row r="1522" spans="1:20" x14ac:dyDescent="0.3">
      <c r="A1522" s="2" t="s">
        <v>1885</v>
      </c>
      <c r="B1522" s="3">
        <v>45956.540011574078</v>
      </c>
      <c r="C1522" s="2" t="s">
        <v>264</v>
      </c>
      <c r="D1522" s="2" t="s">
        <v>186</v>
      </c>
      <c r="E1522" s="2" t="s">
        <v>100</v>
      </c>
      <c r="F1522" s="4">
        <v>10000</v>
      </c>
      <c r="G1522" s="5">
        <v>0.4</v>
      </c>
      <c r="H1522" s="6">
        <v>0</v>
      </c>
      <c r="I1522" s="7">
        <f t="shared" si="115"/>
        <v>4000</v>
      </c>
      <c r="J1522" s="7">
        <f t="shared" si="116"/>
        <v>0</v>
      </c>
      <c r="K1522" s="7">
        <f t="shared" si="117"/>
        <v>4000</v>
      </c>
      <c r="L1522" s="4">
        <v>87000</v>
      </c>
      <c r="M1522" s="7">
        <f t="shared" si="118"/>
        <v>91000</v>
      </c>
      <c r="N1522" s="2" t="s">
        <v>22</v>
      </c>
      <c r="O1522" t="s">
        <v>23</v>
      </c>
      <c r="P1522" s="2" t="s">
        <v>2367</v>
      </c>
      <c r="Q1522" s="2">
        <v>5</v>
      </c>
      <c r="R1522" s="2" t="s">
        <v>24</v>
      </c>
      <c r="S1522" t="str">
        <f t="shared" si="119"/>
        <v>Sun</v>
      </c>
      <c r="T1522" t="str">
        <f>VLOOKUP(A1522,Status!$A$2:$B$1867,2,FALSE)</f>
        <v>Completed</v>
      </c>
    </row>
    <row r="1523" spans="1:20" x14ac:dyDescent="0.3">
      <c r="A1523" s="2" t="s">
        <v>1886</v>
      </c>
      <c r="B1523" s="3">
        <v>45956.541377314818</v>
      </c>
      <c r="C1523" s="2" t="s">
        <v>344</v>
      </c>
      <c r="D1523" s="2" t="s">
        <v>62</v>
      </c>
      <c r="E1523" s="2" t="s">
        <v>81</v>
      </c>
      <c r="F1523" s="4">
        <v>15000</v>
      </c>
      <c r="G1523" s="5">
        <v>1.2</v>
      </c>
      <c r="H1523" s="6">
        <v>0</v>
      </c>
      <c r="I1523" s="7">
        <f t="shared" si="115"/>
        <v>18000</v>
      </c>
      <c r="J1523" s="7">
        <f t="shared" si="116"/>
        <v>0</v>
      </c>
      <c r="K1523" s="7">
        <f t="shared" si="117"/>
        <v>18000</v>
      </c>
      <c r="L1523" s="4">
        <v>59000</v>
      </c>
      <c r="M1523" s="7">
        <f t="shared" si="118"/>
        <v>77000</v>
      </c>
      <c r="N1523" s="2" t="s">
        <v>34</v>
      </c>
      <c r="O1523" t="s">
        <v>23</v>
      </c>
      <c r="P1523" s="2" t="s">
        <v>2371</v>
      </c>
      <c r="Q1523" s="2">
        <v>5</v>
      </c>
      <c r="R1523" s="2" t="s">
        <v>24</v>
      </c>
      <c r="S1523" t="str">
        <f t="shared" si="119"/>
        <v>Sun</v>
      </c>
      <c r="T1523" t="str">
        <f>VLOOKUP(A1523,Status!$A$2:$B$1867,2,FALSE)</f>
        <v>Completed</v>
      </c>
    </row>
    <row r="1524" spans="1:20" x14ac:dyDescent="0.3">
      <c r="A1524" s="2" t="s">
        <v>1887</v>
      </c>
      <c r="B1524" s="3">
        <v>45956.57304398148</v>
      </c>
      <c r="C1524" s="2" t="s">
        <v>679</v>
      </c>
      <c r="D1524" s="2" t="s">
        <v>85</v>
      </c>
      <c r="E1524" s="2" t="s">
        <v>144</v>
      </c>
      <c r="F1524" s="4">
        <v>10000</v>
      </c>
      <c r="G1524" s="5">
        <v>0.6</v>
      </c>
      <c r="H1524" s="6">
        <v>0</v>
      </c>
      <c r="I1524" s="7">
        <f t="shared" si="115"/>
        <v>6000</v>
      </c>
      <c r="J1524" s="7">
        <f t="shared" si="116"/>
        <v>0</v>
      </c>
      <c r="K1524" s="7">
        <f t="shared" si="117"/>
        <v>6000</v>
      </c>
      <c r="L1524" s="4">
        <v>30000</v>
      </c>
      <c r="M1524" s="7">
        <f t="shared" si="118"/>
        <v>36000</v>
      </c>
      <c r="N1524" s="2" t="s">
        <v>34</v>
      </c>
      <c r="O1524" t="s">
        <v>23</v>
      </c>
      <c r="P1524" s="2" t="s">
        <v>2366</v>
      </c>
      <c r="Q1524" s="2">
        <v>4</v>
      </c>
      <c r="R1524" s="2" t="s">
        <v>24</v>
      </c>
      <c r="S1524" t="str">
        <f t="shared" si="119"/>
        <v>Sun</v>
      </c>
      <c r="T1524" t="str">
        <f>VLOOKUP(A1524,Status!$A$2:$B$1867,2,FALSE)</f>
        <v>Completed</v>
      </c>
    </row>
    <row r="1525" spans="1:20" x14ac:dyDescent="0.3">
      <c r="A1525" s="2" t="s">
        <v>1888</v>
      </c>
      <c r="B1525" s="3">
        <v>45956.573923611111</v>
      </c>
      <c r="C1525" s="2" t="s">
        <v>305</v>
      </c>
      <c r="D1525" s="2" t="s">
        <v>106</v>
      </c>
      <c r="E1525" s="2" t="s">
        <v>76</v>
      </c>
      <c r="F1525" s="4">
        <v>45000</v>
      </c>
      <c r="G1525" s="5">
        <v>1.1000000000000001</v>
      </c>
      <c r="H1525" s="6">
        <v>0</v>
      </c>
      <c r="I1525" s="7">
        <f t="shared" si="115"/>
        <v>49500.000000000007</v>
      </c>
      <c r="J1525" s="7">
        <f t="shared" si="116"/>
        <v>0</v>
      </c>
      <c r="K1525" s="7">
        <f t="shared" si="117"/>
        <v>49500.000000000007</v>
      </c>
      <c r="L1525" s="4">
        <v>18000</v>
      </c>
      <c r="M1525" s="7">
        <f t="shared" si="118"/>
        <v>67500</v>
      </c>
      <c r="N1525" s="2" t="s">
        <v>59</v>
      </c>
      <c r="O1525" t="s">
        <v>23</v>
      </c>
      <c r="P1525" s="2" t="s">
        <v>2366</v>
      </c>
      <c r="Q1525" s="2">
        <v>2</v>
      </c>
      <c r="R1525" s="2" t="s">
        <v>24</v>
      </c>
      <c r="S1525" t="str">
        <f t="shared" si="119"/>
        <v>Sun</v>
      </c>
      <c r="T1525" t="str">
        <f>VLOOKUP(A1525,Status!$A$2:$B$1867,2,FALSE)</f>
        <v>Completed</v>
      </c>
    </row>
    <row r="1526" spans="1:20" x14ac:dyDescent="0.3">
      <c r="A1526" s="2" t="s">
        <v>1889</v>
      </c>
      <c r="B1526" s="3">
        <v>45956.597581018519</v>
      </c>
      <c r="C1526" s="2" t="s">
        <v>317</v>
      </c>
      <c r="D1526" s="2" t="s">
        <v>253</v>
      </c>
      <c r="E1526" s="2" t="s">
        <v>58</v>
      </c>
      <c r="F1526" s="4">
        <v>17500</v>
      </c>
      <c r="G1526" s="5">
        <v>2.1</v>
      </c>
      <c r="H1526" s="6">
        <v>0</v>
      </c>
      <c r="I1526" s="7">
        <f t="shared" si="115"/>
        <v>36750</v>
      </c>
      <c r="J1526" s="7">
        <f t="shared" si="116"/>
        <v>0</v>
      </c>
      <c r="K1526" s="7">
        <f t="shared" si="117"/>
        <v>36750</v>
      </c>
      <c r="L1526" s="4">
        <v>18000</v>
      </c>
      <c r="M1526" s="7">
        <f t="shared" si="118"/>
        <v>54750</v>
      </c>
      <c r="N1526" s="2" t="s">
        <v>34</v>
      </c>
      <c r="O1526" t="s">
        <v>23</v>
      </c>
      <c r="P1526" s="2" t="s">
        <v>2369</v>
      </c>
      <c r="Q1526" s="2">
        <v>4</v>
      </c>
      <c r="R1526" s="2" t="s">
        <v>35</v>
      </c>
      <c r="S1526" t="str">
        <f t="shared" si="119"/>
        <v>Sun</v>
      </c>
      <c r="T1526" t="str">
        <f>VLOOKUP(A1526,Status!$A$2:$B$1867,2,FALSE)</f>
        <v>Completed</v>
      </c>
    </row>
    <row r="1527" spans="1:20" x14ac:dyDescent="0.3">
      <c r="A1527" s="2" t="s">
        <v>1890</v>
      </c>
      <c r="B1527" s="3">
        <v>45956.706759259258</v>
      </c>
      <c r="C1527" s="2" t="s">
        <v>262</v>
      </c>
      <c r="D1527" s="2" t="s">
        <v>45</v>
      </c>
      <c r="E1527" s="2" t="s">
        <v>33</v>
      </c>
      <c r="F1527" s="4">
        <v>20000</v>
      </c>
      <c r="G1527" s="5">
        <v>1.8</v>
      </c>
      <c r="H1527" s="6">
        <v>0</v>
      </c>
      <c r="I1527" s="7">
        <f t="shared" si="115"/>
        <v>36000</v>
      </c>
      <c r="J1527" s="7">
        <f t="shared" si="116"/>
        <v>0</v>
      </c>
      <c r="K1527" s="7">
        <f t="shared" si="117"/>
        <v>36000</v>
      </c>
      <c r="L1527" s="4">
        <v>43000</v>
      </c>
      <c r="M1527" s="7">
        <f t="shared" si="118"/>
        <v>79000</v>
      </c>
      <c r="N1527" s="2" t="s">
        <v>22</v>
      </c>
      <c r="O1527" t="s">
        <v>23</v>
      </c>
      <c r="P1527" s="2" t="s">
        <v>2366</v>
      </c>
      <c r="Q1527" s="2">
        <v>1</v>
      </c>
      <c r="R1527" s="2" t="s">
        <v>24</v>
      </c>
      <c r="S1527" t="str">
        <f t="shared" si="119"/>
        <v>Sun</v>
      </c>
      <c r="T1527" t="str">
        <f>VLOOKUP(A1527,Status!$A$2:$B$1867,2,FALSE)</f>
        <v>Completed</v>
      </c>
    </row>
    <row r="1528" spans="1:20" x14ac:dyDescent="0.3">
      <c r="A1528" s="2" t="s">
        <v>1891</v>
      </c>
      <c r="B1528" s="3">
        <v>45956.710729166669</v>
      </c>
      <c r="C1528" s="2" t="s">
        <v>629</v>
      </c>
      <c r="D1528" s="2" t="s">
        <v>186</v>
      </c>
      <c r="E1528" s="2" t="s">
        <v>81</v>
      </c>
      <c r="F1528" s="4">
        <v>15000</v>
      </c>
      <c r="G1528" s="5">
        <v>2.1</v>
      </c>
      <c r="H1528" s="6">
        <v>0</v>
      </c>
      <c r="I1528" s="7">
        <f t="shared" si="115"/>
        <v>31500</v>
      </c>
      <c r="J1528" s="7">
        <f t="shared" si="116"/>
        <v>0</v>
      </c>
      <c r="K1528" s="7">
        <f t="shared" si="117"/>
        <v>31500</v>
      </c>
      <c r="L1528" s="4">
        <v>87000</v>
      </c>
      <c r="M1528" s="7">
        <f t="shared" si="118"/>
        <v>118500</v>
      </c>
      <c r="N1528" s="2" t="s">
        <v>22</v>
      </c>
      <c r="O1528" t="s">
        <v>23</v>
      </c>
      <c r="P1528" s="2" t="s">
        <v>2367</v>
      </c>
      <c r="Q1528" s="2">
        <v>5</v>
      </c>
      <c r="R1528" s="2" t="s">
        <v>35</v>
      </c>
      <c r="S1528" t="str">
        <f t="shared" si="119"/>
        <v>Sun</v>
      </c>
      <c r="T1528" t="str">
        <f>VLOOKUP(A1528,Status!$A$2:$B$1867,2,FALSE)</f>
        <v>Completed</v>
      </c>
    </row>
    <row r="1529" spans="1:20" x14ac:dyDescent="0.3">
      <c r="A1529" s="2" t="s">
        <v>1892</v>
      </c>
      <c r="B1529" s="3">
        <v>45956.90357638889</v>
      </c>
      <c r="C1529" s="2" t="s">
        <v>1190</v>
      </c>
      <c r="D1529" s="2" t="s">
        <v>366</v>
      </c>
      <c r="E1529" s="2" t="s">
        <v>58</v>
      </c>
      <c r="F1529" s="4">
        <v>17500</v>
      </c>
      <c r="G1529" s="5">
        <v>1.8</v>
      </c>
      <c r="H1529" s="6">
        <v>0</v>
      </c>
      <c r="I1529" s="7">
        <f t="shared" si="115"/>
        <v>31500</v>
      </c>
      <c r="J1529" s="7">
        <f t="shared" si="116"/>
        <v>0</v>
      </c>
      <c r="K1529" s="7">
        <f t="shared" si="117"/>
        <v>31500</v>
      </c>
      <c r="L1529" s="4">
        <v>21000</v>
      </c>
      <c r="M1529" s="7">
        <f t="shared" si="118"/>
        <v>52500</v>
      </c>
      <c r="N1529" s="2" t="s">
        <v>34</v>
      </c>
      <c r="O1529" t="s">
        <v>23</v>
      </c>
      <c r="P1529" s="2" t="s">
        <v>2368</v>
      </c>
      <c r="Q1529" s="2">
        <v>1</v>
      </c>
      <c r="R1529" s="2" t="s">
        <v>24</v>
      </c>
      <c r="S1529" t="str">
        <f t="shared" si="119"/>
        <v>Sun</v>
      </c>
      <c r="T1529" t="str">
        <f>VLOOKUP(A1529,Status!$A$2:$B$1867,2,FALSE)</f>
        <v>Completed</v>
      </c>
    </row>
    <row r="1530" spans="1:20" x14ac:dyDescent="0.3">
      <c r="A1530" s="2" t="s">
        <v>1893</v>
      </c>
      <c r="B1530" s="3">
        <v>45957.266504629632</v>
      </c>
      <c r="C1530" s="2" t="s">
        <v>1038</v>
      </c>
      <c r="D1530" s="2" t="s">
        <v>151</v>
      </c>
      <c r="E1530" s="2" t="s">
        <v>42</v>
      </c>
      <c r="F1530" s="4">
        <v>40000</v>
      </c>
      <c r="G1530" s="5">
        <v>0.8</v>
      </c>
      <c r="H1530" s="6">
        <v>0</v>
      </c>
      <c r="I1530" s="7">
        <f t="shared" si="115"/>
        <v>32000</v>
      </c>
      <c r="J1530" s="7">
        <f t="shared" si="116"/>
        <v>0</v>
      </c>
      <c r="K1530" s="7">
        <f t="shared" si="117"/>
        <v>32000</v>
      </c>
      <c r="L1530" s="4">
        <v>68000</v>
      </c>
      <c r="M1530" s="7">
        <f t="shared" si="118"/>
        <v>100000</v>
      </c>
      <c r="N1530" s="2" t="s">
        <v>22</v>
      </c>
      <c r="O1530" t="s">
        <v>23</v>
      </c>
      <c r="P1530" s="2" t="s">
        <v>2369</v>
      </c>
      <c r="Q1530" s="2">
        <v>3</v>
      </c>
      <c r="R1530" s="2" t="s">
        <v>24</v>
      </c>
      <c r="S1530" t="str">
        <f t="shared" si="119"/>
        <v>Mon</v>
      </c>
      <c r="T1530" t="str">
        <f>VLOOKUP(A1530,Status!$A$2:$B$1867,2,FALSE)</f>
        <v>Completed</v>
      </c>
    </row>
    <row r="1531" spans="1:20" x14ac:dyDescent="0.3">
      <c r="A1531" s="2" t="s">
        <v>1894</v>
      </c>
      <c r="B1531" s="3">
        <v>45957.323958333327</v>
      </c>
      <c r="C1531" s="2" t="s">
        <v>328</v>
      </c>
      <c r="D1531" s="2" t="s">
        <v>124</v>
      </c>
      <c r="E1531" s="2" t="s">
        <v>81</v>
      </c>
      <c r="F1531" s="4">
        <v>15000</v>
      </c>
      <c r="G1531" s="5">
        <v>1.4</v>
      </c>
      <c r="H1531" s="6">
        <v>0</v>
      </c>
      <c r="I1531" s="7">
        <f t="shared" si="115"/>
        <v>21000</v>
      </c>
      <c r="J1531" s="7">
        <f t="shared" si="116"/>
        <v>0</v>
      </c>
      <c r="K1531" s="7">
        <f t="shared" si="117"/>
        <v>21000</v>
      </c>
      <c r="L1531" s="4">
        <v>59000</v>
      </c>
      <c r="M1531" s="7">
        <f t="shared" si="118"/>
        <v>80000</v>
      </c>
      <c r="N1531" s="2" t="s">
        <v>29</v>
      </c>
      <c r="O1531" t="s">
        <v>23</v>
      </c>
      <c r="P1531" s="2" t="s">
        <v>2366</v>
      </c>
      <c r="Q1531" s="2">
        <v>5</v>
      </c>
      <c r="R1531" s="2" t="s">
        <v>24</v>
      </c>
      <c r="S1531" t="str">
        <f t="shared" si="119"/>
        <v>Mon</v>
      </c>
      <c r="T1531" t="str">
        <f>VLOOKUP(A1531,Status!$A$2:$B$1867,2,FALSE)</f>
        <v>Completed</v>
      </c>
    </row>
    <row r="1532" spans="1:20" x14ac:dyDescent="0.3">
      <c r="A1532" s="2" t="s">
        <v>1895</v>
      </c>
      <c r="B1532" s="3">
        <v>45957.387164351851</v>
      </c>
      <c r="C1532" s="2" t="s">
        <v>258</v>
      </c>
      <c r="D1532" s="2" t="s">
        <v>124</v>
      </c>
      <c r="E1532" s="2" t="s">
        <v>58</v>
      </c>
      <c r="F1532" s="4">
        <v>17500</v>
      </c>
      <c r="G1532" s="5">
        <v>2.2000000000000002</v>
      </c>
      <c r="H1532" s="6">
        <v>0</v>
      </c>
      <c r="I1532" s="7">
        <f t="shared" si="115"/>
        <v>38500</v>
      </c>
      <c r="J1532" s="7">
        <f t="shared" si="116"/>
        <v>0</v>
      </c>
      <c r="K1532" s="7">
        <f t="shared" si="117"/>
        <v>38500</v>
      </c>
      <c r="L1532" s="4">
        <v>59000</v>
      </c>
      <c r="M1532" s="7">
        <f t="shared" si="118"/>
        <v>97500</v>
      </c>
      <c r="N1532" s="2" t="s">
        <v>59</v>
      </c>
      <c r="O1532" t="s">
        <v>23</v>
      </c>
      <c r="P1532" s="2" t="s">
        <v>2366</v>
      </c>
      <c r="Q1532" s="2">
        <v>4</v>
      </c>
      <c r="R1532" s="2" t="s">
        <v>24</v>
      </c>
      <c r="S1532" t="str">
        <f t="shared" si="119"/>
        <v>Mon</v>
      </c>
      <c r="T1532" t="str">
        <f>VLOOKUP(A1532,Status!$A$2:$B$1867,2,FALSE)</f>
        <v>Completed</v>
      </c>
    </row>
    <row r="1533" spans="1:20" x14ac:dyDescent="0.3">
      <c r="A1533" s="2" t="s">
        <v>1896</v>
      </c>
      <c r="B1533" s="3">
        <v>45957.429826388892</v>
      </c>
      <c r="C1533" s="2" t="s">
        <v>976</v>
      </c>
      <c r="D1533" s="2" t="s">
        <v>49</v>
      </c>
      <c r="E1533" s="2" t="s">
        <v>100</v>
      </c>
      <c r="F1533" s="4">
        <v>10000</v>
      </c>
      <c r="G1533" s="5">
        <v>0.7</v>
      </c>
      <c r="H1533" s="6">
        <v>0</v>
      </c>
      <c r="I1533" s="7">
        <f t="shared" si="115"/>
        <v>7000</v>
      </c>
      <c r="J1533" s="7">
        <f t="shared" si="116"/>
        <v>0</v>
      </c>
      <c r="K1533" s="7">
        <f t="shared" si="117"/>
        <v>7000</v>
      </c>
      <c r="L1533" s="4">
        <v>18000</v>
      </c>
      <c r="M1533" s="7">
        <f t="shared" si="118"/>
        <v>25000</v>
      </c>
      <c r="N1533" s="2" t="s">
        <v>59</v>
      </c>
      <c r="O1533" t="s">
        <v>70</v>
      </c>
      <c r="P1533" s="2" t="s">
        <v>2366</v>
      </c>
      <c r="Q1533" s="2">
        <v>5</v>
      </c>
      <c r="R1533" s="2" t="s">
        <v>24</v>
      </c>
      <c r="S1533" t="str">
        <f t="shared" si="119"/>
        <v>Mon</v>
      </c>
      <c r="T1533" t="str">
        <f>VLOOKUP(A1533,Status!$A$2:$B$1867,2,FALSE)</f>
        <v>Returned</v>
      </c>
    </row>
    <row r="1534" spans="1:20" x14ac:dyDescent="0.3">
      <c r="A1534" s="2" t="s">
        <v>1897</v>
      </c>
      <c r="B1534" s="3">
        <v>45957.471203703702</v>
      </c>
      <c r="C1534" s="2" t="s">
        <v>1645</v>
      </c>
      <c r="D1534" s="2" t="s">
        <v>69</v>
      </c>
      <c r="E1534" s="2" t="s">
        <v>42</v>
      </c>
      <c r="F1534" s="4">
        <v>40000</v>
      </c>
      <c r="G1534" s="5">
        <v>1.4</v>
      </c>
      <c r="H1534" s="6">
        <v>0</v>
      </c>
      <c r="I1534" s="7">
        <f t="shared" si="115"/>
        <v>56000</v>
      </c>
      <c r="J1534" s="7">
        <f t="shared" si="116"/>
        <v>0</v>
      </c>
      <c r="K1534" s="7">
        <f t="shared" si="117"/>
        <v>56000</v>
      </c>
      <c r="L1534" s="4">
        <v>87000</v>
      </c>
      <c r="M1534" s="7">
        <f t="shared" si="118"/>
        <v>143000</v>
      </c>
      <c r="N1534" s="2" t="s">
        <v>34</v>
      </c>
      <c r="O1534" t="s">
        <v>23</v>
      </c>
      <c r="P1534" s="2" t="s">
        <v>2368</v>
      </c>
      <c r="Q1534" s="2">
        <v>2</v>
      </c>
      <c r="R1534" s="2" t="s">
        <v>35</v>
      </c>
      <c r="S1534" t="str">
        <f t="shared" si="119"/>
        <v>Mon</v>
      </c>
      <c r="T1534" t="str">
        <f>VLOOKUP(A1534,Status!$A$2:$B$1867,2,FALSE)</f>
        <v>Completed</v>
      </c>
    </row>
    <row r="1535" spans="1:20" x14ac:dyDescent="0.3">
      <c r="A1535" s="2" t="s">
        <v>1898</v>
      </c>
      <c r="B1535" s="3">
        <v>45957.480358796303</v>
      </c>
      <c r="C1535" s="2" t="s">
        <v>214</v>
      </c>
      <c r="D1535" s="2" t="s">
        <v>45</v>
      </c>
      <c r="E1535" s="2" t="s">
        <v>28</v>
      </c>
      <c r="F1535" s="4">
        <v>15000</v>
      </c>
      <c r="G1535" s="5">
        <v>0.6</v>
      </c>
      <c r="H1535" s="6">
        <v>0</v>
      </c>
      <c r="I1535" s="7">
        <f t="shared" si="115"/>
        <v>9000</v>
      </c>
      <c r="J1535" s="7">
        <f t="shared" si="116"/>
        <v>0</v>
      </c>
      <c r="K1535" s="7">
        <f t="shared" si="117"/>
        <v>9000</v>
      </c>
      <c r="L1535" s="4">
        <v>43000</v>
      </c>
      <c r="M1535" s="7">
        <f t="shared" si="118"/>
        <v>52000</v>
      </c>
      <c r="N1535" s="2" t="s">
        <v>29</v>
      </c>
      <c r="O1535" t="s">
        <v>23</v>
      </c>
      <c r="P1535" s="2" t="s">
        <v>2371</v>
      </c>
      <c r="Q1535" s="2">
        <v>3</v>
      </c>
      <c r="R1535" s="2" t="s">
        <v>24</v>
      </c>
      <c r="S1535" t="str">
        <f t="shared" si="119"/>
        <v>Mon</v>
      </c>
      <c r="T1535" t="str">
        <f>VLOOKUP(A1535,Status!$A$2:$B$1867,2,FALSE)</f>
        <v>Completed</v>
      </c>
    </row>
    <row r="1536" spans="1:20" x14ac:dyDescent="0.3">
      <c r="A1536" s="2" t="s">
        <v>1899</v>
      </c>
      <c r="B1536" s="3">
        <v>45957.48064814815</v>
      </c>
      <c r="C1536" s="2" t="s">
        <v>882</v>
      </c>
      <c r="D1536" s="2" t="s">
        <v>119</v>
      </c>
      <c r="E1536" s="2" t="s">
        <v>66</v>
      </c>
      <c r="F1536" s="4">
        <v>46000</v>
      </c>
      <c r="G1536" s="5">
        <v>0.5</v>
      </c>
      <c r="H1536" s="6">
        <v>0</v>
      </c>
      <c r="I1536" s="7">
        <f t="shared" si="115"/>
        <v>23000</v>
      </c>
      <c r="J1536" s="7">
        <f t="shared" si="116"/>
        <v>0</v>
      </c>
      <c r="K1536" s="7">
        <f t="shared" si="117"/>
        <v>23000</v>
      </c>
      <c r="L1536" s="4">
        <v>84000</v>
      </c>
      <c r="M1536" s="7">
        <f t="shared" si="118"/>
        <v>107000</v>
      </c>
      <c r="N1536" s="2" t="s">
        <v>22</v>
      </c>
      <c r="O1536" t="s">
        <v>23</v>
      </c>
      <c r="P1536" s="2" t="s">
        <v>2369</v>
      </c>
      <c r="Q1536" s="2">
        <v>3</v>
      </c>
      <c r="R1536" s="2" t="s">
        <v>35</v>
      </c>
      <c r="S1536" t="str">
        <f t="shared" si="119"/>
        <v>Mon</v>
      </c>
      <c r="T1536" t="str">
        <f>VLOOKUP(A1536,Status!$A$2:$B$1867,2,FALSE)</f>
        <v>Completed</v>
      </c>
    </row>
    <row r="1537" spans="1:20" x14ac:dyDescent="0.3">
      <c r="A1537" s="2" t="s">
        <v>1900</v>
      </c>
      <c r="B1537" s="3">
        <v>45957.541608796288</v>
      </c>
      <c r="C1537" s="2" t="s">
        <v>1031</v>
      </c>
      <c r="D1537" s="2" t="s">
        <v>57</v>
      </c>
      <c r="E1537" s="2" t="s">
        <v>28</v>
      </c>
      <c r="F1537" s="4">
        <v>15000</v>
      </c>
      <c r="G1537" s="5">
        <v>1</v>
      </c>
      <c r="H1537" s="6">
        <v>0</v>
      </c>
      <c r="I1537" s="7">
        <f t="shared" si="115"/>
        <v>15000</v>
      </c>
      <c r="J1537" s="7">
        <f t="shared" si="116"/>
        <v>0</v>
      </c>
      <c r="K1537" s="7">
        <f t="shared" si="117"/>
        <v>15000</v>
      </c>
      <c r="L1537" s="4">
        <v>26000</v>
      </c>
      <c r="M1537" s="7">
        <f t="shared" si="118"/>
        <v>41000</v>
      </c>
      <c r="N1537" s="2" t="s">
        <v>59</v>
      </c>
      <c r="O1537" t="s">
        <v>23</v>
      </c>
      <c r="P1537" s="2" t="s">
        <v>2371</v>
      </c>
      <c r="Q1537" s="2">
        <v>2</v>
      </c>
      <c r="R1537" s="2" t="s">
        <v>24</v>
      </c>
      <c r="S1537" t="str">
        <f t="shared" si="119"/>
        <v>Mon</v>
      </c>
      <c r="T1537" t="str">
        <f>VLOOKUP(A1537,Status!$A$2:$B$1867,2,FALSE)</f>
        <v>Completed</v>
      </c>
    </row>
    <row r="1538" spans="1:20" x14ac:dyDescent="0.3">
      <c r="A1538" s="2" t="s">
        <v>1901</v>
      </c>
      <c r="B1538" s="3">
        <v>45957.556631944448</v>
      </c>
      <c r="C1538" s="2" t="s">
        <v>111</v>
      </c>
      <c r="D1538" s="2" t="s">
        <v>112</v>
      </c>
      <c r="E1538" s="2" t="s">
        <v>21</v>
      </c>
      <c r="F1538" s="4">
        <v>10000</v>
      </c>
      <c r="G1538" s="5">
        <v>1.4</v>
      </c>
      <c r="H1538" s="6">
        <v>0</v>
      </c>
      <c r="I1538" s="7">
        <f t="shared" si="115"/>
        <v>14000</v>
      </c>
      <c r="J1538" s="7">
        <f t="shared" si="116"/>
        <v>0</v>
      </c>
      <c r="K1538" s="7">
        <f t="shared" si="117"/>
        <v>14000</v>
      </c>
      <c r="L1538" s="4">
        <v>0</v>
      </c>
      <c r="M1538" s="7">
        <f t="shared" si="118"/>
        <v>14000</v>
      </c>
      <c r="N1538" s="2" t="s">
        <v>22</v>
      </c>
      <c r="O1538" t="s">
        <v>116</v>
      </c>
      <c r="P1538" s="2" t="s">
        <v>2366</v>
      </c>
      <c r="Q1538" s="2">
        <v>1</v>
      </c>
      <c r="R1538" s="2" t="s">
        <v>24</v>
      </c>
      <c r="S1538" t="str">
        <f t="shared" si="119"/>
        <v>Mon</v>
      </c>
      <c r="T1538" t="str">
        <f>VLOOKUP(A1538,Status!$A$2:$B$1867,2,FALSE)</f>
        <v>Cancelled</v>
      </c>
    </row>
    <row r="1539" spans="1:20" x14ac:dyDescent="0.3">
      <c r="A1539" s="2" t="s">
        <v>1902</v>
      </c>
      <c r="B1539" s="3">
        <v>45957.559803240743</v>
      </c>
      <c r="C1539" s="2" t="s">
        <v>98</v>
      </c>
      <c r="D1539" s="2" t="s">
        <v>99</v>
      </c>
      <c r="E1539" s="2" t="s">
        <v>103</v>
      </c>
      <c r="F1539" s="4">
        <v>55000</v>
      </c>
      <c r="G1539" s="5">
        <v>0.5</v>
      </c>
      <c r="H1539" s="6">
        <v>0</v>
      </c>
      <c r="I1539" s="7">
        <f t="shared" si="115"/>
        <v>27500</v>
      </c>
      <c r="J1539" s="7">
        <f t="shared" si="116"/>
        <v>0</v>
      </c>
      <c r="K1539" s="7">
        <f t="shared" si="117"/>
        <v>27500</v>
      </c>
      <c r="L1539" s="4">
        <v>97000</v>
      </c>
      <c r="M1539" s="7">
        <f t="shared" si="118"/>
        <v>124500</v>
      </c>
      <c r="N1539" s="2" t="s">
        <v>59</v>
      </c>
      <c r="O1539" t="s">
        <v>23</v>
      </c>
      <c r="P1539" s="2" t="s">
        <v>2369</v>
      </c>
      <c r="Q1539" s="2">
        <v>2</v>
      </c>
      <c r="R1539" s="2" t="s">
        <v>24</v>
      </c>
      <c r="S1539" t="str">
        <f t="shared" si="119"/>
        <v>Mon</v>
      </c>
      <c r="T1539" t="str">
        <f>VLOOKUP(A1539,Status!$A$2:$B$1867,2,FALSE)</f>
        <v>Completed</v>
      </c>
    </row>
    <row r="1540" spans="1:20" x14ac:dyDescent="0.3">
      <c r="A1540" s="2" t="s">
        <v>1903</v>
      </c>
      <c r="B1540" s="3">
        <v>45957.58971064815</v>
      </c>
      <c r="C1540" s="2" t="s">
        <v>235</v>
      </c>
      <c r="D1540" s="2" t="s">
        <v>236</v>
      </c>
      <c r="E1540" s="2" t="s">
        <v>36</v>
      </c>
      <c r="F1540" s="4">
        <v>13500</v>
      </c>
      <c r="G1540" s="5">
        <v>1.4</v>
      </c>
      <c r="H1540" s="6">
        <v>0</v>
      </c>
      <c r="I1540" s="7">
        <f t="shared" ref="I1540:I1603" si="120">F1540*G1540</f>
        <v>18900</v>
      </c>
      <c r="J1540" s="7">
        <f t="shared" ref="J1540:J1603" si="121">I1540*(H1540/100)</f>
        <v>0</v>
      </c>
      <c r="K1540" s="7">
        <f t="shared" ref="K1540:K1603" si="122">I1540-J1540</f>
        <v>18900</v>
      </c>
      <c r="L1540" s="4">
        <v>80000</v>
      </c>
      <c r="M1540" s="7">
        <f t="shared" ref="M1540:M1603" si="123">K1540+L1540</f>
        <v>98900</v>
      </c>
      <c r="N1540" s="2" t="s">
        <v>22</v>
      </c>
      <c r="O1540" t="s">
        <v>70</v>
      </c>
      <c r="P1540" s="2" t="s">
        <v>2369</v>
      </c>
      <c r="Q1540" s="2">
        <v>4</v>
      </c>
      <c r="R1540" s="2" t="s">
        <v>35</v>
      </c>
      <c r="S1540" t="str">
        <f t="shared" si="119"/>
        <v>Mon</v>
      </c>
      <c r="T1540" t="str">
        <f>VLOOKUP(A1540,Status!$A$2:$B$1867,2,FALSE)</f>
        <v>Returned</v>
      </c>
    </row>
    <row r="1541" spans="1:20" x14ac:dyDescent="0.3">
      <c r="A1541" s="2" t="s">
        <v>1904</v>
      </c>
      <c r="B1541" s="3">
        <v>45957.650590277779</v>
      </c>
      <c r="C1541" s="2" t="s">
        <v>506</v>
      </c>
      <c r="D1541" s="2" t="s">
        <v>174</v>
      </c>
      <c r="E1541" s="2" t="s">
        <v>28</v>
      </c>
      <c r="F1541" s="4">
        <v>15000</v>
      </c>
      <c r="G1541" s="5">
        <v>1.3</v>
      </c>
      <c r="H1541" s="6">
        <v>0</v>
      </c>
      <c r="I1541" s="7">
        <f t="shared" si="120"/>
        <v>19500</v>
      </c>
      <c r="J1541" s="7">
        <f t="shared" si="121"/>
        <v>0</v>
      </c>
      <c r="K1541" s="7">
        <f t="shared" si="122"/>
        <v>19500</v>
      </c>
      <c r="L1541" s="4">
        <v>48000</v>
      </c>
      <c r="M1541" s="7">
        <f t="shared" si="123"/>
        <v>67500</v>
      </c>
      <c r="N1541" s="2" t="s">
        <v>59</v>
      </c>
      <c r="O1541" t="s">
        <v>23</v>
      </c>
      <c r="P1541" s="2" t="s">
        <v>2371</v>
      </c>
      <c r="Q1541" s="2">
        <v>1</v>
      </c>
      <c r="R1541" s="2" t="s">
        <v>24</v>
      </c>
      <c r="S1541" t="str">
        <f t="shared" ref="S1541:S1604" si="124">TEXT(B1541,"DDD")</f>
        <v>Mon</v>
      </c>
      <c r="T1541" t="str">
        <f>VLOOKUP(A1541,Status!$A$2:$B$1867,2,FALSE)</f>
        <v>Completed</v>
      </c>
    </row>
    <row r="1542" spans="1:20" x14ac:dyDescent="0.3">
      <c r="A1542" s="2" t="s">
        <v>1905</v>
      </c>
      <c r="B1542" s="3">
        <v>45957.676805555559</v>
      </c>
      <c r="C1542" s="2" t="s">
        <v>765</v>
      </c>
      <c r="D1542" s="2" t="s">
        <v>253</v>
      </c>
      <c r="E1542" s="2" t="s">
        <v>42</v>
      </c>
      <c r="F1542" s="4">
        <v>40000</v>
      </c>
      <c r="G1542" s="5">
        <v>0.9</v>
      </c>
      <c r="H1542" s="6">
        <v>0</v>
      </c>
      <c r="I1542" s="7">
        <f t="shared" si="120"/>
        <v>36000</v>
      </c>
      <c r="J1542" s="7">
        <f t="shared" si="121"/>
        <v>0</v>
      </c>
      <c r="K1542" s="7">
        <f t="shared" si="122"/>
        <v>36000</v>
      </c>
      <c r="L1542" s="4">
        <v>18000</v>
      </c>
      <c r="M1542" s="7">
        <f t="shared" si="123"/>
        <v>54000</v>
      </c>
      <c r="N1542" s="2" t="s">
        <v>29</v>
      </c>
      <c r="O1542" t="s">
        <v>23</v>
      </c>
      <c r="P1542" s="2" t="s">
        <v>2368</v>
      </c>
      <c r="Q1542" s="2">
        <v>2</v>
      </c>
      <c r="R1542" s="2" t="s">
        <v>24</v>
      </c>
      <c r="S1542" t="str">
        <f t="shared" si="124"/>
        <v>Mon</v>
      </c>
      <c r="T1542" t="str">
        <f>VLOOKUP(A1542,Status!$A$2:$B$1867,2,FALSE)</f>
        <v>Completed</v>
      </c>
    </row>
    <row r="1543" spans="1:20" x14ac:dyDescent="0.3">
      <c r="A1543" s="2" t="s">
        <v>1906</v>
      </c>
      <c r="B1543" s="3">
        <v>45957.703622685192</v>
      </c>
      <c r="C1543" s="2" t="s">
        <v>464</v>
      </c>
      <c r="D1543" s="2" t="s">
        <v>115</v>
      </c>
      <c r="E1543" s="2" t="s">
        <v>50</v>
      </c>
      <c r="F1543" s="4">
        <v>26000</v>
      </c>
      <c r="G1543" s="5">
        <v>1.6</v>
      </c>
      <c r="H1543" s="6">
        <v>0</v>
      </c>
      <c r="I1543" s="7">
        <f t="shared" si="120"/>
        <v>41600</v>
      </c>
      <c r="J1543" s="7">
        <f t="shared" si="121"/>
        <v>0</v>
      </c>
      <c r="K1543" s="7">
        <f t="shared" si="122"/>
        <v>41600</v>
      </c>
      <c r="L1543" s="4">
        <v>78000</v>
      </c>
      <c r="M1543" s="7">
        <f t="shared" si="123"/>
        <v>119600</v>
      </c>
      <c r="N1543" s="2" t="s">
        <v>29</v>
      </c>
      <c r="O1543" t="s">
        <v>23</v>
      </c>
      <c r="P1543" s="2" t="s">
        <v>2368</v>
      </c>
      <c r="Q1543" s="2">
        <v>4</v>
      </c>
      <c r="R1543" s="2" t="s">
        <v>24</v>
      </c>
      <c r="S1543" t="str">
        <f t="shared" si="124"/>
        <v>Mon</v>
      </c>
      <c r="T1543" t="str">
        <f>VLOOKUP(A1543,Status!$A$2:$B$1867,2,FALSE)</f>
        <v>Completed</v>
      </c>
    </row>
    <row r="1544" spans="1:20" x14ac:dyDescent="0.3">
      <c r="A1544" s="2" t="s">
        <v>1907</v>
      </c>
      <c r="B1544" s="3">
        <v>45957.818287037036</v>
      </c>
      <c r="C1544" s="2" t="s">
        <v>105</v>
      </c>
      <c r="D1544" s="2" t="s">
        <v>106</v>
      </c>
      <c r="E1544" s="2" t="s">
        <v>76</v>
      </c>
      <c r="F1544" s="4">
        <v>45000</v>
      </c>
      <c r="G1544" s="5">
        <v>0.5</v>
      </c>
      <c r="H1544" s="6">
        <v>0</v>
      </c>
      <c r="I1544" s="7">
        <f t="shared" si="120"/>
        <v>22500</v>
      </c>
      <c r="J1544" s="7">
        <f t="shared" si="121"/>
        <v>0</v>
      </c>
      <c r="K1544" s="7">
        <f t="shared" si="122"/>
        <v>22500</v>
      </c>
      <c r="L1544" s="4">
        <v>18000</v>
      </c>
      <c r="M1544" s="7">
        <f t="shared" si="123"/>
        <v>40500</v>
      </c>
      <c r="N1544" s="2" t="s">
        <v>59</v>
      </c>
      <c r="O1544" t="s">
        <v>23</v>
      </c>
      <c r="P1544" s="2" t="s">
        <v>2368</v>
      </c>
      <c r="Q1544" s="2">
        <v>5</v>
      </c>
      <c r="R1544" s="2" t="s">
        <v>24</v>
      </c>
      <c r="S1544" t="str">
        <f t="shared" si="124"/>
        <v>Mon</v>
      </c>
      <c r="T1544" t="str">
        <f>VLOOKUP(A1544,Status!$A$2:$B$1867,2,FALSE)</f>
        <v>Completed</v>
      </c>
    </row>
    <row r="1545" spans="1:20" x14ac:dyDescent="0.3">
      <c r="A1545" s="2" t="s">
        <v>1908</v>
      </c>
      <c r="B1545" s="3">
        <v>45957.876203703701</v>
      </c>
      <c r="C1545" s="2" t="s">
        <v>176</v>
      </c>
      <c r="D1545" s="2" t="s">
        <v>95</v>
      </c>
      <c r="E1545" s="2" t="s">
        <v>33</v>
      </c>
      <c r="F1545" s="4">
        <v>20000</v>
      </c>
      <c r="G1545" s="5">
        <v>3.3</v>
      </c>
      <c r="H1545" s="6">
        <v>0</v>
      </c>
      <c r="I1545" s="7">
        <f t="shared" si="120"/>
        <v>66000</v>
      </c>
      <c r="J1545" s="7">
        <f t="shared" si="121"/>
        <v>0</v>
      </c>
      <c r="K1545" s="7">
        <f t="shared" si="122"/>
        <v>66000</v>
      </c>
      <c r="L1545" s="4">
        <v>85000</v>
      </c>
      <c r="M1545" s="7">
        <f t="shared" si="123"/>
        <v>151000</v>
      </c>
      <c r="N1545" s="2" t="s">
        <v>22</v>
      </c>
      <c r="O1545" t="s">
        <v>70</v>
      </c>
      <c r="P1545" s="2" t="s">
        <v>2371</v>
      </c>
      <c r="Q1545" s="2">
        <v>2</v>
      </c>
      <c r="R1545" s="2" t="s">
        <v>24</v>
      </c>
      <c r="S1545" t="str">
        <f t="shared" si="124"/>
        <v>Mon</v>
      </c>
      <c r="T1545" t="str">
        <f>VLOOKUP(A1545,Status!$A$2:$B$1867,2,FALSE)</f>
        <v>Returned</v>
      </c>
    </row>
    <row r="1546" spans="1:20" x14ac:dyDescent="0.3">
      <c r="A1546" s="2" t="s">
        <v>1909</v>
      </c>
      <c r="B1546" s="3">
        <v>45958.022650462961</v>
      </c>
      <c r="C1546" s="2" t="s">
        <v>38</v>
      </c>
      <c r="D1546" s="2" t="s">
        <v>27</v>
      </c>
      <c r="E1546" s="2" t="s">
        <v>100</v>
      </c>
      <c r="F1546" s="4">
        <v>10000</v>
      </c>
      <c r="G1546" s="5">
        <v>1</v>
      </c>
      <c r="H1546" s="6">
        <v>0</v>
      </c>
      <c r="I1546" s="7">
        <f t="shared" si="120"/>
        <v>10000</v>
      </c>
      <c r="J1546" s="7">
        <f t="shared" si="121"/>
        <v>0</v>
      </c>
      <c r="K1546" s="7">
        <f t="shared" si="122"/>
        <v>10000</v>
      </c>
      <c r="L1546" s="4">
        <v>17000</v>
      </c>
      <c r="M1546" s="7">
        <f t="shared" si="123"/>
        <v>27000</v>
      </c>
      <c r="N1546" s="2" t="s">
        <v>59</v>
      </c>
      <c r="O1546" t="s">
        <v>23</v>
      </c>
      <c r="P1546" s="2" t="s">
        <v>2367</v>
      </c>
      <c r="Q1546" s="2">
        <v>1</v>
      </c>
      <c r="R1546" s="2" t="s">
        <v>24</v>
      </c>
      <c r="S1546" t="str">
        <f t="shared" si="124"/>
        <v>Tue</v>
      </c>
      <c r="T1546" t="str">
        <f>VLOOKUP(A1546,Status!$A$2:$B$1867,2,FALSE)</f>
        <v>Completed</v>
      </c>
    </row>
    <row r="1547" spans="1:20" x14ac:dyDescent="0.3">
      <c r="A1547" s="2" t="s">
        <v>1910</v>
      </c>
      <c r="B1547" s="3">
        <v>45958.078009259261</v>
      </c>
      <c r="C1547" s="2" t="s">
        <v>1308</v>
      </c>
      <c r="D1547" s="2" t="s">
        <v>106</v>
      </c>
      <c r="E1547" s="2" t="s">
        <v>76</v>
      </c>
      <c r="F1547" s="4">
        <v>45000</v>
      </c>
      <c r="G1547" s="5">
        <v>1.7</v>
      </c>
      <c r="H1547" s="6">
        <v>0</v>
      </c>
      <c r="I1547" s="7">
        <f t="shared" si="120"/>
        <v>76500</v>
      </c>
      <c r="J1547" s="7">
        <f t="shared" si="121"/>
        <v>0</v>
      </c>
      <c r="K1547" s="7">
        <f t="shared" si="122"/>
        <v>76500</v>
      </c>
      <c r="L1547" s="4">
        <v>18000</v>
      </c>
      <c r="M1547" s="7">
        <f t="shared" si="123"/>
        <v>94500</v>
      </c>
      <c r="N1547" s="2" t="s">
        <v>34</v>
      </c>
      <c r="O1547" t="s">
        <v>23</v>
      </c>
      <c r="P1547" s="2" t="s">
        <v>2371</v>
      </c>
      <c r="Q1547" s="2">
        <v>2</v>
      </c>
      <c r="R1547" s="2" t="s">
        <v>35</v>
      </c>
      <c r="S1547" t="str">
        <f t="shared" si="124"/>
        <v>Tue</v>
      </c>
      <c r="T1547" t="str">
        <f>VLOOKUP(A1547,Status!$A$2:$B$1867,2,FALSE)</f>
        <v>Completed</v>
      </c>
    </row>
    <row r="1548" spans="1:20" x14ac:dyDescent="0.3">
      <c r="A1548" s="2" t="s">
        <v>1911</v>
      </c>
      <c r="B1548" s="3">
        <v>45958.358935185177</v>
      </c>
      <c r="C1548" s="2" t="s">
        <v>136</v>
      </c>
      <c r="D1548" s="2" t="s">
        <v>85</v>
      </c>
      <c r="E1548" s="2" t="s">
        <v>54</v>
      </c>
      <c r="F1548" s="4">
        <v>14000</v>
      </c>
      <c r="G1548" s="5">
        <v>1.6</v>
      </c>
      <c r="H1548" s="6">
        <v>0</v>
      </c>
      <c r="I1548" s="7">
        <f t="shared" si="120"/>
        <v>22400</v>
      </c>
      <c r="J1548" s="7">
        <f t="shared" si="121"/>
        <v>0</v>
      </c>
      <c r="K1548" s="7">
        <f t="shared" si="122"/>
        <v>22400</v>
      </c>
      <c r="L1548" s="4">
        <v>30000</v>
      </c>
      <c r="M1548" s="7">
        <f t="shared" si="123"/>
        <v>52400</v>
      </c>
      <c r="N1548" s="2" t="s">
        <v>34</v>
      </c>
      <c r="O1548" t="s">
        <v>23</v>
      </c>
      <c r="P1548" s="2" t="s">
        <v>2369</v>
      </c>
      <c r="Q1548" s="2">
        <v>1</v>
      </c>
      <c r="R1548" s="2" t="s">
        <v>35</v>
      </c>
      <c r="S1548" t="str">
        <f t="shared" si="124"/>
        <v>Tue</v>
      </c>
      <c r="T1548" t="str">
        <f>VLOOKUP(A1548,Status!$A$2:$B$1867,2,FALSE)</f>
        <v>Completed</v>
      </c>
    </row>
    <row r="1549" spans="1:20" x14ac:dyDescent="0.3">
      <c r="A1549" s="2" t="s">
        <v>1912</v>
      </c>
      <c r="B1549" s="3">
        <v>45958.397962962961</v>
      </c>
      <c r="C1549" s="2" t="s">
        <v>594</v>
      </c>
      <c r="D1549" s="2" t="s">
        <v>49</v>
      </c>
      <c r="E1549" s="2" t="s">
        <v>144</v>
      </c>
      <c r="F1549" s="4">
        <v>10000</v>
      </c>
      <c r="G1549" s="5">
        <v>0.6</v>
      </c>
      <c r="H1549" s="6">
        <v>0</v>
      </c>
      <c r="I1549" s="7">
        <f t="shared" si="120"/>
        <v>6000</v>
      </c>
      <c r="J1549" s="7">
        <f t="shared" si="121"/>
        <v>0</v>
      </c>
      <c r="K1549" s="7">
        <f t="shared" si="122"/>
        <v>6000</v>
      </c>
      <c r="L1549" s="4">
        <v>18000</v>
      </c>
      <c r="M1549" s="7">
        <f t="shared" si="123"/>
        <v>24000</v>
      </c>
      <c r="N1549" s="2" t="s">
        <v>34</v>
      </c>
      <c r="O1549" t="s">
        <v>23</v>
      </c>
      <c r="P1549" s="2" t="s">
        <v>2371</v>
      </c>
      <c r="Q1549" s="2">
        <v>2</v>
      </c>
      <c r="R1549" s="2" t="s">
        <v>24</v>
      </c>
      <c r="S1549" t="str">
        <f t="shared" si="124"/>
        <v>Tue</v>
      </c>
      <c r="T1549" t="str">
        <f>VLOOKUP(A1549,Status!$A$2:$B$1867,2,FALSE)</f>
        <v>Completed</v>
      </c>
    </row>
    <row r="1550" spans="1:20" x14ac:dyDescent="0.3">
      <c r="A1550" s="2" t="s">
        <v>1913</v>
      </c>
      <c r="B1550" s="3">
        <v>45958.39875</v>
      </c>
      <c r="C1550" s="2" t="s">
        <v>31</v>
      </c>
      <c r="D1550" s="2" t="s">
        <v>32</v>
      </c>
      <c r="E1550" s="2" t="s">
        <v>100</v>
      </c>
      <c r="F1550" s="4">
        <v>10000</v>
      </c>
      <c r="G1550" s="5">
        <v>0.9</v>
      </c>
      <c r="H1550" s="6">
        <v>0</v>
      </c>
      <c r="I1550" s="7">
        <f t="shared" si="120"/>
        <v>9000</v>
      </c>
      <c r="J1550" s="7">
        <f t="shared" si="121"/>
        <v>0</v>
      </c>
      <c r="K1550" s="7">
        <f t="shared" si="122"/>
        <v>9000</v>
      </c>
      <c r="L1550" s="4">
        <v>76000</v>
      </c>
      <c r="M1550" s="7">
        <f t="shared" si="123"/>
        <v>85000</v>
      </c>
      <c r="N1550" s="2" t="s">
        <v>34</v>
      </c>
      <c r="O1550" t="s">
        <v>116</v>
      </c>
      <c r="P1550" s="2" t="s">
        <v>2366</v>
      </c>
      <c r="Q1550" s="2">
        <v>4</v>
      </c>
      <c r="R1550" s="2" t="s">
        <v>35</v>
      </c>
      <c r="S1550" t="str">
        <f t="shared" si="124"/>
        <v>Tue</v>
      </c>
      <c r="T1550" t="str">
        <f>VLOOKUP(A1550,Status!$A$2:$B$1867,2,FALSE)</f>
        <v>Cancelled</v>
      </c>
    </row>
    <row r="1551" spans="1:20" x14ac:dyDescent="0.3">
      <c r="A1551" s="2" t="s">
        <v>1914</v>
      </c>
      <c r="B1551" s="3">
        <v>45958.413240740738</v>
      </c>
      <c r="C1551" s="2" t="s">
        <v>64</v>
      </c>
      <c r="D1551" s="2" t="s">
        <v>65</v>
      </c>
      <c r="E1551" s="2" t="s">
        <v>76</v>
      </c>
      <c r="F1551" s="4">
        <v>45000</v>
      </c>
      <c r="G1551" s="5">
        <v>1</v>
      </c>
      <c r="H1551" s="6">
        <v>0</v>
      </c>
      <c r="I1551" s="7">
        <f t="shared" si="120"/>
        <v>45000</v>
      </c>
      <c r="J1551" s="7">
        <f t="shared" si="121"/>
        <v>0</v>
      </c>
      <c r="K1551" s="7">
        <f t="shared" si="122"/>
        <v>45000</v>
      </c>
      <c r="L1551" s="4">
        <v>89000</v>
      </c>
      <c r="M1551" s="7">
        <f t="shared" si="123"/>
        <v>134000</v>
      </c>
      <c r="N1551" s="2" t="s">
        <v>59</v>
      </c>
      <c r="O1551" t="s">
        <v>23</v>
      </c>
      <c r="P1551" s="2" t="s">
        <v>2369</v>
      </c>
      <c r="Q1551" s="2">
        <v>4</v>
      </c>
      <c r="R1551" s="2" t="s">
        <v>35</v>
      </c>
      <c r="S1551" t="str">
        <f t="shared" si="124"/>
        <v>Tue</v>
      </c>
      <c r="T1551" t="str">
        <f>VLOOKUP(A1551,Status!$A$2:$B$1867,2,FALSE)</f>
        <v>Completed</v>
      </c>
    </row>
    <row r="1552" spans="1:20" x14ac:dyDescent="0.3">
      <c r="A1552" s="2" t="s">
        <v>1915</v>
      </c>
      <c r="B1552" s="3">
        <v>45958.444872685177</v>
      </c>
      <c r="C1552" s="2" t="s">
        <v>229</v>
      </c>
      <c r="D1552" s="2" t="s">
        <v>230</v>
      </c>
      <c r="E1552" s="2" t="s">
        <v>21</v>
      </c>
      <c r="F1552" s="4">
        <v>10000</v>
      </c>
      <c r="G1552" s="5">
        <v>2.2000000000000002</v>
      </c>
      <c r="H1552" s="6">
        <v>0</v>
      </c>
      <c r="I1552" s="7">
        <f t="shared" si="120"/>
        <v>22000</v>
      </c>
      <c r="J1552" s="7">
        <f t="shared" si="121"/>
        <v>0</v>
      </c>
      <c r="K1552" s="7">
        <f t="shared" si="122"/>
        <v>22000</v>
      </c>
      <c r="L1552" s="4">
        <v>28000</v>
      </c>
      <c r="M1552" s="7">
        <f t="shared" si="123"/>
        <v>50000</v>
      </c>
      <c r="N1552" s="2" t="s">
        <v>34</v>
      </c>
      <c r="O1552" t="s">
        <v>23</v>
      </c>
      <c r="P1552" s="2" t="s">
        <v>2371</v>
      </c>
      <c r="Q1552" s="2">
        <v>3</v>
      </c>
      <c r="R1552" s="2" t="s">
        <v>24</v>
      </c>
      <c r="S1552" t="str">
        <f t="shared" si="124"/>
        <v>Tue</v>
      </c>
      <c r="T1552" t="str">
        <f>VLOOKUP(A1552,Status!$A$2:$B$1867,2,FALSE)</f>
        <v>Completed</v>
      </c>
    </row>
    <row r="1553" spans="1:20" x14ac:dyDescent="0.3">
      <c r="A1553" s="2" t="s">
        <v>1916</v>
      </c>
      <c r="B1553" s="3">
        <v>45958.474999999999</v>
      </c>
      <c r="C1553" s="2" t="s">
        <v>305</v>
      </c>
      <c r="D1553" s="2" t="s">
        <v>106</v>
      </c>
      <c r="E1553" s="2" t="s">
        <v>76</v>
      </c>
      <c r="F1553" s="4">
        <v>45000</v>
      </c>
      <c r="G1553" s="5">
        <v>1.6</v>
      </c>
      <c r="H1553" s="6">
        <v>0</v>
      </c>
      <c r="I1553" s="7">
        <f t="shared" si="120"/>
        <v>72000</v>
      </c>
      <c r="J1553" s="7">
        <f t="shared" si="121"/>
        <v>0</v>
      </c>
      <c r="K1553" s="7">
        <f t="shared" si="122"/>
        <v>72000</v>
      </c>
      <c r="L1553" s="4">
        <v>18000</v>
      </c>
      <c r="M1553" s="7">
        <f t="shared" si="123"/>
        <v>90000</v>
      </c>
      <c r="N1553" s="2" t="s">
        <v>34</v>
      </c>
      <c r="O1553" t="s">
        <v>70</v>
      </c>
      <c r="P1553" s="2" t="s">
        <v>2371</v>
      </c>
      <c r="Q1553" s="2">
        <v>3</v>
      </c>
      <c r="R1553" s="2" t="s">
        <v>24</v>
      </c>
      <c r="S1553" t="str">
        <f t="shared" si="124"/>
        <v>Tue</v>
      </c>
      <c r="T1553" t="str">
        <f>VLOOKUP(A1553,Status!$A$2:$B$1867,2,FALSE)</f>
        <v>Returned</v>
      </c>
    </row>
    <row r="1554" spans="1:20" x14ac:dyDescent="0.3">
      <c r="A1554" s="2" t="s">
        <v>1916</v>
      </c>
      <c r="B1554" s="3">
        <v>45958.474999999999</v>
      </c>
      <c r="C1554" s="2" t="s">
        <v>305</v>
      </c>
      <c r="D1554" s="2" t="s">
        <v>106</v>
      </c>
      <c r="E1554" s="2" t="s">
        <v>183</v>
      </c>
      <c r="F1554" s="4">
        <v>11000</v>
      </c>
      <c r="G1554" s="5">
        <v>1.5</v>
      </c>
      <c r="H1554" s="6">
        <v>0</v>
      </c>
      <c r="I1554" s="7">
        <f t="shared" si="120"/>
        <v>16500</v>
      </c>
      <c r="J1554" s="7">
        <f t="shared" si="121"/>
        <v>0</v>
      </c>
      <c r="K1554" s="7">
        <f t="shared" si="122"/>
        <v>16500</v>
      </c>
      <c r="L1554" s="4">
        <v>0</v>
      </c>
      <c r="M1554" s="7">
        <f t="shared" si="123"/>
        <v>16500</v>
      </c>
      <c r="N1554" s="2" t="s">
        <v>34</v>
      </c>
      <c r="O1554" t="s">
        <v>70</v>
      </c>
      <c r="P1554" s="2" t="s">
        <v>2371</v>
      </c>
      <c r="Q1554" s="2">
        <v>3</v>
      </c>
      <c r="R1554" s="2" t="s">
        <v>24</v>
      </c>
      <c r="S1554" t="str">
        <f t="shared" si="124"/>
        <v>Tue</v>
      </c>
      <c r="T1554" t="str">
        <f>VLOOKUP(A1554,Status!$A$2:$B$1867,2,FALSE)</f>
        <v>Returned</v>
      </c>
    </row>
    <row r="1555" spans="1:20" x14ac:dyDescent="0.3">
      <c r="A1555" s="2" t="s">
        <v>1917</v>
      </c>
      <c r="B1555" s="3">
        <v>45958.480844907397</v>
      </c>
      <c r="C1555" s="2" t="s">
        <v>533</v>
      </c>
      <c r="D1555" s="2" t="s">
        <v>115</v>
      </c>
      <c r="E1555" s="2" t="s">
        <v>171</v>
      </c>
      <c r="F1555" s="4">
        <v>12000</v>
      </c>
      <c r="G1555" s="5">
        <v>0.4</v>
      </c>
      <c r="H1555" s="6">
        <v>0</v>
      </c>
      <c r="I1555" s="7">
        <f t="shared" si="120"/>
        <v>4800</v>
      </c>
      <c r="J1555" s="7">
        <f t="shared" si="121"/>
        <v>0</v>
      </c>
      <c r="K1555" s="7">
        <f t="shared" si="122"/>
        <v>4800</v>
      </c>
      <c r="L1555" s="4">
        <v>78000</v>
      </c>
      <c r="M1555" s="7">
        <f t="shared" si="123"/>
        <v>82800</v>
      </c>
      <c r="N1555" s="2" t="s">
        <v>22</v>
      </c>
      <c r="O1555" t="s">
        <v>23</v>
      </c>
      <c r="P1555" s="2" t="s">
        <v>2369</v>
      </c>
      <c r="Q1555" s="2">
        <v>1</v>
      </c>
      <c r="R1555" s="2" t="s">
        <v>24</v>
      </c>
      <c r="S1555" t="str">
        <f t="shared" si="124"/>
        <v>Tue</v>
      </c>
      <c r="T1555" t="str">
        <f>VLOOKUP(A1555,Status!$A$2:$B$1867,2,FALSE)</f>
        <v>Completed</v>
      </c>
    </row>
    <row r="1556" spans="1:20" x14ac:dyDescent="0.3">
      <c r="A1556" s="2" t="s">
        <v>1918</v>
      </c>
      <c r="B1556" s="3">
        <v>45958.492430555547</v>
      </c>
      <c r="C1556" s="2" t="s">
        <v>341</v>
      </c>
      <c r="D1556" s="2" t="s">
        <v>186</v>
      </c>
      <c r="E1556" s="2" t="s">
        <v>183</v>
      </c>
      <c r="F1556" s="4">
        <v>11000</v>
      </c>
      <c r="G1556" s="5">
        <v>1</v>
      </c>
      <c r="H1556" s="6">
        <v>0</v>
      </c>
      <c r="I1556" s="7">
        <f t="shared" si="120"/>
        <v>11000</v>
      </c>
      <c r="J1556" s="7">
        <f t="shared" si="121"/>
        <v>0</v>
      </c>
      <c r="K1556" s="7">
        <f t="shared" si="122"/>
        <v>11000</v>
      </c>
      <c r="L1556" s="4">
        <v>87000</v>
      </c>
      <c r="M1556" s="7">
        <f t="shared" si="123"/>
        <v>98000</v>
      </c>
      <c r="N1556" s="2" t="s">
        <v>29</v>
      </c>
      <c r="O1556" t="s">
        <v>23</v>
      </c>
      <c r="P1556" s="2" t="s">
        <v>2368</v>
      </c>
      <c r="Q1556" s="2">
        <v>2</v>
      </c>
      <c r="R1556" s="2" t="s">
        <v>35</v>
      </c>
      <c r="S1556" t="str">
        <f t="shared" si="124"/>
        <v>Tue</v>
      </c>
      <c r="T1556" t="str">
        <f>VLOOKUP(A1556,Status!$A$2:$B$1867,2,FALSE)</f>
        <v>Completed</v>
      </c>
    </row>
    <row r="1557" spans="1:20" x14ac:dyDescent="0.3">
      <c r="A1557" s="2" t="s">
        <v>1919</v>
      </c>
      <c r="B1557" s="3">
        <v>45958.55228009259</v>
      </c>
      <c r="C1557" s="2" t="s">
        <v>92</v>
      </c>
      <c r="D1557" s="2" t="s">
        <v>62</v>
      </c>
      <c r="E1557" s="2" t="s">
        <v>76</v>
      </c>
      <c r="F1557" s="4">
        <v>45000</v>
      </c>
      <c r="G1557" s="5">
        <v>0.9</v>
      </c>
      <c r="H1557" s="6">
        <v>0</v>
      </c>
      <c r="I1557" s="7">
        <f t="shared" si="120"/>
        <v>40500</v>
      </c>
      <c r="J1557" s="7">
        <f t="shared" si="121"/>
        <v>0</v>
      </c>
      <c r="K1557" s="7">
        <f t="shared" si="122"/>
        <v>40500</v>
      </c>
      <c r="L1557" s="4">
        <v>59000</v>
      </c>
      <c r="M1557" s="7">
        <f t="shared" si="123"/>
        <v>99500</v>
      </c>
      <c r="N1557" s="2" t="s">
        <v>34</v>
      </c>
      <c r="O1557" t="s">
        <v>23</v>
      </c>
      <c r="P1557" s="2" t="s">
        <v>2371</v>
      </c>
      <c r="Q1557" s="2">
        <v>3</v>
      </c>
      <c r="R1557" s="2" t="s">
        <v>24</v>
      </c>
      <c r="S1557" t="str">
        <f t="shared" si="124"/>
        <v>Tue</v>
      </c>
      <c r="T1557" t="str">
        <f>VLOOKUP(A1557,Status!$A$2:$B$1867,2,FALSE)</f>
        <v>Completed</v>
      </c>
    </row>
    <row r="1558" spans="1:20" x14ac:dyDescent="0.3">
      <c r="A1558" s="2" t="s">
        <v>1920</v>
      </c>
      <c r="B1558" s="3">
        <v>45958.658541666657</v>
      </c>
      <c r="C1558" s="2" t="s">
        <v>684</v>
      </c>
      <c r="D1558" s="2" t="s">
        <v>112</v>
      </c>
      <c r="E1558" s="2" t="s">
        <v>100</v>
      </c>
      <c r="F1558" s="4">
        <v>10000</v>
      </c>
      <c r="G1558" s="5">
        <v>0.9</v>
      </c>
      <c r="H1558" s="6">
        <v>0</v>
      </c>
      <c r="I1558" s="7">
        <f t="shared" si="120"/>
        <v>9000</v>
      </c>
      <c r="J1558" s="7">
        <f t="shared" si="121"/>
        <v>0</v>
      </c>
      <c r="K1558" s="7">
        <f t="shared" si="122"/>
        <v>9000</v>
      </c>
      <c r="L1558" s="4">
        <v>0</v>
      </c>
      <c r="M1558" s="7">
        <f t="shared" si="123"/>
        <v>9000</v>
      </c>
      <c r="N1558" s="2" t="s">
        <v>29</v>
      </c>
      <c r="O1558" t="s">
        <v>23</v>
      </c>
      <c r="P1558" s="2" t="s">
        <v>2369</v>
      </c>
      <c r="Q1558" s="2">
        <v>2</v>
      </c>
      <c r="R1558" s="2" t="s">
        <v>24</v>
      </c>
      <c r="S1558" t="str">
        <f t="shared" si="124"/>
        <v>Tue</v>
      </c>
      <c r="T1558" t="str">
        <f>VLOOKUP(A1558,Status!$A$2:$B$1867,2,FALSE)</f>
        <v>Completed</v>
      </c>
    </row>
    <row r="1559" spans="1:20" x14ac:dyDescent="0.3">
      <c r="A1559" s="2" t="s">
        <v>1920</v>
      </c>
      <c r="B1559" s="3">
        <v>45958.658541666657</v>
      </c>
      <c r="C1559" s="2" t="s">
        <v>684</v>
      </c>
      <c r="D1559" s="2" t="s">
        <v>112</v>
      </c>
      <c r="E1559" s="2" t="s">
        <v>76</v>
      </c>
      <c r="F1559" s="4">
        <v>45000</v>
      </c>
      <c r="G1559" s="5">
        <v>1.6</v>
      </c>
      <c r="H1559" s="6">
        <v>0</v>
      </c>
      <c r="I1559" s="7">
        <f t="shared" si="120"/>
        <v>72000</v>
      </c>
      <c r="J1559" s="7">
        <f t="shared" si="121"/>
        <v>0</v>
      </c>
      <c r="K1559" s="7">
        <f t="shared" si="122"/>
        <v>72000</v>
      </c>
      <c r="L1559" s="4">
        <v>0</v>
      </c>
      <c r="M1559" s="7">
        <f t="shared" si="123"/>
        <v>72000</v>
      </c>
      <c r="N1559" s="2" t="s">
        <v>29</v>
      </c>
      <c r="O1559" t="s">
        <v>23</v>
      </c>
      <c r="P1559" s="2" t="s">
        <v>2369</v>
      </c>
      <c r="Q1559" s="2">
        <v>2</v>
      </c>
      <c r="R1559" s="2" t="s">
        <v>24</v>
      </c>
      <c r="S1559" t="str">
        <f t="shared" si="124"/>
        <v>Tue</v>
      </c>
      <c r="T1559" t="str">
        <f>VLOOKUP(A1559,Status!$A$2:$B$1867,2,FALSE)</f>
        <v>Completed</v>
      </c>
    </row>
    <row r="1560" spans="1:20" x14ac:dyDescent="0.3">
      <c r="A1560" s="2" t="s">
        <v>1921</v>
      </c>
      <c r="B1560" s="3">
        <v>45958.68681712963</v>
      </c>
      <c r="C1560" s="2" t="s">
        <v>74</v>
      </c>
      <c r="D1560" s="2" t="s">
        <v>75</v>
      </c>
      <c r="E1560" s="2" t="s">
        <v>42</v>
      </c>
      <c r="F1560" s="4">
        <v>40000</v>
      </c>
      <c r="G1560" s="5">
        <v>0.4</v>
      </c>
      <c r="H1560" s="6">
        <v>0</v>
      </c>
      <c r="I1560" s="7">
        <f t="shared" si="120"/>
        <v>16000</v>
      </c>
      <c r="J1560" s="7">
        <f t="shared" si="121"/>
        <v>0</v>
      </c>
      <c r="K1560" s="7">
        <f t="shared" si="122"/>
        <v>16000</v>
      </c>
      <c r="L1560" s="4">
        <v>74000</v>
      </c>
      <c r="M1560" s="7">
        <f t="shared" si="123"/>
        <v>90000</v>
      </c>
      <c r="N1560" s="2" t="s">
        <v>34</v>
      </c>
      <c r="O1560" t="s">
        <v>70</v>
      </c>
      <c r="P1560" s="2" t="s">
        <v>2369</v>
      </c>
      <c r="Q1560" s="2">
        <v>4</v>
      </c>
      <c r="R1560" s="2" t="s">
        <v>24</v>
      </c>
      <c r="S1560" t="str">
        <f t="shared" si="124"/>
        <v>Tue</v>
      </c>
      <c r="T1560" t="str">
        <f>VLOOKUP(A1560,Status!$A$2:$B$1867,2,FALSE)</f>
        <v>Returned</v>
      </c>
    </row>
    <row r="1561" spans="1:20" x14ac:dyDescent="0.3">
      <c r="A1561" s="2" t="s">
        <v>1922</v>
      </c>
      <c r="B1561" s="3">
        <v>45958.687476851846</v>
      </c>
      <c r="C1561" s="2" t="s">
        <v>587</v>
      </c>
      <c r="D1561" s="2" t="s">
        <v>65</v>
      </c>
      <c r="E1561" s="2" t="s">
        <v>171</v>
      </c>
      <c r="F1561" s="4">
        <v>12000</v>
      </c>
      <c r="G1561" s="5">
        <v>0.6</v>
      </c>
      <c r="H1561" s="6">
        <v>0</v>
      </c>
      <c r="I1561" s="7">
        <f t="shared" si="120"/>
        <v>7200</v>
      </c>
      <c r="J1561" s="7">
        <f t="shared" si="121"/>
        <v>0</v>
      </c>
      <c r="K1561" s="7">
        <f t="shared" si="122"/>
        <v>7200</v>
      </c>
      <c r="L1561" s="4">
        <v>89000</v>
      </c>
      <c r="M1561" s="7">
        <f t="shared" si="123"/>
        <v>96200</v>
      </c>
      <c r="N1561" s="2" t="s">
        <v>22</v>
      </c>
      <c r="O1561" t="s">
        <v>116</v>
      </c>
      <c r="P1561" s="2" t="s">
        <v>2371</v>
      </c>
      <c r="Q1561" s="2">
        <v>1</v>
      </c>
      <c r="R1561" s="2" t="s">
        <v>24</v>
      </c>
      <c r="S1561" t="str">
        <f t="shared" si="124"/>
        <v>Tue</v>
      </c>
      <c r="T1561" t="str">
        <f>VLOOKUP(A1561,Status!$A$2:$B$1867,2,FALSE)</f>
        <v>Cancelled</v>
      </c>
    </row>
    <row r="1562" spans="1:20" x14ac:dyDescent="0.3">
      <c r="A1562" s="2" t="s">
        <v>1923</v>
      </c>
      <c r="B1562" s="3">
        <v>45958.750694444447</v>
      </c>
      <c r="C1562" s="2" t="s">
        <v>298</v>
      </c>
      <c r="D1562" s="2" t="s">
        <v>65</v>
      </c>
      <c r="E1562" s="2" t="s">
        <v>42</v>
      </c>
      <c r="F1562" s="4">
        <v>40000</v>
      </c>
      <c r="G1562" s="5">
        <v>1.1000000000000001</v>
      </c>
      <c r="H1562" s="6">
        <v>0</v>
      </c>
      <c r="I1562" s="7">
        <f t="shared" si="120"/>
        <v>44000</v>
      </c>
      <c r="J1562" s="7">
        <f t="shared" si="121"/>
        <v>0</v>
      </c>
      <c r="K1562" s="7">
        <f t="shared" si="122"/>
        <v>44000</v>
      </c>
      <c r="L1562" s="4">
        <v>89000</v>
      </c>
      <c r="M1562" s="7">
        <f t="shared" si="123"/>
        <v>133000</v>
      </c>
      <c r="N1562" s="2" t="s">
        <v>29</v>
      </c>
      <c r="O1562" t="s">
        <v>23</v>
      </c>
      <c r="P1562" s="2" t="s">
        <v>2368</v>
      </c>
      <c r="Q1562" s="2">
        <v>4</v>
      </c>
      <c r="R1562" s="2" t="s">
        <v>24</v>
      </c>
      <c r="S1562" t="str">
        <f t="shared" si="124"/>
        <v>Tue</v>
      </c>
      <c r="T1562" t="str">
        <f>VLOOKUP(A1562,Status!$A$2:$B$1867,2,FALSE)</f>
        <v>Completed</v>
      </c>
    </row>
    <row r="1563" spans="1:20" x14ac:dyDescent="0.3">
      <c r="A1563" s="2" t="s">
        <v>1924</v>
      </c>
      <c r="B1563" s="3">
        <v>45958.788055555553</v>
      </c>
      <c r="C1563" s="2" t="s">
        <v>1312</v>
      </c>
      <c r="D1563" s="2" t="s">
        <v>106</v>
      </c>
      <c r="E1563" s="2" t="s">
        <v>191</v>
      </c>
      <c r="F1563" s="4">
        <v>15500</v>
      </c>
      <c r="G1563" s="5">
        <v>0.3</v>
      </c>
      <c r="H1563" s="6">
        <v>0</v>
      </c>
      <c r="I1563" s="7">
        <f t="shared" si="120"/>
        <v>4650</v>
      </c>
      <c r="J1563" s="7">
        <f t="shared" si="121"/>
        <v>0</v>
      </c>
      <c r="K1563" s="7">
        <f t="shared" si="122"/>
        <v>4650</v>
      </c>
      <c r="L1563" s="4">
        <v>18000</v>
      </c>
      <c r="M1563" s="7">
        <f t="shared" si="123"/>
        <v>22650</v>
      </c>
      <c r="N1563" s="2" t="s">
        <v>29</v>
      </c>
      <c r="O1563" t="s">
        <v>23</v>
      </c>
      <c r="P1563" s="2" t="s">
        <v>2371</v>
      </c>
      <c r="Q1563" s="2">
        <v>5</v>
      </c>
      <c r="R1563" s="2" t="s">
        <v>24</v>
      </c>
      <c r="S1563" t="str">
        <f t="shared" si="124"/>
        <v>Tue</v>
      </c>
      <c r="T1563" t="str">
        <f>VLOOKUP(A1563,Status!$A$2:$B$1867,2,FALSE)</f>
        <v>Completed</v>
      </c>
    </row>
    <row r="1564" spans="1:20" x14ac:dyDescent="0.3">
      <c r="A1564" s="2" t="s">
        <v>1925</v>
      </c>
      <c r="B1564" s="3">
        <v>45958.876250000001</v>
      </c>
      <c r="C1564" s="2" t="s">
        <v>102</v>
      </c>
      <c r="D1564" s="2" t="s">
        <v>45</v>
      </c>
      <c r="E1564" s="2" t="s">
        <v>54</v>
      </c>
      <c r="F1564" s="4">
        <v>14000</v>
      </c>
      <c r="G1564" s="5">
        <v>0.7</v>
      </c>
      <c r="H1564" s="6">
        <v>0</v>
      </c>
      <c r="I1564" s="7">
        <f t="shared" si="120"/>
        <v>9800</v>
      </c>
      <c r="J1564" s="7">
        <f t="shared" si="121"/>
        <v>0</v>
      </c>
      <c r="K1564" s="7">
        <f t="shared" si="122"/>
        <v>9800</v>
      </c>
      <c r="L1564" s="4">
        <v>43000</v>
      </c>
      <c r="M1564" s="7">
        <f t="shared" si="123"/>
        <v>52800</v>
      </c>
      <c r="N1564" s="2" t="s">
        <v>29</v>
      </c>
      <c r="O1564" t="s">
        <v>23</v>
      </c>
      <c r="P1564" s="2" t="s">
        <v>2369</v>
      </c>
      <c r="Q1564" s="2">
        <v>4</v>
      </c>
      <c r="R1564" s="2" t="s">
        <v>24</v>
      </c>
      <c r="S1564" t="str">
        <f t="shared" si="124"/>
        <v>Tue</v>
      </c>
      <c r="T1564" t="str">
        <f>VLOOKUP(A1564,Status!$A$2:$B$1867,2,FALSE)</f>
        <v>Completed</v>
      </c>
    </row>
    <row r="1565" spans="1:20" x14ac:dyDescent="0.3">
      <c r="A1565" s="2" t="s">
        <v>1925</v>
      </c>
      <c r="B1565" s="3">
        <v>45958.876250000001</v>
      </c>
      <c r="C1565" s="2" t="s">
        <v>102</v>
      </c>
      <c r="D1565" s="2" t="s">
        <v>45</v>
      </c>
      <c r="E1565" s="2" t="s">
        <v>28</v>
      </c>
      <c r="F1565" s="4">
        <v>15000</v>
      </c>
      <c r="G1565" s="5">
        <v>0.5</v>
      </c>
      <c r="H1565" s="6">
        <v>0</v>
      </c>
      <c r="I1565" s="7">
        <f t="shared" si="120"/>
        <v>7500</v>
      </c>
      <c r="J1565" s="7">
        <f t="shared" si="121"/>
        <v>0</v>
      </c>
      <c r="K1565" s="7">
        <f t="shared" si="122"/>
        <v>7500</v>
      </c>
      <c r="L1565" s="4">
        <v>0</v>
      </c>
      <c r="M1565" s="7">
        <f t="shared" si="123"/>
        <v>7500</v>
      </c>
      <c r="N1565" s="2" t="s">
        <v>29</v>
      </c>
      <c r="O1565" t="s">
        <v>23</v>
      </c>
      <c r="P1565" s="2" t="s">
        <v>2369</v>
      </c>
      <c r="Q1565" s="2">
        <v>4</v>
      </c>
      <c r="R1565" s="2" t="s">
        <v>24</v>
      </c>
      <c r="S1565" t="str">
        <f t="shared" si="124"/>
        <v>Tue</v>
      </c>
      <c r="T1565" t="str">
        <f>VLOOKUP(A1565,Status!$A$2:$B$1867,2,FALSE)</f>
        <v>Completed</v>
      </c>
    </row>
    <row r="1566" spans="1:20" x14ac:dyDescent="0.3">
      <c r="A1566" s="2" t="s">
        <v>1926</v>
      </c>
      <c r="B1566" s="3">
        <v>45959.439710648148</v>
      </c>
      <c r="C1566" s="2" t="s">
        <v>561</v>
      </c>
      <c r="D1566" s="2" t="s">
        <v>75</v>
      </c>
      <c r="E1566" s="2" t="s">
        <v>162</v>
      </c>
      <c r="F1566" s="4">
        <v>115000</v>
      </c>
      <c r="G1566" s="5">
        <v>1</v>
      </c>
      <c r="H1566" s="6">
        <v>0</v>
      </c>
      <c r="I1566" s="7">
        <f t="shared" si="120"/>
        <v>115000</v>
      </c>
      <c r="J1566" s="7">
        <f t="shared" si="121"/>
        <v>0</v>
      </c>
      <c r="K1566" s="7">
        <f t="shared" si="122"/>
        <v>115000</v>
      </c>
      <c r="L1566" s="4">
        <v>74000</v>
      </c>
      <c r="M1566" s="7">
        <f t="shared" si="123"/>
        <v>189000</v>
      </c>
      <c r="N1566" s="2" t="s">
        <v>29</v>
      </c>
      <c r="O1566" t="s">
        <v>70</v>
      </c>
      <c r="P1566" s="2" t="s">
        <v>2366</v>
      </c>
      <c r="Q1566" s="2">
        <v>4</v>
      </c>
      <c r="R1566" s="2" t="s">
        <v>24</v>
      </c>
      <c r="S1566" t="str">
        <f t="shared" si="124"/>
        <v>Wed</v>
      </c>
      <c r="T1566" t="str">
        <f>VLOOKUP(A1566,Status!$A$2:$B$1867,2,FALSE)</f>
        <v>Returned</v>
      </c>
    </row>
    <row r="1567" spans="1:20" x14ac:dyDescent="0.3">
      <c r="A1567" s="2" t="s">
        <v>1927</v>
      </c>
      <c r="B1567" s="3">
        <v>45959.457488425927</v>
      </c>
      <c r="C1567" s="2" t="s">
        <v>1748</v>
      </c>
      <c r="D1567" s="2" t="s">
        <v>69</v>
      </c>
      <c r="E1567" s="2" t="s">
        <v>76</v>
      </c>
      <c r="F1567" s="4">
        <v>45000</v>
      </c>
      <c r="G1567" s="5">
        <v>1.6</v>
      </c>
      <c r="H1567" s="6">
        <v>0</v>
      </c>
      <c r="I1567" s="7">
        <f t="shared" si="120"/>
        <v>72000</v>
      </c>
      <c r="J1567" s="7">
        <f t="shared" si="121"/>
        <v>0</v>
      </c>
      <c r="K1567" s="7">
        <f t="shared" si="122"/>
        <v>72000</v>
      </c>
      <c r="L1567" s="4">
        <v>87000</v>
      </c>
      <c r="M1567" s="7">
        <f t="shared" si="123"/>
        <v>159000</v>
      </c>
      <c r="N1567" s="2" t="s">
        <v>34</v>
      </c>
      <c r="O1567" t="s">
        <v>23</v>
      </c>
      <c r="P1567" s="2" t="s">
        <v>2369</v>
      </c>
      <c r="Q1567" s="2">
        <v>2</v>
      </c>
      <c r="R1567" s="2" t="s">
        <v>35</v>
      </c>
      <c r="S1567" t="str">
        <f t="shared" si="124"/>
        <v>Wed</v>
      </c>
      <c r="T1567" t="str">
        <f>VLOOKUP(A1567,Status!$A$2:$B$1867,2,FALSE)</f>
        <v>Completed</v>
      </c>
    </row>
    <row r="1568" spans="1:20" x14ac:dyDescent="0.3">
      <c r="A1568" s="2" t="s">
        <v>1928</v>
      </c>
      <c r="B1568" s="3">
        <v>45959.473402777781</v>
      </c>
      <c r="C1568" s="2" t="s">
        <v>78</v>
      </c>
      <c r="D1568" s="2" t="s">
        <v>53</v>
      </c>
      <c r="E1568" s="2" t="s">
        <v>76</v>
      </c>
      <c r="F1568" s="4">
        <v>45000</v>
      </c>
      <c r="G1568" s="5">
        <v>1</v>
      </c>
      <c r="H1568" s="6">
        <v>0</v>
      </c>
      <c r="I1568" s="7">
        <f t="shared" si="120"/>
        <v>45000</v>
      </c>
      <c r="J1568" s="7">
        <f t="shared" si="121"/>
        <v>0</v>
      </c>
      <c r="K1568" s="7">
        <f t="shared" si="122"/>
        <v>45000</v>
      </c>
      <c r="L1568" s="4">
        <v>80000</v>
      </c>
      <c r="M1568" s="7">
        <f t="shared" si="123"/>
        <v>125000</v>
      </c>
      <c r="N1568" s="2" t="s">
        <v>34</v>
      </c>
      <c r="O1568" t="s">
        <v>70</v>
      </c>
      <c r="P1568" s="2" t="s">
        <v>2371</v>
      </c>
      <c r="Q1568" s="2">
        <v>5</v>
      </c>
      <c r="R1568" s="2" t="s">
        <v>35</v>
      </c>
      <c r="S1568" t="str">
        <f t="shared" si="124"/>
        <v>Wed</v>
      </c>
      <c r="T1568" t="str">
        <f>VLOOKUP(A1568,Status!$A$2:$B$1867,2,FALSE)</f>
        <v>Returned</v>
      </c>
    </row>
    <row r="1569" spans="1:20" x14ac:dyDescent="0.3">
      <c r="A1569" s="2" t="s">
        <v>1929</v>
      </c>
      <c r="B1569" s="3">
        <v>45959.519571759258</v>
      </c>
      <c r="C1569" s="2" t="s">
        <v>114</v>
      </c>
      <c r="D1569" s="2" t="s">
        <v>115</v>
      </c>
      <c r="E1569" s="2" t="s">
        <v>81</v>
      </c>
      <c r="F1569" s="4">
        <v>15000</v>
      </c>
      <c r="G1569" s="5">
        <v>1.6</v>
      </c>
      <c r="H1569" s="6">
        <v>0</v>
      </c>
      <c r="I1569" s="7">
        <f t="shared" si="120"/>
        <v>24000</v>
      </c>
      <c r="J1569" s="7">
        <f t="shared" si="121"/>
        <v>0</v>
      </c>
      <c r="K1569" s="7">
        <f t="shared" si="122"/>
        <v>24000</v>
      </c>
      <c r="L1569" s="4">
        <v>78000</v>
      </c>
      <c r="M1569" s="7">
        <f t="shared" si="123"/>
        <v>102000</v>
      </c>
      <c r="N1569" s="2" t="s">
        <v>34</v>
      </c>
      <c r="O1569" t="s">
        <v>23</v>
      </c>
      <c r="P1569" s="2" t="s">
        <v>2368</v>
      </c>
      <c r="Q1569" s="2">
        <v>1</v>
      </c>
      <c r="R1569" s="2" t="s">
        <v>24</v>
      </c>
      <c r="S1569" t="str">
        <f t="shared" si="124"/>
        <v>Wed</v>
      </c>
      <c r="T1569" t="str">
        <f>VLOOKUP(A1569,Status!$A$2:$B$1867,2,FALSE)</f>
        <v>Completed</v>
      </c>
    </row>
    <row r="1570" spans="1:20" x14ac:dyDescent="0.3">
      <c r="A1570" s="2" t="s">
        <v>1930</v>
      </c>
      <c r="B1570" s="3">
        <v>45959.520856481482</v>
      </c>
      <c r="C1570" s="2" t="s">
        <v>114</v>
      </c>
      <c r="D1570" s="2" t="s">
        <v>115</v>
      </c>
      <c r="E1570" s="2" t="s">
        <v>76</v>
      </c>
      <c r="F1570" s="4">
        <v>45000</v>
      </c>
      <c r="G1570" s="5">
        <v>1.7</v>
      </c>
      <c r="H1570" s="6">
        <v>0</v>
      </c>
      <c r="I1570" s="7">
        <f t="shared" si="120"/>
        <v>76500</v>
      </c>
      <c r="J1570" s="7">
        <f t="shared" si="121"/>
        <v>0</v>
      </c>
      <c r="K1570" s="7">
        <f t="shared" si="122"/>
        <v>76500</v>
      </c>
      <c r="L1570" s="4">
        <v>78000</v>
      </c>
      <c r="M1570" s="7">
        <f t="shared" si="123"/>
        <v>154500</v>
      </c>
      <c r="N1570" s="2" t="s">
        <v>34</v>
      </c>
      <c r="O1570" t="s">
        <v>23</v>
      </c>
      <c r="P1570" s="2" t="s">
        <v>2371</v>
      </c>
      <c r="Q1570" s="2">
        <v>2</v>
      </c>
      <c r="R1570" s="2" t="s">
        <v>24</v>
      </c>
      <c r="S1570" t="str">
        <f t="shared" si="124"/>
        <v>Wed</v>
      </c>
      <c r="T1570" t="str">
        <f>VLOOKUP(A1570,Status!$A$2:$B$1867,2,FALSE)</f>
        <v>Completed</v>
      </c>
    </row>
    <row r="1571" spans="1:20" x14ac:dyDescent="0.3">
      <c r="A1571" s="2" t="s">
        <v>1931</v>
      </c>
      <c r="B1571" s="3">
        <v>45959.571446759262</v>
      </c>
      <c r="C1571" s="2" t="s">
        <v>732</v>
      </c>
      <c r="D1571" s="2" t="s">
        <v>180</v>
      </c>
      <c r="E1571" s="2" t="s">
        <v>183</v>
      </c>
      <c r="F1571" s="4">
        <v>11000</v>
      </c>
      <c r="G1571" s="5">
        <v>2.2000000000000002</v>
      </c>
      <c r="H1571" s="6">
        <v>0</v>
      </c>
      <c r="I1571" s="7">
        <f t="shared" si="120"/>
        <v>24200.000000000004</v>
      </c>
      <c r="J1571" s="7">
        <f t="shared" si="121"/>
        <v>0</v>
      </c>
      <c r="K1571" s="7">
        <f t="shared" si="122"/>
        <v>24200.000000000004</v>
      </c>
      <c r="L1571" s="4">
        <v>57000</v>
      </c>
      <c r="M1571" s="7">
        <f t="shared" si="123"/>
        <v>81200</v>
      </c>
      <c r="N1571" s="2" t="s">
        <v>22</v>
      </c>
      <c r="O1571" t="s">
        <v>23</v>
      </c>
      <c r="P1571" s="2" t="s">
        <v>2369</v>
      </c>
      <c r="Q1571" s="2">
        <v>2</v>
      </c>
      <c r="R1571" s="2" t="s">
        <v>24</v>
      </c>
      <c r="S1571" t="str">
        <f t="shared" si="124"/>
        <v>Wed</v>
      </c>
      <c r="T1571" t="str">
        <f>VLOOKUP(A1571,Status!$A$2:$B$1867,2,FALSE)</f>
        <v>Completed</v>
      </c>
    </row>
    <row r="1572" spans="1:20" x14ac:dyDescent="0.3">
      <c r="A1572" s="2" t="s">
        <v>1932</v>
      </c>
      <c r="B1572" s="3">
        <v>45959.581064814818</v>
      </c>
      <c r="C1572" s="2" t="s">
        <v>635</v>
      </c>
      <c r="D1572" s="2" t="s">
        <v>236</v>
      </c>
      <c r="E1572" s="2" t="s">
        <v>66</v>
      </c>
      <c r="F1572" s="4">
        <v>46000</v>
      </c>
      <c r="G1572" s="5">
        <v>1</v>
      </c>
      <c r="H1572" s="6">
        <v>0</v>
      </c>
      <c r="I1572" s="7">
        <f t="shared" si="120"/>
        <v>46000</v>
      </c>
      <c r="J1572" s="7">
        <f t="shared" si="121"/>
        <v>0</v>
      </c>
      <c r="K1572" s="7">
        <f t="shared" si="122"/>
        <v>46000</v>
      </c>
      <c r="L1572" s="4">
        <v>80000</v>
      </c>
      <c r="M1572" s="7">
        <f t="shared" si="123"/>
        <v>126000</v>
      </c>
      <c r="N1572" s="2" t="s">
        <v>59</v>
      </c>
      <c r="O1572" t="s">
        <v>23</v>
      </c>
      <c r="P1572" s="2" t="s">
        <v>2367</v>
      </c>
      <c r="Q1572" s="2">
        <v>5</v>
      </c>
      <c r="R1572" s="2" t="s">
        <v>24</v>
      </c>
      <c r="S1572" t="str">
        <f t="shared" si="124"/>
        <v>Wed</v>
      </c>
      <c r="T1572" t="str">
        <f>VLOOKUP(A1572,Status!$A$2:$B$1867,2,FALSE)</f>
        <v>Completed</v>
      </c>
    </row>
    <row r="1573" spans="1:20" x14ac:dyDescent="0.3">
      <c r="A1573" s="2" t="s">
        <v>1933</v>
      </c>
      <c r="B1573" s="3">
        <v>45959.615763888891</v>
      </c>
      <c r="C1573" s="2" t="s">
        <v>777</v>
      </c>
      <c r="D1573" s="2" t="s">
        <v>99</v>
      </c>
      <c r="E1573" s="2" t="s">
        <v>76</v>
      </c>
      <c r="F1573" s="4">
        <v>45000</v>
      </c>
      <c r="G1573" s="5">
        <v>1.4</v>
      </c>
      <c r="H1573" s="6">
        <v>0</v>
      </c>
      <c r="I1573" s="7">
        <f t="shared" si="120"/>
        <v>62999.999999999993</v>
      </c>
      <c r="J1573" s="7">
        <f t="shared" si="121"/>
        <v>0</v>
      </c>
      <c r="K1573" s="7">
        <f t="shared" si="122"/>
        <v>62999.999999999993</v>
      </c>
      <c r="L1573" s="4">
        <v>97000</v>
      </c>
      <c r="M1573" s="7">
        <f t="shared" si="123"/>
        <v>160000</v>
      </c>
      <c r="N1573" s="2" t="s">
        <v>34</v>
      </c>
      <c r="O1573" t="s">
        <v>70</v>
      </c>
      <c r="P1573" s="2" t="s">
        <v>2368</v>
      </c>
      <c r="Q1573" s="2">
        <v>4</v>
      </c>
      <c r="R1573" s="2" t="s">
        <v>24</v>
      </c>
      <c r="S1573" t="str">
        <f t="shared" si="124"/>
        <v>Wed</v>
      </c>
      <c r="T1573" t="str">
        <f>VLOOKUP(A1573,Status!$A$2:$B$1867,2,FALSE)</f>
        <v>Returned</v>
      </c>
    </row>
    <row r="1574" spans="1:20" x14ac:dyDescent="0.3">
      <c r="A1574" s="2" t="s">
        <v>1934</v>
      </c>
      <c r="B1574" s="3">
        <v>45959.644490740742</v>
      </c>
      <c r="C1574" s="2" t="s">
        <v>1038</v>
      </c>
      <c r="D1574" s="2" t="s">
        <v>151</v>
      </c>
      <c r="E1574" s="2" t="s">
        <v>100</v>
      </c>
      <c r="F1574" s="4">
        <v>10000</v>
      </c>
      <c r="G1574" s="5">
        <v>0.6</v>
      </c>
      <c r="H1574" s="6">
        <v>0</v>
      </c>
      <c r="I1574" s="7">
        <f t="shared" si="120"/>
        <v>6000</v>
      </c>
      <c r="J1574" s="7">
        <f t="shared" si="121"/>
        <v>0</v>
      </c>
      <c r="K1574" s="7">
        <f t="shared" si="122"/>
        <v>6000</v>
      </c>
      <c r="L1574" s="4">
        <v>68000</v>
      </c>
      <c r="M1574" s="7">
        <f t="shared" si="123"/>
        <v>74000</v>
      </c>
      <c r="N1574" s="2" t="s">
        <v>29</v>
      </c>
      <c r="O1574" t="s">
        <v>23</v>
      </c>
      <c r="P1574" s="2" t="s">
        <v>2369</v>
      </c>
      <c r="Q1574" s="2">
        <v>1</v>
      </c>
      <c r="R1574" s="2" t="s">
        <v>24</v>
      </c>
      <c r="S1574" t="str">
        <f t="shared" si="124"/>
        <v>Wed</v>
      </c>
      <c r="T1574" t="str">
        <f>VLOOKUP(A1574,Status!$A$2:$B$1867,2,FALSE)</f>
        <v>Completed</v>
      </c>
    </row>
    <row r="1575" spans="1:20" x14ac:dyDescent="0.3">
      <c r="A1575" s="2" t="s">
        <v>1935</v>
      </c>
      <c r="B1575" s="3">
        <v>45959.679884259262</v>
      </c>
      <c r="C1575" s="2" t="s">
        <v>580</v>
      </c>
      <c r="D1575" s="2" t="s">
        <v>253</v>
      </c>
      <c r="E1575" s="2" t="s">
        <v>144</v>
      </c>
      <c r="F1575" s="4">
        <v>10000</v>
      </c>
      <c r="G1575" s="5">
        <v>0.8</v>
      </c>
      <c r="H1575" s="6">
        <v>0</v>
      </c>
      <c r="I1575" s="7">
        <f t="shared" si="120"/>
        <v>8000</v>
      </c>
      <c r="J1575" s="7">
        <f t="shared" si="121"/>
        <v>0</v>
      </c>
      <c r="K1575" s="7">
        <f t="shared" si="122"/>
        <v>8000</v>
      </c>
      <c r="L1575" s="4">
        <v>18000</v>
      </c>
      <c r="M1575" s="7">
        <f t="shared" si="123"/>
        <v>26000</v>
      </c>
      <c r="N1575" s="2" t="s">
        <v>34</v>
      </c>
      <c r="O1575" t="s">
        <v>23</v>
      </c>
      <c r="P1575" s="2" t="s">
        <v>2368</v>
      </c>
      <c r="Q1575" s="2">
        <v>4</v>
      </c>
      <c r="R1575" s="2" t="s">
        <v>35</v>
      </c>
      <c r="S1575" t="str">
        <f t="shared" si="124"/>
        <v>Wed</v>
      </c>
      <c r="T1575" t="str">
        <f>VLOOKUP(A1575,Status!$A$2:$B$1867,2,FALSE)</f>
        <v>Completed</v>
      </c>
    </row>
    <row r="1576" spans="1:20" x14ac:dyDescent="0.3">
      <c r="A1576" s="2" t="s">
        <v>1935</v>
      </c>
      <c r="B1576" s="3">
        <v>45959.679884259262</v>
      </c>
      <c r="C1576" s="2" t="s">
        <v>580</v>
      </c>
      <c r="D1576" s="2" t="s">
        <v>253</v>
      </c>
      <c r="E1576" s="2" t="s">
        <v>46</v>
      </c>
      <c r="F1576" s="4">
        <v>10500</v>
      </c>
      <c r="G1576" s="5">
        <v>3.5</v>
      </c>
      <c r="H1576" s="6">
        <v>0</v>
      </c>
      <c r="I1576" s="7">
        <f t="shared" si="120"/>
        <v>36750</v>
      </c>
      <c r="J1576" s="7">
        <f t="shared" si="121"/>
        <v>0</v>
      </c>
      <c r="K1576" s="7">
        <f t="shared" si="122"/>
        <v>36750</v>
      </c>
      <c r="L1576" s="4">
        <v>0</v>
      </c>
      <c r="M1576" s="7">
        <f t="shared" si="123"/>
        <v>36750</v>
      </c>
      <c r="N1576" s="2" t="s">
        <v>34</v>
      </c>
      <c r="O1576" t="s">
        <v>23</v>
      </c>
      <c r="P1576" s="2" t="s">
        <v>2368</v>
      </c>
      <c r="Q1576" s="2">
        <v>4</v>
      </c>
      <c r="R1576" s="2" t="s">
        <v>35</v>
      </c>
      <c r="S1576" t="str">
        <f t="shared" si="124"/>
        <v>Wed</v>
      </c>
      <c r="T1576" t="str">
        <f>VLOOKUP(A1576,Status!$A$2:$B$1867,2,FALSE)</f>
        <v>Completed</v>
      </c>
    </row>
    <row r="1577" spans="1:20" x14ac:dyDescent="0.3">
      <c r="A1577" s="2" t="s">
        <v>1936</v>
      </c>
      <c r="B1577" s="3">
        <v>45959.719768518517</v>
      </c>
      <c r="C1577" s="2" t="s">
        <v>635</v>
      </c>
      <c r="D1577" s="2" t="s">
        <v>236</v>
      </c>
      <c r="E1577" s="2" t="s">
        <v>103</v>
      </c>
      <c r="F1577" s="4">
        <v>55000</v>
      </c>
      <c r="G1577" s="5">
        <v>0.8</v>
      </c>
      <c r="H1577" s="6">
        <v>0</v>
      </c>
      <c r="I1577" s="7">
        <f t="shared" si="120"/>
        <v>44000</v>
      </c>
      <c r="J1577" s="7">
        <f t="shared" si="121"/>
        <v>0</v>
      </c>
      <c r="K1577" s="7">
        <f t="shared" si="122"/>
        <v>44000</v>
      </c>
      <c r="L1577" s="4">
        <v>80000</v>
      </c>
      <c r="M1577" s="7">
        <f t="shared" si="123"/>
        <v>124000</v>
      </c>
      <c r="N1577" s="2" t="s">
        <v>59</v>
      </c>
      <c r="O1577" t="s">
        <v>23</v>
      </c>
      <c r="P1577" s="2" t="s">
        <v>2367</v>
      </c>
      <c r="Q1577" s="2">
        <v>1</v>
      </c>
      <c r="R1577" s="2" t="s">
        <v>24</v>
      </c>
      <c r="S1577" t="str">
        <f t="shared" si="124"/>
        <v>Wed</v>
      </c>
      <c r="T1577" t="str">
        <f>VLOOKUP(A1577,Status!$A$2:$B$1867,2,FALSE)</f>
        <v>Completed</v>
      </c>
    </row>
    <row r="1578" spans="1:20" x14ac:dyDescent="0.3">
      <c r="A1578" s="2" t="s">
        <v>1937</v>
      </c>
      <c r="B1578" s="3">
        <v>45959.745625000003</v>
      </c>
      <c r="C1578" s="2" t="s">
        <v>368</v>
      </c>
      <c r="D1578" s="2" t="s">
        <v>174</v>
      </c>
      <c r="E1578" s="2" t="s">
        <v>54</v>
      </c>
      <c r="F1578" s="4">
        <v>14000</v>
      </c>
      <c r="G1578" s="5">
        <v>0.7</v>
      </c>
      <c r="H1578" s="6">
        <v>0</v>
      </c>
      <c r="I1578" s="7">
        <f t="shared" si="120"/>
        <v>9800</v>
      </c>
      <c r="J1578" s="7">
        <f t="shared" si="121"/>
        <v>0</v>
      </c>
      <c r="K1578" s="7">
        <f t="shared" si="122"/>
        <v>9800</v>
      </c>
      <c r="L1578" s="4">
        <v>48000</v>
      </c>
      <c r="M1578" s="7">
        <f t="shared" si="123"/>
        <v>57800</v>
      </c>
      <c r="N1578" s="2" t="s">
        <v>22</v>
      </c>
      <c r="O1578" t="s">
        <v>23</v>
      </c>
      <c r="P1578" s="2" t="s">
        <v>2368</v>
      </c>
      <c r="Q1578" s="2">
        <v>1</v>
      </c>
      <c r="R1578" s="2" t="s">
        <v>24</v>
      </c>
      <c r="S1578" t="str">
        <f t="shared" si="124"/>
        <v>Wed</v>
      </c>
      <c r="T1578" t="str">
        <f>VLOOKUP(A1578,Status!$A$2:$B$1867,2,FALSE)</f>
        <v>Completed</v>
      </c>
    </row>
    <row r="1579" spans="1:20" x14ac:dyDescent="0.3">
      <c r="A1579" s="2" t="s">
        <v>1938</v>
      </c>
      <c r="B1579" s="3">
        <v>45959.769548611112</v>
      </c>
      <c r="C1579" s="2" t="s">
        <v>238</v>
      </c>
      <c r="D1579" s="2" t="s">
        <v>230</v>
      </c>
      <c r="E1579" s="2" t="s">
        <v>58</v>
      </c>
      <c r="F1579" s="4">
        <v>17500</v>
      </c>
      <c r="G1579" s="5">
        <v>1.6</v>
      </c>
      <c r="H1579" s="6">
        <v>0</v>
      </c>
      <c r="I1579" s="7">
        <f t="shared" si="120"/>
        <v>28000</v>
      </c>
      <c r="J1579" s="7">
        <f t="shared" si="121"/>
        <v>0</v>
      </c>
      <c r="K1579" s="7">
        <f t="shared" si="122"/>
        <v>28000</v>
      </c>
      <c r="L1579" s="4">
        <v>28000</v>
      </c>
      <c r="M1579" s="7">
        <f t="shared" si="123"/>
        <v>56000</v>
      </c>
      <c r="N1579" s="2" t="s">
        <v>22</v>
      </c>
      <c r="O1579" t="s">
        <v>23</v>
      </c>
      <c r="P1579" s="2" t="s">
        <v>2368</v>
      </c>
      <c r="Q1579" s="2">
        <v>5</v>
      </c>
      <c r="R1579" s="2" t="s">
        <v>24</v>
      </c>
      <c r="S1579" t="str">
        <f t="shared" si="124"/>
        <v>Wed</v>
      </c>
      <c r="T1579" t="str">
        <f>VLOOKUP(A1579,Status!$A$2:$B$1867,2,FALSE)</f>
        <v>Completed</v>
      </c>
    </row>
    <row r="1580" spans="1:20" x14ac:dyDescent="0.3">
      <c r="A1580" s="2" t="s">
        <v>1939</v>
      </c>
      <c r="B1580" s="3">
        <v>45959.918645833342</v>
      </c>
      <c r="C1580" s="2" t="s">
        <v>416</v>
      </c>
      <c r="D1580" s="2" t="s">
        <v>41</v>
      </c>
      <c r="E1580" s="2" t="s">
        <v>54</v>
      </c>
      <c r="F1580" s="4">
        <v>14000</v>
      </c>
      <c r="G1580" s="5">
        <v>1.5</v>
      </c>
      <c r="H1580" s="6">
        <v>0</v>
      </c>
      <c r="I1580" s="7">
        <f t="shared" si="120"/>
        <v>21000</v>
      </c>
      <c r="J1580" s="7">
        <f t="shared" si="121"/>
        <v>0</v>
      </c>
      <c r="K1580" s="7">
        <f t="shared" si="122"/>
        <v>21000</v>
      </c>
      <c r="L1580" s="4">
        <v>93000</v>
      </c>
      <c r="M1580" s="7">
        <f t="shared" si="123"/>
        <v>114000</v>
      </c>
      <c r="N1580" s="2" t="s">
        <v>22</v>
      </c>
      <c r="O1580" t="s">
        <v>23</v>
      </c>
      <c r="P1580" s="2" t="s">
        <v>2367</v>
      </c>
      <c r="Q1580" s="2">
        <v>2</v>
      </c>
      <c r="R1580" s="2" t="s">
        <v>35</v>
      </c>
      <c r="S1580" t="str">
        <f t="shared" si="124"/>
        <v>Wed</v>
      </c>
      <c r="T1580" t="str">
        <f>VLOOKUP(A1580,Status!$A$2:$B$1867,2,FALSE)</f>
        <v>Completed</v>
      </c>
    </row>
    <row r="1581" spans="1:20" x14ac:dyDescent="0.3">
      <c r="A1581" s="2" t="s">
        <v>1940</v>
      </c>
      <c r="B1581" s="3">
        <v>45960.064699074072</v>
      </c>
      <c r="C1581" s="2" t="s">
        <v>44</v>
      </c>
      <c r="D1581" s="2" t="s">
        <v>45</v>
      </c>
      <c r="E1581" s="2" t="s">
        <v>42</v>
      </c>
      <c r="F1581" s="4">
        <v>40000</v>
      </c>
      <c r="G1581" s="5">
        <v>0.4</v>
      </c>
      <c r="H1581" s="6">
        <v>0</v>
      </c>
      <c r="I1581" s="7">
        <f t="shared" si="120"/>
        <v>16000</v>
      </c>
      <c r="J1581" s="7">
        <f t="shared" si="121"/>
        <v>0</v>
      </c>
      <c r="K1581" s="7">
        <f t="shared" si="122"/>
        <v>16000</v>
      </c>
      <c r="L1581" s="4">
        <v>43000</v>
      </c>
      <c r="M1581" s="7">
        <f t="shared" si="123"/>
        <v>59000</v>
      </c>
      <c r="N1581" s="2" t="s">
        <v>59</v>
      </c>
      <c r="O1581" t="s">
        <v>70</v>
      </c>
      <c r="P1581" s="2" t="s">
        <v>2367</v>
      </c>
      <c r="Q1581" s="2">
        <v>1</v>
      </c>
      <c r="R1581" s="2" t="s">
        <v>24</v>
      </c>
      <c r="S1581" t="str">
        <f t="shared" si="124"/>
        <v>Thu</v>
      </c>
      <c r="T1581" t="str">
        <f>VLOOKUP(A1581,Status!$A$2:$B$1867,2,FALSE)</f>
        <v>Returned</v>
      </c>
    </row>
    <row r="1582" spans="1:20" x14ac:dyDescent="0.3">
      <c r="A1582" s="2" t="s">
        <v>1941</v>
      </c>
      <c r="B1582" s="3">
        <v>45960.286111111112</v>
      </c>
      <c r="C1582" s="2" t="s">
        <v>1615</v>
      </c>
      <c r="D1582" s="2" t="s">
        <v>32</v>
      </c>
      <c r="E1582" s="2" t="s">
        <v>144</v>
      </c>
      <c r="F1582" s="4">
        <v>10000</v>
      </c>
      <c r="G1582" s="5">
        <v>1</v>
      </c>
      <c r="H1582" s="6">
        <v>0</v>
      </c>
      <c r="I1582" s="7">
        <f t="shared" si="120"/>
        <v>10000</v>
      </c>
      <c r="J1582" s="7">
        <f t="shared" si="121"/>
        <v>0</v>
      </c>
      <c r="K1582" s="7">
        <f t="shared" si="122"/>
        <v>10000</v>
      </c>
      <c r="L1582" s="4">
        <v>76000</v>
      </c>
      <c r="M1582" s="7">
        <f t="shared" si="123"/>
        <v>86000</v>
      </c>
      <c r="N1582" s="2" t="s">
        <v>34</v>
      </c>
      <c r="O1582" t="s">
        <v>70</v>
      </c>
      <c r="P1582" s="2" t="s">
        <v>2368</v>
      </c>
      <c r="Q1582" s="2">
        <v>2</v>
      </c>
      <c r="R1582" s="2" t="s">
        <v>24</v>
      </c>
      <c r="S1582" t="str">
        <f t="shared" si="124"/>
        <v>Thu</v>
      </c>
      <c r="T1582" t="str">
        <f>VLOOKUP(A1582,Status!$A$2:$B$1867,2,FALSE)</f>
        <v>Returned</v>
      </c>
    </row>
    <row r="1583" spans="1:20" x14ac:dyDescent="0.3">
      <c r="A1583" s="2" t="s">
        <v>1942</v>
      </c>
      <c r="B1583" s="3">
        <v>45960.373541666668</v>
      </c>
      <c r="C1583" s="2" t="s">
        <v>690</v>
      </c>
      <c r="D1583" s="2" t="s">
        <v>230</v>
      </c>
      <c r="E1583" s="2" t="s">
        <v>183</v>
      </c>
      <c r="F1583" s="4">
        <v>11000</v>
      </c>
      <c r="G1583" s="5">
        <v>1.8</v>
      </c>
      <c r="H1583" s="6">
        <v>0</v>
      </c>
      <c r="I1583" s="7">
        <f t="shared" si="120"/>
        <v>19800</v>
      </c>
      <c r="J1583" s="7">
        <f t="shared" si="121"/>
        <v>0</v>
      </c>
      <c r="K1583" s="7">
        <f t="shared" si="122"/>
        <v>19800</v>
      </c>
      <c r="L1583" s="4">
        <v>28000</v>
      </c>
      <c r="M1583" s="7">
        <f t="shared" si="123"/>
        <v>47800</v>
      </c>
      <c r="N1583" s="2" t="s">
        <v>22</v>
      </c>
      <c r="O1583" t="s">
        <v>23</v>
      </c>
      <c r="P1583" s="2" t="s">
        <v>2369</v>
      </c>
      <c r="Q1583" s="2">
        <v>5</v>
      </c>
      <c r="R1583" s="2" t="s">
        <v>35</v>
      </c>
      <c r="S1583" t="str">
        <f t="shared" si="124"/>
        <v>Thu</v>
      </c>
      <c r="T1583" t="str">
        <f>VLOOKUP(A1583,Status!$A$2:$B$1867,2,FALSE)</f>
        <v>Completed</v>
      </c>
    </row>
    <row r="1584" spans="1:20" x14ac:dyDescent="0.3">
      <c r="A1584" s="2" t="s">
        <v>1943</v>
      </c>
      <c r="B1584" s="3">
        <v>45960.404814814807</v>
      </c>
      <c r="C1584" s="2" t="s">
        <v>812</v>
      </c>
      <c r="D1584" s="2" t="s">
        <v>124</v>
      </c>
      <c r="E1584" s="2" t="s">
        <v>66</v>
      </c>
      <c r="F1584" s="4">
        <v>46000</v>
      </c>
      <c r="G1584" s="5">
        <v>0.5</v>
      </c>
      <c r="H1584" s="6">
        <v>0</v>
      </c>
      <c r="I1584" s="7">
        <f t="shared" si="120"/>
        <v>23000</v>
      </c>
      <c r="J1584" s="7">
        <f t="shared" si="121"/>
        <v>0</v>
      </c>
      <c r="K1584" s="7">
        <f t="shared" si="122"/>
        <v>23000</v>
      </c>
      <c r="L1584" s="4">
        <v>59000</v>
      </c>
      <c r="M1584" s="7">
        <f t="shared" si="123"/>
        <v>82000</v>
      </c>
      <c r="N1584" s="2" t="s">
        <v>59</v>
      </c>
      <c r="O1584" t="s">
        <v>23</v>
      </c>
      <c r="P1584" s="2" t="s">
        <v>2366</v>
      </c>
      <c r="Q1584" s="2">
        <v>4</v>
      </c>
      <c r="R1584" s="2" t="s">
        <v>24</v>
      </c>
      <c r="S1584" t="str">
        <f t="shared" si="124"/>
        <v>Thu</v>
      </c>
      <c r="T1584" t="str">
        <f>VLOOKUP(A1584,Status!$A$2:$B$1867,2,FALSE)</f>
        <v>Completed</v>
      </c>
    </row>
    <row r="1585" spans="1:20" x14ac:dyDescent="0.3">
      <c r="A1585" s="2" t="s">
        <v>1944</v>
      </c>
      <c r="B1585" s="3">
        <v>45960.413854166669</v>
      </c>
      <c r="C1585" s="2" t="s">
        <v>238</v>
      </c>
      <c r="D1585" s="2" t="s">
        <v>230</v>
      </c>
      <c r="E1585" s="2" t="s">
        <v>42</v>
      </c>
      <c r="F1585" s="4">
        <v>40000</v>
      </c>
      <c r="G1585" s="5">
        <v>1.1000000000000001</v>
      </c>
      <c r="H1585" s="6">
        <v>0</v>
      </c>
      <c r="I1585" s="7">
        <f t="shared" si="120"/>
        <v>44000</v>
      </c>
      <c r="J1585" s="7">
        <f t="shared" si="121"/>
        <v>0</v>
      </c>
      <c r="K1585" s="7">
        <f t="shared" si="122"/>
        <v>44000</v>
      </c>
      <c r="L1585" s="4">
        <v>28000</v>
      </c>
      <c r="M1585" s="7">
        <f t="shared" si="123"/>
        <v>72000</v>
      </c>
      <c r="N1585" s="2" t="s">
        <v>22</v>
      </c>
      <c r="O1585" t="s">
        <v>23</v>
      </c>
      <c r="P1585" s="2" t="s">
        <v>2367</v>
      </c>
      <c r="Q1585" s="2">
        <v>5</v>
      </c>
      <c r="R1585" s="2" t="s">
        <v>24</v>
      </c>
      <c r="S1585" t="str">
        <f t="shared" si="124"/>
        <v>Thu</v>
      </c>
      <c r="T1585" t="str">
        <f>VLOOKUP(A1585,Status!$A$2:$B$1867,2,FALSE)</f>
        <v>Completed</v>
      </c>
    </row>
    <row r="1586" spans="1:20" x14ac:dyDescent="0.3">
      <c r="A1586" s="2" t="s">
        <v>1945</v>
      </c>
      <c r="B1586" s="3">
        <v>45960.54791666667</v>
      </c>
      <c r="C1586" s="2" t="s">
        <v>208</v>
      </c>
      <c r="D1586" s="2" t="s">
        <v>134</v>
      </c>
      <c r="E1586" s="2" t="s">
        <v>171</v>
      </c>
      <c r="F1586" s="4">
        <v>12000</v>
      </c>
      <c r="G1586" s="5">
        <v>1.2</v>
      </c>
      <c r="H1586" s="6">
        <v>0</v>
      </c>
      <c r="I1586" s="7">
        <f t="shared" si="120"/>
        <v>14400</v>
      </c>
      <c r="J1586" s="7">
        <f t="shared" si="121"/>
        <v>0</v>
      </c>
      <c r="K1586" s="7">
        <f t="shared" si="122"/>
        <v>14400</v>
      </c>
      <c r="L1586" s="4">
        <v>50000</v>
      </c>
      <c r="M1586" s="7">
        <f t="shared" si="123"/>
        <v>64400</v>
      </c>
      <c r="N1586" s="2" t="s">
        <v>34</v>
      </c>
      <c r="O1586" t="s">
        <v>23</v>
      </c>
      <c r="P1586" s="2" t="s">
        <v>2369</v>
      </c>
      <c r="Q1586" s="2">
        <v>5</v>
      </c>
      <c r="R1586" s="2" t="s">
        <v>24</v>
      </c>
      <c r="S1586" t="str">
        <f t="shared" si="124"/>
        <v>Thu</v>
      </c>
      <c r="T1586" t="str">
        <f>VLOOKUP(A1586,Status!$A$2:$B$1867,2,FALSE)</f>
        <v>Completed</v>
      </c>
    </row>
    <row r="1587" spans="1:20" x14ac:dyDescent="0.3">
      <c r="A1587" s="2" t="s">
        <v>1946</v>
      </c>
      <c r="B1587" s="3">
        <v>45960.58079861111</v>
      </c>
      <c r="C1587" s="2" t="s">
        <v>1415</v>
      </c>
      <c r="D1587" s="2" t="s">
        <v>287</v>
      </c>
      <c r="E1587" s="2" t="s">
        <v>100</v>
      </c>
      <c r="F1587" s="4">
        <v>10000</v>
      </c>
      <c r="G1587" s="5">
        <v>0.6</v>
      </c>
      <c r="H1587" s="6">
        <v>0</v>
      </c>
      <c r="I1587" s="7">
        <f t="shared" si="120"/>
        <v>6000</v>
      </c>
      <c r="J1587" s="7">
        <f t="shared" si="121"/>
        <v>0</v>
      </c>
      <c r="K1587" s="7">
        <f t="shared" si="122"/>
        <v>6000</v>
      </c>
      <c r="L1587" s="4">
        <v>79000</v>
      </c>
      <c r="M1587" s="7">
        <f t="shared" si="123"/>
        <v>85000</v>
      </c>
      <c r="N1587" s="2" t="s">
        <v>22</v>
      </c>
      <c r="O1587" t="s">
        <v>23</v>
      </c>
      <c r="P1587" s="2" t="s">
        <v>2367</v>
      </c>
      <c r="Q1587" s="2">
        <v>1</v>
      </c>
      <c r="R1587" s="2" t="s">
        <v>24</v>
      </c>
      <c r="S1587" t="str">
        <f t="shared" si="124"/>
        <v>Thu</v>
      </c>
      <c r="T1587" t="str">
        <f>VLOOKUP(A1587,Status!$A$2:$B$1867,2,FALSE)</f>
        <v>Completed</v>
      </c>
    </row>
    <row r="1588" spans="1:20" x14ac:dyDescent="0.3">
      <c r="A1588" s="2" t="s">
        <v>1947</v>
      </c>
      <c r="B1588" s="3">
        <v>45960.611793981479</v>
      </c>
      <c r="C1588" s="2" t="s">
        <v>114</v>
      </c>
      <c r="D1588" s="2" t="s">
        <v>115</v>
      </c>
      <c r="E1588" s="2" t="s">
        <v>28</v>
      </c>
      <c r="F1588" s="4">
        <v>15000</v>
      </c>
      <c r="G1588" s="5">
        <v>1.2</v>
      </c>
      <c r="H1588" s="6">
        <v>0</v>
      </c>
      <c r="I1588" s="7">
        <f t="shared" si="120"/>
        <v>18000</v>
      </c>
      <c r="J1588" s="7">
        <f t="shared" si="121"/>
        <v>0</v>
      </c>
      <c r="K1588" s="7">
        <f t="shared" si="122"/>
        <v>18000</v>
      </c>
      <c r="L1588" s="4">
        <v>78000</v>
      </c>
      <c r="M1588" s="7">
        <f t="shared" si="123"/>
        <v>96000</v>
      </c>
      <c r="N1588" s="2" t="s">
        <v>29</v>
      </c>
      <c r="O1588" t="s">
        <v>23</v>
      </c>
      <c r="P1588" s="2" t="s">
        <v>2369</v>
      </c>
      <c r="Q1588" s="2">
        <v>1</v>
      </c>
      <c r="R1588" s="2" t="s">
        <v>24</v>
      </c>
      <c r="S1588" t="str">
        <f t="shared" si="124"/>
        <v>Thu</v>
      </c>
      <c r="T1588" t="str">
        <f>VLOOKUP(A1588,Status!$A$2:$B$1867,2,FALSE)</f>
        <v>Completed</v>
      </c>
    </row>
    <row r="1589" spans="1:20" x14ac:dyDescent="0.3">
      <c r="A1589" s="2" t="s">
        <v>1948</v>
      </c>
      <c r="B1589" s="3">
        <v>45960.624780092592</v>
      </c>
      <c r="C1589" s="2" t="s">
        <v>350</v>
      </c>
      <c r="D1589" s="2" t="s">
        <v>65</v>
      </c>
      <c r="E1589" s="2" t="s">
        <v>36</v>
      </c>
      <c r="F1589" s="4">
        <v>13500</v>
      </c>
      <c r="G1589" s="5">
        <v>1.1000000000000001</v>
      </c>
      <c r="H1589" s="6">
        <v>0</v>
      </c>
      <c r="I1589" s="7">
        <f t="shared" si="120"/>
        <v>14850.000000000002</v>
      </c>
      <c r="J1589" s="7">
        <f t="shared" si="121"/>
        <v>0</v>
      </c>
      <c r="K1589" s="7">
        <f t="shared" si="122"/>
        <v>14850.000000000002</v>
      </c>
      <c r="L1589" s="4">
        <v>89000</v>
      </c>
      <c r="M1589" s="7">
        <f t="shared" si="123"/>
        <v>103850</v>
      </c>
      <c r="N1589" s="2" t="s">
        <v>34</v>
      </c>
      <c r="O1589" t="s">
        <v>70</v>
      </c>
      <c r="P1589" s="2" t="s">
        <v>2369</v>
      </c>
      <c r="Q1589" s="2">
        <v>2</v>
      </c>
      <c r="R1589" s="2" t="s">
        <v>24</v>
      </c>
      <c r="S1589" t="str">
        <f t="shared" si="124"/>
        <v>Thu</v>
      </c>
      <c r="T1589" t="str">
        <f>VLOOKUP(A1589,Status!$A$2:$B$1867,2,FALSE)</f>
        <v>Returned</v>
      </c>
    </row>
    <row r="1590" spans="1:20" x14ac:dyDescent="0.3">
      <c r="A1590" s="2" t="s">
        <v>1949</v>
      </c>
      <c r="B1590" s="3">
        <v>45960.681516203702</v>
      </c>
      <c r="C1590" s="2" t="s">
        <v>1645</v>
      </c>
      <c r="D1590" s="2" t="s">
        <v>69</v>
      </c>
      <c r="E1590" s="2" t="s">
        <v>81</v>
      </c>
      <c r="F1590" s="4">
        <v>15000</v>
      </c>
      <c r="G1590" s="5">
        <v>2.6</v>
      </c>
      <c r="H1590" s="6">
        <v>0</v>
      </c>
      <c r="I1590" s="7">
        <f t="shared" si="120"/>
        <v>39000</v>
      </c>
      <c r="J1590" s="7">
        <f t="shared" si="121"/>
        <v>0</v>
      </c>
      <c r="K1590" s="7">
        <f t="shared" si="122"/>
        <v>39000</v>
      </c>
      <c r="L1590" s="4">
        <v>87000</v>
      </c>
      <c r="M1590" s="7">
        <f t="shared" si="123"/>
        <v>126000</v>
      </c>
      <c r="N1590" s="2" t="s">
        <v>34</v>
      </c>
      <c r="O1590" t="s">
        <v>70</v>
      </c>
      <c r="P1590" s="2" t="s">
        <v>2368</v>
      </c>
      <c r="Q1590" s="2">
        <v>4</v>
      </c>
      <c r="R1590" s="2" t="s">
        <v>35</v>
      </c>
      <c r="S1590" t="str">
        <f t="shared" si="124"/>
        <v>Thu</v>
      </c>
      <c r="T1590" t="str">
        <f>VLOOKUP(A1590,Status!$A$2:$B$1867,2,FALSE)</f>
        <v>Returned</v>
      </c>
    </row>
    <row r="1591" spans="1:20" x14ac:dyDescent="0.3">
      <c r="A1591" s="2" t="s">
        <v>1950</v>
      </c>
      <c r="B1591" s="3">
        <v>45960.705740740741</v>
      </c>
      <c r="C1591" s="2" t="s">
        <v>1269</v>
      </c>
      <c r="D1591" s="2" t="s">
        <v>69</v>
      </c>
      <c r="E1591" s="2" t="s">
        <v>162</v>
      </c>
      <c r="F1591" s="4">
        <v>115000</v>
      </c>
      <c r="G1591" s="5">
        <v>1</v>
      </c>
      <c r="H1591" s="6">
        <v>0</v>
      </c>
      <c r="I1591" s="7">
        <f t="shared" si="120"/>
        <v>115000</v>
      </c>
      <c r="J1591" s="7">
        <f t="shared" si="121"/>
        <v>0</v>
      </c>
      <c r="K1591" s="7">
        <f t="shared" si="122"/>
        <v>115000</v>
      </c>
      <c r="L1591" s="4">
        <v>87000</v>
      </c>
      <c r="M1591" s="7">
        <f t="shared" si="123"/>
        <v>202000</v>
      </c>
      <c r="N1591" s="2" t="s">
        <v>34</v>
      </c>
      <c r="O1591" t="s">
        <v>70</v>
      </c>
      <c r="P1591" s="2" t="s">
        <v>2368</v>
      </c>
      <c r="Q1591" s="2">
        <v>4</v>
      </c>
      <c r="R1591" s="2" t="s">
        <v>24</v>
      </c>
      <c r="S1591" t="str">
        <f t="shared" si="124"/>
        <v>Thu</v>
      </c>
      <c r="T1591" t="str">
        <f>VLOOKUP(A1591,Status!$A$2:$B$1867,2,FALSE)</f>
        <v>Returned</v>
      </c>
    </row>
    <row r="1592" spans="1:20" x14ac:dyDescent="0.3">
      <c r="A1592" s="2" t="s">
        <v>1951</v>
      </c>
      <c r="B1592" s="3">
        <v>45960.748865740738</v>
      </c>
      <c r="C1592" s="2" t="s">
        <v>1074</v>
      </c>
      <c r="D1592" s="2" t="s">
        <v>161</v>
      </c>
      <c r="E1592" s="2" t="s">
        <v>81</v>
      </c>
      <c r="F1592" s="4">
        <v>15000</v>
      </c>
      <c r="G1592" s="5">
        <v>1.4</v>
      </c>
      <c r="H1592" s="6">
        <v>0</v>
      </c>
      <c r="I1592" s="7">
        <f t="shared" si="120"/>
        <v>21000</v>
      </c>
      <c r="J1592" s="7">
        <f t="shared" si="121"/>
        <v>0</v>
      </c>
      <c r="K1592" s="7">
        <f t="shared" si="122"/>
        <v>21000</v>
      </c>
      <c r="L1592" s="4">
        <v>46000</v>
      </c>
      <c r="M1592" s="7">
        <f t="shared" si="123"/>
        <v>67000</v>
      </c>
      <c r="N1592" s="2" t="s">
        <v>34</v>
      </c>
      <c r="O1592" t="s">
        <v>23</v>
      </c>
      <c r="P1592" s="2" t="s">
        <v>2369</v>
      </c>
      <c r="Q1592" s="2">
        <v>5</v>
      </c>
      <c r="R1592" s="2" t="s">
        <v>24</v>
      </c>
      <c r="S1592" t="str">
        <f t="shared" si="124"/>
        <v>Thu</v>
      </c>
      <c r="T1592" t="str">
        <f>VLOOKUP(A1592,Status!$A$2:$B$1867,2,FALSE)</f>
        <v>Completed</v>
      </c>
    </row>
    <row r="1593" spans="1:20" x14ac:dyDescent="0.3">
      <c r="A1593" s="2" t="s">
        <v>1952</v>
      </c>
      <c r="B1593" s="3">
        <v>45960.793865740743</v>
      </c>
      <c r="C1593" s="2" t="s">
        <v>280</v>
      </c>
      <c r="D1593" s="2" t="s">
        <v>20</v>
      </c>
      <c r="E1593" s="2" t="s">
        <v>36</v>
      </c>
      <c r="F1593" s="4">
        <v>13500</v>
      </c>
      <c r="G1593" s="5">
        <v>1.4</v>
      </c>
      <c r="H1593" s="6">
        <v>0</v>
      </c>
      <c r="I1593" s="7">
        <f t="shared" si="120"/>
        <v>18900</v>
      </c>
      <c r="J1593" s="7">
        <f t="shared" si="121"/>
        <v>0</v>
      </c>
      <c r="K1593" s="7">
        <f t="shared" si="122"/>
        <v>18900</v>
      </c>
      <c r="L1593" s="4">
        <v>15000</v>
      </c>
      <c r="M1593" s="7">
        <f t="shared" si="123"/>
        <v>33900</v>
      </c>
      <c r="N1593" s="2" t="s">
        <v>59</v>
      </c>
      <c r="O1593" t="s">
        <v>23</v>
      </c>
      <c r="P1593" s="2" t="s">
        <v>2368</v>
      </c>
      <c r="Q1593" s="2">
        <v>1</v>
      </c>
      <c r="R1593" s="2" t="s">
        <v>24</v>
      </c>
      <c r="S1593" t="str">
        <f t="shared" si="124"/>
        <v>Thu</v>
      </c>
      <c r="T1593" t="str">
        <f>VLOOKUP(A1593,Status!$A$2:$B$1867,2,FALSE)</f>
        <v>Completed</v>
      </c>
    </row>
    <row r="1594" spans="1:20" x14ac:dyDescent="0.3">
      <c r="A1594" s="2" t="s">
        <v>1953</v>
      </c>
      <c r="B1594" s="3">
        <v>45960.801782407398</v>
      </c>
      <c r="C1594" s="2" t="s">
        <v>193</v>
      </c>
      <c r="D1594" s="2" t="s">
        <v>99</v>
      </c>
      <c r="E1594" s="2" t="s">
        <v>183</v>
      </c>
      <c r="F1594" s="4">
        <v>11000</v>
      </c>
      <c r="G1594" s="5">
        <v>2.8</v>
      </c>
      <c r="H1594" s="6">
        <v>0</v>
      </c>
      <c r="I1594" s="7">
        <f t="shared" si="120"/>
        <v>30799.999999999996</v>
      </c>
      <c r="J1594" s="7">
        <f t="shared" si="121"/>
        <v>0</v>
      </c>
      <c r="K1594" s="7">
        <f t="shared" si="122"/>
        <v>30799.999999999996</v>
      </c>
      <c r="L1594" s="4">
        <v>97000</v>
      </c>
      <c r="M1594" s="7">
        <f t="shared" si="123"/>
        <v>127800</v>
      </c>
      <c r="N1594" s="2" t="s">
        <v>29</v>
      </c>
      <c r="O1594" t="s">
        <v>23</v>
      </c>
      <c r="P1594" s="2" t="s">
        <v>2369</v>
      </c>
      <c r="Q1594" s="2">
        <v>2</v>
      </c>
      <c r="R1594" s="2" t="s">
        <v>24</v>
      </c>
      <c r="S1594" t="str">
        <f t="shared" si="124"/>
        <v>Thu</v>
      </c>
      <c r="T1594" t="str">
        <f>VLOOKUP(A1594,Status!$A$2:$B$1867,2,FALSE)</f>
        <v>Completed</v>
      </c>
    </row>
    <row r="1595" spans="1:20" x14ac:dyDescent="0.3">
      <c r="A1595" s="2" t="s">
        <v>1954</v>
      </c>
      <c r="B1595" s="3">
        <v>45960.93105324074</v>
      </c>
      <c r="C1595" s="2" t="s">
        <v>84</v>
      </c>
      <c r="D1595" s="2" t="s">
        <v>85</v>
      </c>
      <c r="E1595" s="2" t="s">
        <v>96</v>
      </c>
      <c r="F1595" s="4">
        <v>9500</v>
      </c>
      <c r="G1595" s="5">
        <v>1.9</v>
      </c>
      <c r="H1595" s="6">
        <v>0</v>
      </c>
      <c r="I1595" s="7">
        <f t="shared" si="120"/>
        <v>18050</v>
      </c>
      <c r="J1595" s="7">
        <f t="shared" si="121"/>
        <v>0</v>
      </c>
      <c r="K1595" s="7">
        <f t="shared" si="122"/>
        <v>18050</v>
      </c>
      <c r="L1595" s="4">
        <v>30000</v>
      </c>
      <c r="M1595" s="7">
        <f t="shared" si="123"/>
        <v>48050</v>
      </c>
      <c r="N1595" s="2" t="s">
        <v>22</v>
      </c>
      <c r="O1595" t="s">
        <v>23</v>
      </c>
      <c r="P1595" s="2" t="s">
        <v>2366</v>
      </c>
      <c r="Q1595" s="2">
        <v>3</v>
      </c>
      <c r="R1595" s="2" t="s">
        <v>24</v>
      </c>
      <c r="S1595" t="str">
        <f t="shared" si="124"/>
        <v>Thu</v>
      </c>
      <c r="T1595" t="str">
        <f>VLOOKUP(A1595,Status!$A$2:$B$1867,2,FALSE)</f>
        <v>Completed</v>
      </c>
    </row>
    <row r="1596" spans="1:20" x14ac:dyDescent="0.3">
      <c r="A1596" s="2" t="s">
        <v>1955</v>
      </c>
      <c r="B1596" s="3">
        <v>45961.259340277778</v>
      </c>
      <c r="C1596" s="2" t="s">
        <v>763</v>
      </c>
      <c r="D1596" s="2" t="s">
        <v>106</v>
      </c>
      <c r="E1596" s="2" t="s">
        <v>144</v>
      </c>
      <c r="F1596" s="4">
        <v>10000</v>
      </c>
      <c r="G1596" s="5">
        <v>0.8</v>
      </c>
      <c r="H1596" s="6">
        <v>0</v>
      </c>
      <c r="I1596" s="7">
        <f t="shared" si="120"/>
        <v>8000</v>
      </c>
      <c r="J1596" s="7">
        <f t="shared" si="121"/>
        <v>0</v>
      </c>
      <c r="K1596" s="7">
        <f t="shared" si="122"/>
        <v>8000</v>
      </c>
      <c r="L1596" s="4">
        <v>18000</v>
      </c>
      <c r="M1596" s="7">
        <f t="shared" si="123"/>
        <v>26000</v>
      </c>
      <c r="N1596" s="2" t="s">
        <v>34</v>
      </c>
      <c r="O1596" t="s">
        <v>23</v>
      </c>
      <c r="P1596" s="2" t="s">
        <v>2366</v>
      </c>
      <c r="Q1596" s="2">
        <v>5</v>
      </c>
      <c r="R1596" s="2" t="s">
        <v>24</v>
      </c>
      <c r="S1596" t="str">
        <f t="shared" si="124"/>
        <v>Fri</v>
      </c>
      <c r="T1596" t="str">
        <f>VLOOKUP(A1596,Status!$A$2:$B$1867,2,FALSE)</f>
        <v>Completed</v>
      </c>
    </row>
    <row r="1597" spans="1:20" x14ac:dyDescent="0.3">
      <c r="A1597" s="2" t="s">
        <v>1955</v>
      </c>
      <c r="B1597" s="3">
        <v>45961.259340277778</v>
      </c>
      <c r="C1597" s="2" t="s">
        <v>763</v>
      </c>
      <c r="D1597" s="2" t="s">
        <v>106</v>
      </c>
      <c r="E1597" s="2" t="s">
        <v>58</v>
      </c>
      <c r="F1597" s="4">
        <v>17500</v>
      </c>
      <c r="G1597" s="5">
        <v>3.8</v>
      </c>
      <c r="H1597" s="6">
        <v>0</v>
      </c>
      <c r="I1597" s="7">
        <f t="shared" si="120"/>
        <v>66500</v>
      </c>
      <c r="J1597" s="7">
        <f t="shared" si="121"/>
        <v>0</v>
      </c>
      <c r="K1597" s="7">
        <f t="shared" si="122"/>
        <v>66500</v>
      </c>
      <c r="L1597" s="4">
        <v>0</v>
      </c>
      <c r="M1597" s="7">
        <f t="shared" si="123"/>
        <v>66500</v>
      </c>
      <c r="N1597" s="2" t="s">
        <v>34</v>
      </c>
      <c r="O1597" t="s">
        <v>23</v>
      </c>
      <c r="P1597" s="2" t="s">
        <v>2366</v>
      </c>
      <c r="Q1597" s="2">
        <v>5</v>
      </c>
      <c r="R1597" s="2" t="s">
        <v>24</v>
      </c>
      <c r="S1597" t="str">
        <f t="shared" si="124"/>
        <v>Fri</v>
      </c>
      <c r="T1597" t="str">
        <f>VLOOKUP(A1597,Status!$A$2:$B$1867,2,FALSE)</f>
        <v>Completed</v>
      </c>
    </row>
    <row r="1598" spans="1:20" x14ac:dyDescent="0.3">
      <c r="A1598" s="2" t="s">
        <v>1956</v>
      </c>
      <c r="B1598" s="3">
        <v>45961.362847222219</v>
      </c>
      <c r="C1598" s="2" t="s">
        <v>799</v>
      </c>
      <c r="D1598" s="2" t="s">
        <v>57</v>
      </c>
      <c r="E1598" s="2" t="s">
        <v>33</v>
      </c>
      <c r="F1598" s="4">
        <v>20000</v>
      </c>
      <c r="G1598" s="5">
        <v>2.1</v>
      </c>
      <c r="H1598" s="6">
        <v>0</v>
      </c>
      <c r="I1598" s="7">
        <f t="shared" si="120"/>
        <v>42000</v>
      </c>
      <c r="J1598" s="7">
        <f t="shared" si="121"/>
        <v>0</v>
      </c>
      <c r="K1598" s="7">
        <f t="shared" si="122"/>
        <v>42000</v>
      </c>
      <c r="L1598" s="4">
        <v>26000</v>
      </c>
      <c r="M1598" s="7">
        <f t="shared" si="123"/>
        <v>68000</v>
      </c>
      <c r="N1598" s="2" t="s">
        <v>22</v>
      </c>
      <c r="O1598" t="s">
        <v>23</v>
      </c>
      <c r="P1598" s="2" t="s">
        <v>2369</v>
      </c>
      <c r="Q1598" s="2">
        <v>4</v>
      </c>
      <c r="R1598" s="2" t="s">
        <v>24</v>
      </c>
      <c r="S1598" t="str">
        <f t="shared" si="124"/>
        <v>Fri</v>
      </c>
      <c r="T1598" t="str">
        <f>VLOOKUP(A1598,Status!$A$2:$B$1867,2,FALSE)</f>
        <v>Completed</v>
      </c>
    </row>
    <row r="1599" spans="1:20" x14ac:dyDescent="0.3">
      <c r="A1599" s="2" t="s">
        <v>1957</v>
      </c>
      <c r="B1599" s="3">
        <v>45961.373900462961</v>
      </c>
      <c r="C1599" s="2" t="s">
        <v>252</v>
      </c>
      <c r="D1599" s="2" t="s">
        <v>253</v>
      </c>
      <c r="E1599" s="2" t="s">
        <v>33</v>
      </c>
      <c r="F1599" s="4">
        <v>20000</v>
      </c>
      <c r="G1599" s="5">
        <v>2.4</v>
      </c>
      <c r="H1599" s="6">
        <v>0</v>
      </c>
      <c r="I1599" s="7">
        <f t="shared" si="120"/>
        <v>48000</v>
      </c>
      <c r="J1599" s="7">
        <f t="shared" si="121"/>
        <v>0</v>
      </c>
      <c r="K1599" s="7">
        <f t="shared" si="122"/>
        <v>48000</v>
      </c>
      <c r="L1599" s="4">
        <v>18000</v>
      </c>
      <c r="M1599" s="7">
        <f t="shared" si="123"/>
        <v>66000</v>
      </c>
      <c r="N1599" s="2" t="s">
        <v>29</v>
      </c>
      <c r="O1599" t="s">
        <v>70</v>
      </c>
      <c r="P1599" s="2" t="s">
        <v>2371</v>
      </c>
      <c r="Q1599" s="2">
        <v>1</v>
      </c>
      <c r="R1599" s="2" t="s">
        <v>24</v>
      </c>
      <c r="S1599" t="str">
        <f t="shared" si="124"/>
        <v>Fri</v>
      </c>
      <c r="T1599" t="str">
        <f>VLOOKUP(A1599,Status!$A$2:$B$1867,2,FALSE)</f>
        <v>Returned</v>
      </c>
    </row>
    <row r="1600" spans="1:20" x14ac:dyDescent="0.3">
      <c r="A1600" s="2" t="s">
        <v>1958</v>
      </c>
      <c r="B1600" s="3">
        <v>45961.412141203713</v>
      </c>
      <c r="C1600" s="2" t="s">
        <v>915</v>
      </c>
      <c r="D1600" s="2" t="s">
        <v>20</v>
      </c>
      <c r="E1600" s="2" t="s">
        <v>144</v>
      </c>
      <c r="F1600" s="4">
        <v>10000</v>
      </c>
      <c r="G1600" s="5">
        <v>0.9</v>
      </c>
      <c r="H1600" s="6">
        <v>0</v>
      </c>
      <c r="I1600" s="7">
        <f t="shared" si="120"/>
        <v>9000</v>
      </c>
      <c r="J1600" s="7">
        <f t="shared" si="121"/>
        <v>0</v>
      </c>
      <c r="K1600" s="7">
        <f t="shared" si="122"/>
        <v>9000</v>
      </c>
      <c r="L1600" s="4">
        <v>15000</v>
      </c>
      <c r="M1600" s="7">
        <f t="shared" si="123"/>
        <v>24000</v>
      </c>
      <c r="N1600" s="2" t="s">
        <v>34</v>
      </c>
      <c r="O1600" t="s">
        <v>23</v>
      </c>
      <c r="P1600" s="2" t="s">
        <v>2371</v>
      </c>
      <c r="Q1600" s="2">
        <v>5</v>
      </c>
      <c r="R1600" s="2" t="s">
        <v>35</v>
      </c>
      <c r="S1600" t="str">
        <f t="shared" si="124"/>
        <v>Fri</v>
      </c>
      <c r="T1600" t="str">
        <f>VLOOKUP(A1600,Status!$A$2:$B$1867,2,FALSE)</f>
        <v>Completed</v>
      </c>
    </row>
    <row r="1601" spans="1:20" x14ac:dyDescent="0.3">
      <c r="A1601" s="2" t="s">
        <v>1959</v>
      </c>
      <c r="B1601" s="3">
        <v>45961.502743055556</v>
      </c>
      <c r="C1601" s="2" t="s">
        <v>102</v>
      </c>
      <c r="D1601" s="2" t="s">
        <v>45</v>
      </c>
      <c r="E1601" s="2" t="s">
        <v>191</v>
      </c>
      <c r="F1601" s="4">
        <v>15500</v>
      </c>
      <c r="G1601" s="5">
        <v>0.3</v>
      </c>
      <c r="H1601" s="6">
        <v>0</v>
      </c>
      <c r="I1601" s="7">
        <f t="shared" si="120"/>
        <v>4650</v>
      </c>
      <c r="J1601" s="7">
        <f t="shared" si="121"/>
        <v>0</v>
      </c>
      <c r="K1601" s="7">
        <f t="shared" si="122"/>
        <v>4650</v>
      </c>
      <c r="L1601" s="4">
        <v>43000</v>
      </c>
      <c r="M1601" s="7">
        <f t="shared" si="123"/>
        <v>47650</v>
      </c>
      <c r="N1601" s="2" t="s">
        <v>22</v>
      </c>
      <c r="O1601" t="s">
        <v>70</v>
      </c>
      <c r="P1601" s="2" t="s">
        <v>2368</v>
      </c>
      <c r="Q1601" s="2">
        <v>1</v>
      </c>
      <c r="R1601" s="2" t="s">
        <v>24</v>
      </c>
      <c r="S1601" t="str">
        <f t="shared" si="124"/>
        <v>Fri</v>
      </c>
      <c r="T1601" t="str">
        <f>VLOOKUP(A1601,Status!$A$2:$B$1867,2,FALSE)</f>
        <v>Returned</v>
      </c>
    </row>
    <row r="1602" spans="1:20" x14ac:dyDescent="0.3">
      <c r="A1602" s="2" t="s">
        <v>1960</v>
      </c>
      <c r="B1602" s="3">
        <v>45961.527199074073</v>
      </c>
      <c r="C1602" s="2" t="s">
        <v>1961</v>
      </c>
      <c r="D1602" s="2" t="s">
        <v>65</v>
      </c>
      <c r="E1602" s="2" t="s">
        <v>191</v>
      </c>
      <c r="F1602" s="4">
        <v>15500</v>
      </c>
      <c r="G1602" s="5">
        <v>0.5</v>
      </c>
      <c r="H1602" s="6">
        <v>0</v>
      </c>
      <c r="I1602" s="7">
        <f t="shared" si="120"/>
        <v>7750</v>
      </c>
      <c r="J1602" s="7">
        <f t="shared" si="121"/>
        <v>0</v>
      </c>
      <c r="K1602" s="7">
        <f t="shared" si="122"/>
        <v>7750</v>
      </c>
      <c r="L1602" s="4">
        <v>89000</v>
      </c>
      <c r="M1602" s="7">
        <f t="shared" si="123"/>
        <v>96750</v>
      </c>
      <c r="N1602" s="2" t="s">
        <v>29</v>
      </c>
      <c r="O1602" t="s">
        <v>70</v>
      </c>
      <c r="P1602" s="2" t="s">
        <v>2371</v>
      </c>
      <c r="Q1602" s="2">
        <v>4</v>
      </c>
      <c r="R1602" s="2" t="s">
        <v>24</v>
      </c>
      <c r="S1602" t="str">
        <f t="shared" si="124"/>
        <v>Fri</v>
      </c>
      <c r="T1602" t="str">
        <f>VLOOKUP(A1602,Status!$A$2:$B$1867,2,FALSE)</f>
        <v>Returned</v>
      </c>
    </row>
    <row r="1603" spans="1:20" x14ac:dyDescent="0.3">
      <c r="A1603" s="2" t="s">
        <v>1960</v>
      </c>
      <c r="B1603" s="3">
        <v>45961.527199074073</v>
      </c>
      <c r="C1603" s="2" t="s">
        <v>1961</v>
      </c>
      <c r="D1603" s="2" t="s">
        <v>65</v>
      </c>
      <c r="E1603" s="2" t="s">
        <v>42</v>
      </c>
      <c r="F1603" s="4">
        <v>40000</v>
      </c>
      <c r="G1603" s="5">
        <v>0.6</v>
      </c>
      <c r="H1603" s="6">
        <v>0</v>
      </c>
      <c r="I1603" s="7">
        <f t="shared" si="120"/>
        <v>24000</v>
      </c>
      <c r="J1603" s="7">
        <f t="shared" si="121"/>
        <v>0</v>
      </c>
      <c r="K1603" s="7">
        <f t="shared" si="122"/>
        <v>24000</v>
      </c>
      <c r="L1603" s="4">
        <v>0</v>
      </c>
      <c r="M1603" s="7">
        <f t="shared" si="123"/>
        <v>24000</v>
      </c>
      <c r="N1603" s="2" t="s">
        <v>29</v>
      </c>
      <c r="O1603" t="s">
        <v>70</v>
      </c>
      <c r="P1603" s="2" t="s">
        <v>2371</v>
      </c>
      <c r="Q1603" s="2">
        <v>4</v>
      </c>
      <c r="R1603" s="2" t="s">
        <v>24</v>
      </c>
      <c r="S1603" t="str">
        <f t="shared" si="124"/>
        <v>Fri</v>
      </c>
      <c r="T1603" t="str">
        <f>VLOOKUP(A1603,Status!$A$2:$B$1867,2,FALSE)</f>
        <v>Returned</v>
      </c>
    </row>
    <row r="1604" spans="1:20" x14ac:dyDescent="0.3">
      <c r="A1604" s="2" t="s">
        <v>1962</v>
      </c>
      <c r="B1604" s="3">
        <v>45961.59337962963</v>
      </c>
      <c r="C1604" s="2" t="s">
        <v>401</v>
      </c>
      <c r="D1604" s="2" t="s">
        <v>141</v>
      </c>
      <c r="E1604" s="2" t="s">
        <v>21</v>
      </c>
      <c r="F1604" s="4">
        <v>10000</v>
      </c>
      <c r="G1604" s="5">
        <v>1.6</v>
      </c>
      <c r="H1604" s="6">
        <v>0</v>
      </c>
      <c r="I1604" s="7">
        <f t="shared" ref="I1604:I1667" si="125">F1604*G1604</f>
        <v>16000</v>
      </c>
      <c r="J1604" s="7">
        <f t="shared" ref="J1604:J1667" si="126">I1604*(H1604/100)</f>
        <v>0</v>
      </c>
      <c r="K1604" s="7">
        <f t="shared" ref="K1604:K1667" si="127">I1604-J1604</f>
        <v>16000</v>
      </c>
      <c r="L1604" s="4">
        <v>55000</v>
      </c>
      <c r="M1604" s="7">
        <f t="shared" ref="M1604:M1667" si="128">K1604+L1604</f>
        <v>71000</v>
      </c>
      <c r="N1604" s="2" t="s">
        <v>29</v>
      </c>
      <c r="O1604" t="s">
        <v>23</v>
      </c>
      <c r="P1604" s="2" t="s">
        <v>2366</v>
      </c>
      <c r="Q1604" s="2">
        <v>1</v>
      </c>
      <c r="R1604" s="2" t="s">
        <v>24</v>
      </c>
      <c r="S1604" t="str">
        <f t="shared" si="124"/>
        <v>Fri</v>
      </c>
      <c r="T1604" t="str">
        <f>VLOOKUP(A1604,Status!$A$2:$B$1867,2,FALSE)</f>
        <v>Completed</v>
      </c>
    </row>
    <row r="1605" spans="1:20" x14ac:dyDescent="0.3">
      <c r="A1605" s="2" t="s">
        <v>1963</v>
      </c>
      <c r="B1605" s="3">
        <v>45961.593715277777</v>
      </c>
      <c r="C1605" s="2" t="s">
        <v>241</v>
      </c>
      <c r="D1605" s="2" t="s">
        <v>45</v>
      </c>
      <c r="E1605" s="2" t="s">
        <v>191</v>
      </c>
      <c r="F1605" s="4">
        <v>15500</v>
      </c>
      <c r="G1605" s="5">
        <v>0.3</v>
      </c>
      <c r="H1605" s="6">
        <v>0</v>
      </c>
      <c r="I1605" s="7">
        <f t="shared" si="125"/>
        <v>4650</v>
      </c>
      <c r="J1605" s="7">
        <f t="shared" si="126"/>
        <v>0</v>
      </c>
      <c r="K1605" s="7">
        <f t="shared" si="127"/>
        <v>4650</v>
      </c>
      <c r="L1605" s="4">
        <v>43000</v>
      </c>
      <c r="M1605" s="7">
        <f t="shared" si="128"/>
        <v>47650</v>
      </c>
      <c r="N1605" s="2" t="s">
        <v>22</v>
      </c>
      <c r="O1605" t="s">
        <v>23</v>
      </c>
      <c r="P1605" s="2" t="s">
        <v>2368</v>
      </c>
      <c r="Q1605" s="2">
        <v>3</v>
      </c>
      <c r="R1605" s="2" t="s">
        <v>24</v>
      </c>
      <c r="S1605" t="str">
        <f t="shared" ref="S1605:S1668" si="129">TEXT(B1605,"DDD")</f>
        <v>Fri</v>
      </c>
      <c r="T1605" t="str">
        <f>VLOOKUP(A1605,Status!$A$2:$B$1867,2,FALSE)</f>
        <v>Completed</v>
      </c>
    </row>
    <row r="1606" spans="1:20" x14ac:dyDescent="0.3">
      <c r="A1606" s="2" t="s">
        <v>1964</v>
      </c>
      <c r="B1606" s="3">
        <v>45961.59615740741</v>
      </c>
      <c r="C1606" s="2" t="s">
        <v>596</v>
      </c>
      <c r="D1606" s="2" t="s">
        <v>141</v>
      </c>
      <c r="E1606" s="2" t="s">
        <v>50</v>
      </c>
      <c r="F1606" s="4">
        <v>26000</v>
      </c>
      <c r="G1606" s="5">
        <v>0.6</v>
      </c>
      <c r="H1606" s="6">
        <v>0</v>
      </c>
      <c r="I1606" s="7">
        <f t="shared" si="125"/>
        <v>15600</v>
      </c>
      <c r="J1606" s="7">
        <f t="shared" si="126"/>
        <v>0</v>
      </c>
      <c r="K1606" s="7">
        <f t="shared" si="127"/>
        <v>15600</v>
      </c>
      <c r="L1606" s="4">
        <v>55000</v>
      </c>
      <c r="M1606" s="7">
        <f t="shared" si="128"/>
        <v>70600</v>
      </c>
      <c r="N1606" s="2" t="s">
        <v>34</v>
      </c>
      <c r="O1606" t="s">
        <v>70</v>
      </c>
      <c r="P1606" s="2" t="s">
        <v>2367</v>
      </c>
      <c r="Q1606" s="2">
        <v>3</v>
      </c>
      <c r="R1606" s="2" t="s">
        <v>24</v>
      </c>
      <c r="S1606" t="str">
        <f t="shared" si="129"/>
        <v>Fri</v>
      </c>
      <c r="T1606" t="str">
        <f>VLOOKUP(A1606,Status!$A$2:$B$1867,2,FALSE)</f>
        <v>Returned</v>
      </c>
    </row>
    <row r="1607" spans="1:20" x14ac:dyDescent="0.3">
      <c r="A1607" s="2" t="s">
        <v>1965</v>
      </c>
      <c r="B1607" s="3">
        <v>45961.637187499997</v>
      </c>
      <c r="C1607" s="2" t="s">
        <v>210</v>
      </c>
      <c r="D1607" s="2" t="s">
        <v>161</v>
      </c>
      <c r="E1607" s="2" t="s">
        <v>54</v>
      </c>
      <c r="F1607" s="4">
        <v>14000</v>
      </c>
      <c r="G1607" s="5">
        <v>1.6</v>
      </c>
      <c r="H1607" s="6">
        <v>0</v>
      </c>
      <c r="I1607" s="7">
        <f t="shared" si="125"/>
        <v>22400</v>
      </c>
      <c r="J1607" s="7">
        <f t="shared" si="126"/>
        <v>0</v>
      </c>
      <c r="K1607" s="7">
        <f t="shared" si="127"/>
        <v>22400</v>
      </c>
      <c r="L1607" s="4">
        <v>46000</v>
      </c>
      <c r="M1607" s="7">
        <f t="shared" si="128"/>
        <v>68400</v>
      </c>
      <c r="N1607" s="2" t="s">
        <v>29</v>
      </c>
      <c r="O1607" t="s">
        <v>23</v>
      </c>
      <c r="P1607" s="2" t="s">
        <v>2371</v>
      </c>
      <c r="Q1607" s="2">
        <v>5</v>
      </c>
      <c r="R1607" s="2" t="s">
        <v>24</v>
      </c>
      <c r="S1607" t="str">
        <f t="shared" si="129"/>
        <v>Fri</v>
      </c>
      <c r="T1607" t="str">
        <f>VLOOKUP(A1607,Status!$A$2:$B$1867,2,FALSE)</f>
        <v>Completed</v>
      </c>
    </row>
    <row r="1608" spans="1:20" x14ac:dyDescent="0.3">
      <c r="A1608" s="2" t="s">
        <v>1966</v>
      </c>
      <c r="B1608" s="3">
        <v>45961.639085648138</v>
      </c>
      <c r="C1608" s="2" t="s">
        <v>160</v>
      </c>
      <c r="D1608" s="2" t="s">
        <v>161</v>
      </c>
      <c r="E1608" s="2" t="s">
        <v>46</v>
      </c>
      <c r="F1608" s="4">
        <v>10500</v>
      </c>
      <c r="G1608" s="5">
        <v>3.3</v>
      </c>
      <c r="H1608" s="6">
        <v>0</v>
      </c>
      <c r="I1608" s="7">
        <f t="shared" si="125"/>
        <v>34650</v>
      </c>
      <c r="J1608" s="7">
        <f t="shared" si="126"/>
        <v>0</v>
      </c>
      <c r="K1608" s="7">
        <f t="shared" si="127"/>
        <v>34650</v>
      </c>
      <c r="L1608" s="4">
        <v>46000</v>
      </c>
      <c r="M1608" s="7">
        <f t="shared" si="128"/>
        <v>80650</v>
      </c>
      <c r="N1608" s="2" t="s">
        <v>59</v>
      </c>
      <c r="O1608" t="s">
        <v>23</v>
      </c>
      <c r="P1608" s="2" t="s">
        <v>2366</v>
      </c>
      <c r="Q1608" s="2">
        <v>4</v>
      </c>
      <c r="R1608" s="2" t="s">
        <v>24</v>
      </c>
      <c r="S1608" t="str">
        <f t="shared" si="129"/>
        <v>Fri</v>
      </c>
      <c r="T1608" t="str">
        <f>VLOOKUP(A1608,Status!$A$2:$B$1867,2,FALSE)</f>
        <v>Completed</v>
      </c>
    </row>
    <row r="1609" spans="1:20" x14ac:dyDescent="0.3">
      <c r="A1609" s="2" t="s">
        <v>1967</v>
      </c>
      <c r="B1609" s="3">
        <v>45961.645196759258</v>
      </c>
      <c r="C1609" s="2" t="s">
        <v>506</v>
      </c>
      <c r="D1609" s="2" t="s">
        <v>174</v>
      </c>
      <c r="E1609" s="2" t="s">
        <v>54</v>
      </c>
      <c r="F1609" s="4">
        <v>14000</v>
      </c>
      <c r="G1609" s="5">
        <v>1.4</v>
      </c>
      <c r="H1609" s="6">
        <v>0</v>
      </c>
      <c r="I1609" s="7">
        <f t="shared" si="125"/>
        <v>19600</v>
      </c>
      <c r="J1609" s="7">
        <f t="shared" si="126"/>
        <v>0</v>
      </c>
      <c r="K1609" s="7">
        <f t="shared" si="127"/>
        <v>19600</v>
      </c>
      <c r="L1609" s="4">
        <v>48000</v>
      </c>
      <c r="M1609" s="7">
        <f t="shared" si="128"/>
        <v>67600</v>
      </c>
      <c r="N1609" s="2" t="s">
        <v>34</v>
      </c>
      <c r="O1609" t="s">
        <v>23</v>
      </c>
      <c r="P1609" s="2" t="s">
        <v>2371</v>
      </c>
      <c r="Q1609" s="2">
        <v>3</v>
      </c>
      <c r="R1609" s="2" t="s">
        <v>24</v>
      </c>
      <c r="S1609" t="str">
        <f t="shared" si="129"/>
        <v>Fri</v>
      </c>
      <c r="T1609" t="str">
        <f>VLOOKUP(A1609,Status!$A$2:$B$1867,2,FALSE)</f>
        <v>Completed</v>
      </c>
    </row>
    <row r="1610" spans="1:20" x14ac:dyDescent="0.3">
      <c r="A1610" s="2" t="s">
        <v>1968</v>
      </c>
      <c r="B1610" s="3">
        <v>45961.712534722217</v>
      </c>
      <c r="C1610" s="2" t="s">
        <v>437</v>
      </c>
      <c r="D1610" s="2" t="s">
        <v>287</v>
      </c>
      <c r="E1610" s="2" t="s">
        <v>21</v>
      </c>
      <c r="F1610" s="4">
        <v>10000</v>
      </c>
      <c r="G1610" s="5">
        <v>1.3</v>
      </c>
      <c r="H1610" s="6">
        <v>0</v>
      </c>
      <c r="I1610" s="7">
        <f t="shared" si="125"/>
        <v>13000</v>
      </c>
      <c r="J1610" s="7">
        <f t="shared" si="126"/>
        <v>0</v>
      </c>
      <c r="K1610" s="7">
        <f t="shared" si="127"/>
        <v>13000</v>
      </c>
      <c r="L1610" s="4">
        <v>79000</v>
      </c>
      <c r="M1610" s="7">
        <f t="shared" si="128"/>
        <v>92000</v>
      </c>
      <c r="N1610" s="2" t="s">
        <v>59</v>
      </c>
      <c r="O1610" t="s">
        <v>70</v>
      </c>
      <c r="P1610" s="2" t="s">
        <v>2368</v>
      </c>
      <c r="Q1610" s="2">
        <v>4</v>
      </c>
      <c r="R1610" s="2" t="s">
        <v>35</v>
      </c>
      <c r="S1610" t="str">
        <f t="shared" si="129"/>
        <v>Fri</v>
      </c>
      <c r="T1610" t="str">
        <f>VLOOKUP(A1610,Status!$A$2:$B$1867,2,FALSE)</f>
        <v>Returned</v>
      </c>
    </row>
    <row r="1611" spans="1:20" x14ac:dyDescent="0.3">
      <c r="A1611" s="2" t="s">
        <v>1969</v>
      </c>
      <c r="B1611" s="3">
        <v>45961.734560185178</v>
      </c>
      <c r="C1611" s="2" t="s">
        <v>1970</v>
      </c>
      <c r="D1611" s="2" t="s">
        <v>95</v>
      </c>
      <c r="E1611" s="2" t="s">
        <v>81</v>
      </c>
      <c r="F1611" s="4">
        <v>15000</v>
      </c>
      <c r="G1611" s="5">
        <v>1.5</v>
      </c>
      <c r="H1611" s="6">
        <v>0</v>
      </c>
      <c r="I1611" s="7">
        <f t="shared" si="125"/>
        <v>22500</v>
      </c>
      <c r="J1611" s="7">
        <f t="shared" si="126"/>
        <v>0</v>
      </c>
      <c r="K1611" s="7">
        <f t="shared" si="127"/>
        <v>22500</v>
      </c>
      <c r="L1611" s="4">
        <v>85000</v>
      </c>
      <c r="M1611" s="7">
        <f t="shared" si="128"/>
        <v>107500</v>
      </c>
      <c r="N1611" s="2" t="s">
        <v>59</v>
      </c>
      <c r="O1611" t="s">
        <v>70</v>
      </c>
      <c r="P1611" s="2" t="s">
        <v>2368</v>
      </c>
      <c r="Q1611" s="2">
        <v>5</v>
      </c>
      <c r="R1611" s="2" t="s">
        <v>24</v>
      </c>
      <c r="S1611" t="str">
        <f t="shared" si="129"/>
        <v>Fri</v>
      </c>
      <c r="T1611" t="str">
        <f>VLOOKUP(A1611,Status!$A$2:$B$1867,2,FALSE)</f>
        <v>Returned</v>
      </c>
    </row>
    <row r="1612" spans="1:20" x14ac:dyDescent="0.3">
      <c r="A1612" s="2" t="s">
        <v>1971</v>
      </c>
      <c r="B1612" s="3">
        <v>45961.876932870371</v>
      </c>
      <c r="C1612" s="2" t="s">
        <v>1972</v>
      </c>
      <c r="D1612" s="2" t="s">
        <v>49</v>
      </c>
      <c r="E1612" s="2" t="s">
        <v>162</v>
      </c>
      <c r="F1612" s="4">
        <v>115000</v>
      </c>
      <c r="G1612" s="5">
        <v>1.4</v>
      </c>
      <c r="H1612" s="6">
        <v>0</v>
      </c>
      <c r="I1612" s="7">
        <f t="shared" si="125"/>
        <v>161000</v>
      </c>
      <c r="J1612" s="7">
        <f t="shared" si="126"/>
        <v>0</v>
      </c>
      <c r="K1612" s="7">
        <f t="shared" si="127"/>
        <v>161000</v>
      </c>
      <c r="L1612" s="4">
        <v>18000</v>
      </c>
      <c r="M1612" s="7">
        <f t="shared" si="128"/>
        <v>179000</v>
      </c>
      <c r="N1612" s="2" t="s">
        <v>59</v>
      </c>
      <c r="O1612" t="s">
        <v>23</v>
      </c>
      <c r="P1612" s="2" t="s">
        <v>2367</v>
      </c>
      <c r="Q1612" s="2">
        <v>3</v>
      </c>
      <c r="R1612" s="2" t="s">
        <v>24</v>
      </c>
      <c r="S1612" t="str">
        <f t="shared" si="129"/>
        <v>Fri</v>
      </c>
      <c r="T1612" t="str">
        <f>VLOOKUP(A1612,Status!$A$2:$B$1867,2,FALSE)</f>
        <v>Completed</v>
      </c>
    </row>
    <row r="1613" spans="1:20" x14ac:dyDescent="0.3">
      <c r="A1613" s="2" t="s">
        <v>1973</v>
      </c>
      <c r="B1613" s="3">
        <v>45961.914687500001</v>
      </c>
      <c r="C1613" s="2" t="s">
        <v>617</v>
      </c>
      <c r="D1613" s="2" t="s">
        <v>287</v>
      </c>
      <c r="E1613" s="2" t="s">
        <v>191</v>
      </c>
      <c r="F1613" s="4">
        <v>15500</v>
      </c>
      <c r="G1613" s="5">
        <v>0.4</v>
      </c>
      <c r="H1613" s="6">
        <v>0</v>
      </c>
      <c r="I1613" s="7">
        <f t="shared" si="125"/>
        <v>6200</v>
      </c>
      <c r="J1613" s="7">
        <f t="shared" si="126"/>
        <v>0</v>
      </c>
      <c r="K1613" s="7">
        <f t="shared" si="127"/>
        <v>6200</v>
      </c>
      <c r="L1613" s="4">
        <v>79000</v>
      </c>
      <c r="M1613" s="7">
        <f t="shared" si="128"/>
        <v>85200</v>
      </c>
      <c r="N1613" s="2" t="s">
        <v>59</v>
      </c>
      <c r="O1613" t="s">
        <v>23</v>
      </c>
      <c r="P1613" s="2" t="s">
        <v>2371</v>
      </c>
      <c r="Q1613" s="2">
        <v>2</v>
      </c>
      <c r="R1613" s="2" t="s">
        <v>24</v>
      </c>
      <c r="S1613" t="str">
        <f t="shared" si="129"/>
        <v>Fri</v>
      </c>
      <c r="T1613" t="str">
        <f>VLOOKUP(A1613,Status!$A$2:$B$1867,2,FALSE)</f>
        <v>Completed</v>
      </c>
    </row>
    <row r="1614" spans="1:20" x14ac:dyDescent="0.3">
      <c r="A1614" s="2" t="s">
        <v>1974</v>
      </c>
      <c r="B1614" s="3">
        <v>45961.962627314817</v>
      </c>
      <c r="C1614" s="2" t="s">
        <v>44</v>
      </c>
      <c r="D1614" s="2" t="s">
        <v>45</v>
      </c>
      <c r="E1614" s="2" t="s">
        <v>183</v>
      </c>
      <c r="F1614" s="4">
        <v>11000</v>
      </c>
      <c r="G1614" s="5">
        <v>2.5</v>
      </c>
      <c r="H1614" s="6">
        <v>0</v>
      </c>
      <c r="I1614" s="7">
        <f t="shared" si="125"/>
        <v>27500</v>
      </c>
      <c r="J1614" s="7">
        <f t="shared" si="126"/>
        <v>0</v>
      </c>
      <c r="K1614" s="7">
        <f t="shared" si="127"/>
        <v>27500</v>
      </c>
      <c r="L1614" s="4">
        <v>43000</v>
      </c>
      <c r="M1614" s="7">
        <f t="shared" si="128"/>
        <v>70500</v>
      </c>
      <c r="N1614" s="2" t="s">
        <v>34</v>
      </c>
      <c r="O1614" t="s">
        <v>23</v>
      </c>
      <c r="P1614" s="2" t="s">
        <v>2368</v>
      </c>
      <c r="Q1614" s="2">
        <v>4</v>
      </c>
      <c r="R1614" s="2" t="s">
        <v>24</v>
      </c>
      <c r="S1614" t="str">
        <f t="shared" si="129"/>
        <v>Fri</v>
      </c>
      <c r="T1614" t="str">
        <f>VLOOKUP(A1614,Status!$A$2:$B$1867,2,FALSE)</f>
        <v>Completed</v>
      </c>
    </row>
    <row r="1615" spans="1:20" x14ac:dyDescent="0.3">
      <c r="A1615" s="2" t="s">
        <v>1975</v>
      </c>
      <c r="B1615" s="3">
        <v>45962.455983796302</v>
      </c>
      <c r="C1615" s="2" t="s">
        <v>1976</v>
      </c>
      <c r="D1615" s="2" t="s">
        <v>20</v>
      </c>
      <c r="E1615" s="2" t="s">
        <v>54</v>
      </c>
      <c r="F1615" s="4">
        <v>14000</v>
      </c>
      <c r="G1615" s="5">
        <v>0.6</v>
      </c>
      <c r="H1615" s="6">
        <v>0</v>
      </c>
      <c r="I1615" s="7">
        <f t="shared" si="125"/>
        <v>8400</v>
      </c>
      <c r="J1615" s="7">
        <f t="shared" si="126"/>
        <v>0</v>
      </c>
      <c r="K1615" s="7">
        <f t="shared" si="127"/>
        <v>8400</v>
      </c>
      <c r="L1615" s="4">
        <v>15000</v>
      </c>
      <c r="M1615" s="7">
        <f t="shared" si="128"/>
        <v>23400</v>
      </c>
      <c r="N1615" s="2" t="s">
        <v>34</v>
      </c>
      <c r="O1615" t="s">
        <v>23</v>
      </c>
      <c r="P1615" s="2" t="s">
        <v>2369</v>
      </c>
      <c r="Q1615" s="2">
        <v>4</v>
      </c>
      <c r="R1615" s="2" t="s">
        <v>24</v>
      </c>
      <c r="S1615" t="str">
        <f t="shared" si="129"/>
        <v>Sat</v>
      </c>
      <c r="T1615" t="str">
        <f>VLOOKUP(A1615,Status!$A$2:$B$1867,2,FALSE)</f>
        <v>Completed</v>
      </c>
    </row>
    <row r="1616" spans="1:20" x14ac:dyDescent="0.3">
      <c r="A1616" s="2" t="s">
        <v>1977</v>
      </c>
      <c r="B1616" s="3">
        <v>45962.710405092592</v>
      </c>
      <c r="C1616" s="2" t="s">
        <v>298</v>
      </c>
      <c r="D1616" s="2" t="s">
        <v>65</v>
      </c>
      <c r="E1616" s="2" t="s">
        <v>36</v>
      </c>
      <c r="F1616" s="4">
        <v>13500</v>
      </c>
      <c r="G1616" s="5">
        <v>1.9</v>
      </c>
      <c r="H1616" s="6">
        <v>0</v>
      </c>
      <c r="I1616" s="7">
        <f t="shared" si="125"/>
        <v>25650</v>
      </c>
      <c r="J1616" s="7">
        <f t="shared" si="126"/>
        <v>0</v>
      </c>
      <c r="K1616" s="7">
        <f t="shared" si="127"/>
        <v>25650</v>
      </c>
      <c r="L1616" s="4">
        <v>89000</v>
      </c>
      <c r="M1616" s="7">
        <f t="shared" si="128"/>
        <v>114650</v>
      </c>
      <c r="N1616" s="2" t="s">
        <v>22</v>
      </c>
      <c r="O1616" t="s">
        <v>23</v>
      </c>
      <c r="P1616" s="2" t="s">
        <v>2369</v>
      </c>
      <c r="Q1616" s="2">
        <v>3</v>
      </c>
      <c r="R1616" s="2" t="s">
        <v>24</v>
      </c>
      <c r="S1616" t="str">
        <f t="shared" si="129"/>
        <v>Sat</v>
      </c>
      <c r="T1616" t="str">
        <f>VLOOKUP(A1616,Status!$A$2:$B$1867,2,FALSE)</f>
        <v>Completed</v>
      </c>
    </row>
    <row r="1617" spans="1:20" x14ac:dyDescent="0.3">
      <c r="A1617" s="2" t="s">
        <v>1978</v>
      </c>
      <c r="B1617" s="3">
        <v>45962.773599537039</v>
      </c>
      <c r="C1617" s="2" t="s">
        <v>1082</v>
      </c>
      <c r="D1617" s="2" t="s">
        <v>151</v>
      </c>
      <c r="E1617" s="2" t="s">
        <v>183</v>
      </c>
      <c r="F1617" s="4">
        <v>11000</v>
      </c>
      <c r="G1617" s="5">
        <v>0.6</v>
      </c>
      <c r="H1617" s="6">
        <v>0</v>
      </c>
      <c r="I1617" s="7">
        <f t="shared" si="125"/>
        <v>6600</v>
      </c>
      <c r="J1617" s="7">
        <f t="shared" si="126"/>
        <v>0</v>
      </c>
      <c r="K1617" s="7">
        <f t="shared" si="127"/>
        <v>6600</v>
      </c>
      <c r="L1617" s="4">
        <v>68000</v>
      </c>
      <c r="M1617" s="7">
        <f t="shared" si="128"/>
        <v>74600</v>
      </c>
      <c r="N1617" s="2" t="s">
        <v>29</v>
      </c>
      <c r="O1617" t="s">
        <v>23</v>
      </c>
      <c r="P1617" s="2" t="s">
        <v>2371</v>
      </c>
      <c r="Q1617" s="2">
        <v>2</v>
      </c>
      <c r="R1617" s="2" t="s">
        <v>35</v>
      </c>
      <c r="S1617" t="str">
        <f t="shared" si="129"/>
        <v>Sat</v>
      </c>
      <c r="T1617" t="str">
        <f>VLOOKUP(A1617,Status!$A$2:$B$1867,2,FALSE)</f>
        <v>Completed</v>
      </c>
    </row>
    <row r="1618" spans="1:20" x14ac:dyDescent="0.3">
      <c r="A1618" s="2" t="s">
        <v>1979</v>
      </c>
      <c r="B1618" s="3">
        <v>45963.257291666669</v>
      </c>
      <c r="C1618" s="2" t="s">
        <v>1024</v>
      </c>
      <c r="D1618" s="2" t="s">
        <v>115</v>
      </c>
      <c r="E1618" s="2" t="s">
        <v>42</v>
      </c>
      <c r="F1618" s="4">
        <v>40000</v>
      </c>
      <c r="G1618" s="5">
        <v>0.6</v>
      </c>
      <c r="H1618" s="6">
        <v>0</v>
      </c>
      <c r="I1618" s="7">
        <f t="shared" si="125"/>
        <v>24000</v>
      </c>
      <c r="J1618" s="7">
        <f t="shared" si="126"/>
        <v>0</v>
      </c>
      <c r="K1618" s="7">
        <f t="shared" si="127"/>
        <v>24000</v>
      </c>
      <c r="L1618" s="4">
        <v>78000</v>
      </c>
      <c r="M1618" s="7">
        <f t="shared" si="128"/>
        <v>102000</v>
      </c>
      <c r="N1618" s="2" t="s">
        <v>22</v>
      </c>
      <c r="O1618" t="s">
        <v>23</v>
      </c>
      <c r="P1618" s="2" t="s">
        <v>2366</v>
      </c>
      <c r="Q1618" s="2">
        <v>3</v>
      </c>
      <c r="R1618" s="2" t="s">
        <v>24</v>
      </c>
      <c r="S1618" t="str">
        <f t="shared" si="129"/>
        <v>Sun</v>
      </c>
      <c r="T1618" t="str">
        <f>VLOOKUP(A1618,Status!$A$2:$B$1867,2,FALSE)</f>
        <v>Completed</v>
      </c>
    </row>
    <row r="1619" spans="1:20" x14ac:dyDescent="0.3">
      <c r="A1619" s="2" t="s">
        <v>1980</v>
      </c>
      <c r="B1619" s="3">
        <v>45963.579444444447</v>
      </c>
      <c r="C1619" s="2" t="s">
        <v>573</v>
      </c>
      <c r="D1619" s="2" t="s">
        <v>426</v>
      </c>
      <c r="E1619" s="2" t="s">
        <v>191</v>
      </c>
      <c r="F1619" s="4">
        <v>15500</v>
      </c>
      <c r="G1619" s="5">
        <v>0.5</v>
      </c>
      <c r="H1619" s="6">
        <v>0</v>
      </c>
      <c r="I1619" s="7">
        <f t="shared" si="125"/>
        <v>7750</v>
      </c>
      <c r="J1619" s="7">
        <f t="shared" si="126"/>
        <v>0</v>
      </c>
      <c r="K1619" s="7">
        <f t="shared" si="127"/>
        <v>7750</v>
      </c>
      <c r="L1619" s="4">
        <v>67000</v>
      </c>
      <c r="M1619" s="7">
        <f t="shared" si="128"/>
        <v>74750</v>
      </c>
      <c r="N1619" s="2" t="s">
        <v>22</v>
      </c>
      <c r="O1619" t="s">
        <v>23</v>
      </c>
      <c r="P1619" s="2" t="s">
        <v>2366</v>
      </c>
      <c r="Q1619" s="2">
        <v>3</v>
      </c>
      <c r="R1619" s="2" t="s">
        <v>24</v>
      </c>
      <c r="S1619" t="str">
        <f t="shared" si="129"/>
        <v>Sun</v>
      </c>
      <c r="T1619" t="str">
        <f>VLOOKUP(A1619,Status!$A$2:$B$1867,2,FALSE)</f>
        <v>Completed</v>
      </c>
    </row>
    <row r="1620" spans="1:20" x14ac:dyDescent="0.3">
      <c r="A1620" s="2" t="s">
        <v>1981</v>
      </c>
      <c r="B1620" s="3">
        <v>45963.609444444453</v>
      </c>
      <c r="C1620" s="2" t="s">
        <v>1573</v>
      </c>
      <c r="D1620" s="2" t="s">
        <v>75</v>
      </c>
      <c r="E1620" s="2" t="s">
        <v>100</v>
      </c>
      <c r="F1620" s="4">
        <v>10000</v>
      </c>
      <c r="G1620" s="5">
        <v>0.8</v>
      </c>
      <c r="H1620" s="6">
        <v>0</v>
      </c>
      <c r="I1620" s="7">
        <f t="shared" si="125"/>
        <v>8000</v>
      </c>
      <c r="J1620" s="7">
        <f t="shared" si="126"/>
        <v>0</v>
      </c>
      <c r="K1620" s="7">
        <f t="shared" si="127"/>
        <v>8000</v>
      </c>
      <c r="L1620" s="4">
        <v>74000</v>
      </c>
      <c r="M1620" s="7">
        <f t="shared" si="128"/>
        <v>82000</v>
      </c>
      <c r="N1620" s="2" t="s">
        <v>29</v>
      </c>
      <c r="O1620" t="s">
        <v>70</v>
      </c>
      <c r="P1620" s="2" t="s">
        <v>2366</v>
      </c>
      <c r="Q1620" s="2">
        <v>4</v>
      </c>
      <c r="R1620" s="2" t="s">
        <v>24</v>
      </c>
      <c r="S1620" t="str">
        <f t="shared" si="129"/>
        <v>Sun</v>
      </c>
      <c r="T1620" t="str">
        <f>VLOOKUP(A1620,Status!$A$2:$B$1867,2,FALSE)</f>
        <v>Returned</v>
      </c>
    </row>
    <row r="1621" spans="1:20" x14ac:dyDescent="0.3">
      <c r="A1621" s="2" t="s">
        <v>1982</v>
      </c>
      <c r="B1621" s="3">
        <v>45963.630752314813</v>
      </c>
      <c r="C1621" s="2" t="s">
        <v>276</v>
      </c>
      <c r="D1621" s="2" t="s">
        <v>20</v>
      </c>
      <c r="E1621" s="2" t="s">
        <v>33</v>
      </c>
      <c r="F1621" s="4">
        <v>20000</v>
      </c>
      <c r="G1621" s="5">
        <v>2.7</v>
      </c>
      <c r="H1621" s="6">
        <v>0</v>
      </c>
      <c r="I1621" s="7">
        <f t="shared" si="125"/>
        <v>54000</v>
      </c>
      <c r="J1621" s="7">
        <f t="shared" si="126"/>
        <v>0</v>
      </c>
      <c r="K1621" s="7">
        <f t="shared" si="127"/>
        <v>54000</v>
      </c>
      <c r="L1621" s="4">
        <v>15000</v>
      </c>
      <c r="M1621" s="7">
        <f t="shared" si="128"/>
        <v>69000</v>
      </c>
      <c r="N1621" s="2" t="s">
        <v>34</v>
      </c>
      <c r="O1621" t="s">
        <v>23</v>
      </c>
      <c r="P1621" s="2" t="s">
        <v>2368</v>
      </c>
      <c r="Q1621" s="2">
        <v>2</v>
      </c>
      <c r="R1621" s="2" t="s">
        <v>35</v>
      </c>
      <c r="S1621" t="str">
        <f t="shared" si="129"/>
        <v>Sun</v>
      </c>
      <c r="T1621" t="str">
        <f>VLOOKUP(A1621,Status!$A$2:$B$1867,2,FALSE)</f>
        <v>Completed</v>
      </c>
    </row>
    <row r="1622" spans="1:20" x14ac:dyDescent="0.3">
      <c r="A1622" s="2" t="s">
        <v>1983</v>
      </c>
      <c r="B1622" s="3">
        <v>45964.427025462966</v>
      </c>
      <c r="C1622" s="2" t="s">
        <v>1972</v>
      </c>
      <c r="D1622" s="2" t="s">
        <v>49</v>
      </c>
      <c r="E1622" s="2" t="s">
        <v>66</v>
      </c>
      <c r="F1622" s="4">
        <v>46000</v>
      </c>
      <c r="G1622" s="5">
        <v>0.9</v>
      </c>
      <c r="H1622" s="6">
        <v>0</v>
      </c>
      <c r="I1622" s="7">
        <f t="shared" si="125"/>
        <v>41400</v>
      </c>
      <c r="J1622" s="7">
        <f t="shared" si="126"/>
        <v>0</v>
      </c>
      <c r="K1622" s="7">
        <f t="shared" si="127"/>
        <v>41400</v>
      </c>
      <c r="L1622" s="4">
        <v>18000</v>
      </c>
      <c r="M1622" s="7">
        <f t="shared" si="128"/>
        <v>59400</v>
      </c>
      <c r="N1622" s="2" t="s">
        <v>29</v>
      </c>
      <c r="O1622" t="s">
        <v>23</v>
      </c>
      <c r="P1622" s="2" t="s">
        <v>2367</v>
      </c>
      <c r="Q1622" s="2">
        <v>1</v>
      </c>
      <c r="R1622" s="2" t="s">
        <v>24</v>
      </c>
      <c r="S1622" t="str">
        <f t="shared" si="129"/>
        <v>Mon</v>
      </c>
      <c r="T1622" t="str">
        <f>VLOOKUP(A1622,Status!$A$2:$B$1867,2,FALSE)</f>
        <v>Completed</v>
      </c>
    </row>
    <row r="1623" spans="1:20" x14ac:dyDescent="0.3">
      <c r="A1623" s="2" t="s">
        <v>1984</v>
      </c>
      <c r="B1623" s="3">
        <v>45964.464328703703</v>
      </c>
      <c r="C1623" s="2" t="s">
        <v>732</v>
      </c>
      <c r="D1623" s="2" t="s">
        <v>180</v>
      </c>
      <c r="E1623" s="2" t="s">
        <v>58</v>
      </c>
      <c r="F1623" s="4">
        <v>17500</v>
      </c>
      <c r="G1623" s="5">
        <v>1.4</v>
      </c>
      <c r="H1623" s="6">
        <v>0</v>
      </c>
      <c r="I1623" s="7">
        <f t="shared" si="125"/>
        <v>24500</v>
      </c>
      <c r="J1623" s="7">
        <f t="shared" si="126"/>
        <v>0</v>
      </c>
      <c r="K1623" s="7">
        <f t="shared" si="127"/>
        <v>24500</v>
      </c>
      <c r="L1623" s="4">
        <v>57000</v>
      </c>
      <c r="M1623" s="7">
        <f t="shared" si="128"/>
        <v>81500</v>
      </c>
      <c r="N1623" s="2" t="s">
        <v>59</v>
      </c>
      <c r="O1623" t="s">
        <v>23</v>
      </c>
      <c r="P1623" s="2" t="s">
        <v>2368</v>
      </c>
      <c r="Q1623" s="2">
        <v>4</v>
      </c>
      <c r="R1623" s="2" t="s">
        <v>24</v>
      </c>
      <c r="S1623" t="str">
        <f t="shared" si="129"/>
        <v>Mon</v>
      </c>
      <c r="T1623" t="str">
        <f>VLOOKUP(A1623,Status!$A$2:$B$1867,2,FALSE)</f>
        <v>Completed</v>
      </c>
    </row>
    <row r="1624" spans="1:20" x14ac:dyDescent="0.3">
      <c r="A1624" s="2" t="s">
        <v>1985</v>
      </c>
      <c r="B1624" s="3">
        <v>45964.547349537039</v>
      </c>
      <c r="C1624" s="2" t="s">
        <v>434</v>
      </c>
      <c r="D1624" s="2" t="s">
        <v>49</v>
      </c>
      <c r="E1624" s="2" t="s">
        <v>191</v>
      </c>
      <c r="F1624" s="4">
        <v>15500</v>
      </c>
      <c r="G1624" s="5">
        <v>0.8</v>
      </c>
      <c r="H1624" s="6">
        <v>0</v>
      </c>
      <c r="I1624" s="7">
        <f t="shared" si="125"/>
        <v>12400</v>
      </c>
      <c r="J1624" s="7">
        <f t="shared" si="126"/>
        <v>0</v>
      </c>
      <c r="K1624" s="7">
        <f t="shared" si="127"/>
        <v>12400</v>
      </c>
      <c r="L1624" s="4">
        <v>18000</v>
      </c>
      <c r="M1624" s="7">
        <f t="shared" si="128"/>
        <v>30400</v>
      </c>
      <c r="N1624" s="2" t="s">
        <v>22</v>
      </c>
      <c r="O1624" t="s">
        <v>23</v>
      </c>
      <c r="P1624" s="2" t="s">
        <v>2368</v>
      </c>
      <c r="Q1624" s="2">
        <v>2</v>
      </c>
      <c r="R1624" s="2" t="s">
        <v>24</v>
      </c>
      <c r="S1624" t="str">
        <f t="shared" si="129"/>
        <v>Mon</v>
      </c>
      <c r="T1624" t="str">
        <f>VLOOKUP(A1624,Status!$A$2:$B$1867,2,FALSE)</f>
        <v>Completed</v>
      </c>
    </row>
    <row r="1625" spans="1:20" x14ac:dyDescent="0.3">
      <c r="A1625" s="2" t="s">
        <v>1986</v>
      </c>
      <c r="B1625" s="3">
        <v>45964.698599537027</v>
      </c>
      <c r="C1625" s="2" t="s">
        <v>1565</v>
      </c>
      <c r="D1625" s="2" t="s">
        <v>32</v>
      </c>
      <c r="E1625" s="2" t="s">
        <v>66</v>
      </c>
      <c r="F1625" s="4">
        <v>46000</v>
      </c>
      <c r="G1625" s="5">
        <v>0.5</v>
      </c>
      <c r="H1625" s="6">
        <v>0</v>
      </c>
      <c r="I1625" s="7">
        <f t="shared" si="125"/>
        <v>23000</v>
      </c>
      <c r="J1625" s="7">
        <f t="shared" si="126"/>
        <v>0</v>
      </c>
      <c r="K1625" s="7">
        <f t="shared" si="127"/>
        <v>23000</v>
      </c>
      <c r="L1625" s="4">
        <v>76000</v>
      </c>
      <c r="M1625" s="7">
        <f t="shared" si="128"/>
        <v>99000</v>
      </c>
      <c r="N1625" s="2" t="s">
        <v>59</v>
      </c>
      <c r="O1625" t="s">
        <v>70</v>
      </c>
      <c r="P1625" s="2" t="s">
        <v>2368</v>
      </c>
      <c r="Q1625" s="2">
        <v>4</v>
      </c>
      <c r="R1625" s="2" t="s">
        <v>24</v>
      </c>
      <c r="S1625" t="str">
        <f t="shared" si="129"/>
        <v>Mon</v>
      </c>
      <c r="T1625" t="str">
        <f>VLOOKUP(A1625,Status!$A$2:$B$1867,2,FALSE)</f>
        <v>Returned</v>
      </c>
    </row>
    <row r="1626" spans="1:20" x14ac:dyDescent="0.3">
      <c r="A1626" s="2" t="s">
        <v>1987</v>
      </c>
      <c r="B1626" s="3">
        <v>45965.426006944443</v>
      </c>
      <c r="C1626" s="2" t="s">
        <v>182</v>
      </c>
      <c r="D1626" s="2" t="s">
        <v>99</v>
      </c>
      <c r="E1626" s="2" t="s">
        <v>66</v>
      </c>
      <c r="F1626" s="4">
        <v>46000</v>
      </c>
      <c r="G1626" s="5">
        <v>0.6</v>
      </c>
      <c r="H1626" s="6">
        <v>0</v>
      </c>
      <c r="I1626" s="7">
        <f t="shared" si="125"/>
        <v>27600</v>
      </c>
      <c r="J1626" s="7">
        <f t="shared" si="126"/>
        <v>0</v>
      </c>
      <c r="K1626" s="7">
        <f t="shared" si="127"/>
        <v>27600</v>
      </c>
      <c r="L1626" s="4">
        <v>97000</v>
      </c>
      <c r="M1626" s="7">
        <f t="shared" si="128"/>
        <v>124600</v>
      </c>
      <c r="N1626" s="2" t="s">
        <v>29</v>
      </c>
      <c r="O1626" t="s">
        <v>23</v>
      </c>
      <c r="P1626" s="2" t="s">
        <v>2369</v>
      </c>
      <c r="Q1626" s="2">
        <v>1</v>
      </c>
      <c r="R1626" s="2" t="s">
        <v>24</v>
      </c>
      <c r="S1626" t="str">
        <f t="shared" si="129"/>
        <v>Tue</v>
      </c>
      <c r="T1626" t="str">
        <f>VLOOKUP(A1626,Status!$A$2:$B$1867,2,FALSE)</f>
        <v>Completed</v>
      </c>
    </row>
    <row r="1627" spans="1:20" x14ac:dyDescent="0.3">
      <c r="A1627" s="2" t="s">
        <v>1988</v>
      </c>
      <c r="B1627" s="3">
        <v>45965.431504629632</v>
      </c>
      <c r="C1627" s="2" t="s">
        <v>266</v>
      </c>
      <c r="D1627" s="2" t="s">
        <v>88</v>
      </c>
      <c r="E1627" s="2" t="s">
        <v>58</v>
      </c>
      <c r="F1627" s="4">
        <v>17500</v>
      </c>
      <c r="G1627" s="5">
        <v>2.8</v>
      </c>
      <c r="H1627" s="6">
        <v>0</v>
      </c>
      <c r="I1627" s="7">
        <f t="shared" si="125"/>
        <v>49000</v>
      </c>
      <c r="J1627" s="7">
        <f t="shared" si="126"/>
        <v>0</v>
      </c>
      <c r="K1627" s="7">
        <f t="shared" si="127"/>
        <v>49000</v>
      </c>
      <c r="L1627" s="4">
        <v>49000</v>
      </c>
      <c r="M1627" s="7">
        <f t="shared" si="128"/>
        <v>98000</v>
      </c>
      <c r="N1627" s="2" t="s">
        <v>34</v>
      </c>
      <c r="O1627" t="s">
        <v>23</v>
      </c>
      <c r="P1627" s="2" t="s">
        <v>2366</v>
      </c>
      <c r="Q1627" s="2">
        <v>2</v>
      </c>
      <c r="R1627" s="2" t="s">
        <v>24</v>
      </c>
      <c r="S1627" t="str">
        <f t="shared" si="129"/>
        <v>Tue</v>
      </c>
      <c r="T1627" t="str">
        <f>VLOOKUP(A1627,Status!$A$2:$B$1867,2,FALSE)</f>
        <v>Completed</v>
      </c>
    </row>
    <row r="1628" spans="1:20" x14ac:dyDescent="0.3">
      <c r="A1628" s="2" t="s">
        <v>1988</v>
      </c>
      <c r="B1628" s="3">
        <v>45965.431504629632</v>
      </c>
      <c r="C1628" s="2" t="s">
        <v>266</v>
      </c>
      <c r="D1628" s="2" t="s">
        <v>88</v>
      </c>
      <c r="E1628" s="2" t="s">
        <v>191</v>
      </c>
      <c r="F1628" s="4">
        <v>15500</v>
      </c>
      <c r="G1628" s="5">
        <v>0.5</v>
      </c>
      <c r="H1628" s="6">
        <v>0</v>
      </c>
      <c r="I1628" s="7">
        <f t="shared" si="125"/>
        <v>7750</v>
      </c>
      <c r="J1628" s="7">
        <f t="shared" si="126"/>
        <v>0</v>
      </c>
      <c r="K1628" s="7">
        <f t="shared" si="127"/>
        <v>7750</v>
      </c>
      <c r="L1628" s="4">
        <v>0</v>
      </c>
      <c r="M1628" s="7">
        <f t="shared" si="128"/>
        <v>7750</v>
      </c>
      <c r="N1628" s="2" t="s">
        <v>34</v>
      </c>
      <c r="O1628" t="s">
        <v>23</v>
      </c>
      <c r="P1628" s="2" t="s">
        <v>2366</v>
      </c>
      <c r="Q1628" s="2">
        <v>2</v>
      </c>
      <c r="R1628" s="2" t="s">
        <v>24</v>
      </c>
      <c r="S1628" t="str">
        <f t="shared" si="129"/>
        <v>Tue</v>
      </c>
      <c r="T1628" t="str">
        <f>VLOOKUP(A1628,Status!$A$2:$B$1867,2,FALSE)</f>
        <v>Completed</v>
      </c>
    </row>
    <row r="1629" spans="1:20" x14ac:dyDescent="0.3">
      <c r="A1629" s="2" t="s">
        <v>1989</v>
      </c>
      <c r="B1629" s="3">
        <v>45965.518784722219</v>
      </c>
      <c r="C1629" s="2" t="s">
        <v>1250</v>
      </c>
      <c r="D1629" s="2" t="s">
        <v>99</v>
      </c>
      <c r="E1629" s="2" t="s">
        <v>81</v>
      </c>
      <c r="F1629" s="4">
        <v>15000</v>
      </c>
      <c r="G1629" s="5">
        <v>1.1000000000000001</v>
      </c>
      <c r="H1629" s="6">
        <v>0</v>
      </c>
      <c r="I1629" s="7">
        <f t="shared" si="125"/>
        <v>16500</v>
      </c>
      <c r="J1629" s="7">
        <f t="shared" si="126"/>
        <v>0</v>
      </c>
      <c r="K1629" s="7">
        <f t="shared" si="127"/>
        <v>16500</v>
      </c>
      <c r="L1629" s="4">
        <v>97000</v>
      </c>
      <c r="M1629" s="7">
        <f t="shared" si="128"/>
        <v>113500</v>
      </c>
      <c r="N1629" s="2" t="s">
        <v>29</v>
      </c>
      <c r="O1629" t="s">
        <v>70</v>
      </c>
      <c r="P1629" s="2" t="s">
        <v>2367</v>
      </c>
      <c r="Q1629" s="2">
        <v>2</v>
      </c>
      <c r="R1629" s="2" t="s">
        <v>35</v>
      </c>
      <c r="S1629" t="str">
        <f t="shared" si="129"/>
        <v>Tue</v>
      </c>
      <c r="T1629" t="str">
        <f>VLOOKUP(A1629,Status!$A$2:$B$1867,2,FALSE)</f>
        <v>Returned</v>
      </c>
    </row>
    <row r="1630" spans="1:20" x14ac:dyDescent="0.3">
      <c r="A1630" s="2" t="s">
        <v>1990</v>
      </c>
      <c r="B1630" s="3">
        <v>45965.650150462963</v>
      </c>
      <c r="C1630" s="2" t="s">
        <v>495</v>
      </c>
      <c r="D1630" s="2" t="s">
        <v>186</v>
      </c>
      <c r="E1630" s="2" t="s">
        <v>183</v>
      </c>
      <c r="F1630" s="4">
        <v>11000</v>
      </c>
      <c r="G1630" s="5">
        <v>3</v>
      </c>
      <c r="H1630" s="6">
        <v>0</v>
      </c>
      <c r="I1630" s="7">
        <f t="shared" si="125"/>
        <v>33000</v>
      </c>
      <c r="J1630" s="7">
        <f t="shared" si="126"/>
        <v>0</v>
      </c>
      <c r="K1630" s="7">
        <f t="shared" si="127"/>
        <v>33000</v>
      </c>
      <c r="L1630" s="4">
        <v>87000</v>
      </c>
      <c r="M1630" s="7">
        <f t="shared" si="128"/>
        <v>120000</v>
      </c>
      <c r="N1630" s="2" t="s">
        <v>22</v>
      </c>
      <c r="O1630" t="s">
        <v>23</v>
      </c>
      <c r="P1630" s="2" t="s">
        <v>2367</v>
      </c>
      <c r="Q1630" s="2">
        <v>1</v>
      </c>
      <c r="R1630" s="2" t="s">
        <v>24</v>
      </c>
      <c r="S1630" t="str">
        <f t="shared" si="129"/>
        <v>Tue</v>
      </c>
      <c r="T1630" t="str">
        <f>VLOOKUP(A1630,Status!$A$2:$B$1867,2,FALSE)</f>
        <v>Completed</v>
      </c>
    </row>
    <row r="1631" spans="1:20" x14ac:dyDescent="0.3">
      <c r="A1631" s="2" t="s">
        <v>1991</v>
      </c>
      <c r="B1631" s="3">
        <v>45965.69604166667</v>
      </c>
      <c r="C1631" s="2" t="s">
        <v>606</v>
      </c>
      <c r="D1631" s="2" t="s">
        <v>85</v>
      </c>
      <c r="E1631" s="2" t="s">
        <v>162</v>
      </c>
      <c r="F1631" s="4">
        <v>115000</v>
      </c>
      <c r="G1631" s="5">
        <v>0.4</v>
      </c>
      <c r="H1631" s="6">
        <v>0</v>
      </c>
      <c r="I1631" s="7">
        <f t="shared" si="125"/>
        <v>46000</v>
      </c>
      <c r="J1631" s="7">
        <f t="shared" si="126"/>
        <v>0</v>
      </c>
      <c r="K1631" s="7">
        <f t="shared" si="127"/>
        <v>46000</v>
      </c>
      <c r="L1631" s="4">
        <v>30000</v>
      </c>
      <c r="M1631" s="7">
        <f t="shared" si="128"/>
        <v>76000</v>
      </c>
      <c r="N1631" s="2" t="s">
        <v>34</v>
      </c>
      <c r="O1631" t="s">
        <v>23</v>
      </c>
      <c r="P1631" s="2" t="s">
        <v>2369</v>
      </c>
      <c r="Q1631" s="2">
        <v>4</v>
      </c>
      <c r="R1631" s="2" t="s">
        <v>24</v>
      </c>
      <c r="S1631" t="str">
        <f t="shared" si="129"/>
        <v>Tue</v>
      </c>
      <c r="T1631" t="str">
        <f>VLOOKUP(A1631,Status!$A$2:$B$1867,2,FALSE)</f>
        <v>Completed</v>
      </c>
    </row>
    <row r="1632" spans="1:20" x14ac:dyDescent="0.3">
      <c r="A1632" s="2" t="s">
        <v>1992</v>
      </c>
      <c r="B1632" s="3">
        <v>45965.74858796296</v>
      </c>
      <c r="C1632" s="2" t="s">
        <v>52</v>
      </c>
      <c r="D1632" s="2" t="s">
        <v>53</v>
      </c>
      <c r="E1632" s="2" t="s">
        <v>103</v>
      </c>
      <c r="F1632" s="4">
        <v>55000</v>
      </c>
      <c r="G1632" s="5">
        <v>1</v>
      </c>
      <c r="H1632" s="6">
        <v>0</v>
      </c>
      <c r="I1632" s="7">
        <f t="shared" si="125"/>
        <v>55000</v>
      </c>
      <c r="J1632" s="7">
        <f t="shared" si="126"/>
        <v>0</v>
      </c>
      <c r="K1632" s="7">
        <f t="shared" si="127"/>
        <v>55000</v>
      </c>
      <c r="L1632" s="4">
        <v>80000</v>
      </c>
      <c r="M1632" s="7">
        <f t="shared" si="128"/>
        <v>135000</v>
      </c>
      <c r="N1632" s="2" t="s">
        <v>59</v>
      </c>
      <c r="O1632" t="s">
        <v>23</v>
      </c>
      <c r="P1632" s="2" t="s">
        <v>2371</v>
      </c>
      <c r="Q1632" s="2">
        <v>4</v>
      </c>
      <c r="R1632" s="2" t="s">
        <v>24</v>
      </c>
      <c r="S1632" t="str">
        <f t="shared" si="129"/>
        <v>Tue</v>
      </c>
      <c r="T1632" t="str">
        <f>VLOOKUP(A1632,Status!$A$2:$B$1867,2,FALSE)</f>
        <v>Completed</v>
      </c>
    </row>
    <row r="1633" spans="1:20" x14ac:dyDescent="0.3">
      <c r="A1633" s="2" t="s">
        <v>1993</v>
      </c>
      <c r="B1633" s="3">
        <v>45965.808263888888</v>
      </c>
      <c r="C1633" s="2" t="s">
        <v>749</v>
      </c>
      <c r="D1633" s="2" t="s">
        <v>230</v>
      </c>
      <c r="E1633" s="2" t="s">
        <v>144</v>
      </c>
      <c r="F1633" s="4">
        <v>10000</v>
      </c>
      <c r="G1633" s="5">
        <v>0.6</v>
      </c>
      <c r="H1633" s="6">
        <v>0</v>
      </c>
      <c r="I1633" s="7">
        <f t="shared" si="125"/>
        <v>6000</v>
      </c>
      <c r="J1633" s="7">
        <f t="shared" si="126"/>
        <v>0</v>
      </c>
      <c r="K1633" s="7">
        <f t="shared" si="127"/>
        <v>6000</v>
      </c>
      <c r="L1633" s="4">
        <v>28000</v>
      </c>
      <c r="M1633" s="7">
        <f t="shared" si="128"/>
        <v>34000</v>
      </c>
      <c r="N1633" s="2" t="s">
        <v>34</v>
      </c>
      <c r="O1633" t="s">
        <v>23</v>
      </c>
      <c r="P1633" s="2" t="s">
        <v>2371</v>
      </c>
      <c r="Q1633" s="2">
        <v>2</v>
      </c>
      <c r="R1633" s="2" t="s">
        <v>24</v>
      </c>
      <c r="S1633" t="str">
        <f t="shared" si="129"/>
        <v>Tue</v>
      </c>
      <c r="T1633" t="str">
        <f>VLOOKUP(A1633,Status!$A$2:$B$1867,2,FALSE)</f>
        <v>Completed</v>
      </c>
    </row>
    <row r="1634" spans="1:20" x14ac:dyDescent="0.3">
      <c r="A1634" s="2" t="s">
        <v>1994</v>
      </c>
      <c r="B1634" s="3">
        <v>45966.723425925928</v>
      </c>
      <c r="C1634" s="2" t="s">
        <v>247</v>
      </c>
      <c r="D1634" s="2" t="s">
        <v>99</v>
      </c>
      <c r="E1634" s="2" t="s">
        <v>81</v>
      </c>
      <c r="F1634" s="4">
        <v>15000</v>
      </c>
      <c r="G1634" s="5">
        <v>1.7</v>
      </c>
      <c r="H1634" s="6">
        <v>0</v>
      </c>
      <c r="I1634" s="7">
        <f t="shared" si="125"/>
        <v>25500</v>
      </c>
      <c r="J1634" s="7">
        <f t="shared" si="126"/>
        <v>0</v>
      </c>
      <c r="K1634" s="7">
        <f t="shared" si="127"/>
        <v>25500</v>
      </c>
      <c r="L1634" s="4">
        <v>97000</v>
      </c>
      <c r="M1634" s="7">
        <f t="shared" si="128"/>
        <v>122500</v>
      </c>
      <c r="N1634" s="2" t="s">
        <v>59</v>
      </c>
      <c r="O1634" t="s">
        <v>23</v>
      </c>
      <c r="P1634" s="2" t="s">
        <v>2367</v>
      </c>
      <c r="Q1634" s="2">
        <v>5</v>
      </c>
      <c r="R1634" s="2" t="s">
        <v>24</v>
      </c>
      <c r="S1634" t="str">
        <f t="shared" si="129"/>
        <v>Wed</v>
      </c>
      <c r="T1634" t="str">
        <f>VLOOKUP(A1634,Status!$A$2:$B$1867,2,FALSE)</f>
        <v>Completed</v>
      </c>
    </row>
    <row r="1635" spans="1:20" x14ac:dyDescent="0.3">
      <c r="A1635" s="2" t="s">
        <v>1995</v>
      </c>
      <c r="B1635" s="3">
        <v>45967.142511574071</v>
      </c>
      <c r="C1635" s="2" t="s">
        <v>681</v>
      </c>
      <c r="D1635" s="2" t="s">
        <v>165</v>
      </c>
      <c r="E1635" s="2" t="s">
        <v>96</v>
      </c>
      <c r="F1635" s="4">
        <v>9500</v>
      </c>
      <c r="G1635" s="5">
        <v>1.3</v>
      </c>
      <c r="H1635" s="6">
        <v>0</v>
      </c>
      <c r="I1635" s="7">
        <f t="shared" si="125"/>
        <v>12350</v>
      </c>
      <c r="J1635" s="7">
        <f t="shared" si="126"/>
        <v>0</v>
      </c>
      <c r="K1635" s="7">
        <f t="shared" si="127"/>
        <v>12350</v>
      </c>
      <c r="L1635" s="4">
        <v>49000</v>
      </c>
      <c r="M1635" s="7">
        <f t="shared" si="128"/>
        <v>61350</v>
      </c>
      <c r="N1635" s="2" t="s">
        <v>29</v>
      </c>
      <c r="O1635" t="s">
        <v>23</v>
      </c>
      <c r="P1635" s="2" t="s">
        <v>2368</v>
      </c>
      <c r="Q1635" s="2">
        <v>1</v>
      </c>
      <c r="R1635" s="2" t="s">
        <v>35</v>
      </c>
      <c r="S1635" t="str">
        <f t="shared" si="129"/>
        <v>Thu</v>
      </c>
      <c r="T1635" t="str">
        <f>VLOOKUP(A1635,Status!$A$2:$B$1867,2,FALSE)</f>
        <v>Completed</v>
      </c>
    </row>
    <row r="1636" spans="1:20" x14ac:dyDescent="0.3">
      <c r="A1636" s="2" t="s">
        <v>1996</v>
      </c>
      <c r="B1636" s="3">
        <v>45967.575416666667</v>
      </c>
      <c r="C1636" s="2" t="s">
        <v>140</v>
      </c>
      <c r="D1636" s="2" t="s">
        <v>141</v>
      </c>
      <c r="E1636" s="2" t="s">
        <v>21</v>
      </c>
      <c r="F1636" s="4">
        <v>10000</v>
      </c>
      <c r="G1636" s="5">
        <v>2.1</v>
      </c>
      <c r="H1636" s="6">
        <v>0</v>
      </c>
      <c r="I1636" s="7">
        <f t="shared" si="125"/>
        <v>21000</v>
      </c>
      <c r="J1636" s="7">
        <f t="shared" si="126"/>
        <v>0</v>
      </c>
      <c r="K1636" s="7">
        <f t="shared" si="127"/>
        <v>21000</v>
      </c>
      <c r="L1636" s="4">
        <v>55000</v>
      </c>
      <c r="M1636" s="7">
        <f t="shared" si="128"/>
        <v>76000</v>
      </c>
      <c r="N1636" s="2" t="s">
        <v>34</v>
      </c>
      <c r="O1636" t="s">
        <v>23</v>
      </c>
      <c r="P1636" s="2" t="s">
        <v>2366</v>
      </c>
      <c r="Q1636" s="2">
        <v>2</v>
      </c>
      <c r="R1636" s="2" t="s">
        <v>35</v>
      </c>
      <c r="S1636" t="str">
        <f t="shared" si="129"/>
        <v>Thu</v>
      </c>
      <c r="T1636" t="str">
        <f>VLOOKUP(A1636,Status!$A$2:$B$1867,2,FALSE)</f>
        <v>Completed</v>
      </c>
    </row>
    <row r="1637" spans="1:20" x14ac:dyDescent="0.3">
      <c r="A1637" s="2" t="s">
        <v>1997</v>
      </c>
      <c r="B1637" s="3">
        <v>45970.486261574071</v>
      </c>
      <c r="C1637" s="2" t="s">
        <v>247</v>
      </c>
      <c r="D1637" s="2" t="s">
        <v>99</v>
      </c>
      <c r="E1637" s="2" t="s">
        <v>162</v>
      </c>
      <c r="F1637" s="4">
        <v>115000</v>
      </c>
      <c r="G1637" s="5">
        <v>1.2</v>
      </c>
      <c r="H1637" s="6">
        <v>0</v>
      </c>
      <c r="I1637" s="7">
        <f t="shared" si="125"/>
        <v>138000</v>
      </c>
      <c r="J1637" s="7">
        <f t="shared" si="126"/>
        <v>0</v>
      </c>
      <c r="K1637" s="7">
        <f t="shared" si="127"/>
        <v>138000</v>
      </c>
      <c r="L1637" s="4">
        <v>97000</v>
      </c>
      <c r="M1637" s="7">
        <f t="shared" si="128"/>
        <v>235000</v>
      </c>
      <c r="N1637" s="2" t="s">
        <v>29</v>
      </c>
      <c r="O1637" t="s">
        <v>23</v>
      </c>
      <c r="P1637" s="2" t="s">
        <v>2371</v>
      </c>
      <c r="Q1637" s="2">
        <v>2</v>
      </c>
      <c r="R1637" s="2" t="s">
        <v>24</v>
      </c>
      <c r="S1637" t="str">
        <f t="shared" si="129"/>
        <v>Sun</v>
      </c>
      <c r="T1637" t="str">
        <f>VLOOKUP(A1637,Status!$A$2:$B$1867,2,FALSE)</f>
        <v>Completed</v>
      </c>
    </row>
    <row r="1638" spans="1:20" x14ac:dyDescent="0.3">
      <c r="A1638" s="2" t="s">
        <v>1998</v>
      </c>
      <c r="B1638" s="3">
        <v>45971.52888888889</v>
      </c>
      <c r="C1638" s="2" t="s">
        <v>410</v>
      </c>
      <c r="D1638" s="2" t="s">
        <v>95</v>
      </c>
      <c r="E1638" s="2" t="s">
        <v>33</v>
      </c>
      <c r="F1638" s="4">
        <v>20000</v>
      </c>
      <c r="G1638" s="5">
        <v>1.7</v>
      </c>
      <c r="H1638" s="6">
        <v>0</v>
      </c>
      <c r="I1638" s="7">
        <f t="shared" si="125"/>
        <v>34000</v>
      </c>
      <c r="J1638" s="7">
        <f t="shared" si="126"/>
        <v>0</v>
      </c>
      <c r="K1638" s="7">
        <f t="shared" si="127"/>
        <v>34000</v>
      </c>
      <c r="L1638" s="4">
        <v>85000</v>
      </c>
      <c r="M1638" s="7">
        <f t="shared" si="128"/>
        <v>119000</v>
      </c>
      <c r="N1638" s="2" t="s">
        <v>29</v>
      </c>
      <c r="O1638" t="s">
        <v>23</v>
      </c>
      <c r="P1638" s="2" t="s">
        <v>2368</v>
      </c>
      <c r="Q1638" s="2">
        <v>3</v>
      </c>
      <c r="R1638" s="2" t="s">
        <v>35</v>
      </c>
      <c r="S1638" t="str">
        <f t="shared" si="129"/>
        <v>Mon</v>
      </c>
      <c r="T1638" t="str">
        <f>VLOOKUP(A1638,Status!$A$2:$B$1867,2,FALSE)</f>
        <v>Completed</v>
      </c>
    </row>
    <row r="1639" spans="1:20" x14ac:dyDescent="0.3">
      <c r="A1639" s="2" t="s">
        <v>1999</v>
      </c>
      <c r="B1639" s="3">
        <v>45972.280127314807</v>
      </c>
      <c r="C1639" s="2" t="s">
        <v>2000</v>
      </c>
      <c r="D1639" s="2" t="s">
        <v>45</v>
      </c>
      <c r="E1639" s="2" t="s">
        <v>42</v>
      </c>
      <c r="F1639" s="4">
        <v>40000</v>
      </c>
      <c r="G1639" s="5">
        <v>0.7</v>
      </c>
      <c r="H1639" s="6">
        <v>5</v>
      </c>
      <c r="I1639" s="7">
        <f t="shared" si="125"/>
        <v>28000</v>
      </c>
      <c r="J1639" s="7">
        <f t="shared" si="126"/>
        <v>1400</v>
      </c>
      <c r="K1639" s="7">
        <f t="shared" si="127"/>
        <v>26600</v>
      </c>
      <c r="L1639" s="4">
        <v>43000</v>
      </c>
      <c r="M1639" s="7">
        <f t="shared" si="128"/>
        <v>69600</v>
      </c>
      <c r="N1639" s="2" t="s">
        <v>29</v>
      </c>
      <c r="O1639" t="s">
        <v>23</v>
      </c>
      <c r="P1639" s="2" t="s">
        <v>2366</v>
      </c>
      <c r="Q1639" s="2">
        <v>5</v>
      </c>
      <c r="R1639" s="2" t="s">
        <v>24</v>
      </c>
      <c r="S1639" t="str">
        <f t="shared" si="129"/>
        <v>Tue</v>
      </c>
      <c r="T1639" t="str">
        <f>VLOOKUP(A1639,Status!$A$2:$B$1867,2,FALSE)</f>
        <v>Completed</v>
      </c>
    </row>
    <row r="1640" spans="1:20" x14ac:dyDescent="0.3">
      <c r="A1640" s="2" t="s">
        <v>2001</v>
      </c>
      <c r="B1640" s="3">
        <v>45972.584710648152</v>
      </c>
      <c r="C1640" s="2" t="s">
        <v>146</v>
      </c>
      <c r="D1640" s="2" t="s">
        <v>85</v>
      </c>
      <c r="E1640" s="2" t="s">
        <v>81</v>
      </c>
      <c r="F1640" s="4">
        <v>15000</v>
      </c>
      <c r="G1640" s="5">
        <v>0.7</v>
      </c>
      <c r="H1640" s="6">
        <v>5</v>
      </c>
      <c r="I1640" s="7">
        <f t="shared" si="125"/>
        <v>10500</v>
      </c>
      <c r="J1640" s="7">
        <f t="shared" si="126"/>
        <v>525</v>
      </c>
      <c r="K1640" s="7">
        <f t="shared" si="127"/>
        <v>9975</v>
      </c>
      <c r="L1640" s="4">
        <v>30000</v>
      </c>
      <c r="M1640" s="7">
        <f t="shared" si="128"/>
        <v>39975</v>
      </c>
      <c r="N1640" s="2" t="s">
        <v>22</v>
      </c>
      <c r="O1640" t="s">
        <v>23</v>
      </c>
      <c r="P1640" s="2" t="s">
        <v>2371</v>
      </c>
      <c r="Q1640" s="2">
        <v>5</v>
      </c>
      <c r="R1640" s="2" t="s">
        <v>24</v>
      </c>
      <c r="S1640" t="str">
        <f t="shared" si="129"/>
        <v>Tue</v>
      </c>
      <c r="T1640" t="str">
        <f>VLOOKUP(A1640,Status!$A$2:$B$1867,2,FALSE)</f>
        <v>Completed</v>
      </c>
    </row>
    <row r="1641" spans="1:20" x14ac:dyDescent="0.3">
      <c r="A1641" s="2" t="s">
        <v>2002</v>
      </c>
      <c r="B1641" s="3">
        <v>45972.663148148153</v>
      </c>
      <c r="C1641" s="2" t="s">
        <v>131</v>
      </c>
      <c r="D1641" s="2" t="s">
        <v>85</v>
      </c>
      <c r="E1641" s="2" t="s">
        <v>50</v>
      </c>
      <c r="F1641" s="4">
        <v>26000</v>
      </c>
      <c r="G1641" s="5">
        <v>1.9</v>
      </c>
      <c r="H1641" s="6">
        <v>5</v>
      </c>
      <c r="I1641" s="7">
        <f t="shared" si="125"/>
        <v>49400</v>
      </c>
      <c r="J1641" s="7">
        <f t="shared" si="126"/>
        <v>2470</v>
      </c>
      <c r="K1641" s="7">
        <f t="shared" si="127"/>
        <v>46930</v>
      </c>
      <c r="L1641" s="4">
        <v>30000</v>
      </c>
      <c r="M1641" s="7">
        <f t="shared" si="128"/>
        <v>76930</v>
      </c>
      <c r="N1641" s="2" t="s">
        <v>22</v>
      </c>
      <c r="O1641" t="s">
        <v>70</v>
      </c>
      <c r="P1641" s="2" t="s">
        <v>2367</v>
      </c>
      <c r="Q1641" s="2">
        <v>5</v>
      </c>
      <c r="R1641" s="2" t="s">
        <v>24</v>
      </c>
      <c r="S1641" t="str">
        <f t="shared" si="129"/>
        <v>Tue</v>
      </c>
      <c r="T1641" t="str">
        <f>VLOOKUP(A1641,Status!$A$2:$B$1867,2,FALSE)</f>
        <v>Returned</v>
      </c>
    </row>
    <row r="1642" spans="1:20" x14ac:dyDescent="0.3">
      <c r="A1642" s="2" t="s">
        <v>2003</v>
      </c>
      <c r="B1642" s="3">
        <v>45972.665092592593</v>
      </c>
      <c r="C1642" s="2" t="s">
        <v>133</v>
      </c>
      <c r="D1642" s="2" t="s">
        <v>134</v>
      </c>
      <c r="E1642" s="2" t="s">
        <v>66</v>
      </c>
      <c r="F1642" s="4">
        <v>46000</v>
      </c>
      <c r="G1642" s="5">
        <v>1.4</v>
      </c>
      <c r="H1642" s="6">
        <v>5</v>
      </c>
      <c r="I1642" s="7">
        <f t="shared" si="125"/>
        <v>64399.999999999993</v>
      </c>
      <c r="J1642" s="7">
        <f t="shared" si="126"/>
        <v>3220</v>
      </c>
      <c r="K1642" s="7">
        <f t="shared" si="127"/>
        <v>61179.999999999993</v>
      </c>
      <c r="L1642" s="4">
        <v>50000</v>
      </c>
      <c r="M1642" s="7">
        <f t="shared" si="128"/>
        <v>111180</v>
      </c>
      <c r="N1642" s="2" t="s">
        <v>29</v>
      </c>
      <c r="O1642" t="s">
        <v>23</v>
      </c>
      <c r="P1642" s="2" t="s">
        <v>2371</v>
      </c>
      <c r="Q1642" s="2">
        <v>3</v>
      </c>
      <c r="R1642" s="2" t="s">
        <v>24</v>
      </c>
      <c r="S1642" t="str">
        <f t="shared" si="129"/>
        <v>Tue</v>
      </c>
      <c r="T1642" t="str">
        <f>VLOOKUP(A1642,Status!$A$2:$B$1867,2,FALSE)</f>
        <v>Completed</v>
      </c>
    </row>
    <row r="1643" spans="1:20" x14ac:dyDescent="0.3">
      <c r="A1643" s="2" t="s">
        <v>2004</v>
      </c>
      <c r="B1643" s="3">
        <v>45972.785590277781</v>
      </c>
      <c r="C1643" s="2" t="s">
        <v>140</v>
      </c>
      <c r="D1643" s="2" t="s">
        <v>141</v>
      </c>
      <c r="E1643" s="2" t="s">
        <v>58</v>
      </c>
      <c r="F1643" s="4">
        <v>17500</v>
      </c>
      <c r="G1643" s="5">
        <v>3.8</v>
      </c>
      <c r="H1643" s="6">
        <v>5</v>
      </c>
      <c r="I1643" s="7">
        <f t="shared" si="125"/>
        <v>66500</v>
      </c>
      <c r="J1643" s="7">
        <f t="shared" si="126"/>
        <v>3325</v>
      </c>
      <c r="K1643" s="7">
        <f t="shared" si="127"/>
        <v>63175</v>
      </c>
      <c r="L1643" s="4">
        <v>55000</v>
      </c>
      <c r="M1643" s="7">
        <f t="shared" si="128"/>
        <v>118175</v>
      </c>
      <c r="N1643" s="2" t="s">
        <v>34</v>
      </c>
      <c r="O1643" t="s">
        <v>23</v>
      </c>
      <c r="P1643" s="2" t="s">
        <v>2368</v>
      </c>
      <c r="Q1643" s="2">
        <v>1</v>
      </c>
      <c r="R1643" s="2" t="s">
        <v>35</v>
      </c>
      <c r="S1643" t="str">
        <f t="shared" si="129"/>
        <v>Tue</v>
      </c>
      <c r="T1643" t="str">
        <f>VLOOKUP(A1643,Status!$A$2:$B$1867,2,FALSE)</f>
        <v>Completed</v>
      </c>
    </row>
    <row r="1644" spans="1:20" x14ac:dyDescent="0.3">
      <c r="A1644" s="2" t="s">
        <v>2005</v>
      </c>
      <c r="B1644" s="3">
        <v>45973.448113425933</v>
      </c>
      <c r="C1644" s="2" t="s">
        <v>647</v>
      </c>
      <c r="D1644" s="2" t="s">
        <v>186</v>
      </c>
      <c r="E1644" s="2" t="s">
        <v>42</v>
      </c>
      <c r="F1644" s="4">
        <v>40000</v>
      </c>
      <c r="G1644" s="5">
        <v>1.4</v>
      </c>
      <c r="H1644" s="6">
        <v>0</v>
      </c>
      <c r="I1644" s="7">
        <f t="shared" si="125"/>
        <v>56000</v>
      </c>
      <c r="J1644" s="7">
        <f t="shared" si="126"/>
        <v>0</v>
      </c>
      <c r="K1644" s="7">
        <f t="shared" si="127"/>
        <v>56000</v>
      </c>
      <c r="L1644" s="4">
        <v>87000</v>
      </c>
      <c r="M1644" s="7">
        <f t="shared" si="128"/>
        <v>143000</v>
      </c>
      <c r="N1644" s="2" t="s">
        <v>59</v>
      </c>
      <c r="O1644" t="s">
        <v>23</v>
      </c>
      <c r="P1644" s="2" t="s">
        <v>2369</v>
      </c>
      <c r="Q1644" s="2">
        <v>5</v>
      </c>
      <c r="R1644" s="2" t="s">
        <v>35</v>
      </c>
      <c r="S1644" t="str">
        <f t="shared" si="129"/>
        <v>Wed</v>
      </c>
      <c r="T1644" t="str">
        <f>VLOOKUP(A1644,Status!$A$2:$B$1867,2,FALSE)</f>
        <v>Completed</v>
      </c>
    </row>
    <row r="1645" spans="1:20" x14ac:dyDescent="0.3">
      <c r="A1645" s="2" t="s">
        <v>2006</v>
      </c>
      <c r="B1645" s="3">
        <v>45973.911747685182</v>
      </c>
      <c r="C1645" s="2" t="s">
        <v>909</v>
      </c>
      <c r="D1645" s="2" t="s">
        <v>287</v>
      </c>
      <c r="E1645" s="2" t="s">
        <v>36</v>
      </c>
      <c r="F1645" s="4">
        <v>13500</v>
      </c>
      <c r="G1645" s="5">
        <v>1.6</v>
      </c>
      <c r="H1645" s="6">
        <v>0</v>
      </c>
      <c r="I1645" s="7">
        <f t="shared" si="125"/>
        <v>21600</v>
      </c>
      <c r="J1645" s="7">
        <f t="shared" si="126"/>
        <v>0</v>
      </c>
      <c r="K1645" s="7">
        <f t="shared" si="127"/>
        <v>21600</v>
      </c>
      <c r="L1645" s="4">
        <v>79000</v>
      </c>
      <c r="M1645" s="7">
        <f t="shared" si="128"/>
        <v>100600</v>
      </c>
      <c r="N1645" s="2" t="s">
        <v>22</v>
      </c>
      <c r="O1645" t="s">
        <v>23</v>
      </c>
      <c r="P1645" s="2" t="s">
        <v>2368</v>
      </c>
      <c r="Q1645" s="2">
        <v>5</v>
      </c>
      <c r="R1645" s="2" t="s">
        <v>24</v>
      </c>
      <c r="S1645" t="str">
        <f t="shared" si="129"/>
        <v>Wed</v>
      </c>
      <c r="T1645" t="str">
        <f>VLOOKUP(A1645,Status!$A$2:$B$1867,2,FALSE)</f>
        <v>Completed</v>
      </c>
    </row>
    <row r="1646" spans="1:20" x14ac:dyDescent="0.3">
      <c r="A1646" s="2" t="s">
        <v>2007</v>
      </c>
      <c r="B1646" s="3">
        <v>45974.806562500002</v>
      </c>
      <c r="C1646" s="2" t="s">
        <v>548</v>
      </c>
      <c r="D1646" s="2" t="s">
        <v>165</v>
      </c>
      <c r="E1646" s="2" t="s">
        <v>42</v>
      </c>
      <c r="F1646" s="4">
        <v>40000</v>
      </c>
      <c r="G1646" s="5">
        <v>1.2</v>
      </c>
      <c r="H1646" s="6">
        <v>0</v>
      </c>
      <c r="I1646" s="7">
        <f t="shared" si="125"/>
        <v>48000</v>
      </c>
      <c r="J1646" s="7">
        <f t="shared" si="126"/>
        <v>0</v>
      </c>
      <c r="K1646" s="7">
        <f t="shared" si="127"/>
        <v>48000</v>
      </c>
      <c r="L1646" s="4">
        <v>49000</v>
      </c>
      <c r="M1646" s="7">
        <f t="shared" si="128"/>
        <v>97000</v>
      </c>
      <c r="N1646" s="2" t="s">
        <v>34</v>
      </c>
      <c r="O1646" t="s">
        <v>23</v>
      </c>
      <c r="P1646" s="2" t="s">
        <v>2371</v>
      </c>
      <c r="Q1646" s="2">
        <v>5</v>
      </c>
      <c r="R1646" s="2" t="s">
        <v>24</v>
      </c>
      <c r="S1646" t="str">
        <f t="shared" si="129"/>
        <v>Thu</v>
      </c>
      <c r="T1646" t="str">
        <f>VLOOKUP(A1646,Status!$A$2:$B$1867,2,FALSE)</f>
        <v>Completed</v>
      </c>
    </row>
    <row r="1647" spans="1:20" x14ac:dyDescent="0.3">
      <c r="A1647" s="2" t="s">
        <v>2008</v>
      </c>
      <c r="B1647" s="3">
        <v>45974.909247685187</v>
      </c>
      <c r="C1647" s="2" t="s">
        <v>133</v>
      </c>
      <c r="D1647" s="2" t="s">
        <v>134</v>
      </c>
      <c r="E1647" s="2" t="s">
        <v>58</v>
      </c>
      <c r="F1647" s="4">
        <v>17500</v>
      </c>
      <c r="G1647" s="5">
        <v>0.9</v>
      </c>
      <c r="H1647" s="6">
        <v>0</v>
      </c>
      <c r="I1647" s="7">
        <f t="shared" si="125"/>
        <v>15750</v>
      </c>
      <c r="J1647" s="7">
        <f t="shared" si="126"/>
        <v>0</v>
      </c>
      <c r="K1647" s="7">
        <f t="shared" si="127"/>
        <v>15750</v>
      </c>
      <c r="L1647" s="4">
        <v>50000</v>
      </c>
      <c r="M1647" s="7">
        <f t="shared" si="128"/>
        <v>65750</v>
      </c>
      <c r="N1647" s="2" t="s">
        <v>34</v>
      </c>
      <c r="O1647" t="s">
        <v>70</v>
      </c>
      <c r="P1647" s="2" t="s">
        <v>2369</v>
      </c>
      <c r="Q1647" s="2">
        <v>3</v>
      </c>
      <c r="R1647" s="2" t="s">
        <v>24</v>
      </c>
      <c r="S1647" t="str">
        <f t="shared" si="129"/>
        <v>Thu</v>
      </c>
      <c r="T1647" t="str">
        <f>VLOOKUP(A1647,Status!$A$2:$B$1867,2,FALSE)</f>
        <v>Returned</v>
      </c>
    </row>
    <row r="1648" spans="1:20" x14ac:dyDescent="0.3">
      <c r="A1648" s="2" t="s">
        <v>2009</v>
      </c>
      <c r="B1648" s="3">
        <v>45975.234791666669</v>
      </c>
      <c r="C1648" s="2" t="s">
        <v>775</v>
      </c>
      <c r="D1648" s="2" t="s">
        <v>109</v>
      </c>
      <c r="E1648" s="2" t="s">
        <v>28</v>
      </c>
      <c r="F1648" s="4">
        <v>15000</v>
      </c>
      <c r="G1648" s="5">
        <v>1</v>
      </c>
      <c r="H1648" s="6">
        <v>0</v>
      </c>
      <c r="I1648" s="7">
        <f t="shared" si="125"/>
        <v>15000</v>
      </c>
      <c r="J1648" s="7">
        <f t="shared" si="126"/>
        <v>0</v>
      </c>
      <c r="K1648" s="7">
        <f t="shared" si="127"/>
        <v>15000</v>
      </c>
      <c r="L1648" s="4">
        <v>72000</v>
      </c>
      <c r="M1648" s="7">
        <f t="shared" si="128"/>
        <v>87000</v>
      </c>
      <c r="N1648" s="2" t="s">
        <v>34</v>
      </c>
      <c r="O1648" t="s">
        <v>23</v>
      </c>
      <c r="P1648" s="2" t="s">
        <v>2371</v>
      </c>
      <c r="Q1648" s="2">
        <v>3</v>
      </c>
      <c r="R1648" s="2" t="s">
        <v>24</v>
      </c>
      <c r="S1648" t="str">
        <f t="shared" si="129"/>
        <v>Fri</v>
      </c>
      <c r="T1648" t="str">
        <f>VLOOKUP(A1648,Status!$A$2:$B$1867,2,FALSE)</f>
        <v>Completed</v>
      </c>
    </row>
    <row r="1649" spans="1:20" x14ac:dyDescent="0.3">
      <c r="A1649" s="2" t="s">
        <v>2010</v>
      </c>
      <c r="B1649" s="3">
        <v>45975.683564814812</v>
      </c>
      <c r="C1649" s="2" t="s">
        <v>488</v>
      </c>
      <c r="D1649" s="2" t="s">
        <v>165</v>
      </c>
      <c r="E1649" s="2" t="s">
        <v>191</v>
      </c>
      <c r="F1649" s="4">
        <v>15500</v>
      </c>
      <c r="G1649" s="5">
        <v>0.3</v>
      </c>
      <c r="H1649" s="6">
        <v>0</v>
      </c>
      <c r="I1649" s="7">
        <f t="shared" si="125"/>
        <v>4650</v>
      </c>
      <c r="J1649" s="7">
        <f t="shared" si="126"/>
        <v>0</v>
      </c>
      <c r="K1649" s="7">
        <f t="shared" si="127"/>
        <v>4650</v>
      </c>
      <c r="L1649" s="4">
        <v>49000</v>
      </c>
      <c r="M1649" s="7">
        <f t="shared" si="128"/>
        <v>53650</v>
      </c>
      <c r="N1649" s="2" t="s">
        <v>59</v>
      </c>
      <c r="O1649" t="s">
        <v>23</v>
      </c>
      <c r="P1649" s="2" t="s">
        <v>2367</v>
      </c>
      <c r="Q1649" s="2">
        <v>1</v>
      </c>
      <c r="R1649" s="2" t="s">
        <v>35</v>
      </c>
      <c r="S1649" t="str">
        <f t="shared" si="129"/>
        <v>Fri</v>
      </c>
      <c r="T1649" t="str">
        <f>VLOOKUP(A1649,Status!$A$2:$B$1867,2,FALSE)</f>
        <v>Completed</v>
      </c>
    </row>
    <row r="1650" spans="1:20" x14ac:dyDescent="0.3">
      <c r="A1650" s="2" t="s">
        <v>2011</v>
      </c>
      <c r="B1650" s="3">
        <v>45975.758344907408</v>
      </c>
      <c r="C1650" s="2" t="s">
        <v>1064</v>
      </c>
      <c r="D1650" s="2" t="s">
        <v>27</v>
      </c>
      <c r="E1650" s="2" t="s">
        <v>46</v>
      </c>
      <c r="F1650" s="4">
        <v>10500</v>
      </c>
      <c r="G1650" s="5">
        <v>2.2999999999999998</v>
      </c>
      <c r="H1650" s="6">
        <v>0</v>
      </c>
      <c r="I1650" s="7">
        <f t="shared" si="125"/>
        <v>24149.999999999996</v>
      </c>
      <c r="J1650" s="7">
        <f t="shared" si="126"/>
        <v>0</v>
      </c>
      <c r="K1650" s="7">
        <f t="shared" si="127"/>
        <v>24149.999999999996</v>
      </c>
      <c r="L1650" s="4">
        <v>17000</v>
      </c>
      <c r="M1650" s="7">
        <f t="shared" si="128"/>
        <v>41150</v>
      </c>
      <c r="N1650" s="2" t="s">
        <v>59</v>
      </c>
      <c r="O1650" t="s">
        <v>23</v>
      </c>
      <c r="P1650" s="2" t="s">
        <v>2367</v>
      </c>
      <c r="Q1650" s="2">
        <v>5</v>
      </c>
      <c r="R1650" s="2" t="s">
        <v>24</v>
      </c>
      <c r="S1650" t="str">
        <f t="shared" si="129"/>
        <v>Fri</v>
      </c>
      <c r="T1650" t="str">
        <f>VLOOKUP(A1650,Status!$A$2:$B$1867,2,FALSE)</f>
        <v>Completed</v>
      </c>
    </row>
    <row r="1651" spans="1:20" x14ac:dyDescent="0.3">
      <c r="A1651" s="2" t="s">
        <v>2012</v>
      </c>
      <c r="B1651" s="3">
        <v>45976.350891203707</v>
      </c>
      <c r="C1651" s="2" t="s">
        <v>584</v>
      </c>
      <c r="D1651" s="2" t="s">
        <v>186</v>
      </c>
      <c r="E1651" s="2" t="s">
        <v>103</v>
      </c>
      <c r="F1651" s="4">
        <v>55000</v>
      </c>
      <c r="G1651" s="5">
        <v>0.4</v>
      </c>
      <c r="H1651" s="6">
        <v>0</v>
      </c>
      <c r="I1651" s="7">
        <f t="shared" si="125"/>
        <v>22000</v>
      </c>
      <c r="J1651" s="7">
        <f t="shared" si="126"/>
        <v>0</v>
      </c>
      <c r="K1651" s="7">
        <f t="shared" si="127"/>
        <v>22000</v>
      </c>
      <c r="L1651" s="4">
        <v>87000</v>
      </c>
      <c r="M1651" s="7">
        <f t="shared" si="128"/>
        <v>109000</v>
      </c>
      <c r="N1651" s="2" t="s">
        <v>34</v>
      </c>
      <c r="O1651" t="s">
        <v>116</v>
      </c>
      <c r="P1651" s="2" t="s">
        <v>2369</v>
      </c>
      <c r="Q1651" s="2">
        <v>4</v>
      </c>
      <c r="R1651" s="2" t="s">
        <v>24</v>
      </c>
      <c r="S1651" t="str">
        <f t="shared" si="129"/>
        <v>Sat</v>
      </c>
      <c r="T1651" t="str">
        <f>VLOOKUP(A1651,Status!$A$2:$B$1867,2,FALSE)</f>
        <v>Cancelled</v>
      </c>
    </row>
    <row r="1652" spans="1:20" x14ac:dyDescent="0.3">
      <c r="A1652" s="2" t="s">
        <v>2013</v>
      </c>
      <c r="B1652" s="3">
        <v>45976.677754629629</v>
      </c>
      <c r="C1652" s="2" t="s">
        <v>528</v>
      </c>
      <c r="D1652" s="2" t="s">
        <v>53</v>
      </c>
      <c r="E1652" s="2" t="s">
        <v>42</v>
      </c>
      <c r="F1652" s="4">
        <v>40000</v>
      </c>
      <c r="G1652" s="5">
        <v>0.6</v>
      </c>
      <c r="H1652" s="6">
        <v>0</v>
      </c>
      <c r="I1652" s="7">
        <f t="shared" si="125"/>
        <v>24000</v>
      </c>
      <c r="J1652" s="7">
        <f t="shared" si="126"/>
        <v>0</v>
      </c>
      <c r="K1652" s="7">
        <f t="shared" si="127"/>
        <v>24000</v>
      </c>
      <c r="L1652" s="4">
        <v>80000</v>
      </c>
      <c r="M1652" s="7">
        <f t="shared" si="128"/>
        <v>104000</v>
      </c>
      <c r="N1652" s="2" t="s">
        <v>22</v>
      </c>
      <c r="O1652" t="s">
        <v>23</v>
      </c>
      <c r="P1652" s="2" t="s">
        <v>2367</v>
      </c>
      <c r="Q1652" s="2">
        <v>3</v>
      </c>
      <c r="R1652" s="2" t="s">
        <v>35</v>
      </c>
      <c r="S1652" t="str">
        <f t="shared" si="129"/>
        <v>Sat</v>
      </c>
      <c r="T1652" t="str">
        <f>VLOOKUP(A1652,Status!$A$2:$B$1867,2,FALSE)</f>
        <v>Completed</v>
      </c>
    </row>
    <row r="1653" spans="1:20" x14ac:dyDescent="0.3">
      <c r="A1653" s="2" t="s">
        <v>2014</v>
      </c>
      <c r="B1653" s="3">
        <v>45979.045543981483</v>
      </c>
      <c r="C1653" s="2" t="s">
        <v>1261</v>
      </c>
      <c r="D1653" s="2" t="s">
        <v>174</v>
      </c>
      <c r="E1653" s="2" t="s">
        <v>66</v>
      </c>
      <c r="F1653" s="4">
        <v>46000</v>
      </c>
      <c r="G1653" s="5">
        <v>1.4</v>
      </c>
      <c r="H1653" s="6">
        <v>0</v>
      </c>
      <c r="I1653" s="7">
        <f t="shared" si="125"/>
        <v>64399.999999999993</v>
      </c>
      <c r="J1653" s="7">
        <f t="shared" si="126"/>
        <v>0</v>
      </c>
      <c r="K1653" s="7">
        <f t="shared" si="127"/>
        <v>64399.999999999993</v>
      </c>
      <c r="L1653" s="4">
        <v>48000</v>
      </c>
      <c r="M1653" s="7">
        <f t="shared" si="128"/>
        <v>112400</v>
      </c>
      <c r="N1653" s="2" t="s">
        <v>59</v>
      </c>
      <c r="O1653" t="s">
        <v>70</v>
      </c>
      <c r="P1653" s="2" t="s">
        <v>2366</v>
      </c>
      <c r="Q1653" s="2">
        <v>1</v>
      </c>
      <c r="R1653" s="2" t="s">
        <v>24</v>
      </c>
      <c r="S1653" t="str">
        <f t="shared" si="129"/>
        <v>Tue</v>
      </c>
      <c r="T1653" t="str">
        <f>VLOOKUP(A1653,Status!$A$2:$B$1867,2,FALSE)</f>
        <v>Returned</v>
      </c>
    </row>
    <row r="1654" spans="1:20" x14ac:dyDescent="0.3">
      <c r="A1654" s="2" t="s">
        <v>2014</v>
      </c>
      <c r="B1654" s="3">
        <v>45979.045543981483</v>
      </c>
      <c r="C1654" s="2" t="s">
        <v>1261</v>
      </c>
      <c r="D1654" s="2" t="s">
        <v>174</v>
      </c>
      <c r="E1654" s="2" t="s">
        <v>96</v>
      </c>
      <c r="F1654" s="4">
        <v>9500</v>
      </c>
      <c r="G1654" s="5">
        <v>0.7</v>
      </c>
      <c r="H1654" s="6">
        <v>0</v>
      </c>
      <c r="I1654" s="7">
        <f t="shared" si="125"/>
        <v>6650</v>
      </c>
      <c r="J1654" s="7">
        <f t="shared" si="126"/>
        <v>0</v>
      </c>
      <c r="K1654" s="7">
        <f t="shared" si="127"/>
        <v>6650</v>
      </c>
      <c r="L1654" s="4">
        <v>0</v>
      </c>
      <c r="M1654" s="7">
        <f t="shared" si="128"/>
        <v>6650</v>
      </c>
      <c r="N1654" s="2" t="s">
        <v>59</v>
      </c>
      <c r="O1654" t="s">
        <v>70</v>
      </c>
      <c r="P1654" s="2" t="s">
        <v>2366</v>
      </c>
      <c r="Q1654" s="2">
        <v>1</v>
      </c>
      <c r="R1654" s="2" t="s">
        <v>24</v>
      </c>
      <c r="S1654" t="str">
        <f t="shared" si="129"/>
        <v>Tue</v>
      </c>
      <c r="T1654" t="str">
        <f>VLOOKUP(A1654,Status!$A$2:$B$1867,2,FALSE)</f>
        <v>Returned</v>
      </c>
    </row>
    <row r="1655" spans="1:20" x14ac:dyDescent="0.3">
      <c r="A1655" s="2" t="s">
        <v>2015</v>
      </c>
      <c r="B1655" s="3">
        <v>45979.379583333342</v>
      </c>
      <c r="C1655" s="2" t="s">
        <v>617</v>
      </c>
      <c r="D1655" s="2" t="s">
        <v>287</v>
      </c>
      <c r="E1655" s="2" t="s">
        <v>58</v>
      </c>
      <c r="F1655" s="4">
        <v>17500</v>
      </c>
      <c r="G1655" s="5">
        <v>1.7</v>
      </c>
      <c r="H1655" s="6">
        <v>0</v>
      </c>
      <c r="I1655" s="7">
        <f t="shared" si="125"/>
        <v>29750</v>
      </c>
      <c r="J1655" s="7">
        <f t="shared" si="126"/>
        <v>0</v>
      </c>
      <c r="K1655" s="7">
        <f t="shared" si="127"/>
        <v>29750</v>
      </c>
      <c r="L1655" s="4">
        <v>79000</v>
      </c>
      <c r="M1655" s="7">
        <f t="shared" si="128"/>
        <v>108750</v>
      </c>
      <c r="N1655" s="2" t="s">
        <v>22</v>
      </c>
      <c r="O1655" t="s">
        <v>23</v>
      </c>
      <c r="P1655" s="2" t="s">
        <v>2369</v>
      </c>
      <c r="Q1655" s="2">
        <v>1</v>
      </c>
      <c r="R1655" s="2" t="s">
        <v>24</v>
      </c>
      <c r="S1655" t="str">
        <f t="shared" si="129"/>
        <v>Tue</v>
      </c>
      <c r="T1655" t="str">
        <f>VLOOKUP(A1655,Status!$A$2:$B$1867,2,FALSE)</f>
        <v>Completed</v>
      </c>
    </row>
    <row r="1656" spans="1:20" x14ac:dyDescent="0.3">
      <c r="A1656" s="2" t="s">
        <v>2016</v>
      </c>
      <c r="B1656" s="3">
        <v>45980.800243055557</v>
      </c>
      <c r="C1656" s="2" t="s">
        <v>521</v>
      </c>
      <c r="D1656" s="2" t="s">
        <v>141</v>
      </c>
      <c r="E1656" s="2" t="s">
        <v>36</v>
      </c>
      <c r="F1656" s="4">
        <v>13500</v>
      </c>
      <c r="G1656" s="5">
        <v>3.6</v>
      </c>
      <c r="H1656" s="6">
        <v>0</v>
      </c>
      <c r="I1656" s="7">
        <f t="shared" si="125"/>
        <v>48600</v>
      </c>
      <c r="J1656" s="7">
        <f t="shared" si="126"/>
        <v>0</v>
      </c>
      <c r="K1656" s="7">
        <f t="shared" si="127"/>
        <v>48600</v>
      </c>
      <c r="L1656" s="4">
        <v>55000</v>
      </c>
      <c r="M1656" s="7">
        <f t="shared" si="128"/>
        <v>103600</v>
      </c>
      <c r="N1656" s="2" t="s">
        <v>29</v>
      </c>
      <c r="O1656" t="s">
        <v>23</v>
      </c>
      <c r="P1656" s="2" t="s">
        <v>2367</v>
      </c>
      <c r="Q1656" s="2">
        <v>3</v>
      </c>
      <c r="R1656" s="2" t="s">
        <v>24</v>
      </c>
      <c r="S1656" t="str">
        <f t="shared" si="129"/>
        <v>Wed</v>
      </c>
      <c r="T1656" t="str">
        <f>VLOOKUP(A1656,Status!$A$2:$B$1867,2,FALSE)</f>
        <v>Completed</v>
      </c>
    </row>
    <row r="1657" spans="1:20" x14ac:dyDescent="0.3">
      <c r="A1657" s="2" t="s">
        <v>2017</v>
      </c>
      <c r="B1657" s="3">
        <v>45981.536504629628</v>
      </c>
      <c r="C1657" s="2" t="s">
        <v>1241</v>
      </c>
      <c r="D1657" s="2" t="s">
        <v>186</v>
      </c>
      <c r="E1657" s="2" t="s">
        <v>76</v>
      </c>
      <c r="F1657" s="4">
        <v>45000</v>
      </c>
      <c r="G1657" s="5">
        <v>1.8</v>
      </c>
      <c r="H1657" s="6">
        <v>0</v>
      </c>
      <c r="I1657" s="7">
        <f t="shared" si="125"/>
        <v>81000</v>
      </c>
      <c r="J1657" s="7">
        <f t="shared" si="126"/>
        <v>0</v>
      </c>
      <c r="K1657" s="7">
        <f t="shared" si="127"/>
        <v>81000</v>
      </c>
      <c r="L1657" s="4">
        <v>87000</v>
      </c>
      <c r="M1657" s="7">
        <f t="shared" si="128"/>
        <v>168000</v>
      </c>
      <c r="N1657" s="2" t="s">
        <v>59</v>
      </c>
      <c r="O1657" t="s">
        <v>23</v>
      </c>
      <c r="P1657" s="2" t="s">
        <v>2366</v>
      </c>
      <c r="Q1657" s="2">
        <v>2</v>
      </c>
      <c r="R1657" s="2" t="s">
        <v>24</v>
      </c>
      <c r="S1657" t="str">
        <f t="shared" si="129"/>
        <v>Thu</v>
      </c>
      <c r="T1657" t="str">
        <f>VLOOKUP(A1657,Status!$A$2:$B$1867,2,FALSE)</f>
        <v>Completed</v>
      </c>
    </row>
    <row r="1658" spans="1:20" x14ac:dyDescent="0.3">
      <c r="A1658" s="2" t="s">
        <v>2018</v>
      </c>
      <c r="B1658" s="3">
        <v>45982.209097222221</v>
      </c>
      <c r="C1658" s="2" t="s">
        <v>2019</v>
      </c>
      <c r="D1658" s="2" t="s">
        <v>115</v>
      </c>
      <c r="E1658" s="2" t="s">
        <v>42</v>
      </c>
      <c r="F1658" s="4">
        <v>40000</v>
      </c>
      <c r="G1658" s="5">
        <v>0.7</v>
      </c>
      <c r="H1658" s="6">
        <v>0</v>
      </c>
      <c r="I1658" s="7">
        <f t="shared" si="125"/>
        <v>28000</v>
      </c>
      <c r="J1658" s="7">
        <f t="shared" si="126"/>
        <v>0</v>
      </c>
      <c r="K1658" s="7">
        <f t="shared" si="127"/>
        <v>28000</v>
      </c>
      <c r="L1658" s="4">
        <v>78000</v>
      </c>
      <c r="M1658" s="7">
        <f t="shared" si="128"/>
        <v>106000</v>
      </c>
      <c r="N1658" s="2" t="s">
        <v>22</v>
      </c>
      <c r="O1658" t="s">
        <v>23</v>
      </c>
      <c r="P1658" s="2" t="s">
        <v>2371</v>
      </c>
      <c r="Q1658" s="2">
        <v>4</v>
      </c>
      <c r="R1658" s="2" t="s">
        <v>35</v>
      </c>
      <c r="S1658" t="str">
        <f t="shared" si="129"/>
        <v>Fri</v>
      </c>
      <c r="T1658" t="str">
        <f>VLOOKUP(A1658,Status!$A$2:$B$1867,2,FALSE)</f>
        <v>Completed</v>
      </c>
    </row>
    <row r="1659" spans="1:20" x14ac:dyDescent="0.3">
      <c r="A1659" s="2" t="s">
        <v>2020</v>
      </c>
      <c r="B1659" s="3">
        <v>45982.352523148147</v>
      </c>
      <c r="C1659" s="2" t="s">
        <v>341</v>
      </c>
      <c r="D1659" s="2" t="s">
        <v>186</v>
      </c>
      <c r="E1659" s="2" t="s">
        <v>100</v>
      </c>
      <c r="F1659" s="4">
        <v>10000</v>
      </c>
      <c r="G1659" s="5">
        <v>0.7</v>
      </c>
      <c r="H1659" s="6">
        <v>0</v>
      </c>
      <c r="I1659" s="7">
        <f t="shared" si="125"/>
        <v>7000</v>
      </c>
      <c r="J1659" s="7">
        <f t="shared" si="126"/>
        <v>0</v>
      </c>
      <c r="K1659" s="7">
        <f t="shared" si="127"/>
        <v>7000</v>
      </c>
      <c r="L1659" s="4">
        <v>87000</v>
      </c>
      <c r="M1659" s="7">
        <f t="shared" si="128"/>
        <v>94000</v>
      </c>
      <c r="N1659" s="2" t="s">
        <v>29</v>
      </c>
      <c r="O1659" t="s">
        <v>23</v>
      </c>
      <c r="P1659" s="2" t="s">
        <v>2366</v>
      </c>
      <c r="Q1659" s="2">
        <v>4</v>
      </c>
      <c r="R1659" s="2" t="s">
        <v>35</v>
      </c>
      <c r="S1659" t="str">
        <f t="shared" si="129"/>
        <v>Fri</v>
      </c>
      <c r="T1659" t="str">
        <f>VLOOKUP(A1659,Status!$A$2:$B$1867,2,FALSE)</f>
        <v>Completed</v>
      </c>
    </row>
    <row r="1660" spans="1:20" x14ac:dyDescent="0.3">
      <c r="A1660" s="2" t="s">
        <v>2021</v>
      </c>
      <c r="B1660" s="3">
        <v>45984.366388888891</v>
      </c>
      <c r="C1660" s="2" t="s">
        <v>707</v>
      </c>
      <c r="D1660" s="2" t="s">
        <v>62</v>
      </c>
      <c r="E1660" s="2" t="s">
        <v>183</v>
      </c>
      <c r="F1660" s="4">
        <v>11000</v>
      </c>
      <c r="G1660" s="5">
        <v>1.6</v>
      </c>
      <c r="H1660" s="6">
        <v>0</v>
      </c>
      <c r="I1660" s="7">
        <f t="shared" si="125"/>
        <v>17600</v>
      </c>
      <c r="J1660" s="7">
        <f t="shared" si="126"/>
        <v>0</v>
      </c>
      <c r="K1660" s="7">
        <f t="shared" si="127"/>
        <v>17600</v>
      </c>
      <c r="L1660" s="4">
        <v>59000</v>
      </c>
      <c r="M1660" s="7">
        <f t="shared" si="128"/>
        <v>76600</v>
      </c>
      <c r="N1660" s="2" t="s">
        <v>34</v>
      </c>
      <c r="O1660" t="s">
        <v>23</v>
      </c>
      <c r="P1660" s="2" t="s">
        <v>2371</v>
      </c>
      <c r="Q1660" s="2">
        <v>2</v>
      </c>
      <c r="R1660" s="2" t="s">
        <v>24</v>
      </c>
      <c r="S1660" t="str">
        <f t="shared" si="129"/>
        <v>Sun</v>
      </c>
      <c r="T1660" t="str">
        <f>VLOOKUP(A1660,Status!$A$2:$B$1867,2,FALSE)</f>
        <v>Completed</v>
      </c>
    </row>
    <row r="1661" spans="1:20" x14ac:dyDescent="0.3">
      <c r="A1661" s="2" t="s">
        <v>2022</v>
      </c>
      <c r="B1661" s="3">
        <v>45984.442372685182</v>
      </c>
      <c r="C1661" s="2" t="s">
        <v>1127</v>
      </c>
      <c r="D1661" s="2" t="s">
        <v>186</v>
      </c>
      <c r="E1661" s="2" t="s">
        <v>46</v>
      </c>
      <c r="F1661" s="4">
        <v>10500</v>
      </c>
      <c r="G1661" s="5">
        <v>2.4</v>
      </c>
      <c r="H1661" s="6">
        <v>0</v>
      </c>
      <c r="I1661" s="7">
        <f t="shared" si="125"/>
        <v>25200</v>
      </c>
      <c r="J1661" s="7">
        <f t="shared" si="126"/>
        <v>0</v>
      </c>
      <c r="K1661" s="7">
        <f t="shared" si="127"/>
        <v>25200</v>
      </c>
      <c r="L1661" s="4">
        <v>87000</v>
      </c>
      <c r="M1661" s="7">
        <f t="shared" si="128"/>
        <v>112200</v>
      </c>
      <c r="N1661" s="2" t="s">
        <v>29</v>
      </c>
      <c r="O1661" t="s">
        <v>116</v>
      </c>
      <c r="P1661" s="2" t="s">
        <v>2368</v>
      </c>
      <c r="Q1661" s="2">
        <v>2</v>
      </c>
      <c r="R1661" s="2" t="s">
        <v>24</v>
      </c>
      <c r="S1661" t="str">
        <f t="shared" si="129"/>
        <v>Sun</v>
      </c>
      <c r="T1661" t="str">
        <f>VLOOKUP(A1661,Status!$A$2:$B$1867,2,FALSE)</f>
        <v>Cancelled</v>
      </c>
    </row>
    <row r="1662" spans="1:20" x14ac:dyDescent="0.3">
      <c r="A1662" s="2" t="s">
        <v>2023</v>
      </c>
      <c r="B1662" s="3">
        <v>45984.822083333333</v>
      </c>
      <c r="C1662" s="2" t="s">
        <v>720</v>
      </c>
      <c r="D1662" s="2" t="s">
        <v>69</v>
      </c>
      <c r="E1662" s="2" t="s">
        <v>66</v>
      </c>
      <c r="F1662" s="4">
        <v>46000</v>
      </c>
      <c r="G1662" s="5">
        <v>0.8</v>
      </c>
      <c r="H1662" s="6">
        <v>0</v>
      </c>
      <c r="I1662" s="7">
        <f t="shared" si="125"/>
        <v>36800</v>
      </c>
      <c r="J1662" s="7">
        <f t="shared" si="126"/>
        <v>0</v>
      </c>
      <c r="K1662" s="7">
        <f t="shared" si="127"/>
        <v>36800</v>
      </c>
      <c r="L1662" s="4">
        <v>87000</v>
      </c>
      <c r="M1662" s="7">
        <f t="shared" si="128"/>
        <v>123800</v>
      </c>
      <c r="N1662" s="2" t="s">
        <v>29</v>
      </c>
      <c r="O1662" t="s">
        <v>23</v>
      </c>
      <c r="P1662" s="2" t="s">
        <v>2366</v>
      </c>
      <c r="Q1662" s="2">
        <v>3</v>
      </c>
      <c r="R1662" s="2" t="s">
        <v>24</v>
      </c>
      <c r="S1662" t="str">
        <f t="shared" si="129"/>
        <v>Sun</v>
      </c>
      <c r="T1662" t="str">
        <f>VLOOKUP(A1662,Status!$A$2:$B$1867,2,FALSE)</f>
        <v>Completed</v>
      </c>
    </row>
    <row r="1663" spans="1:20" x14ac:dyDescent="0.3">
      <c r="A1663" s="2" t="s">
        <v>2024</v>
      </c>
      <c r="B1663" s="3">
        <v>45984.899641203701</v>
      </c>
      <c r="C1663" s="2" t="s">
        <v>556</v>
      </c>
      <c r="D1663" s="2" t="s">
        <v>154</v>
      </c>
      <c r="E1663" s="2" t="s">
        <v>42</v>
      </c>
      <c r="F1663" s="4">
        <v>40000</v>
      </c>
      <c r="G1663" s="5">
        <v>1.3</v>
      </c>
      <c r="H1663" s="6">
        <v>0</v>
      </c>
      <c r="I1663" s="7">
        <f t="shared" si="125"/>
        <v>52000</v>
      </c>
      <c r="J1663" s="7">
        <f t="shared" si="126"/>
        <v>0</v>
      </c>
      <c r="K1663" s="7">
        <f t="shared" si="127"/>
        <v>52000</v>
      </c>
      <c r="L1663" s="4">
        <v>50000</v>
      </c>
      <c r="M1663" s="7">
        <f t="shared" si="128"/>
        <v>102000</v>
      </c>
      <c r="N1663" s="2" t="s">
        <v>22</v>
      </c>
      <c r="O1663" t="s">
        <v>23</v>
      </c>
      <c r="P1663" s="2" t="s">
        <v>2369</v>
      </c>
      <c r="Q1663" s="2">
        <v>2</v>
      </c>
      <c r="R1663" s="2" t="s">
        <v>24</v>
      </c>
      <c r="S1663" t="str">
        <f t="shared" si="129"/>
        <v>Sun</v>
      </c>
      <c r="T1663" t="str">
        <f>VLOOKUP(A1663,Status!$A$2:$B$1867,2,FALSE)</f>
        <v>Completed</v>
      </c>
    </row>
    <row r="1664" spans="1:20" x14ac:dyDescent="0.3">
      <c r="A1664" s="2" t="s">
        <v>2024</v>
      </c>
      <c r="B1664" s="3">
        <v>45984.899641203701</v>
      </c>
      <c r="C1664" s="2" t="s">
        <v>556</v>
      </c>
      <c r="D1664" s="2" t="s">
        <v>154</v>
      </c>
      <c r="E1664" s="2" t="s">
        <v>33</v>
      </c>
      <c r="F1664" s="4">
        <v>20000</v>
      </c>
      <c r="G1664" s="5">
        <v>1.5</v>
      </c>
      <c r="H1664" s="6">
        <v>0</v>
      </c>
      <c r="I1664" s="7">
        <f t="shared" si="125"/>
        <v>30000</v>
      </c>
      <c r="J1664" s="7">
        <f t="shared" si="126"/>
        <v>0</v>
      </c>
      <c r="K1664" s="7">
        <f t="shared" si="127"/>
        <v>30000</v>
      </c>
      <c r="L1664" s="4">
        <v>0</v>
      </c>
      <c r="M1664" s="7">
        <f t="shared" si="128"/>
        <v>30000</v>
      </c>
      <c r="N1664" s="2" t="s">
        <v>22</v>
      </c>
      <c r="O1664" t="s">
        <v>23</v>
      </c>
      <c r="P1664" s="2" t="s">
        <v>2369</v>
      </c>
      <c r="Q1664" s="2">
        <v>2</v>
      </c>
      <c r="R1664" s="2" t="s">
        <v>24</v>
      </c>
      <c r="S1664" t="str">
        <f t="shared" si="129"/>
        <v>Sun</v>
      </c>
      <c r="T1664" t="str">
        <f>VLOOKUP(A1664,Status!$A$2:$B$1867,2,FALSE)</f>
        <v>Completed</v>
      </c>
    </row>
    <row r="1665" spans="1:20" x14ac:dyDescent="0.3">
      <c r="A1665" s="2" t="s">
        <v>2025</v>
      </c>
      <c r="B1665" s="3">
        <v>45985.374212962961</v>
      </c>
      <c r="C1665" s="2" t="s">
        <v>365</v>
      </c>
      <c r="D1665" s="2" t="s">
        <v>366</v>
      </c>
      <c r="E1665" s="2" t="s">
        <v>171</v>
      </c>
      <c r="F1665" s="4">
        <v>12000</v>
      </c>
      <c r="G1665" s="5">
        <v>0.7</v>
      </c>
      <c r="H1665" s="6">
        <v>0</v>
      </c>
      <c r="I1665" s="7">
        <f t="shared" si="125"/>
        <v>8400</v>
      </c>
      <c r="J1665" s="7">
        <f t="shared" si="126"/>
        <v>0</v>
      </c>
      <c r="K1665" s="7">
        <f t="shared" si="127"/>
        <v>8400</v>
      </c>
      <c r="L1665" s="4">
        <v>21000</v>
      </c>
      <c r="M1665" s="7">
        <f t="shared" si="128"/>
        <v>29400</v>
      </c>
      <c r="N1665" s="2" t="s">
        <v>59</v>
      </c>
      <c r="O1665" t="s">
        <v>23</v>
      </c>
      <c r="P1665" s="2" t="s">
        <v>2367</v>
      </c>
      <c r="Q1665" s="2">
        <v>3</v>
      </c>
      <c r="R1665" s="2" t="s">
        <v>35</v>
      </c>
      <c r="S1665" t="str">
        <f t="shared" si="129"/>
        <v>Mon</v>
      </c>
      <c r="T1665" t="str">
        <f>VLOOKUP(A1665,Status!$A$2:$B$1867,2,FALSE)</f>
        <v>Completed</v>
      </c>
    </row>
    <row r="1666" spans="1:20" x14ac:dyDescent="0.3">
      <c r="A1666" s="2" t="s">
        <v>2026</v>
      </c>
      <c r="B1666" s="3">
        <v>45985.38795138889</v>
      </c>
      <c r="C1666" s="2" t="s">
        <v>825</v>
      </c>
      <c r="D1666" s="2" t="s">
        <v>168</v>
      </c>
      <c r="E1666" s="2" t="s">
        <v>81</v>
      </c>
      <c r="F1666" s="4">
        <v>15000</v>
      </c>
      <c r="G1666" s="5">
        <v>1.2</v>
      </c>
      <c r="H1666" s="6">
        <v>0</v>
      </c>
      <c r="I1666" s="7">
        <f t="shared" si="125"/>
        <v>18000</v>
      </c>
      <c r="J1666" s="7">
        <f t="shared" si="126"/>
        <v>0</v>
      </c>
      <c r="K1666" s="7">
        <f t="shared" si="127"/>
        <v>18000</v>
      </c>
      <c r="L1666" s="4">
        <v>56000</v>
      </c>
      <c r="M1666" s="7">
        <f t="shared" si="128"/>
        <v>74000</v>
      </c>
      <c r="N1666" s="2" t="s">
        <v>59</v>
      </c>
      <c r="O1666" t="s">
        <v>23</v>
      </c>
      <c r="P1666" s="2" t="s">
        <v>2367</v>
      </c>
      <c r="Q1666" s="2">
        <v>3</v>
      </c>
      <c r="R1666" s="2" t="s">
        <v>35</v>
      </c>
      <c r="S1666" t="str">
        <f t="shared" si="129"/>
        <v>Mon</v>
      </c>
      <c r="T1666" t="str">
        <f>VLOOKUP(A1666,Status!$A$2:$B$1867,2,FALSE)</f>
        <v>Completed</v>
      </c>
    </row>
    <row r="1667" spans="1:20" x14ac:dyDescent="0.3">
      <c r="A1667" s="2" t="s">
        <v>2027</v>
      </c>
      <c r="B1667" s="3">
        <v>45985.410682870373</v>
      </c>
      <c r="C1667" s="2" t="s">
        <v>1972</v>
      </c>
      <c r="D1667" s="2" t="s">
        <v>49</v>
      </c>
      <c r="E1667" s="2" t="s">
        <v>171</v>
      </c>
      <c r="F1667" s="4">
        <v>12000</v>
      </c>
      <c r="G1667" s="5">
        <v>0.9</v>
      </c>
      <c r="H1667" s="6">
        <v>0</v>
      </c>
      <c r="I1667" s="7">
        <f t="shared" si="125"/>
        <v>10800</v>
      </c>
      <c r="J1667" s="7">
        <f t="shared" si="126"/>
        <v>0</v>
      </c>
      <c r="K1667" s="7">
        <f t="shared" si="127"/>
        <v>10800</v>
      </c>
      <c r="L1667" s="4">
        <v>18000</v>
      </c>
      <c r="M1667" s="7">
        <f t="shared" si="128"/>
        <v>28800</v>
      </c>
      <c r="N1667" s="2" t="s">
        <v>29</v>
      </c>
      <c r="O1667" t="s">
        <v>23</v>
      </c>
      <c r="P1667" s="2" t="s">
        <v>2366</v>
      </c>
      <c r="Q1667" s="2">
        <v>3</v>
      </c>
      <c r="R1667" s="2" t="s">
        <v>24</v>
      </c>
      <c r="S1667" t="str">
        <f t="shared" si="129"/>
        <v>Mon</v>
      </c>
      <c r="T1667" t="str">
        <f>VLOOKUP(A1667,Status!$A$2:$B$1867,2,FALSE)</f>
        <v>Completed</v>
      </c>
    </row>
    <row r="1668" spans="1:20" x14ac:dyDescent="0.3">
      <c r="A1668" s="2" t="s">
        <v>2027</v>
      </c>
      <c r="B1668" s="3">
        <v>45985.410682870373</v>
      </c>
      <c r="C1668" s="2" t="s">
        <v>1972</v>
      </c>
      <c r="D1668" s="2" t="s">
        <v>49</v>
      </c>
      <c r="E1668" s="2" t="s">
        <v>103</v>
      </c>
      <c r="F1668" s="4">
        <v>55000</v>
      </c>
      <c r="G1668" s="5">
        <v>0.1</v>
      </c>
      <c r="H1668" s="6">
        <v>0</v>
      </c>
      <c r="I1668" s="7">
        <f t="shared" ref="I1668:I1731" si="130">F1668*G1668</f>
        <v>5500</v>
      </c>
      <c r="J1668" s="7">
        <f t="shared" ref="J1668:J1731" si="131">I1668*(H1668/100)</f>
        <v>0</v>
      </c>
      <c r="K1668" s="7">
        <f t="shared" ref="K1668:K1731" si="132">I1668-J1668</f>
        <v>5500</v>
      </c>
      <c r="L1668" s="4">
        <v>0</v>
      </c>
      <c r="M1668" s="7">
        <f t="shared" ref="M1668:M1731" si="133">K1668+L1668</f>
        <v>5500</v>
      </c>
      <c r="N1668" s="2" t="s">
        <v>29</v>
      </c>
      <c r="O1668" t="s">
        <v>23</v>
      </c>
      <c r="P1668" s="2" t="s">
        <v>2366</v>
      </c>
      <c r="Q1668" s="2">
        <v>3</v>
      </c>
      <c r="R1668" s="2" t="s">
        <v>24</v>
      </c>
      <c r="S1668" t="str">
        <f t="shared" si="129"/>
        <v>Mon</v>
      </c>
      <c r="T1668" t="str">
        <f>VLOOKUP(A1668,Status!$A$2:$B$1867,2,FALSE)</f>
        <v>Completed</v>
      </c>
    </row>
    <row r="1669" spans="1:20" x14ac:dyDescent="0.3">
      <c r="A1669" s="2" t="s">
        <v>2028</v>
      </c>
      <c r="B1669" s="3">
        <v>45985.418263888889</v>
      </c>
      <c r="C1669" s="2" t="s">
        <v>521</v>
      </c>
      <c r="D1669" s="2" t="s">
        <v>141</v>
      </c>
      <c r="E1669" s="2" t="s">
        <v>58</v>
      </c>
      <c r="F1669" s="4">
        <v>17500</v>
      </c>
      <c r="G1669" s="5">
        <v>2.4</v>
      </c>
      <c r="H1669" s="6">
        <v>0</v>
      </c>
      <c r="I1669" s="7">
        <f t="shared" si="130"/>
        <v>42000</v>
      </c>
      <c r="J1669" s="7">
        <f t="shared" si="131"/>
        <v>0</v>
      </c>
      <c r="K1669" s="7">
        <f t="shared" si="132"/>
        <v>42000</v>
      </c>
      <c r="L1669" s="4">
        <v>55000</v>
      </c>
      <c r="M1669" s="7">
        <f t="shared" si="133"/>
        <v>97000</v>
      </c>
      <c r="N1669" s="2" t="s">
        <v>22</v>
      </c>
      <c r="O1669" t="s">
        <v>23</v>
      </c>
      <c r="P1669" s="2" t="s">
        <v>2371</v>
      </c>
      <c r="Q1669" s="2">
        <v>2</v>
      </c>
      <c r="R1669" s="2" t="s">
        <v>24</v>
      </c>
      <c r="S1669" t="str">
        <f t="shared" ref="S1669:S1732" si="134">TEXT(B1669,"DDD")</f>
        <v>Mon</v>
      </c>
      <c r="T1669" t="str">
        <f>VLOOKUP(A1669,Status!$A$2:$B$1867,2,FALSE)</f>
        <v>Completed</v>
      </c>
    </row>
    <row r="1670" spans="1:20" x14ac:dyDescent="0.3">
      <c r="A1670" s="2" t="s">
        <v>2029</v>
      </c>
      <c r="B1670" s="3">
        <v>45985.831238425933</v>
      </c>
      <c r="C1670" s="2" t="s">
        <v>223</v>
      </c>
      <c r="D1670" s="2" t="s">
        <v>62</v>
      </c>
      <c r="E1670" s="2" t="s">
        <v>81</v>
      </c>
      <c r="F1670" s="4">
        <v>15000</v>
      </c>
      <c r="G1670" s="5">
        <v>0.7</v>
      </c>
      <c r="H1670" s="6">
        <v>0</v>
      </c>
      <c r="I1670" s="7">
        <f t="shared" si="130"/>
        <v>10500</v>
      </c>
      <c r="J1670" s="7">
        <f t="shared" si="131"/>
        <v>0</v>
      </c>
      <c r="K1670" s="7">
        <f t="shared" si="132"/>
        <v>10500</v>
      </c>
      <c r="L1670" s="4">
        <v>59000</v>
      </c>
      <c r="M1670" s="7">
        <f t="shared" si="133"/>
        <v>69500</v>
      </c>
      <c r="N1670" s="2" t="s">
        <v>34</v>
      </c>
      <c r="O1670" t="s">
        <v>23</v>
      </c>
      <c r="P1670" s="2" t="s">
        <v>2371</v>
      </c>
      <c r="Q1670" s="2">
        <v>4</v>
      </c>
      <c r="R1670" s="2" t="s">
        <v>24</v>
      </c>
      <c r="S1670" t="str">
        <f t="shared" si="134"/>
        <v>Mon</v>
      </c>
      <c r="T1670" t="str">
        <f>VLOOKUP(A1670,Status!$A$2:$B$1867,2,FALSE)</f>
        <v>Completed</v>
      </c>
    </row>
    <row r="1671" spans="1:20" x14ac:dyDescent="0.3">
      <c r="A1671" s="2" t="s">
        <v>2030</v>
      </c>
      <c r="B1671" s="3">
        <v>45986.059687499997</v>
      </c>
      <c r="C1671" s="2" t="s">
        <v>197</v>
      </c>
      <c r="D1671" s="2" t="s">
        <v>88</v>
      </c>
      <c r="E1671" s="2" t="s">
        <v>81</v>
      </c>
      <c r="F1671" s="4">
        <v>15000</v>
      </c>
      <c r="G1671" s="5">
        <v>0.9</v>
      </c>
      <c r="H1671" s="6">
        <v>5</v>
      </c>
      <c r="I1671" s="7">
        <f t="shared" si="130"/>
        <v>13500</v>
      </c>
      <c r="J1671" s="7">
        <f t="shared" si="131"/>
        <v>675</v>
      </c>
      <c r="K1671" s="7">
        <f t="shared" si="132"/>
        <v>12825</v>
      </c>
      <c r="L1671" s="4">
        <v>49000</v>
      </c>
      <c r="M1671" s="7">
        <f t="shared" si="133"/>
        <v>61825</v>
      </c>
      <c r="N1671" s="2" t="s">
        <v>34</v>
      </c>
      <c r="O1671" t="s">
        <v>70</v>
      </c>
      <c r="P1671" s="2" t="s">
        <v>2368</v>
      </c>
      <c r="Q1671" s="2">
        <v>4</v>
      </c>
      <c r="R1671" s="2" t="s">
        <v>24</v>
      </c>
      <c r="S1671" t="str">
        <f t="shared" si="134"/>
        <v>Tue</v>
      </c>
      <c r="T1671" t="str">
        <f>VLOOKUP(A1671,Status!$A$2:$B$1867,2,FALSE)</f>
        <v>Returned</v>
      </c>
    </row>
    <row r="1672" spans="1:20" x14ac:dyDescent="0.3">
      <c r="A1672" s="2" t="s">
        <v>2031</v>
      </c>
      <c r="B1672" s="3">
        <v>45986.310150462959</v>
      </c>
      <c r="C1672" s="2" t="s">
        <v>225</v>
      </c>
      <c r="D1672" s="2" t="s">
        <v>106</v>
      </c>
      <c r="E1672" s="2" t="s">
        <v>36</v>
      </c>
      <c r="F1672" s="4">
        <v>13500</v>
      </c>
      <c r="G1672" s="5">
        <v>1.3</v>
      </c>
      <c r="H1672" s="6">
        <v>5</v>
      </c>
      <c r="I1672" s="7">
        <f t="shared" si="130"/>
        <v>17550</v>
      </c>
      <c r="J1672" s="7">
        <f t="shared" si="131"/>
        <v>877.5</v>
      </c>
      <c r="K1672" s="7">
        <f t="shared" si="132"/>
        <v>16672.5</v>
      </c>
      <c r="L1672" s="4">
        <v>18000</v>
      </c>
      <c r="M1672" s="7">
        <f t="shared" si="133"/>
        <v>34672.5</v>
      </c>
      <c r="N1672" s="2" t="s">
        <v>22</v>
      </c>
      <c r="O1672" t="s">
        <v>23</v>
      </c>
      <c r="P1672" s="2" t="s">
        <v>2366</v>
      </c>
      <c r="Q1672" s="2">
        <v>1</v>
      </c>
      <c r="R1672" s="2" t="s">
        <v>35</v>
      </c>
      <c r="S1672" t="str">
        <f t="shared" si="134"/>
        <v>Tue</v>
      </c>
      <c r="T1672" t="str">
        <f>VLOOKUP(A1672,Status!$A$2:$B$1867,2,FALSE)</f>
        <v>Completed</v>
      </c>
    </row>
    <row r="1673" spans="1:20" x14ac:dyDescent="0.3">
      <c r="A1673" s="2" t="s">
        <v>2032</v>
      </c>
      <c r="B1673" s="3">
        <v>45986.385208333333</v>
      </c>
      <c r="C1673" s="2" t="s">
        <v>584</v>
      </c>
      <c r="D1673" s="2" t="s">
        <v>186</v>
      </c>
      <c r="E1673" s="2" t="s">
        <v>58</v>
      </c>
      <c r="F1673" s="4">
        <v>17500</v>
      </c>
      <c r="G1673" s="5">
        <v>1.5</v>
      </c>
      <c r="H1673" s="6">
        <v>5</v>
      </c>
      <c r="I1673" s="7">
        <f t="shared" si="130"/>
        <v>26250</v>
      </c>
      <c r="J1673" s="7">
        <f t="shared" si="131"/>
        <v>1312.5</v>
      </c>
      <c r="K1673" s="7">
        <f t="shared" si="132"/>
        <v>24937.5</v>
      </c>
      <c r="L1673" s="4">
        <v>87000</v>
      </c>
      <c r="M1673" s="7">
        <f t="shared" si="133"/>
        <v>111937.5</v>
      </c>
      <c r="N1673" s="2" t="s">
        <v>22</v>
      </c>
      <c r="O1673" t="s">
        <v>23</v>
      </c>
      <c r="P1673" s="2" t="s">
        <v>2368</v>
      </c>
      <c r="Q1673" s="2">
        <v>3</v>
      </c>
      <c r="R1673" s="2" t="s">
        <v>24</v>
      </c>
      <c r="S1673" t="str">
        <f t="shared" si="134"/>
        <v>Tue</v>
      </c>
      <c r="T1673" t="str">
        <f>VLOOKUP(A1673,Status!$A$2:$B$1867,2,FALSE)</f>
        <v>Completed</v>
      </c>
    </row>
    <row r="1674" spans="1:20" x14ac:dyDescent="0.3">
      <c r="A1674" s="2" t="s">
        <v>2033</v>
      </c>
      <c r="B1674" s="3">
        <v>45986.398252314822</v>
      </c>
      <c r="C1674" s="2" t="s">
        <v>580</v>
      </c>
      <c r="D1674" s="2" t="s">
        <v>253</v>
      </c>
      <c r="E1674" s="2" t="s">
        <v>191</v>
      </c>
      <c r="F1674" s="4">
        <v>15500</v>
      </c>
      <c r="G1674" s="5">
        <v>0.2</v>
      </c>
      <c r="H1674" s="6">
        <v>5</v>
      </c>
      <c r="I1674" s="7">
        <f t="shared" si="130"/>
        <v>3100</v>
      </c>
      <c r="J1674" s="7">
        <f t="shared" si="131"/>
        <v>155</v>
      </c>
      <c r="K1674" s="7">
        <f t="shared" si="132"/>
        <v>2945</v>
      </c>
      <c r="L1674" s="4">
        <v>18000</v>
      </c>
      <c r="M1674" s="7">
        <f t="shared" si="133"/>
        <v>20945</v>
      </c>
      <c r="N1674" s="2" t="s">
        <v>29</v>
      </c>
      <c r="O1674" t="s">
        <v>23</v>
      </c>
      <c r="P1674" s="2" t="s">
        <v>2368</v>
      </c>
      <c r="Q1674" s="2">
        <v>2</v>
      </c>
      <c r="R1674" s="2" t="s">
        <v>35</v>
      </c>
      <c r="S1674" t="str">
        <f t="shared" si="134"/>
        <v>Tue</v>
      </c>
      <c r="T1674" t="str">
        <f>VLOOKUP(A1674,Status!$A$2:$B$1867,2,FALSE)</f>
        <v>Completed</v>
      </c>
    </row>
    <row r="1675" spans="1:20" x14ac:dyDescent="0.3">
      <c r="A1675" s="2" t="s">
        <v>2033</v>
      </c>
      <c r="B1675" s="3">
        <v>45986.398252314822</v>
      </c>
      <c r="C1675" s="2" t="s">
        <v>580</v>
      </c>
      <c r="D1675" s="2" t="s">
        <v>253</v>
      </c>
      <c r="E1675" s="2" t="s">
        <v>33</v>
      </c>
      <c r="F1675" s="4">
        <v>20000</v>
      </c>
      <c r="G1675" s="5">
        <v>3</v>
      </c>
      <c r="H1675" s="6">
        <v>5</v>
      </c>
      <c r="I1675" s="7">
        <f t="shared" si="130"/>
        <v>60000</v>
      </c>
      <c r="J1675" s="7">
        <f t="shared" si="131"/>
        <v>3000</v>
      </c>
      <c r="K1675" s="7">
        <f t="shared" si="132"/>
        <v>57000</v>
      </c>
      <c r="L1675" s="4">
        <v>0</v>
      </c>
      <c r="M1675" s="7">
        <f t="shared" si="133"/>
        <v>57000</v>
      </c>
      <c r="N1675" s="2" t="s">
        <v>29</v>
      </c>
      <c r="O1675" t="s">
        <v>23</v>
      </c>
      <c r="P1675" s="2" t="s">
        <v>2368</v>
      </c>
      <c r="Q1675" s="2">
        <v>2</v>
      </c>
      <c r="R1675" s="2" t="s">
        <v>35</v>
      </c>
      <c r="S1675" t="str">
        <f t="shared" si="134"/>
        <v>Tue</v>
      </c>
      <c r="T1675" t="str">
        <f>VLOOKUP(A1675,Status!$A$2:$B$1867,2,FALSE)</f>
        <v>Completed</v>
      </c>
    </row>
    <row r="1676" spans="1:20" x14ac:dyDescent="0.3">
      <c r="A1676" s="2" t="s">
        <v>2034</v>
      </c>
      <c r="B1676" s="3">
        <v>45986.425266203703</v>
      </c>
      <c r="C1676" s="2" t="s">
        <v>442</v>
      </c>
      <c r="D1676" s="2" t="s">
        <v>109</v>
      </c>
      <c r="E1676" s="2" t="s">
        <v>42</v>
      </c>
      <c r="F1676" s="4">
        <v>40000</v>
      </c>
      <c r="G1676" s="5">
        <v>0.7</v>
      </c>
      <c r="H1676" s="6">
        <v>5</v>
      </c>
      <c r="I1676" s="7">
        <f t="shared" si="130"/>
        <v>28000</v>
      </c>
      <c r="J1676" s="7">
        <f t="shared" si="131"/>
        <v>1400</v>
      </c>
      <c r="K1676" s="7">
        <f t="shared" si="132"/>
        <v>26600</v>
      </c>
      <c r="L1676" s="4">
        <v>72000</v>
      </c>
      <c r="M1676" s="7">
        <f t="shared" si="133"/>
        <v>98600</v>
      </c>
      <c r="N1676" s="2" t="s">
        <v>59</v>
      </c>
      <c r="O1676" t="s">
        <v>23</v>
      </c>
      <c r="P1676" s="2" t="s">
        <v>2371</v>
      </c>
      <c r="Q1676" s="2">
        <v>4</v>
      </c>
      <c r="R1676" s="2" t="s">
        <v>24</v>
      </c>
      <c r="S1676" t="str">
        <f t="shared" si="134"/>
        <v>Tue</v>
      </c>
      <c r="T1676" t="str">
        <f>VLOOKUP(A1676,Status!$A$2:$B$1867,2,FALSE)</f>
        <v>Completed</v>
      </c>
    </row>
    <row r="1677" spans="1:20" x14ac:dyDescent="0.3">
      <c r="A1677" s="2" t="s">
        <v>2035</v>
      </c>
      <c r="B1677" s="3">
        <v>45986.426168981481</v>
      </c>
      <c r="C1677" s="2" t="s">
        <v>1250</v>
      </c>
      <c r="D1677" s="2" t="s">
        <v>99</v>
      </c>
      <c r="E1677" s="2" t="s">
        <v>76</v>
      </c>
      <c r="F1677" s="4">
        <v>45000</v>
      </c>
      <c r="G1677" s="5">
        <v>1.6</v>
      </c>
      <c r="H1677" s="6">
        <v>5</v>
      </c>
      <c r="I1677" s="7">
        <f t="shared" si="130"/>
        <v>72000</v>
      </c>
      <c r="J1677" s="7">
        <f t="shared" si="131"/>
        <v>3600</v>
      </c>
      <c r="K1677" s="7">
        <f t="shared" si="132"/>
        <v>68400</v>
      </c>
      <c r="L1677" s="4">
        <v>97000</v>
      </c>
      <c r="M1677" s="7">
        <f t="shared" si="133"/>
        <v>165400</v>
      </c>
      <c r="N1677" s="2" t="s">
        <v>22</v>
      </c>
      <c r="O1677" t="s">
        <v>23</v>
      </c>
      <c r="P1677" s="2" t="s">
        <v>2366</v>
      </c>
      <c r="Q1677" s="2">
        <v>2</v>
      </c>
      <c r="R1677" s="2" t="s">
        <v>35</v>
      </c>
      <c r="S1677" t="str">
        <f t="shared" si="134"/>
        <v>Tue</v>
      </c>
      <c r="T1677" t="str">
        <f>VLOOKUP(A1677,Status!$A$2:$B$1867,2,FALSE)</f>
        <v>Completed</v>
      </c>
    </row>
    <row r="1678" spans="1:20" x14ac:dyDescent="0.3">
      <c r="A1678" s="2" t="s">
        <v>2035</v>
      </c>
      <c r="B1678" s="3">
        <v>45986.426168981481</v>
      </c>
      <c r="C1678" s="2" t="s">
        <v>1250</v>
      </c>
      <c r="D1678" s="2" t="s">
        <v>99</v>
      </c>
      <c r="E1678" s="2" t="s">
        <v>50</v>
      </c>
      <c r="F1678" s="4">
        <v>26000</v>
      </c>
      <c r="G1678" s="5">
        <v>1.1000000000000001</v>
      </c>
      <c r="H1678" s="6">
        <v>5</v>
      </c>
      <c r="I1678" s="7">
        <f t="shared" si="130"/>
        <v>28600.000000000004</v>
      </c>
      <c r="J1678" s="7">
        <f t="shared" si="131"/>
        <v>1430.0000000000002</v>
      </c>
      <c r="K1678" s="7">
        <f t="shared" si="132"/>
        <v>27170.000000000004</v>
      </c>
      <c r="L1678" s="4">
        <v>0</v>
      </c>
      <c r="M1678" s="7">
        <f t="shared" si="133"/>
        <v>27170.000000000004</v>
      </c>
      <c r="N1678" s="2" t="s">
        <v>22</v>
      </c>
      <c r="O1678" t="s">
        <v>23</v>
      </c>
      <c r="P1678" s="2" t="s">
        <v>2366</v>
      </c>
      <c r="Q1678" s="2">
        <v>2</v>
      </c>
      <c r="R1678" s="2" t="s">
        <v>35</v>
      </c>
      <c r="S1678" t="str">
        <f t="shared" si="134"/>
        <v>Tue</v>
      </c>
      <c r="T1678" t="str">
        <f>VLOOKUP(A1678,Status!$A$2:$B$1867,2,FALSE)</f>
        <v>Completed</v>
      </c>
    </row>
    <row r="1679" spans="1:20" x14ac:dyDescent="0.3">
      <c r="A1679" s="2" t="s">
        <v>2036</v>
      </c>
      <c r="B1679" s="3">
        <v>45986.432060185187</v>
      </c>
      <c r="C1679" s="2" t="s">
        <v>278</v>
      </c>
      <c r="D1679" s="2" t="s">
        <v>253</v>
      </c>
      <c r="E1679" s="2" t="s">
        <v>21</v>
      </c>
      <c r="F1679" s="4">
        <v>10000</v>
      </c>
      <c r="G1679" s="5">
        <v>1.6</v>
      </c>
      <c r="H1679" s="6">
        <v>5</v>
      </c>
      <c r="I1679" s="7">
        <f t="shared" si="130"/>
        <v>16000</v>
      </c>
      <c r="J1679" s="7">
        <f t="shared" si="131"/>
        <v>800</v>
      </c>
      <c r="K1679" s="7">
        <f t="shared" si="132"/>
        <v>15200</v>
      </c>
      <c r="L1679" s="4">
        <v>18000</v>
      </c>
      <c r="M1679" s="7">
        <f t="shared" si="133"/>
        <v>33200</v>
      </c>
      <c r="N1679" s="2" t="s">
        <v>34</v>
      </c>
      <c r="O1679" t="s">
        <v>23</v>
      </c>
      <c r="P1679" s="2" t="s">
        <v>2368</v>
      </c>
      <c r="Q1679" s="2">
        <v>2</v>
      </c>
      <c r="R1679" s="2" t="s">
        <v>24</v>
      </c>
      <c r="S1679" t="str">
        <f t="shared" si="134"/>
        <v>Tue</v>
      </c>
      <c r="T1679" t="str">
        <f>VLOOKUP(A1679,Status!$A$2:$B$1867,2,FALSE)</f>
        <v>Completed</v>
      </c>
    </row>
    <row r="1680" spans="1:20" x14ac:dyDescent="0.3">
      <c r="A1680" s="2" t="s">
        <v>2037</v>
      </c>
      <c r="B1680" s="3">
        <v>45986.450543981482</v>
      </c>
      <c r="C1680" s="2" t="s">
        <v>1552</v>
      </c>
      <c r="D1680" s="2" t="s">
        <v>151</v>
      </c>
      <c r="E1680" s="2" t="s">
        <v>81</v>
      </c>
      <c r="F1680" s="4">
        <v>15000</v>
      </c>
      <c r="G1680" s="5">
        <v>1.7</v>
      </c>
      <c r="H1680" s="6">
        <v>5</v>
      </c>
      <c r="I1680" s="7">
        <f t="shared" si="130"/>
        <v>25500</v>
      </c>
      <c r="J1680" s="7">
        <f t="shared" si="131"/>
        <v>1275</v>
      </c>
      <c r="K1680" s="7">
        <f t="shared" si="132"/>
        <v>24225</v>
      </c>
      <c r="L1680" s="4">
        <v>68000</v>
      </c>
      <c r="M1680" s="7">
        <f t="shared" si="133"/>
        <v>92225</v>
      </c>
      <c r="N1680" s="2" t="s">
        <v>59</v>
      </c>
      <c r="O1680" t="s">
        <v>70</v>
      </c>
      <c r="P1680" s="2" t="s">
        <v>2366</v>
      </c>
      <c r="Q1680" s="2">
        <v>5</v>
      </c>
      <c r="R1680" s="2" t="s">
        <v>24</v>
      </c>
      <c r="S1680" t="str">
        <f t="shared" si="134"/>
        <v>Tue</v>
      </c>
      <c r="T1680" t="str">
        <f>VLOOKUP(A1680,Status!$A$2:$B$1867,2,FALSE)</f>
        <v>Returned</v>
      </c>
    </row>
    <row r="1681" spans="1:20" x14ac:dyDescent="0.3">
      <c r="A1681" s="2" t="s">
        <v>2038</v>
      </c>
      <c r="B1681" s="3">
        <v>45986.461921296293</v>
      </c>
      <c r="C1681" s="2" t="s">
        <v>111</v>
      </c>
      <c r="D1681" s="2" t="s">
        <v>112</v>
      </c>
      <c r="E1681" s="2" t="s">
        <v>162</v>
      </c>
      <c r="F1681" s="4">
        <v>115000</v>
      </c>
      <c r="G1681" s="5">
        <v>0.9</v>
      </c>
      <c r="H1681" s="6">
        <v>5</v>
      </c>
      <c r="I1681" s="7">
        <f t="shared" si="130"/>
        <v>103500</v>
      </c>
      <c r="J1681" s="7">
        <f t="shared" si="131"/>
        <v>5175</v>
      </c>
      <c r="K1681" s="7">
        <f t="shared" si="132"/>
        <v>98325</v>
      </c>
      <c r="L1681" s="4">
        <v>0</v>
      </c>
      <c r="M1681" s="7">
        <f t="shared" si="133"/>
        <v>98325</v>
      </c>
      <c r="N1681" s="2" t="s">
        <v>29</v>
      </c>
      <c r="O1681" t="s">
        <v>23</v>
      </c>
      <c r="P1681" s="2" t="s">
        <v>2368</v>
      </c>
      <c r="Q1681" s="2">
        <v>4</v>
      </c>
      <c r="R1681" s="2" t="s">
        <v>24</v>
      </c>
      <c r="S1681" t="str">
        <f t="shared" si="134"/>
        <v>Tue</v>
      </c>
      <c r="T1681" t="str">
        <f>VLOOKUP(A1681,Status!$A$2:$B$1867,2,FALSE)</f>
        <v>Completed</v>
      </c>
    </row>
    <row r="1682" spans="1:20" x14ac:dyDescent="0.3">
      <c r="A1682" s="2" t="s">
        <v>2039</v>
      </c>
      <c r="B1682" s="3">
        <v>45986.464571759258</v>
      </c>
      <c r="C1682" s="2" t="s">
        <v>996</v>
      </c>
      <c r="D1682" s="2" t="s">
        <v>115</v>
      </c>
      <c r="E1682" s="2" t="s">
        <v>42</v>
      </c>
      <c r="F1682" s="4">
        <v>40000</v>
      </c>
      <c r="G1682" s="5">
        <v>1.3</v>
      </c>
      <c r="H1682" s="6">
        <v>5</v>
      </c>
      <c r="I1682" s="7">
        <f t="shared" si="130"/>
        <v>52000</v>
      </c>
      <c r="J1682" s="7">
        <f t="shared" si="131"/>
        <v>2600</v>
      </c>
      <c r="K1682" s="7">
        <f t="shared" si="132"/>
        <v>49400</v>
      </c>
      <c r="L1682" s="4">
        <v>78000</v>
      </c>
      <c r="M1682" s="7">
        <f t="shared" si="133"/>
        <v>127400</v>
      </c>
      <c r="N1682" s="2" t="s">
        <v>34</v>
      </c>
      <c r="O1682" t="s">
        <v>23</v>
      </c>
      <c r="P1682" s="2" t="s">
        <v>2369</v>
      </c>
      <c r="Q1682" s="2">
        <v>1</v>
      </c>
      <c r="R1682" s="2" t="s">
        <v>24</v>
      </c>
      <c r="S1682" t="str">
        <f t="shared" si="134"/>
        <v>Tue</v>
      </c>
      <c r="T1682" t="str">
        <f>VLOOKUP(A1682,Status!$A$2:$B$1867,2,FALSE)</f>
        <v>Completed</v>
      </c>
    </row>
    <row r="1683" spans="1:20" x14ac:dyDescent="0.3">
      <c r="A1683" s="2" t="s">
        <v>2040</v>
      </c>
      <c r="B1683" s="3">
        <v>45986.470868055563</v>
      </c>
      <c r="C1683" s="2" t="s">
        <v>674</v>
      </c>
      <c r="D1683" s="2" t="s">
        <v>27</v>
      </c>
      <c r="E1683" s="2" t="s">
        <v>33</v>
      </c>
      <c r="F1683" s="4">
        <v>20000</v>
      </c>
      <c r="G1683" s="5">
        <v>1.7</v>
      </c>
      <c r="H1683" s="6">
        <v>5</v>
      </c>
      <c r="I1683" s="7">
        <f t="shared" si="130"/>
        <v>34000</v>
      </c>
      <c r="J1683" s="7">
        <f t="shared" si="131"/>
        <v>1700</v>
      </c>
      <c r="K1683" s="7">
        <f t="shared" si="132"/>
        <v>32300</v>
      </c>
      <c r="L1683" s="4">
        <v>17000</v>
      </c>
      <c r="M1683" s="7">
        <f t="shared" si="133"/>
        <v>49300</v>
      </c>
      <c r="N1683" s="2" t="s">
        <v>59</v>
      </c>
      <c r="O1683" t="s">
        <v>23</v>
      </c>
      <c r="P1683" s="2" t="s">
        <v>2369</v>
      </c>
      <c r="Q1683" s="2">
        <v>2</v>
      </c>
      <c r="R1683" s="2" t="s">
        <v>35</v>
      </c>
      <c r="S1683" t="str">
        <f t="shared" si="134"/>
        <v>Tue</v>
      </c>
      <c r="T1683" t="str">
        <f>VLOOKUP(A1683,Status!$A$2:$B$1867,2,FALSE)</f>
        <v>Completed</v>
      </c>
    </row>
    <row r="1684" spans="1:20" x14ac:dyDescent="0.3">
      <c r="A1684" s="2" t="s">
        <v>2041</v>
      </c>
      <c r="B1684" s="3">
        <v>45986.473807870367</v>
      </c>
      <c r="C1684" s="2" t="s">
        <v>80</v>
      </c>
      <c r="D1684" s="2" t="s">
        <v>75</v>
      </c>
      <c r="E1684" s="2" t="s">
        <v>66</v>
      </c>
      <c r="F1684" s="4">
        <v>46000</v>
      </c>
      <c r="G1684" s="5">
        <v>1.4</v>
      </c>
      <c r="H1684" s="6">
        <v>5</v>
      </c>
      <c r="I1684" s="7">
        <f t="shared" si="130"/>
        <v>64399.999999999993</v>
      </c>
      <c r="J1684" s="7">
        <f t="shared" si="131"/>
        <v>3220</v>
      </c>
      <c r="K1684" s="7">
        <f t="shared" si="132"/>
        <v>61179.999999999993</v>
      </c>
      <c r="L1684" s="4">
        <v>74000</v>
      </c>
      <c r="M1684" s="7">
        <f t="shared" si="133"/>
        <v>135180</v>
      </c>
      <c r="N1684" s="2" t="s">
        <v>34</v>
      </c>
      <c r="O1684" t="s">
        <v>23</v>
      </c>
      <c r="P1684" s="2" t="s">
        <v>2369</v>
      </c>
      <c r="Q1684" s="2">
        <v>4</v>
      </c>
      <c r="R1684" s="2" t="s">
        <v>24</v>
      </c>
      <c r="S1684" t="str">
        <f t="shared" si="134"/>
        <v>Tue</v>
      </c>
      <c r="T1684" t="str">
        <f>VLOOKUP(A1684,Status!$A$2:$B$1867,2,FALSE)</f>
        <v>Completed</v>
      </c>
    </row>
    <row r="1685" spans="1:20" x14ac:dyDescent="0.3">
      <c r="A1685" s="2" t="s">
        <v>2042</v>
      </c>
      <c r="B1685" s="3">
        <v>45986.509745370371</v>
      </c>
      <c r="C1685" s="2" t="s">
        <v>1046</v>
      </c>
      <c r="D1685" s="2" t="s">
        <v>53</v>
      </c>
      <c r="E1685" s="2" t="s">
        <v>96</v>
      </c>
      <c r="F1685" s="4">
        <v>9500</v>
      </c>
      <c r="G1685" s="5">
        <v>1.7</v>
      </c>
      <c r="H1685" s="6">
        <v>5</v>
      </c>
      <c r="I1685" s="7">
        <f t="shared" si="130"/>
        <v>16150</v>
      </c>
      <c r="J1685" s="7">
        <f t="shared" si="131"/>
        <v>807.5</v>
      </c>
      <c r="K1685" s="7">
        <f t="shared" si="132"/>
        <v>15342.5</v>
      </c>
      <c r="L1685" s="4">
        <v>80000</v>
      </c>
      <c r="M1685" s="7">
        <f t="shared" si="133"/>
        <v>95342.5</v>
      </c>
      <c r="N1685" s="2" t="s">
        <v>22</v>
      </c>
      <c r="O1685" t="s">
        <v>23</v>
      </c>
      <c r="P1685" s="2" t="s">
        <v>2371</v>
      </c>
      <c r="Q1685" s="2">
        <v>4</v>
      </c>
      <c r="R1685" s="2" t="s">
        <v>24</v>
      </c>
      <c r="S1685" t="str">
        <f t="shared" si="134"/>
        <v>Tue</v>
      </c>
      <c r="T1685" t="str">
        <f>VLOOKUP(A1685,Status!$A$2:$B$1867,2,FALSE)</f>
        <v>Completed</v>
      </c>
    </row>
    <row r="1686" spans="1:20" x14ac:dyDescent="0.3">
      <c r="A1686" s="2" t="s">
        <v>2043</v>
      </c>
      <c r="B1686" s="3">
        <v>45986.511574074073</v>
      </c>
      <c r="C1686" s="2" t="s">
        <v>548</v>
      </c>
      <c r="D1686" s="2" t="s">
        <v>165</v>
      </c>
      <c r="E1686" s="2" t="s">
        <v>58</v>
      </c>
      <c r="F1686" s="4">
        <v>17500</v>
      </c>
      <c r="G1686" s="5">
        <v>3.3</v>
      </c>
      <c r="H1686" s="6">
        <v>5</v>
      </c>
      <c r="I1686" s="7">
        <f t="shared" si="130"/>
        <v>57750</v>
      </c>
      <c r="J1686" s="7">
        <f t="shared" si="131"/>
        <v>2887.5</v>
      </c>
      <c r="K1686" s="7">
        <f t="shared" si="132"/>
        <v>54862.5</v>
      </c>
      <c r="L1686" s="4">
        <v>49000</v>
      </c>
      <c r="M1686" s="7">
        <f t="shared" si="133"/>
        <v>103862.5</v>
      </c>
      <c r="N1686" s="2" t="s">
        <v>22</v>
      </c>
      <c r="O1686" t="s">
        <v>23</v>
      </c>
      <c r="P1686" s="2" t="s">
        <v>2367</v>
      </c>
      <c r="Q1686" s="2">
        <v>4</v>
      </c>
      <c r="R1686" s="2" t="s">
        <v>24</v>
      </c>
      <c r="S1686" t="str">
        <f t="shared" si="134"/>
        <v>Tue</v>
      </c>
      <c r="T1686" t="str">
        <f>VLOOKUP(A1686,Status!$A$2:$B$1867,2,FALSE)</f>
        <v>Completed</v>
      </c>
    </row>
    <row r="1687" spans="1:20" x14ac:dyDescent="0.3">
      <c r="A1687" s="2" t="s">
        <v>2044</v>
      </c>
      <c r="B1687" s="3">
        <v>45986.547731481478</v>
      </c>
      <c r="C1687" s="2" t="s">
        <v>121</v>
      </c>
      <c r="D1687" s="2" t="s">
        <v>95</v>
      </c>
      <c r="E1687" s="2" t="s">
        <v>162</v>
      </c>
      <c r="F1687" s="4">
        <v>115000</v>
      </c>
      <c r="G1687" s="5">
        <v>0.8</v>
      </c>
      <c r="H1687" s="6">
        <v>5</v>
      </c>
      <c r="I1687" s="7">
        <f t="shared" si="130"/>
        <v>92000</v>
      </c>
      <c r="J1687" s="7">
        <f t="shared" si="131"/>
        <v>4600</v>
      </c>
      <c r="K1687" s="7">
        <f t="shared" si="132"/>
        <v>87400</v>
      </c>
      <c r="L1687" s="4">
        <v>85000</v>
      </c>
      <c r="M1687" s="7">
        <f t="shared" si="133"/>
        <v>172400</v>
      </c>
      <c r="N1687" s="2" t="s">
        <v>29</v>
      </c>
      <c r="O1687" t="s">
        <v>23</v>
      </c>
      <c r="P1687" s="2" t="s">
        <v>2371</v>
      </c>
      <c r="Q1687" s="2">
        <v>3</v>
      </c>
      <c r="R1687" s="2" t="s">
        <v>35</v>
      </c>
      <c r="S1687" t="str">
        <f t="shared" si="134"/>
        <v>Tue</v>
      </c>
      <c r="T1687" t="str">
        <f>VLOOKUP(A1687,Status!$A$2:$B$1867,2,FALSE)</f>
        <v>Completed</v>
      </c>
    </row>
    <row r="1688" spans="1:20" x14ac:dyDescent="0.3">
      <c r="A1688" s="2" t="s">
        <v>2044</v>
      </c>
      <c r="B1688" s="3">
        <v>45986.547731481478</v>
      </c>
      <c r="C1688" s="2" t="s">
        <v>121</v>
      </c>
      <c r="D1688" s="2" t="s">
        <v>95</v>
      </c>
      <c r="E1688" s="2" t="s">
        <v>33</v>
      </c>
      <c r="F1688" s="4">
        <v>20000</v>
      </c>
      <c r="G1688" s="5">
        <v>1.3</v>
      </c>
      <c r="H1688" s="6">
        <v>5</v>
      </c>
      <c r="I1688" s="7">
        <f t="shared" si="130"/>
        <v>26000</v>
      </c>
      <c r="J1688" s="7">
        <f t="shared" si="131"/>
        <v>1300</v>
      </c>
      <c r="K1688" s="7">
        <f t="shared" si="132"/>
        <v>24700</v>
      </c>
      <c r="L1688" s="4">
        <v>0</v>
      </c>
      <c r="M1688" s="7">
        <f t="shared" si="133"/>
        <v>24700</v>
      </c>
      <c r="N1688" s="2" t="s">
        <v>29</v>
      </c>
      <c r="O1688" t="s">
        <v>23</v>
      </c>
      <c r="P1688" s="2" t="s">
        <v>2371</v>
      </c>
      <c r="Q1688" s="2">
        <v>3</v>
      </c>
      <c r="R1688" s="2" t="s">
        <v>35</v>
      </c>
      <c r="S1688" t="str">
        <f t="shared" si="134"/>
        <v>Tue</v>
      </c>
      <c r="T1688" t="str">
        <f>VLOOKUP(A1688,Status!$A$2:$B$1867,2,FALSE)</f>
        <v>Completed</v>
      </c>
    </row>
    <row r="1689" spans="1:20" x14ac:dyDescent="0.3">
      <c r="A1689" s="2" t="s">
        <v>2045</v>
      </c>
      <c r="B1689" s="3">
        <v>45986.574247685188</v>
      </c>
      <c r="C1689" s="2" t="s">
        <v>442</v>
      </c>
      <c r="D1689" s="2" t="s">
        <v>109</v>
      </c>
      <c r="E1689" s="2" t="s">
        <v>81</v>
      </c>
      <c r="F1689" s="4">
        <v>15000</v>
      </c>
      <c r="G1689" s="5">
        <v>0.9</v>
      </c>
      <c r="H1689" s="6">
        <v>5</v>
      </c>
      <c r="I1689" s="7">
        <f t="shared" si="130"/>
        <v>13500</v>
      </c>
      <c r="J1689" s="7">
        <f t="shared" si="131"/>
        <v>675</v>
      </c>
      <c r="K1689" s="7">
        <f t="shared" si="132"/>
        <v>12825</v>
      </c>
      <c r="L1689" s="4">
        <v>72000</v>
      </c>
      <c r="M1689" s="7">
        <f t="shared" si="133"/>
        <v>84825</v>
      </c>
      <c r="N1689" s="2" t="s">
        <v>22</v>
      </c>
      <c r="O1689" t="s">
        <v>23</v>
      </c>
      <c r="P1689" s="2" t="s">
        <v>2368</v>
      </c>
      <c r="Q1689" s="2">
        <v>1</v>
      </c>
      <c r="R1689" s="2" t="s">
        <v>24</v>
      </c>
      <c r="S1689" t="str">
        <f t="shared" si="134"/>
        <v>Tue</v>
      </c>
      <c r="T1689" t="str">
        <f>VLOOKUP(A1689,Status!$A$2:$B$1867,2,FALSE)</f>
        <v>Completed</v>
      </c>
    </row>
    <row r="1690" spans="1:20" x14ac:dyDescent="0.3">
      <c r="A1690" s="2" t="s">
        <v>2046</v>
      </c>
      <c r="B1690" s="3">
        <v>45986.574803240743</v>
      </c>
      <c r="C1690" s="2" t="s">
        <v>302</v>
      </c>
      <c r="D1690" s="2" t="s">
        <v>109</v>
      </c>
      <c r="E1690" s="2" t="s">
        <v>66</v>
      </c>
      <c r="F1690" s="4">
        <v>46000</v>
      </c>
      <c r="G1690" s="5">
        <v>0.5</v>
      </c>
      <c r="H1690" s="6">
        <v>5</v>
      </c>
      <c r="I1690" s="7">
        <f t="shared" si="130"/>
        <v>23000</v>
      </c>
      <c r="J1690" s="7">
        <f t="shared" si="131"/>
        <v>1150</v>
      </c>
      <c r="K1690" s="7">
        <f t="shared" si="132"/>
        <v>21850</v>
      </c>
      <c r="L1690" s="4">
        <v>72000</v>
      </c>
      <c r="M1690" s="7">
        <f t="shared" si="133"/>
        <v>93850</v>
      </c>
      <c r="N1690" s="2" t="s">
        <v>22</v>
      </c>
      <c r="O1690" t="s">
        <v>70</v>
      </c>
      <c r="P1690" s="2" t="s">
        <v>2371</v>
      </c>
      <c r="Q1690" s="2">
        <v>4</v>
      </c>
      <c r="R1690" s="2" t="s">
        <v>24</v>
      </c>
      <c r="S1690" t="str">
        <f t="shared" si="134"/>
        <v>Tue</v>
      </c>
      <c r="T1690" t="str">
        <f>VLOOKUP(A1690,Status!$A$2:$B$1867,2,FALSE)</f>
        <v>Returned</v>
      </c>
    </row>
    <row r="1691" spans="1:20" x14ac:dyDescent="0.3">
      <c r="A1691" s="2" t="s">
        <v>2047</v>
      </c>
      <c r="B1691" s="3">
        <v>45986.578877314823</v>
      </c>
      <c r="C1691" s="2" t="s">
        <v>245</v>
      </c>
      <c r="D1691" s="2" t="s">
        <v>57</v>
      </c>
      <c r="E1691" s="2" t="s">
        <v>66</v>
      </c>
      <c r="F1691" s="4">
        <v>46000</v>
      </c>
      <c r="G1691" s="5">
        <v>1</v>
      </c>
      <c r="H1691" s="6">
        <v>5</v>
      </c>
      <c r="I1691" s="7">
        <f t="shared" si="130"/>
        <v>46000</v>
      </c>
      <c r="J1691" s="7">
        <f t="shared" si="131"/>
        <v>2300</v>
      </c>
      <c r="K1691" s="7">
        <f t="shared" si="132"/>
        <v>43700</v>
      </c>
      <c r="L1691" s="4">
        <v>26000</v>
      </c>
      <c r="M1691" s="7">
        <f t="shared" si="133"/>
        <v>69700</v>
      </c>
      <c r="N1691" s="2" t="s">
        <v>59</v>
      </c>
      <c r="O1691" t="s">
        <v>23</v>
      </c>
      <c r="P1691" s="2" t="s">
        <v>2369</v>
      </c>
      <c r="Q1691" s="2">
        <v>5</v>
      </c>
      <c r="R1691" s="2" t="s">
        <v>24</v>
      </c>
      <c r="S1691" t="str">
        <f t="shared" si="134"/>
        <v>Tue</v>
      </c>
      <c r="T1691" t="str">
        <f>VLOOKUP(A1691,Status!$A$2:$B$1867,2,FALSE)</f>
        <v>Completed</v>
      </c>
    </row>
    <row r="1692" spans="1:20" x14ac:dyDescent="0.3">
      <c r="A1692" s="2" t="s">
        <v>2048</v>
      </c>
      <c r="B1692" s="3">
        <v>45986.59883101852</v>
      </c>
      <c r="C1692" s="2" t="s">
        <v>457</v>
      </c>
      <c r="D1692" s="2" t="s">
        <v>124</v>
      </c>
      <c r="E1692" s="2" t="s">
        <v>144</v>
      </c>
      <c r="F1692" s="4">
        <v>10000</v>
      </c>
      <c r="G1692" s="5">
        <v>1.2</v>
      </c>
      <c r="H1692" s="6">
        <v>5</v>
      </c>
      <c r="I1692" s="7">
        <f t="shared" si="130"/>
        <v>12000</v>
      </c>
      <c r="J1692" s="7">
        <f t="shared" si="131"/>
        <v>600</v>
      </c>
      <c r="K1692" s="7">
        <f t="shared" si="132"/>
        <v>11400</v>
      </c>
      <c r="L1692" s="4">
        <v>59000</v>
      </c>
      <c r="M1692" s="7">
        <f t="shared" si="133"/>
        <v>70400</v>
      </c>
      <c r="N1692" s="2" t="s">
        <v>59</v>
      </c>
      <c r="O1692" t="s">
        <v>23</v>
      </c>
      <c r="P1692" s="2" t="s">
        <v>2368</v>
      </c>
      <c r="Q1692" s="2">
        <v>3</v>
      </c>
      <c r="R1692" s="2" t="s">
        <v>24</v>
      </c>
      <c r="S1692" t="str">
        <f t="shared" si="134"/>
        <v>Tue</v>
      </c>
      <c r="T1692" t="str">
        <f>VLOOKUP(A1692,Status!$A$2:$B$1867,2,FALSE)</f>
        <v>Completed</v>
      </c>
    </row>
    <row r="1693" spans="1:20" x14ac:dyDescent="0.3">
      <c r="A1693" s="2" t="s">
        <v>2049</v>
      </c>
      <c r="B1693" s="3">
        <v>45986.617210648154</v>
      </c>
      <c r="C1693" s="2" t="s">
        <v>123</v>
      </c>
      <c r="D1693" s="2" t="s">
        <v>124</v>
      </c>
      <c r="E1693" s="2" t="s">
        <v>42</v>
      </c>
      <c r="F1693" s="4">
        <v>40000</v>
      </c>
      <c r="G1693" s="5">
        <v>0.7</v>
      </c>
      <c r="H1693" s="6">
        <v>5</v>
      </c>
      <c r="I1693" s="7">
        <f t="shared" si="130"/>
        <v>28000</v>
      </c>
      <c r="J1693" s="7">
        <f t="shared" si="131"/>
        <v>1400</v>
      </c>
      <c r="K1693" s="7">
        <f t="shared" si="132"/>
        <v>26600</v>
      </c>
      <c r="L1693" s="4">
        <v>59000</v>
      </c>
      <c r="M1693" s="7">
        <f t="shared" si="133"/>
        <v>85600</v>
      </c>
      <c r="N1693" s="2" t="s">
        <v>34</v>
      </c>
      <c r="O1693" t="s">
        <v>116</v>
      </c>
      <c r="P1693" s="2" t="s">
        <v>2366</v>
      </c>
      <c r="Q1693" s="2">
        <v>1</v>
      </c>
      <c r="R1693" s="2" t="s">
        <v>24</v>
      </c>
      <c r="S1693" t="str">
        <f t="shared" si="134"/>
        <v>Tue</v>
      </c>
      <c r="T1693" t="str">
        <f>VLOOKUP(A1693,Status!$A$2:$B$1867,2,FALSE)</f>
        <v>Cancelled</v>
      </c>
    </row>
    <row r="1694" spans="1:20" x14ac:dyDescent="0.3">
      <c r="A1694" s="2" t="s">
        <v>2050</v>
      </c>
      <c r="B1694" s="3">
        <v>45986.631493055553</v>
      </c>
      <c r="C1694" s="2" t="s">
        <v>252</v>
      </c>
      <c r="D1694" s="2" t="s">
        <v>253</v>
      </c>
      <c r="E1694" s="2" t="s">
        <v>96</v>
      </c>
      <c r="F1694" s="4">
        <v>9500</v>
      </c>
      <c r="G1694" s="5">
        <v>2.1</v>
      </c>
      <c r="H1694" s="6">
        <v>5</v>
      </c>
      <c r="I1694" s="7">
        <f t="shared" si="130"/>
        <v>19950</v>
      </c>
      <c r="J1694" s="7">
        <f t="shared" si="131"/>
        <v>997.5</v>
      </c>
      <c r="K1694" s="7">
        <f t="shared" si="132"/>
        <v>18952.5</v>
      </c>
      <c r="L1694" s="4">
        <v>18000</v>
      </c>
      <c r="M1694" s="7">
        <f t="shared" si="133"/>
        <v>36952.5</v>
      </c>
      <c r="N1694" s="2" t="s">
        <v>59</v>
      </c>
      <c r="O1694" t="s">
        <v>23</v>
      </c>
      <c r="P1694" s="2" t="s">
        <v>2367</v>
      </c>
      <c r="Q1694" s="2">
        <v>5</v>
      </c>
      <c r="R1694" s="2" t="s">
        <v>24</v>
      </c>
      <c r="S1694" t="str">
        <f t="shared" si="134"/>
        <v>Tue</v>
      </c>
      <c r="T1694" t="str">
        <f>VLOOKUP(A1694,Status!$A$2:$B$1867,2,FALSE)</f>
        <v>Completed</v>
      </c>
    </row>
    <row r="1695" spans="1:20" x14ac:dyDescent="0.3">
      <c r="A1695" s="2" t="s">
        <v>2051</v>
      </c>
      <c r="B1695" s="3">
        <v>45986.63422453704</v>
      </c>
      <c r="C1695" s="2" t="s">
        <v>622</v>
      </c>
      <c r="D1695" s="2" t="s">
        <v>20</v>
      </c>
      <c r="E1695" s="2" t="s">
        <v>76</v>
      </c>
      <c r="F1695" s="4">
        <v>45000</v>
      </c>
      <c r="G1695" s="5">
        <v>0.2</v>
      </c>
      <c r="H1695" s="6">
        <v>5</v>
      </c>
      <c r="I1695" s="7">
        <f t="shared" si="130"/>
        <v>9000</v>
      </c>
      <c r="J1695" s="7">
        <f t="shared" si="131"/>
        <v>450</v>
      </c>
      <c r="K1695" s="7">
        <f t="shared" si="132"/>
        <v>8550</v>
      </c>
      <c r="L1695" s="4">
        <v>15000</v>
      </c>
      <c r="M1695" s="7">
        <f t="shared" si="133"/>
        <v>23550</v>
      </c>
      <c r="N1695" s="2" t="s">
        <v>29</v>
      </c>
      <c r="O1695" t="s">
        <v>23</v>
      </c>
      <c r="P1695" s="2" t="s">
        <v>2369</v>
      </c>
      <c r="Q1695" s="2">
        <v>5</v>
      </c>
      <c r="R1695" s="2" t="s">
        <v>35</v>
      </c>
      <c r="S1695" t="str">
        <f t="shared" si="134"/>
        <v>Tue</v>
      </c>
      <c r="T1695" t="str">
        <f>VLOOKUP(A1695,Status!$A$2:$B$1867,2,FALSE)</f>
        <v>Completed</v>
      </c>
    </row>
    <row r="1696" spans="1:20" x14ac:dyDescent="0.3">
      <c r="A1696" s="2" t="s">
        <v>2052</v>
      </c>
      <c r="B1696" s="3">
        <v>45986.651354166657</v>
      </c>
      <c r="C1696" s="2" t="s">
        <v>1164</v>
      </c>
      <c r="D1696" s="2" t="s">
        <v>161</v>
      </c>
      <c r="E1696" s="2" t="s">
        <v>33</v>
      </c>
      <c r="F1696" s="4">
        <v>20000</v>
      </c>
      <c r="G1696" s="5">
        <v>2.2000000000000002</v>
      </c>
      <c r="H1696" s="6">
        <v>5</v>
      </c>
      <c r="I1696" s="7">
        <f t="shared" si="130"/>
        <v>44000</v>
      </c>
      <c r="J1696" s="7">
        <f t="shared" si="131"/>
        <v>2200</v>
      </c>
      <c r="K1696" s="7">
        <f t="shared" si="132"/>
        <v>41800</v>
      </c>
      <c r="L1696" s="4">
        <v>46000</v>
      </c>
      <c r="M1696" s="7">
        <f t="shared" si="133"/>
        <v>87800</v>
      </c>
      <c r="N1696" s="2" t="s">
        <v>59</v>
      </c>
      <c r="O1696" t="s">
        <v>23</v>
      </c>
      <c r="P1696" s="2" t="s">
        <v>2371</v>
      </c>
      <c r="Q1696" s="2">
        <v>5</v>
      </c>
      <c r="R1696" s="2" t="s">
        <v>24</v>
      </c>
      <c r="S1696" t="str">
        <f t="shared" si="134"/>
        <v>Tue</v>
      </c>
      <c r="T1696" t="str">
        <f>VLOOKUP(A1696,Status!$A$2:$B$1867,2,FALSE)</f>
        <v>Completed</v>
      </c>
    </row>
    <row r="1697" spans="1:20" x14ac:dyDescent="0.3">
      <c r="A1697" s="2" t="s">
        <v>2053</v>
      </c>
      <c r="B1697" s="3">
        <v>45986.657685185193</v>
      </c>
      <c r="C1697" s="2" t="s">
        <v>594</v>
      </c>
      <c r="D1697" s="2" t="s">
        <v>49</v>
      </c>
      <c r="E1697" s="2" t="s">
        <v>58</v>
      </c>
      <c r="F1697" s="4">
        <v>17500</v>
      </c>
      <c r="G1697" s="5">
        <v>0.7</v>
      </c>
      <c r="H1697" s="6">
        <v>5</v>
      </c>
      <c r="I1697" s="7">
        <f t="shared" si="130"/>
        <v>12250</v>
      </c>
      <c r="J1697" s="7">
        <f t="shared" si="131"/>
        <v>612.5</v>
      </c>
      <c r="K1697" s="7">
        <f t="shared" si="132"/>
        <v>11637.5</v>
      </c>
      <c r="L1697" s="4">
        <v>18000</v>
      </c>
      <c r="M1697" s="7">
        <f t="shared" si="133"/>
        <v>29637.5</v>
      </c>
      <c r="N1697" s="2" t="s">
        <v>29</v>
      </c>
      <c r="O1697" t="s">
        <v>23</v>
      </c>
      <c r="P1697" s="2" t="s">
        <v>2368</v>
      </c>
      <c r="Q1697" s="2">
        <v>5</v>
      </c>
      <c r="R1697" s="2" t="s">
        <v>24</v>
      </c>
      <c r="S1697" t="str">
        <f t="shared" si="134"/>
        <v>Tue</v>
      </c>
      <c r="T1697" t="str">
        <f>VLOOKUP(A1697,Status!$A$2:$B$1867,2,FALSE)</f>
        <v>Completed</v>
      </c>
    </row>
    <row r="1698" spans="1:20" x14ac:dyDescent="0.3">
      <c r="A1698" s="2" t="s">
        <v>2054</v>
      </c>
      <c r="B1698" s="3">
        <v>45986.684444444443</v>
      </c>
      <c r="C1698" s="2" t="s">
        <v>266</v>
      </c>
      <c r="D1698" s="2" t="s">
        <v>88</v>
      </c>
      <c r="E1698" s="2" t="s">
        <v>76</v>
      </c>
      <c r="F1698" s="4">
        <v>45000</v>
      </c>
      <c r="G1698" s="5">
        <v>1.2</v>
      </c>
      <c r="H1698" s="6">
        <v>5</v>
      </c>
      <c r="I1698" s="7">
        <f t="shared" si="130"/>
        <v>54000</v>
      </c>
      <c r="J1698" s="7">
        <f t="shared" si="131"/>
        <v>2700</v>
      </c>
      <c r="K1698" s="7">
        <f t="shared" si="132"/>
        <v>51300</v>
      </c>
      <c r="L1698" s="4">
        <v>49000</v>
      </c>
      <c r="M1698" s="7">
        <f t="shared" si="133"/>
        <v>100300</v>
      </c>
      <c r="N1698" s="2" t="s">
        <v>34</v>
      </c>
      <c r="O1698" t="s">
        <v>23</v>
      </c>
      <c r="P1698" s="2" t="s">
        <v>2366</v>
      </c>
      <c r="Q1698" s="2">
        <v>3</v>
      </c>
      <c r="R1698" s="2" t="s">
        <v>24</v>
      </c>
      <c r="S1698" t="str">
        <f t="shared" si="134"/>
        <v>Tue</v>
      </c>
      <c r="T1698" t="str">
        <f>VLOOKUP(A1698,Status!$A$2:$B$1867,2,FALSE)</f>
        <v>Completed</v>
      </c>
    </row>
    <row r="1699" spans="1:20" x14ac:dyDescent="0.3">
      <c r="A1699" s="2" t="s">
        <v>2055</v>
      </c>
      <c r="B1699" s="3">
        <v>45986.684895833343</v>
      </c>
      <c r="C1699" s="2" t="s">
        <v>61</v>
      </c>
      <c r="D1699" s="2" t="s">
        <v>62</v>
      </c>
      <c r="E1699" s="2" t="s">
        <v>171</v>
      </c>
      <c r="F1699" s="4">
        <v>12000</v>
      </c>
      <c r="G1699" s="5">
        <v>1.1000000000000001</v>
      </c>
      <c r="H1699" s="6">
        <v>5</v>
      </c>
      <c r="I1699" s="7">
        <f t="shared" si="130"/>
        <v>13200.000000000002</v>
      </c>
      <c r="J1699" s="7">
        <f t="shared" si="131"/>
        <v>660.00000000000011</v>
      </c>
      <c r="K1699" s="7">
        <f t="shared" si="132"/>
        <v>12540.000000000002</v>
      </c>
      <c r="L1699" s="4">
        <v>59000</v>
      </c>
      <c r="M1699" s="7">
        <f t="shared" si="133"/>
        <v>71540</v>
      </c>
      <c r="N1699" s="2" t="s">
        <v>59</v>
      </c>
      <c r="O1699" t="s">
        <v>23</v>
      </c>
      <c r="P1699" s="2" t="s">
        <v>2366</v>
      </c>
      <c r="Q1699" s="2">
        <v>2</v>
      </c>
      <c r="R1699" s="2" t="s">
        <v>35</v>
      </c>
      <c r="S1699" t="str">
        <f t="shared" si="134"/>
        <v>Tue</v>
      </c>
      <c r="T1699" t="str">
        <f>VLOOKUP(A1699,Status!$A$2:$B$1867,2,FALSE)</f>
        <v>Completed</v>
      </c>
    </row>
    <row r="1700" spans="1:20" x14ac:dyDescent="0.3">
      <c r="A1700" s="2" t="s">
        <v>2056</v>
      </c>
      <c r="B1700" s="3">
        <v>45986.694641203707</v>
      </c>
      <c r="C1700" s="2" t="s">
        <v>490</v>
      </c>
      <c r="D1700" s="2" t="s">
        <v>124</v>
      </c>
      <c r="E1700" s="2" t="s">
        <v>21</v>
      </c>
      <c r="F1700" s="4">
        <v>10000</v>
      </c>
      <c r="G1700" s="5">
        <v>1.7</v>
      </c>
      <c r="H1700" s="6">
        <v>5</v>
      </c>
      <c r="I1700" s="7">
        <f t="shared" si="130"/>
        <v>17000</v>
      </c>
      <c r="J1700" s="7">
        <f t="shared" si="131"/>
        <v>850</v>
      </c>
      <c r="K1700" s="7">
        <f t="shared" si="132"/>
        <v>16150</v>
      </c>
      <c r="L1700" s="4">
        <v>59000</v>
      </c>
      <c r="M1700" s="7">
        <f t="shared" si="133"/>
        <v>75150</v>
      </c>
      <c r="N1700" s="2" t="s">
        <v>22</v>
      </c>
      <c r="O1700" t="s">
        <v>23</v>
      </c>
      <c r="P1700" s="2" t="s">
        <v>2371</v>
      </c>
      <c r="Q1700" s="2">
        <v>4</v>
      </c>
      <c r="R1700" s="2" t="s">
        <v>24</v>
      </c>
      <c r="S1700" t="str">
        <f t="shared" si="134"/>
        <v>Tue</v>
      </c>
      <c r="T1700" t="str">
        <f>VLOOKUP(A1700,Status!$A$2:$B$1867,2,FALSE)</f>
        <v>Completed</v>
      </c>
    </row>
    <row r="1701" spans="1:20" x14ac:dyDescent="0.3">
      <c r="A1701" s="2" t="s">
        <v>2057</v>
      </c>
      <c r="B1701" s="3">
        <v>45986.697013888886</v>
      </c>
      <c r="C1701" s="2" t="s">
        <v>153</v>
      </c>
      <c r="D1701" s="2" t="s">
        <v>154</v>
      </c>
      <c r="E1701" s="2" t="s">
        <v>171</v>
      </c>
      <c r="F1701" s="4">
        <v>12000</v>
      </c>
      <c r="G1701" s="5">
        <v>0.5</v>
      </c>
      <c r="H1701" s="6">
        <v>5</v>
      </c>
      <c r="I1701" s="7">
        <f t="shared" si="130"/>
        <v>6000</v>
      </c>
      <c r="J1701" s="7">
        <f t="shared" si="131"/>
        <v>300</v>
      </c>
      <c r="K1701" s="7">
        <f t="shared" si="132"/>
        <v>5700</v>
      </c>
      <c r="L1701" s="4">
        <v>50000</v>
      </c>
      <c r="M1701" s="7">
        <f t="shared" si="133"/>
        <v>55700</v>
      </c>
      <c r="N1701" s="2" t="s">
        <v>34</v>
      </c>
      <c r="O1701" t="s">
        <v>23</v>
      </c>
      <c r="P1701" s="2" t="s">
        <v>2367</v>
      </c>
      <c r="Q1701" s="2">
        <v>2</v>
      </c>
      <c r="R1701" s="2" t="s">
        <v>24</v>
      </c>
      <c r="S1701" t="str">
        <f t="shared" si="134"/>
        <v>Tue</v>
      </c>
      <c r="T1701" t="str">
        <f>VLOOKUP(A1701,Status!$A$2:$B$1867,2,FALSE)</f>
        <v>Completed</v>
      </c>
    </row>
    <row r="1702" spans="1:20" x14ac:dyDescent="0.3">
      <c r="A1702" s="2" t="s">
        <v>2058</v>
      </c>
      <c r="B1702" s="3">
        <v>45986.707731481481</v>
      </c>
      <c r="C1702" s="2" t="s">
        <v>763</v>
      </c>
      <c r="D1702" s="2" t="s">
        <v>106</v>
      </c>
      <c r="E1702" s="2" t="s">
        <v>33</v>
      </c>
      <c r="F1702" s="4">
        <v>20000</v>
      </c>
      <c r="G1702" s="5">
        <v>2.2000000000000002</v>
      </c>
      <c r="H1702" s="6">
        <v>5</v>
      </c>
      <c r="I1702" s="7">
        <f t="shared" si="130"/>
        <v>44000</v>
      </c>
      <c r="J1702" s="7">
        <f t="shared" si="131"/>
        <v>2200</v>
      </c>
      <c r="K1702" s="7">
        <f t="shared" si="132"/>
        <v>41800</v>
      </c>
      <c r="L1702" s="4">
        <v>18000</v>
      </c>
      <c r="M1702" s="7">
        <f t="shared" si="133"/>
        <v>59800</v>
      </c>
      <c r="N1702" s="2" t="s">
        <v>34</v>
      </c>
      <c r="O1702" t="s">
        <v>23</v>
      </c>
      <c r="P1702" s="2" t="s">
        <v>2368</v>
      </c>
      <c r="Q1702" s="2">
        <v>2</v>
      </c>
      <c r="R1702" s="2" t="s">
        <v>24</v>
      </c>
      <c r="S1702" t="str">
        <f t="shared" si="134"/>
        <v>Tue</v>
      </c>
      <c r="T1702" t="str">
        <f>VLOOKUP(A1702,Status!$A$2:$B$1867,2,FALSE)</f>
        <v>Completed</v>
      </c>
    </row>
    <row r="1703" spans="1:20" x14ac:dyDescent="0.3">
      <c r="A1703" s="2" t="s">
        <v>2059</v>
      </c>
      <c r="B1703" s="3">
        <v>45986.782210648147</v>
      </c>
      <c r="C1703" s="2" t="s">
        <v>314</v>
      </c>
      <c r="D1703" s="2" t="s">
        <v>95</v>
      </c>
      <c r="E1703" s="2" t="s">
        <v>42</v>
      </c>
      <c r="F1703" s="4">
        <v>40000</v>
      </c>
      <c r="G1703" s="5">
        <v>0.9</v>
      </c>
      <c r="H1703" s="6">
        <v>5</v>
      </c>
      <c r="I1703" s="7">
        <f t="shared" si="130"/>
        <v>36000</v>
      </c>
      <c r="J1703" s="7">
        <f t="shared" si="131"/>
        <v>1800</v>
      </c>
      <c r="K1703" s="7">
        <f t="shared" si="132"/>
        <v>34200</v>
      </c>
      <c r="L1703" s="4">
        <v>85000</v>
      </c>
      <c r="M1703" s="7">
        <f t="shared" si="133"/>
        <v>119200</v>
      </c>
      <c r="N1703" s="2" t="s">
        <v>22</v>
      </c>
      <c r="O1703" t="s">
        <v>23</v>
      </c>
      <c r="P1703" s="2" t="s">
        <v>2369</v>
      </c>
      <c r="Q1703" s="2">
        <v>3</v>
      </c>
      <c r="R1703" s="2" t="s">
        <v>24</v>
      </c>
      <c r="S1703" t="str">
        <f t="shared" si="134"/>
        <v>Tue</v>
      </c>
      <c r="T1703" t="str">
        <f>VLOOKUP(A1703,Status!$A$2:$B$1867,2,FALSE)</f>
        <v>Completed</v>
      </c>
    </row>
    <row r="1704" spans="1:20" x14ac:dyDescent="0.3">
      <c r="A1704" s="2" t="s">
        <v>2060</v>
      </c>
      <c r="B1704" s="3">
        <v>45986.786666666667</v>
      </c>
      <c r="C1704" s="2" t="s">
        <v>640</v>
      </c>
      <c r="D1704" s="2" t="s">
        <v>168</v>
      </c>
      <c r="E1704" s="2" t="s">
        <v>171</v>
      </c>
      <c r="F1704" s="4">
        <v>12000</v>
      </c>
      <c r="G1704" s="5">
        <v>0.8</v>
      </c>
      <c r="H1704" s="6">
        <v>5</v>
      </c>
      <c r="I1704" s="7">
        <f t="shared" si="130"/>
        <v>9600</v>
      </c>
      <c r="J1704" s="7">
        <f t="shared" si="131"/>
        <v>480</v>
      </c>
      <c r="K1704" s="7">
        <f t="shared" si="132"/>
        <v>9120</v>
      </c>
      <c r="L1704" s="4">
        <v>56000</v>
      </c>
      <c r="M1704" s="7">
        <f t="shared" si="133"/>
        <v>65120</v>
      </c>
      <c r="N1704" s="2" t="s">
        <v>29</v>
      </c>
      <c r="O1704" t="s">
        <v>23</v>
      </c>
      <c r="P1704" s="2" t="s">
        <v>2371</v>
      </c>
      <c r="Q1704" s="2">
        <v>4</v>
      </c>
      <c r="R1704" s="2" t="s">
        <v>24</v>
      </c>
      <c r="S1704" t="str">
        <f t="shared" si="134"/>
        <v>Tue</v>
      </c>
      <c r="T1704" t="str">
        <f>VLOOKUP(A1704,Status!$A$2:$B$1867,2,FALSE)</f>
        <v>Completed</v>
      </c>
    </row>
    <row r="1705" spans="1:20" x14ac:dyDescent="0.3">
      <c r="A1705" s="2" t="s">
        <v>2061</v>
      </c>
      <c r="B1705" s="3">
        <v>45986.819282407407</v>
      </c>
      <c r="C1705" s="2" t="s">
        <v>858</v>
      </c>
      <c r="D1705" s="2" t="s">
        <v>20</v>
      </c>
      <c r="E1705" s="2" t="s">
        <v>76</v>
      </c>
      <c r="F1705" s="4">
        <v>45000</v>
      </c>
      <c r="G1705" s="5">
        <v>1.3</v>
      </c>
      <c r="H1705" s="6">
        <v>5</v>
      </c>
      <c r="I1705" s="7">
        <f t="shared" si="130"/>
        <v>58500</v>
      </c>
      <c r="J1705" s="7">
        <f t="shared" si="131"/>
        <v>2925</v>
      </c>
      <c r="K1705" s="7">
        <f t="shared" si="132"/>
        <v>55575</v>
      </c>
      <c r="L1705" s="4">
        <v>15000</v>
      </c>
      <c r="M1705" s="7">
        <f t="shared" si="133"/>
        <v>70575</v>
      </c>
      <c r="N1705" s="2" t="s">
        <v>59</v>
      </c>
      <c r="O1705" t="s">
        <v>23</v>
      </c>
      <c r="P1705" s="2" t="s">
        <v>2371</v>
      </c>
      <c r="Q1705" s="2">
        <v>2</v>
      </c>
      <c r="R1705" s="2" t="s">
        <v>35</v>
      </c>
      <c r="S1705" t="str">
        <f t="shared" si="134"/>
        <v>Tue</v>
      </c>
      <c r="T1705" t="str">
        <f>VLOOKUP(A1705,Status!$A$2:$B$1867,2,FALSE)</f>
        <v>Completed</v>
      </c>
    </row>
    <row r="1706" spans="1:20" x14ac:dyDescent="0.3">
      <c r="A1706" s="2" t="s">
        <v>2061</v>
      </c>
      <c r="B1706" s="3">
        <v>45986.819282407407</v>
      </c>
      <c r="C1706" s="2" t="s">
        <v>858</v>
      </c>
      <c r="D1706" s="2" t="s">
        <v>20</v>
      </c>
      <c r="E1706" s="2" t="s">
        <v>183</v>
      </c>
      <c r="F1706" s="4">
        <v>11000</v>
      </c>
      <c r="G1706" s="5">
        <v>1.5</v>
      </c>
      <c r="H1706" s="6">
        <v>5</v>
      </c>
      <c r="I1706" s="7">
        <f t="shared" si="130"/>
        <v>16500</v>
      </c>
      <c r="J1706" s="7">
        <f t="shared" si="131"/>
        <v>825</v>
      </c>
      <c r="K1706" s="7">
        <f t="shared" si="132"/>
        <v>15675</v>
      </c>
      <c r="L1706" s="4">
        <v>0</v>
      </c>
      <c r="M1706" s="7">
        <f t="shared" si="133"/>
        <v>15675</v>
      </c>
      <c r="N1706" s="2" t="s">
        <v>59</v>
      </c>
      <c r="O1706" t="s">
        <v>23</v>
      </c>
      <c r="P1706" s="2" t="s">
        <v>2371</v>
      </c>
      <c r="Q1706" s="2">
        <v>2</v>
      </c>
      <c r="R1706" s="2" t="s">
        <v>35</v>
      </c>
      <c r="S1706" t="str">
        <f t="shared" si="134"/>
        <v>Tue</v>
      </c>
      <c r="T1706" t="str">
        <f>VLOOKUP(A1706,Status!$A$2:$B$1867,2,FALSE)</f>
        <v>Completed</v>
      </c>
    </row>
    <row r="1707" spans="1:20" x14ac:dyDescent="0.3">
      <c r="A1707" s="2" t="s">
        <v>2062</v>
      </c>
      <c r="B1707" s="3">
        <v>45986.984178240738</v>
      </c>
      <c r="C1707" s="2" t="s">
        <v>2063</v>
      </c>
      <c r="D1707" s="2" t="s">
        <v>85</v>
      </c>
      <c r="E1707" s="2" t="s">
        <v>21</v>
      </c>
      <c r="F1707" s="4">
        <v>10000</v>
      </c>
      <c r="G1707" s="5">
        <v>1.2</v>
      </c>
      <c r="H1707" s="6">
        <v>5</v>
      </c>
      <c r="I1707" s="7">
        <f t="shared" si="130"/>
        <v>12000</v>
      </c>
      <c r="J1707" s="7">
        <f t="shared" si="131"/>
        <v>600</v>
      </c>
      <c r="K1707" s="7">
        <f t="shared" si="132"/>
        <v>11400</v>
      </c>
      <c r="L1707" s="4">
        <v>30000</v>
      </c>
      <c r="M1707" s="7">
        <f t="shared" si="133"/>
        <v>41400</v>
      </c>
      <c r="N1707" s="2" t="s">
        <v>59</v>
      </c>
      <c r="O1707" t="s">
        <v>70</v>
      </c>
      <c r="P1707" s="2" t="s">
        <v>2368</v>
      </c>
      <c r="Q1707" s="2">
        <v>1</v>
      </c>
      <c r="R1707" s="2" t="s">
        <v>35</v>
      </c>
      <c r="S1707" t="str">
        <f t="shared" si="134"/>
        <v>Tue</v>
      </c>
      <c r="T1707" t="str">
        <f>VLOOKUP(A1707,Status!$A$2:$B$1867,2,FALSE)</f>
        <v>Returned</v>
      </c>
    </row>
    <row r="1708" spans="1:20" x14ac:dyDescent="0.3">
      <c r="A1708" s="2" t="s">
        <v>2064</v>
      </c>
      <c r="B1708" s="3">
        <v>45987.036192129628</v>
      </c>
      <c r="C1708" s="2" t="s">
        <v>684</v>
      </c>
      <c r="D1708" s="2" t="s">
        <v>112</v>
      </c>
      <c r="E1708" s="2" t="s">
        <v>103</v>
      </c>
      <c r="F1708" s="4">
        <v>55000</v>
      </c>
      <c r="G1708" s="5">
        <v>0.8</v>
      </c>
      <c r="H1708" s="6">
        <v>0</v>
      </c>
      <c r="I1708" s="7">
        <f t="shared" si="130"/>
        <v>44000</v>
      </c>
      <c r="J1708" s="7">
        <f t="shared" si="131"/>
        <v>0</v>
      </c>
      <c r="K1708" s="7">
        <f t="shared" si="132"/>
        <v>44000</v>
      </c>
      <c r="L1708" s="4">
        <v>0</v>
      </c>
      <c r="M1708" s="7">
        <f t="shared" si="133"/>
        <v>44000</v>
      </c>
      <c r="N1708" s="2" t="s">
        <v>22</v>
      </c>
      <c r="O1708" t="s">
        <v>70</v>
      </c>
      <c r="P1708" s="2" t="s">
        <v>2371</v>
      </c>
      <c r="Q1708" s="2">
        <v>4</v>
      </c>
      <c r="R1708" s="2" t="s">
        <v>24</v>
      </c>
      <c r="S1708" t="str">
        <f t="shared" si="134"/>
        <v>Wed</v>
      </c>
      <c r="T1708" t="str">
        <f>VLOOKUP(A1708,Status!$A$2:$B$1867,2,FALSE)</f>
        <v>Returned</v>
      </c>
    </row>
    <row r="1709" spans="1:20" x14ac:dyDescent="0.3">
      <c r="A1709" s="2" t="s">
        <v>2065</v>
      </c>
      <c r="B1709" s="3">
        <v>45987.051180555558</v>
      </c>
      <c r="C1709" s="2" t="s">
        <v>559</v>
      </c>
      <c r="D1709" s="2" t="s">
        <v>426</v>
      </c>
      <c r="E1709" s="2" t="s">
        <v>171</v>
      </c>
      <c r="F1709" s="4">
        <v>12000</v>
      </c>
      <c r="G1709" s="5">
        <v>0.8</v>
      </c>
      <c r="H1709" s="6">
        <v>0</v>
      </c>
      <c r="I1709" s="7">
        <f t="shared" si="130"/>
        <v>9600</v>
      </c>
      <c r="J1709" s="7">
        <f t="shared" si="131"/>
        <v>0</v>
      </c>
      <c r="K1709" s="7">
        <f t="shared" si="132"/>
        <v>9600</v>
      </c>
      <c r="L1709" s="4">
        <v>67000</v>
      </c>
      <c r="M1709" s="7">
        <f t="shared" si="133"/>
        <v>76600</v>
      </c>
      <c r="N1709" s="2" t="s">
        <v>22</v>
      </c>
      <c r="O1709" t="s">
        <v>23</v>
      </c>
      <c r="P1709" s="2" t="s">
        <v>2368</v>
      </c>
      <c r="Q1709" s="2">
        <v>5</v>
      </c>
      <c r="R1709" s="2" t="s">
        <v>24</v>
      </c>
      <c r="S1709" t="str">
        <f t="shared" si="134"/>
        <v>Wed</v>
      </c>
      <c r="T1709" t="str">
        <f>VLOOKUP(A1709,Status!$A$2:$B$1867,2,FALSE)</f>
        <v>Completed</v>
      </c>
    </row>
    <row r="1710" spans="1:20" x14ac:dyDescent="0.3">
      <c r="A1710" s="2" t="s">
        <v>2066</v>
      </c>
      <c r="B1710" s="3">
        <v>45987.068680555552</v>
      </c>
      <c r="C1710" s="2" t="s">
        <v>580</v>
      </c>
      <c r="D1710" s="2" t="s">
        <v>253</v>
      </c>
      <c r="E1710" s="2" t="s">
        <v>36</v>
      </c>
      <c r="F1710" s="4">
        <v>13500</v>
      </c>
      <c r="G1710" s="5">
        <v>2.4</v>
      </c>
      <c r="H1710" s="6">
        <v>0</v>
      </c>
      <c r="I1710" s="7">
        <f t="shared" si="130"/>
        <v>32400</v>
      </c>
      <c r="J1710" s="7">
        <f t="shared" si="131"/>
        <v>0</v>
      </c>
      <c r="K1710" s="7">
        <f t="shared" si="132"/>
        <v>32400</v>
      </c>
      <c r="L1710" s="4">
        <v>18000</v>
      </c>
      <c r="M1710" s="7">
        <f t="shared" si="133"/>
        <v>50400</v>
      </c>
      <c r="N1710" s="2" t="s">
        <v>59</v>
      </c>
      <c r="O1710" t="s">
        <v>23</v>
      </c>
      <c r="P1710" s="2" t="s">
        <v>2366</v>
      </c>
      <c r="Q1710" s="2">
        <v>2</v>
      </c>
      <c r="R1710" s="2" t="s">
        <v>35</v>
      </c>
      <c r="S1710" t="str">
        <f t="shared" si="134"/>
        <v>Wed</v>
      </c>
      <c r="T1710" t="str">
        <f>VLOOKUP(A1710,Status!$A$2:$B$1867,2,FALSE)</f>
        <v>Completed</v>
      </c>
    </row>
    <row r="1711" spans="1:20" x14ac:dyDescent="0.3">
      <c r="A1711" s="2" t="s">
        <v>2067</v>
      </c>
      <c r="B1711" s="3">
        <v>45987.358541666668</v>
      </c>
      <c r="C1711" s="2" t="s">
        <v>1164</v>
      </c>
      <c r="D1711" s="2" t="s">
        <v>161</v>
      </c>
      <c r="E1711" s="2" t="s">
        <v>66</v>
      </c>
      <c r="F1711" s="4">
        <v>46000</v>
      </c>
      <c r="G1711" s="5">
        <v>0.4</v>
      </c>
      <c r="H1711" s="6">
        <v>0</v>
      </c>
      <c r="I1711" s="7">
        <f t="shared" si="130"/>
        <v>18400</v>
      </c>
      <c r="J1711" s="7">
        <f t="shared" si="131"/>
        <v>0</v>
      </c>
      <c r="K1711" s="7">
        <f t="shared" si="132"/>
        <v>18400</v>
      </c>
      <c r="L1711" s="4">
        <v>46000</v>
      </c>
      <c r="M1711" s="7">
        <f t="shared" si="133"/>
        <v>64400</v>
      </c>
      <c r="N1711" s="2" t="s">
        <v>22</v>
      </c>
      <c r="O1711" t="s">
        <v>23</v>
      </c>
      <c r="P1711" s="2" t="s">
        <v>2368</v>
      </c>
      <c r="Q1711" s="2">
        <v>3</v>
      </c>
      <c r="R1711" s="2" t="s">
        <v>24</v>
      </c>
      <c r="S1711" t="str">
        <f t="shared" si="134"/>
        <v>Wed</v>
      </c>
      <c r="T1711" t="str">
        <f>VLOOKUP(A1711,Status!$A$2:$B$1867,2,FALSE)</f>
        <v>Completed</v>
      </c>
    </row>
    <row r="1712" spans="1:20" x14ac:dyDescent="0.3">
      <c r="A1712" s="2" t="s">
        <v>2068</v>
      </c>
      <c r="B1712" s="3">
        <v>45987.406643518523</v>
      </c>
      <c r="C1712" s="2" t="s">
        <v>765</v>
      </c>
      <c r="D1712" s="2" t="s">
        <v>253</v>
      </c>
      <c r="E1712" s="2" t="s">
        <v>81</v>
      </c>
      <c r="F1712" s="4">
        <v>15000</v>
      </c>
      <c r="G1712" s="5">
        <v>2.1</v>
      </c>
      <c r="H1712" s="6">
        <v>0</v>
      </c>
      <c r="I1712" s="7">
        <f t="shared" si="130"/>
        <v>31500</v>
      </c>
      <c r="J1712" s="7">
        <f t="shared" si="131"/>
        <v>0</v>
      </c>
      <c r="K1712" s="7">
        <f t="shared" si="132"/>
        <v>31500</v>
      </c>
      <c r="L1712" s="4">
        <v>18000</v>
      </c>
      <c r="M1712" s="7">
        <f t="shared" si="133"/>
        <v>49500</v>
      </c>
      <c r="N1712" s="2" t="s">
        <v>59</v>
      </c>
      <c r="O1712" t="s">
        <v>23</v>
      </c>
      <c r="P1712" s="2" t="s">
        <v>2368</v>
      </c>
      <c r="Q1712" s="2">
        <v>5</v>
      </c>
      <c r="R1712" s="2" t="s">
        <v>24</v>
      </c>
      <c r="S1712" t="str">
        <f t="shared" si="134"/>
        <v>Wed</v>
      </c>
      <c r="T1712" t="str">
        <f>VLOOKUP(A1712,Status!$A$2:$B$1867,2,FALSE)</f>
        <v>Completed</v>
      </c>
    </row>
    <row r="1713" spans="1:20" x14ac:dyDescent="0.3">
      <c r="A1713" s="2" t="s">
        <v>2069</v>
      </c>
      <c r="B1713" s="3">
        <v>45987.484027777777</v>
      </c>
      <c r="C1713" s="2" t="s">
        <v>264</v>
      </c>
      <c r="D1713" s="2" t="s">
        <v>186</v>
      </c>
      <c r="E1713" s="2" t="s">
        <v>66</v>
      </c>
      <c r="F1713" s="4">
        <v>46000</v>
      </c>
      <c r="G1713" s="5">
        <v>1.2</v>
      </c>
      <c r="H1713" s="6">
        <v>0</v>
      </c>
      <c r="I1713" s="7">
        <f t="shared" si="130"/>
        <v>55200</v>
      </c>
      <c r="J1713" s="7">
        <f t="shared" si="131"/>
        <v>0</v>
      </c>
      <c r="K1713" s="7">
        <f t="shared" si="132"/>
        <v>55200</v>
      </c>
      <c r="L1713" s="4">
        <v>87000</v>
      </c>
      <c r="M1713" s="7">
        <f t="shared" si="133"/>
        <v>142200</v>
      </c>
      <c r="N1713" s="2" t="s">
        <v>34</v>
      </c>
      <c r="O1713" t="s">
        <v>116</v>
      </c>
      <c r="P1713" s="2" t="s">
        <v>2368</v>
      </c>
      <c r="Q1713" s="2">
        <v>2</v>
      </c>
      <c r="R1713" s="2" t="s">
        <v>24</v>
      </c>
      <c r="S1713" t="str">
        <f t="shared" si="134"/>
        <v>Wed</v>
      </c>
      <c r="T1713" t="str">
        <f>VLOOKUP(A1713,Status!$A$2:$B$1867,2,FALSE)</f>
        <v>Cancelled</v>
      </c>
    </row>
    <row r="1714" spans="1:20" x14ac:dyDescent="0.3">
      <c r="A1714" s="2" t="s">
        <v>2070</v>
      </c>
      <c r="B1714" s="3">
        <v>45987.491956018523</v>
      </c>
      <c r="C1714" s="2" t="s">
        <v>2071</v>
      </c>
      <c r="D1714" s="2" t="s">
        <v>253</v>
      </c>
      <c r="E1714" s="2" t="s">
        <v>50</v>
      </c>
      <c r="F1714" s="4">
        <v>26000</v>
      </c>
      <c r="G1714" s="5">
        <v>2.2999999999999998</v>
      </c>
      <c r="H1714" s="6">
        <v>0</v>
      </c>
      <c r="I1714" s="7">
        <f t="shared" si="130"/>
        <v>59799.999999999993</v>
      </c>
      <c r="J1714" s="7">
        <f t="shared" si="131"/>
        <v>0</v>
      </c>
      <c r="K1714" s="7">
        <f t="shared" si="132"/>
        <v>59799.999999999993</v>
      </c>
      <c r="L1714" s="4">
        <v>18000</v>
      </c>
      <c r="M1714" s="7">
        <f t="shared" si="133"/>
        <v>77800</v>
      </c>
      <c r="N1714" s="2" t="s">
        <v>22</v>
      </c>
      <c r="O1714" t="s">
        <v>23</v>
      </c>
      <c r="P1714" s="2" t="s">
        <v>2371</v>
      </c>
      <c r="Q1714" s="2">
        <v>2</v>
      </c>
      <c r="R1714" s="2" t="s">
        <v>24</v>
      </c>
      <c r="S1714" t="str">
        <f t="shared" si="134"/>
        <v>Wed</v>
      </c>
      <c r="T1714" t="str">
        <f>VLOOKUP(A1714,Status!$A$2:$B$1867,2,FALSE)</f>
        <v>Completed</v>
      </c>
    </row>
    <row r="1715" spans="1:20" x14ac:dyDescent="0.3">
      <c r="A1715" s="2" t="s">
        <v>2070</v>
      </c>
      <c r="B1715" s="3">
        <v>45987.491956018523</v>
      </c>
      <c r="C1715" s="2" t="s">
        <v>2071</v>
      </c>
      <c r="D1715" s="2" t="s">
        <v>253</v>
      </c>
      <c r="E1715" s="2" t="s">
        <v>162</v>
      </c>
      <c r="F1715" s="4">
        <v>115000</v>
      </c>
      <c r="G1715" s="5">
        <v>0.9</v>
      </c>
      <c r="H1715" s="6">
        <v>0</v>
      </c>
      <c r="I1715" s="7">
        <f t="shared" si="130"/>
        <v>103500</v>
      </c>
      <c r="J1715" s="7">
        <f t="shared" si="131"/>
        <v>0</v>
      </c>
      <c r="K1715" s="7">
        <f t="shared" si="132"/>
        <v>103500</v>
      </c>
      <c r="L1715" s="4">
        <v>0</v>
      </c>
      <c r="M1715" s="7">
        <f t="shared" si="133"/>
        <v>103500</v>
      </c>
      <c r="N1715" s="2" t="s">
        <v>22</v>
      </c>
      <c r="O1715" t="s">
        <v>23</v>
      </c>
      <c r="P1715" s="2" t="s">
        <v>2371</v>
      </c>
      <c r="Q1715" s="2">
        <v>2</v>
      </c>
      <c r="R1715" s="2" t="s">
        <v>24</v>
      </c>
      <c r="S1715" t="str">
        <f t="shared" si="134"/>
        <v>Wed</v>
      </c>
      <c r="T1715" t="str">
        <f>VLOOKUP(A1715,Status!$A$2:$B$1867,2,FALSE)</f>
        <v>Completed</v>
      </c>
    </row>
    <row r="1716" spans="1:20" x14ac:dyDescent="0.3">
      <c r="A1716" s="2" t="s">
        <v>2072</v>
      </c>
      <c r="B1716" s="3">
        <v>45987.560266203713</v>
      </c>
      <c r="C1716" s="2" t="s">
        <v>387</v>
      </c>
      <c r="D1716" s="2" t="s">
        <v>62</v>
      </c>
      <c r="E1716" s="2" t="s">
        <v>76</v>
      </c>
      <c r="F1716" s="4">
        <v>45000</v>
      </c>
      <c r="G1716" s="5">
        <v>0.7</v>
      </c>
      <c r="H1716" s="6">
        <v>0</v>
      </c>
      <c r="I1716" s="7">
        <f t="shared" si="130"/>
        <v>31499.999999999996</v>
      </c>
      <c r="J1716" s="7">
        <f t="shared" si="131"/>
        <v>0</v>
      </c>
      <c r="K1716" s="7">
        <f t="shared" si="132"/>
        <v>31499.999999999996</v>
      </c>
      <c r="L1716" s="4">
        <v>59000</v>
      </c>
      <c r="M1716" s="7">
        <f t="shared" si="133"/>
        <v>90500</v>
      </c>
      <c r="N1716" s="2" t="s">
        <v>59</v>
      </c>
      <c r="O1716" t="s">
        <v>23</v>
      </c>
      <c r="P1716" s="2" t="s">
        <v>2371</v>
      </c>
      <c r="Q1716" s="2">
        <v>3</v>
      </c>
      <c r="R1716" s="2" t="s">
        <v>35</v>
      </c>
      <c r="S1716" t="str">
        <f t="shared" si="134"/>
        <v>Wed</v>
      </c>
      <c r="T1716" t="str">
        <f>VLOOKUP(A1716,Status!$A$2:$B$1867,2,FALSE)</f>
        <v>Completed</v>
      </c>
    </row>
    <row r="1717" spans="1:20" x14ac:dyDescent="0.3">
      <c r="A1717" s="2" t="s">
        <v>2073</v>
      </c>
      <c r="B1717" s="3">
        <v>45987.657870370371</v>
      </c>
      <c r="C1717" s="2" t="s">
        <v>818</v>
      </c>
      <c r="D1717" s="2" t="s">
        <v>20</v>
      </c>
      <c r="E1717" s="2" t="s">
        <v>36</v>
      </c>
      <c r="F1717" s="4">
        <v>13500</v>
      </c>
      <c r="G1717" s="5">
        <v>1.6</v>
      </c>
      <c r="H1717" s="6">
        <v>0</v>
      </c>
      <c r="I1717" s="7">
        <f t="shared" si="130"/>
        <v>21600</v>
      </c>
      <c r="J1717" s="7">
        <f t="shared" si="131"/>
        <v>0</v>
      </c>
      <c r="K1717" s="7">
        <f t="shared" si="132"/>
        <v>21600</v>
      </c>
      <c r="L1717" s="4">
        <v>15000</v>
      </c>
      <c r="M1717" s="7">
        <f t="shared" si="133"/>
        <v>36600</v>
      </c>
      <c r="N1717" s="2" t="s">
        <v>59</v>
      </c>
      <c r="O1717" t="s">
        <v>23</v>
      </c>
      <c r="P1717" s="2" t="s">
        <v>2371</v>
      </c>
      <c r="Q1717" s="2">
        <v>3</v>
      </c>
      <c r="R1717" s="2" t="s">
        <v>24</v>
      </c>
      <c r="S1717" t="str">
        <f t="shared" si="134"/>
        <v>Wed</v>
      </c>
      <c r="T1717" t="str">
        <f>VLOOKUP(A1717,Status!$A$2:$B$1867,2,FALSE)</f>
        <v>Completed</v>
      </c>
    </row>
    <row r="1718" spans="1:20" x14ac:dyDescent="0.3">
      <c r="A1718" s="2" t="s">
        <v>2074</v>
      </c>
      <c r="B1718" s="3">
        <v>45987.678668981483</v>
      </c>
      <c r="C1718" s="2" t="s">
        <v>260</v>
      </c>
      <c r="D1718" s="2" t="s">
        <v>165</v>
      </c>
      <c r="E1718" s="2" t="s">
        <v>96</v>
      </c>
      <c r="F1718" s="4">
        <v>9500</v>
      </c>
      <c r="G1718" s="5">
        <v>1.1000000000000001</v>
      </c>
      <c r="H1718" s="6">
        <v>0</v>
      </c>
      <c r="I1718" s="7">
        <f t="shared" si="130"/>
        <v>10450</v>
      </c>
      <c r="J1718" s="7">
        <f t="shared" si="131"/>
        <v>0</v>
      </c>
      <c r="K1718" s="7">
        <f t="shared" si="132"/>
        <v>10450</v>
      </c>
      <c r="L1718" s="4">
        <v>49000</v>
      </c>
      <c r="M1718" s="7">
        <f t="shared" si="133"/>
        <v>59450</v>
      </c>
      <c r="N1718" s="2" t="s">
        <v>29</v>
      </c>
      <c r="O1718" t="s">
        <v>23</v>
      </c>
      <c r="P1718" s="2" t="s">
        <v>2368</v>
      </c>
      <c r="Q1718" s="2">
        <v>1</v>
      </c>
      <c r="R1718" s="2" t="s">
        <v>35</v>
      </c>
      <c r="S1718" t="str">
        <f t="shared" si="134"/>
        <v>Wed</v>
      </c>
      <c r="T1718" t="str">
        <f>VLOOKUP(A1718,Status!$A$2:$B$1867,2,FALSE)</f>
        <v>Completed</v>
      </c>
    </row>
    <row r="1719" spans="1:20" x14ac:dyDescent="0.3">
      <c r="A1719" s="2" t="s">
        <v>2075</v>
      </c>
      <c r="B1719" s="3">
        <v>45987.728182870371</v>
      </c>
      <c r="C1719" s="2" t="s">
        <v>1113</v>
      </c>
      <c r="D1719" s="2" t="s">
        <v>32</v>
      </c>
      <c r="E1719" s="2" t="s">
        <v>81</v>
      </c>
      <c r="F1719" s="4">
        <v>15000</v>
      </c>
      <c r="G1719" s="5">
        <v>2.8</v>
      </c>
      <c r="H1719" s="6">
        <v>0</v>
      </c>
      <c r="I1719" s="7">
        <f t="shared" si="130"/>
        <v>42000</v>
      </c>
      <c r="J1719" s="7">
        <f t="shared" si="131"/>
        <v>0</v>
      </c>
      <c r="K1719" s="7">
        <f t="shared" si="132"/>
        <v>42000</v>
      </c>
      <c r="L1719" s="4">
        <v>76000</v>
      </c>
      <c r="M1719" s="7">
        <f t="shared" si="133"/>
        <v>118000</v>
      </c>
      <c r="N1719" s="2" t="s">
        <v>22</v>
      </c>
      <c r="O1719" t="s">
        <v>23</v>
      </c>
      <c r="P1719" s="2" t="s">
        <v>2368</v>
      </c>
      <c r="Q1719" s="2">
        <v>4</v>
      </c>
      <c r="R1719" s="2" t="s">
        <v>24</v>
      </c>
      <c r="S1719" t="str">
        <f t="shared" si="134"/>
        <v>Wed</v>
      </c>
      <c r="T1719" t="str">
        <f>VLOOKUP(A1719,Status!$A$2:$B$1867,2,FALSE)</f>
        <v>Completed</v>
      </c>
    </row>
    <row r="1720" spans="1:20" x14ac:dyDescent="0.3">
      <c r="A1720" s="2" t="s">
        <v>2076</v>
      </c>
      <c r="B1720" s="3">
        <v>45987.864270833343</v>
      </c>
      <c r="C1720" s="2" t="s">
        <v>506</v>
      </c>
      <c r="D1720" s="2" t="s">
        <v>174</v>
      </c>
      <c r="E1720" s="2" t="s">
        <v>21</v>
      </c>
      <c r="F1720" s="4">
        <v>10000</v>
      </c>
      <c r="G1720" s="5">
        <v>1.4</v>
      </c>
      <c r="H1720" s="6">
        <v>0</v>
      </c>
      <c r="I1720" s="7">
        <f t="shared" si="130"/>
        <v>14000</v>
      </c>
      <c r="J1720" s="7">
        <f t="shared" si="131"/>
        <v>0</v>
      </c>
      <c r="K1720" s="7">
        <f t="shared" si="132"/>
        <v>14000</v>
      </c>
      <c r="L1720" s="4">
        <v>48000</v>
      </c>
      <c r="M1720" s="7">
        <f t="shared" si="133"/>
        <v>62000</v>
      </c>
      <c r="N1720" s="2" t="s">
        <v>34</v>
      </c>
      <c r="O1720" t="s">
        <v>23</v>
      </c>
      <c r="P1720" s="2" t="s">
        <v>2368</v>
      </c>
      <c r="Q1720" s="2">
        <v>5</v>
      </c>
      <c r="R1720" s="2" t="s">
        <v>24</v>
      </c>
      <c r="S1720" t="str">
        <f t="shared" si="134"/>
        <v>Wed</v>
      </c>
      <c r="T1720" t="str">
        <f>VLOOKUP(A1720,Status!$A$2:$B$1867,2,FALSE)</f>
        <v>Completed</v>
      </c>
    </row>
    <row r="1721" spans="1:20" x14ac:dyDescent="0.3">
      <c r="A1721" s="2" t="s">
        <v>2077</v>
      </c>
      <c r="B1721" s="3">
        <v>45987.912546296298</v>
      </c>
      <c r="C1721" s="2" t="s">
        <v>442</v>
      </c>
      <c r="D1721" s="2" t="s">
        <v>109</v>
      </c>
      <c r="E1721" s="2" t="s">
        <v>58</v>
      </c>
      <c r="F1721" s="4">
        <v>17500</v>
      </c>
      <c r="G1721" s="5">
        <v>2.2999999999999998</v>
      </c>
      <c r="H1721" s="6">
        <v>0</v>
      </c>
      <c r="I1721" s="7">
        <f t="shared" si="130"/>
        <v>40250</v>
      </c>
      <c r="J1721" s="7">
        <f t="shared" si="131"/>
        <v>0</v>
      </c>
      <c r="K1721" s="7">
        <f t="shared" si="132"/>
        <v>40250</v>
      </c>
      <c r="L1721" s="4">
        <v>72000</v>
      </c>
      <c r="M1721" s="7">
        <f t="shared" si="133"/>
        <v>112250</v>
      </c>
      <c r="N1721" s="2" t="s">
        <v>22</v>
      </c>
      <c r="O1721" t="s">
        <v>23</v>
      </c>
      <c r="P1721" s="2" t="s">
        <v>2369</v>
      </c>
      <c r="Q1721" s="2">
        <v>3</v>
      </c>
      <c r="R1721" s="2" t="s">
        <v>24</v>
      </c>
      <c r="S1721" t="str">
        <f t="shared" si="134"/>
        <v>Wed</v>
      </c>
      <c r="T1721" t="str">
        <f>VLOOKUP(A1721,Status!$A$2:$B$1867,2,FALSE)</f>
        <v>Completed</v>
      </c>
    </row>
    <row r="1722" spans="1:20" x14ac:dyDescent="0.3">
      <c r="A1722" s="2" t="s">
        <v>2078</v>
      </c>
      <c r="B1722" s="3">
        <v>45988.36273148148</v>
      </c>
      <c r="C1722" s="2" t="s">
        <v>785</v>
      </c>
      <c r="D1722" s="2" t="s">
        <v>57</v>
      </c>
      <c r="E1722" s="2" t="s">
        <v>100</v>
      </c>
      <c r="F1722" s="4">
        <v>10000</v>
      </c>
      <c r="G1722" s="5">
        <v>0.5</v>
      </c>
      <c r="H1722" s="6">
        <v>0</v>
      </c>
      <c r="I1722" s="7">
        <f t="shared" si="130"/>
        <v>5000</v>
      </c>
      <c r="J1722" s="7">
        <f t="shared" si="131"/>
        <v>0</v>
      </c>
      <c r="K1722" s="7">
        <f t="shared" si="132"/>
        <v>5000</v>
      </c>
      <c r="L1722" s="4">
        <v>26000</v>
      </c>
      <c r="M1722" s="7">
        <f t="shared" si="133"/>
        <v>31000</v>
      </c>
      <c r="N1722" s="2" t="s">
        <v>59</v>
      </c>
      <c r="O1722" t="s">
        <v>23</v>
      </c>
      <c r="P1722" s="2" t="s">
        <v>2366</v>
      </c>
      <c r="Q1722" s="2">
        <v>2</v>
      </c>
      <c r="R1722" s="2" t="s">
        <v>35</v>
      </c>
      <c r="S1722" t="str">
        <f t="shared" si="134"/>
        <v>Thu</v>
      </c>
      <c r="T1722" t="str">
        <f>VLOOKUP(A1722,Status!$A$2:$B$1867,2,FALSE)</f>
        <v>Completed</v>
      </c>
    </row>
    <row r="1723" spans="1:20" x14ac:dyDescent="0.3">
      <c r="A1723" s="2" t="s">
        <v>2079</v>
      </c>
      <c r="B1723" s="3">
        <v>45988.406180555547</v>
      </c>
      <c r="C1723" s="2" t="s">
        <v>133</v>
      </c>
      <c r="D1723" s="2" t="s">
        <v>134</v>
      </c>
      <c r="E1723" s="2" t="s">
        <v>54</v>
      </c>
      <c r="F1723" s="4">
        <v>14000</v>
      </c>
      <c r="G1723" s="5">
        <v>0.9</v>
      </c>
      <c r="H1723" s="6">
        <v>0</v>
      </c>
      <c r="I1723" s="7">
        <f t="shared" si="130"/>
        <v>12600</v>
      </c>
      <c r="J1723" s="7">
        <f t="shared" si="131"/>
        <v>0</v>
      </c>
      <c r="K1723" s="7">
        <f t="shared" si="132"/>
        <v>12600</v>
      </c>
      <c r="L1723" s="4">
        <v>50000</v>
      </c>
      <c r="M1723" s="7">
        <f t="shared" si="133"/>
        <v>62600</v>
      </c>
      <c r="N1723" s="2" t="s">
        <v>22</v>
      </c>
      <c r="O1723" t="s">
        <v>23</v>
      </c>
      <c r="P1723" s="2" t="s">
        <v>2371</v>
      </c>
      <c r="Q1723" s="2">
        <v>2</v>
      </c>
      <c r="R1723" s="2" t="s">
        <v>24</v>
      </c>
      <c r="S1723" t="str">
        <f t="shared" si="134"/>
        <v>Thu</v>
      </c>
      <c r="T1723" t="str">
        <f>VLOOKUP(A1723,Status!$A$2:$B$1867,2,FALSE)</f>
        <v>Completed</v>
      </c>
    </row>
    <row r="1724" spans="1:20" x14ac:dyDescent="0.3">
      <c r="A1724" s="2" t="s">
        <v>2080</v>
      </c>
      <c r="B1724" s="3">
        <v>45988.430358796293</v>
      </c>
      <c r="C1724" s="2" t="s">
        <v>742</v>
      </c>
      <c r="D1724" s="2" t="s">
        <v>75</v>
      </c>
      <c r="E1724" s="2" t="s">
        <v>66</v>
      </c>
      <c r="F1724" s="4">
        <v>46000</v>
      </c>
      <c r="G1724" s="5">
        <v>0.7</v>
      </c>
      <c r="H1724" s="6">
        <v>0</v>
      </c>
      <c r="I1724" s="7">
        <f t="shared" si="130"/>
        <v>32199.999999999996</v>
      </c>
      <c r="J1724" s="7">
        <f t="shared" si="131"/>
        <v>0</v>
      </c>
      <c r="K1724" s="7">
        <f t="shared" si="132"/>
        <v>32199.999999999996</v>
      </c>
      <c r="L1724" s="4">
        <v>74000</v>
      </c>
      <c r="M1724" s="7">
        <f t="shared" si="133"/>
        <v>106200</v>
      </c>
      <c r="N1724" s="2" t="s">
        <v>59</v>
      </c>
      <c r="O1724" t="s">
        <v>23</v>
      </c>
      <c r="P1724" s="2" t="s">
        <v>2369</v>
      </c>
      <c r="Q1724" s="2">
        <v>1</v>
      </c>
      <c r="R1724" s="2" t="s">
        <v>24</v>
      </c>
      <c r="S1724" t="str">
        <f t="shared" si="134"/>
        <v>Thu</v>
      </c>
      <c r="T1724" t="str">
        <f>VLOOKUP(A1724,Status!$A$2:$B$1867,2,FALSE)</f>
        <v>Completed</v>
      </c>
    </row>
    <row r="1725" spans="1:20" x14ac:dyDescent="0.3">
      <c r="A1725" s="2" t="s">
        <v>2080</v>
      </c>
      <c r="B1725" s="3">
        <v>45988.430358796293</v>
      </c>
      <c r="C1725" s="2" t="s">
        <v>742</v>
      </c>
      <c r="D1725" s="2" t="s">
        <v>75</v>
      </c>
      <c r="E1725" s="2" t="s">
        <v>58</v>
      </c>
      <c r="F1725" s="4">
        <v>17500</v>
      </c>
      <c r="G1725" s="5">
        <v>2.9</v>
      </c>
      <c r="H1725" s="6">
        <v>0</v>
      </c>
      <c r="I1725" s="7">
        <f t="shared" si="130"/>
        <v>50750</v>
      </c>
      <c r="J1725" s="7">
        <f t="shared" si="131"/>
        <v>0</v>
      </c>
      <c r="K1725" s="7">
        <f t="shared" si="132"/>
        <v>50750</v>
      </c>
      <c r="L1725" s="4">
        <v>0</v>
      </c>
      <c r="M1725" s="7">
        <f t="shared" si="133"/>
        <v>50750</v>
      </c>
      <c r="N1725" s="2" t="s">
        <v>59</v>
      </c>
      <c r="O1725" t="s">
        <v>23</v>
      </c>
      <c r="P1725" s="2" t="s">
        <v>2369</v>
      </c>
      <c r="Q1725" s="2">
        <v>1</v>
      </c>
      <c r="R1725" s="2" t="s">
        <v>24</v>
      </c>
      <c r="S1725" t="str">
        <f t="shared" si="134"/>
        <v>Thu</v>
      </c>
      <c r="T1725" t="str">
        <f>VLOOKUP(A1725,Status!$A$2:$B$1867,2,FALSE)</f>
        <v>Completed</v>
      </c>
    </row>
    <row r="1726" spans="1:20" x14ac:dyDescent="0.3">
      <c r="A1726" s="2" t="s">
        <v>2081</v>
      </c>
      <c r="B1726" s="3">
        <v>45988.438113425917</v>
      </c>
      <c r="C1726" s="2" t="s">
        <v>2063</v>
      </c>
      <c r="D1726" s="2" t="s">
        <v>85</v>
      </c>
      <c r="E1726" s="2" t="s">
        <v>36</v>
      </c>
      <c r="F1726" s="4">
        <v>13500</v>
      </c>
      <c r="G1726" s="5">
        <v>2.2000000000000002</v>
      </c>
      <c r="H1726" s="6">
        <v>0</v>
      </c>
      <c r="I1726" s="7">
        <f t="shared" si="130"/>
        <v>29700.000000000004</v>
      </c>
      <c r="J1726" s="7">
        <f t="shared" si="131"/>
        <v>0</v>
      </c>
      <c r="K1726" s="7">
        <f t="shared" si="132"/>
        <v>29700.000000000004</v>
      </c>
      <c r="L1726" s="4">
        <v>30000</v>
      </c>
      <c r="M1726" s="7">
        <f t="shared" si="133"/>
        <v>59700</v>
      </c>
      <c r="N1726" s="2" t="s">
        <v>34</v>
      </c>
      <c r="O1726" t="s">
        <v>23</v>
      </c>
      <c r="P1726" s="2" t="s">
        <v>2367</v>
      </c>
      <c r="Q1726" s="2">
        <v>4</v>
      </c>
      <c r="R1726" s="2" t="s">
        <v>35</v>
      </c>
      <c r="S1726" t="str">
        <f t="shared" si="134"/>
        <v>Thu</v>
      </c>
      <c r="T1726" t="str">
        <f>VLOOKUP(A1726,Status!$A$2:$B$1867,2,FALSE)</f>
        <v>Completed</v>
      </c>
    </row>
    <row r="1727" spans="1:20" x14ac:dyDescent="0.3">
      <c r="A1727" s="2" t="s">
        <v>2082</v>
      </c>
      <c r="B1727" s="3">
        <v>45988.453784722216</v>
      </c>
      <c r="C1727" s="2" t="s">
        <v>803</v>
      </c>
      <c r="D1727" s="2" t="s">
        <v>32</v>
      </c>
      <c r="E1727" s="2" t="s">
        <v>36</v>
      </c>
      <c r="F1727" s="4">
        <v>13500</v>
      </c>
      <c r="G1727" s="5">
        <v>1.9</v>
      </c>
      <c r="H1727" s="6">
        <v>0</v>
      </c>
      <c r="I1727" s="7">
        <f t="shared" si="130"/>
        <v>25650</v>
      </c>
      <c r="J1727" s="7">
        <f t="shared" si="131"/>
        <v>0</v>
      </c>
      <c r="K1727" s="7">
        <f t="shared" si="132"/>
        <v>25650</v>
      </c>
      <c r="L1727" s="4">
        <v>76000</v>
      </c>
      <c r="M1727" s="7">
        <f t="shared" si="133"/>
        <v>101650</v>
      </c>
      <c r="N1727" s="2" t="s">
        <v>34</v>
      </c>
      <c r="O1727" t="s">
        <v>70</v>
      </c>
      <c r="P1727" s="2" t="s">
        <v>2367</v>
      </c>
      <c r="Q1727" s="2">
        <v>1</v>
      </c>
      <c r="R1727" s="2" t="s">
        <v>24</v>
      </c>
      <c r="S1727" t="str">
        <f t="shared" si="134"/>
        <v>Thu</v>
      </c>
      <c r="T1727" t="str">
        <f>VLOOKUP(A1727,Status!$A$2:$B$1867,2,FALSE)</f>
        <v>Returned</v>
      </c>
    </row>
    <row r="1728" spans="1:20" x14ac:dyDescent="0.3">
      <c r="A1728" s="2" t="s">
        <v>2083</v>
      </c>
      <c r="B1728" s="3">
        <v>45988.466631944437</v>
      </c>
      <c r="C1728" s="2" t="s">
        <v>1415</v>
      </c>
      <c r="D1728" s="2" t="s">
        <v>287</v>
      </c>
      <c r="E1728" s="2" t="s">
        <v>144</v>
      </c>
      <c r="F1728" s="4">
        <v>10000</v>
      </c>
      <c r="G1728" s="5">
        <v>0.7</v>
      </c>
      <c r="H1728" s="6">
        <v>0</v>
      </c>
      <c r="I1728" s="7">
        <f t="shared" si="130"/>
        <v>7000</v>
      </c>
      <c r="J1728" s="7">
        <f t="shared" si="131"/>
        <v>0</v>
      </c>
      <c r="K1728" s="7">
        <f t="shared" si="132"/>
        <v>7000</v>
      </c>
      <c r="L1728" s="4">
        <v>79000</v>
      </c>
      <c r="M1728" s="7">
        <f t="shared" si="133"/>
        <v>86000</v>
      </c>
      <c r="N1728" s="2" t="s">
        <v>34</v>
      </c>
      <c r="O1728" t="s">
        <v>23</v>
      </c>
      <c r="P1728" s="2" t="s">
        <v>2369</v>
      </c>
      <c r="Q1728" s="2">
        <v>2</v>
      </c>
      <c r="R1728" s="2" t="s">
        <v>24</v>
      </c>
      <c r="S1728" t="str">
        <f t="shared" si="134"/>
        <v>Thu</v>
      </c>
      <c r="T1728" t="str">
        <f>VLOOKUP(A1728,Status!$A$2:$B$1867,2,FALSE)</f>
        <v>Completed</v>
      </c>
    </row>
    <row r="1729" spans="1:20" x14ac:dyDescent="0.3">
      <c r="A1729" s="2" t="s">
        <v>2084</v>
      </c>
      <c r="B1729" s="3">
        <v>45988.533252314817</v>
      </c>
      <c r="C1729" s="2" t="s">
        <v>203</v>
      </c>
      <c r="D1729" s="2" t="s">
        <v>45</v>
      </c>
      <c r="E1729" s="2" t="s">
        <v>46</v>
      </c>
      <c r="F1729" s="4">
        <v>10500</v>
      </c>
      <c r="G1729" s="5">
        <v>3.2</v>
      </c>
      <c r="H1729" s="6">
        <v>0</v>
      </c>
      <c r="I1729" s="7">
        <f t="shared" si="130"/>
        <v>33600</v>
      </c>
      <c r="J1729" s="7">
        <f t="shared" si="131"/>
        <v>0</v>
      </c>
      <c r="K1729" s="7">
        <f t="shared" si="132"/>
        <v>33600</v>
      </c>
      <c r="L1729" s="4">
        <v>43000</v>
      </c>
      <c r="M1729" s="7">
        <f t="shared" si="133"/>
        <v>76600</v>
      </c>
      <c r="N1729" s="2" t="s">
        <v>29</v>
      </c>
      <c r="O1729" t="s">
        <v>116</v>
      </c>
      <c r="P1729" s="2" t="s">
        <v>2366</v>
      </c>
      <c r="Q1729" s="2">
        <v>4</v>
      </c>
      <c r="R1729" s="2" t="s">
        <v>24</v>
      </c>
      <c r="S1729" t="str">
        <f t="shared" si="134"/>
        <v>Thu</v>
      </c>
      <c r="T1729" t="str">
        <f>VLOOKUP(A1729,Status!$A$2:$B$1867,2,FALSE)</f>
        <v>Cancelled</v>
      </c>
    </row>
    <row r="1730" spans="1:20" x14ac:dyDescent="0.3">
      <c r="A1730" s="2" t="s">
        <v>2085</v>
      </c>
      <c r="B1730" s="3">
        <v>45988.580555555563</v>
      </c>
      <c r="C1730" s="2" t="s">
        <v>981</v>
      </c>
      <c r="D1730" s="2" t="s">
        <v>165</v>
      </c>
      <c r="E1730" s="2" t="s">
        <v>54</v>
      </c>
      <c r="F1730" s="4">
        <v>14000</v>
      </c>
      <c r="G1730" s="5">
        <v>0.9</v>
      </c>
      <c r="H1730" s="6">
        <v>0</v>
      </c>
      <c r="I1730" s="7">
        <f t="shared" si="130"/>
        <v>12600</v>
      </c>
      <c r="J1730" s="7">
        <f t="shared" si="131"/>
        <v>0</v>
      </c>
      <c r="K1730" s="7">
        <f t="shared" si="132"/>
        <v>12600</v>
      </c>
      <c r="L1730" s="4">
        <v>49000</v>
      </c>
      <c r="M1730" s="7">
        <f t="shared" si="133"/>
        <v>61600</v>
      </c>
      <c r="N1730" s="2" t="s">
        <v>59</v>
      </c>
      <c r="O1730" t="s">
        <v>23</v>
      </c>
      <c r="P1730" s="2" t="s">
        <v>2369</v>
      </c>
      <c r="Q1730" s="2">
        <v>2</v>
      </c>
      <c r="R1730" s="2" t="s">
        <v>24</v>
      </c>
      <c r="S1730" t="str">
        <f t="shared" si="134"/>
        <v>Thu</v>
      </c>
      <c r="T1730" t="str">
        <f>VLOOKUP(A1730,Status!$A$2:$B$1867,2,FALSE)</f>
        <v>Completed</v>
      </c>
    </row>
    <row r="1731" spans="1:20" x14ac:dyDescent="0.3">
      <c r="A1731" s="2" t="s">
        <v>2086</v>
      </c>
      <c r="B1731" s="3">
        <v>45988.618622685193</v>
      </c>
      <c r="C1731" s="2" t="s">
        <v>317</v>
      </c>
      <c r="D1731" s="2" t="s">
        <v>253</v>
      </c>
      <c r="E1731" s="2" t="s">
        <v>183</v>
      </c>
      <c r="F1731" s="4">
        <v>11000</v>
      </c>
      <c r="G1731" s="5">
        <v>1.3</v>
      </c>
      <c r="H1731" s="6">
        <v>0</v>
      </c>
      <c r="I1731" s="7">
        <f t="shared" si="130"/>
        <v>14300</v>
      </c>
      <c r="J1731" s="7">
        <f t="shared" si="131"/>
        <v>0</v>
      </c>
      <c r="K1731" s="7">
        <f t="shared" si="132"/>
        <v>14300</v>
      </c>
      <c r="L1731" s="4">
        <v>18000</v>
      </c>
      <c r="M1731" s="7">
        <f t="shared" si="133"/>
        <v>32300</v>
      </c>
      <c r="N1731" s="2" t="s">
        <v>29</v>
      </c>
      <c r="O1731" t="s">
        <v>23</v>
      </c>
      <c r="P1731" s="2" t="s">
        <v>2369</v>
      </c>
      <c r="Q1731" s="2">
        <v>3</v>
      </c>
      <c r="R1731" s="2" t="s">
        <v>35</v>
      </c>
      <c r="S1731" t="str">
        <f t="shared" si="134"/>
        <v>Thu</v>
      </c>
      <c r="T1731" t="str">
        <f>VLOOKUP(A1731,Status!$A$2:$B$1867,2,FALSE)</f>
        <v>Completed</v>
      </c>
    </row>
    <row r="1732" spans="1:20" x14ac:dyDescent="0.3">
      <c r="A1732" s="2" t="s">
        <v>2087</v>
      </c>
      <c r="B1732" s="3">
        <v>45988.644942129627</v>
      </c>
      <c r="C1732" s="2" t="s">
        <v>2088</v>
      </c>
      <c r="D1732" s="2" t="s">
        <v>49</v>
      </c>
      <c r="E1732" s="2" t="s">
        <v>58</v>
      </c>
      <c r="F1732" s="4">
        <v>17500</v>
      </c>
      <c r="G1732" s="5">
        <v>2.7</v>
      </c>
      <c r="H1732" s="6">
        <v>0</v>
      </c>
      <c r="I1732" s="7">
        <f t="shared" ref="I1732:I1795" si="135">F1732*G1732</f>
        <v>47250</v>
      </c>
      <c r="J1732" s="7">
        <f t="shared" ref="J1732:J1795" si="136">I1732*(H1732/100)</f>
        <v>0</v>
      </c>
      <c r="K1732" s="7">
        <f t="shared" ref="K1732:K1795" si="137">I1732-J1732</f>
        <v>47250</v>
      </c>
      <c r="L1732" s="4">
        <v>18000</v>
      </c>
      <c r="M1732" s="7">
        <f t="shared" ref="M1732:M1795" si="138">K1732+L1732</f>
        <v>65250</v>
      </c>
      <c r="N1732" s="2" t="s">
        <v>29</v>
      </c>
      <c r="O1732" t="s">
        <v>23</v>
      </c>
      <c r="P1732" s="2" t="s">
        <v>2367</v>
      </c>
      <c r="Q1732" s="2">
        <v>4</v>
      </c>
      <c r="R1732" s="2" t="s">
        <v>24</v>
      </c>
      <c r="S1732" t="str">
        <f t="shared" si="134"/>
        <v>Thu</v>
      </c>
      <c r="T1732" t="str">
        <f>VLOOKUP(A1732,Status!$A$2:$B$1867,2,FALSE)</f>
        <v>Completed</v>
      </c>
    </row>
    <row r="1733" spans="1:20" x14ac:dyDescent="0.3">
      <c r="A1733" s="2" t="s">
        <v>2089</v>
      </c>
      <c r="B1733" s="3">
        <v>45988.701747685183</v>
      </c>
      <c r="C1733" s="2" t="s">
        <v>548</v>
      </c>
      <c r="D1733" s="2" t="s">
        <v>165</v>
      </c>
      <c r="E1733" s="2" t="s">
        <v>42</v>
      </c>
      <c r="F1733" s="4">
        <v>40000</v>
      </c>
      <c r="G1733" s="5">
        <v>0.6</v>
      </c>
      <c r="H1733" s="6">
        <v>0</v>
      </c>
      <c r="I1733" s="7">
        <f t="shared" si="135"/>
        <v>24000</v>
      </c>
      <c r="J1733" s="7">
        <f t="shared" si="136"/>
        <v>0</v>
      </c>
      <c r="K1733" s="7">
        <f t="shared" si="137"/>
        <v>24000</v>
      </c>
      <c r="L1733" s="4">
        <v>49000</v>
      </c>
      <c r="M1733" s="7">
        <f t="shared" si="138"/>
        <v>73000</v>
      </c>
      <c r="N1733" s="2" t="s">
        <v>34</v>
      </c>
      <c r="O1733" t="s">
        <v>23</v>
      </c>
      <c r="P1733" s="2" t="s">
        <v>2368</v>
      </c>
      <c r="Q1733" s="2">
        <v>4</v>
      </c>
      <c r="R1733" s="2" t="s">
        <v>24</v>
      </c>
      <c r="S1733" t="str">
        <f t="shared" ref="S1733:S1796" si="139">TEXT(B1733,"DDD")</f>
        <v>Thu</v>
      </c>
      <c r="T1733" t="str">
        <f>VLOOKUP(A1733,Status!$A$2:$B$1867,2,FALSE)</f>
        <v>Completed</v>
      </c>
    </row>
    <row r="1734" spans="1:20" x14ac:dyDescent="0.3">
      <c r="A1734" s="2" t="s">
        <v>2090</v>
      </c>
      <c r="B1734" s="3">
        <v>45988.717650462961</v>
      </c>
      <c r="C1734" s="2" t="s">
        <v>350</v>
      </c>
      <c r="D1734" s="2" t="s">
        <v>65</v>
      </c>
      <c r="E1734" s="2" t="s">
        <v>96</v>
      </c>
      <c r="F1734" s="4">
        <v>9500</v>
      </c>
      <c r="G1734" s="5">
        <v>1.2</v>
      </c>
      <c r="H1734" s="6">
        <v>0</v>
      </c>
      <c r="I1734" s="7">
        <f t="shared" si="135"/>
        <v>11400</v>
      </c>
      <c r="J1734" s="7">
        <f t="shared" si="136"/>
        <v>0</v>
      </c>
      <c r="K1734" s="7">
        <f t="shared" si="137"/>
        <v>11400</v>
      </c>
      <c r="L1734" s="4">
        <v>89000</v>
      </c>
      <c r="M1734" s="7">
        <f t="shared" si="138"/>
        <v>100400</v>
      </c>
      <c r="N1734" s="2" t="s">
        <v>34</v>
      </c>
      <c r="O1734" t="s">
        <v>23</v>
      </c>
      <c r="P1734" s="2" t="s">
        <v>2367</v>
      </c>
      <c r="Q1734" s="2">
        <v>3</v>
      </c>
      <c r="R1734" s="2" t="s">
        <v>24</v>
      </c>
      <c r="S1734" t="str">
        <f t="shared" si="139"/>
        <v>Thu</v>
      </c>
      <c r="T1734" t="str">
        <f>VLOOKUP(A1734,Status!$A$2:$B$1867,2,FALSE)</f>
        <v>Completed</v>
      </c>
    </row>
    <row r="1735" spans="1:20" x14ac:dyDescent="0.3">
      <c r="A1735" s="2" t="s">
        <v>2091</v>
      </c>
      <c r="B1735" s="3">
        <v>45988.720231481479</v>
      </c>
      <c r="C1735" s="2" t="s">
        <v>48</v>
      </c>
      <c r="D1735" s="2" t="s">
        <v>49</v>
      </c>
      <c r="E1735" s="2" t="s">
        <v>21</v>
      </c>
      <c r="F1735" s="4">
        <v>10000</v>
      </c>
      <c r="G1735" s="5">
        <v>2</v>
      </c>
      <c r="H1735" s="6">
        <v>0</v>
      </c>
      <c r="I1735" s="7">
        <f t="shared" si="135"/>
        <v>20000</v>
      </c>
      <c r="J1735" s="7">
        <f t="shared" si="136"/>
        <v>0</v>
      </c>
      <c r="K1735" s="7">
        <f t="shared" si="137"/>
        <v>20000</v>
      </c>
      <c r="L1735" s="4">
        <v>18000</v>
      </c>
      <c r="M1735" s="7">
        <f t="shared" si="138"/>
        <v>38000</v>
      </c>
      <c r="N1735" s="2" t="s">
        <v>59</v>
      </c>
      <c r="O1735" t="s">
        <v>23</v>
      </c>
      <c r="P1735" s="2" t="s">
        <v>2366</v>
      </c>
      <c r="Q1735" s="2">
        <v>4</v>
      </c>
      <c r="R1735" s="2" t="s">
        <v>24</v>
      </c>
      <c r="S1735" t="str">
        <f t="shared" si="139"/>
        <v>Thu</v>
      </c>
      <c r="T1735" t="str">
        <f>VLOOKUP(A1735,Status!$A$2:$B$1867,2,FALSE)</f>
        <v>Completed</v>
      </c>
    </row>
    <row r="1736" spans="1:20" x14ac:dyDescent="0.3">
      <c r="A1736" s="2" t="s">
        <v>2092</v>
      </c>
      <c r="B1736" s="3">
        <v>45988.72923611111</v>
      </c>
      <c r="C1736" s="2" t="s">
        <v>148</v>
      </c>
      <c r="D1736" s="2" t="s">
        <v>20</v>
      </c>
      <c r="E1736" s="2" t="s">
        <v>42</v>
      </c>
      <c r="F1736" s="4">
        <v>40000</v>
      </c>
      <c r="G1736" s="5">
        <v>1.2</v>
      </c>
      <c r="H1736" s="6">
        <v>0</v>
      </c>
      <c r="I1736" s="7">
        <f t="shared" si="135"/>
        <v>48000</v>
      </c>
      <c r="J1736" s="7">
        <f t="shared" si="136"/>
        <v>0</v>
      </c>
      <c r="K1736" s="7">
        <f t="shared" si="137"/>
        <v>48000</v>
      </c>
      <c r="L1736" s="4">
        <v>15000</v>
      </c>
      <c r="M1736" s="7">
        <f t="shared" si="138"/>
        <v>63000</v>
      </c>
      <c r="N1736" s="2" t="s">
        <v>34</v>
      </c>
      <c r="O1736" t="s">
        <v>23</v>
      </c>
      <c r="P1736" s="2" t="s">
        <v>2368</v>
      </c>
      <c r="Q1736" s="2">
        <v>3</v>
      </c>
      <c r="R1736" s="2" t="s">
        <v>24</v>
      </c>
      <c r="S1736" t="str">
        <f t="shared" si="139"/>
        <v>Thu</v>
      </c>
      <c r="T1736" t="str">
        <f>VLOOKUP(A1736,Status!$A$2:$B$1867,2,FALSE)</f>
        <v>Completed</v>
      </c>
    </row>
    <row r="1737" spans="1:20" x14ac:dyDescent="0.3">
      <c r="A1737" s="2" t="s">
        <v>2093</v>
      </c>
      <c r="B1737" s="3">
        <v>45988.74796296296</v>
      </c>
      <c r="C1737" s="2" t="s">
        <v>131</v>
      </c>
      <c r="D1737" s="2" t="s">
        <v>85</v>
      </c>
      <c r="E1737" s="2" t="s">
        <v>46</v>
      </c>
      <c r="F1737" s="4">
        <v>10500</v>
      </c>
      <c r="G1737" s="5">
        <v>1.3</v>
      </c>
      <c r="H1737" s="6">
        <v>0</v>
      </c>
      <c r="I1737" s="7">
        <f t="shared" si="135"/>
        <v>13650</v>
      </c>
      <c r="J1737" s="7">
        <f t="shared" si="136"/>
        <v>0</v>
      </c>
      <c r="K1737" s="7">
        <f t="shared" si="137"/>
        <v>13650</v>
      </c>
      <c r="L1737" s="4">
        <v>30000</v>
      </c>
      <c r="M1737" s="7">
        <f t="shared" si="138"/>
        <v>43650</v>
      </c>
      <c r="N1737" s="2" t="s">
        <v>34</v>
      </c>
      <c r="O1737" t="s">
        <v>23</v>
      </c>
      <c r="P1737" s="2" t="s">
        <v>2369</v>
      </c>
      <c r="Q1737" s="2">
        <v>2</v>
      </c>
      <c r="R1737" s="2" t="s">
        <v>24</v>
      </c>
      <c r="S1737" t="str">
        <f t="shared" si="139"/>
        <v>Thu</v>
      </c>
      <c r="T1737" t="str">
        <f>VLOOKUP(A1737,Status!$A$2:$B$1867,2,FALSE)</f>
        <v>Completed</v>
      </c>
    </row>
    <row r="1738" spans="1:20" x14ac:dyDescent="0.3">
      <c r="A1738" s="2" t="s">
        <v>2094</v>
      </c>
      <c r="B1738" s="3">
        <v>45988.878483796303</v>
      </c>
      <c r="C1738" s="2" t="s">
        <v>1304</v>
      </c>
      <c r="D1738" s="2" t="s">
        <v>95</v>
      </c>
      <c r="E1738" s="2" t="s">
        <v>42</v>
      </c>
      <c r="F1738" s="4">
        <v>40000</v>
      </c>
      <c r="G1738" s="5">
        <v>0.8</v>
      </c>
      <c r="H1738" s="6">
        <v>0</v>
      </c>
      <c r="I1738" s="7">
        <f t="shared" si="135"/>
        <v>32000</v>
      </c>
      <c r="J1738" s="7">
        <f t="shared" si="136"/>
        <v>0</v>
      </c>
      <c r="K1738" s="7">
        <f t="shared" si="137"/>
        <v>32000</v>
      </c>
      <c r="L1738" s="4">
        <v>85000</v>
      </c>
      <c r="M1738" s="7">
        <f t="shared" si="138"/>
        <v>117000</v>
      </c>
      <c r="N1738" s="2" t="s">
        <v>22</v>
      </c>
      <c r="O1738" t="s">
        <v>23</v>
      </c>
      <c r="P1738" s="2" t="s">
        <v>2367</v>
      </c>
      <c r="Q1738" s="2">
        <v>1</v>
      </c>
      <c r="R1738" s="2" t="s">
        <v>24</v>
      </c>
      <c r="S1738" t="str">
        <f t="shared" si="139"/>
        <v>Thu</v>
      </c>
      <c r="T1738" t="str">
        <f>VLOOKUP(A1738,Status!$A$2:$B$1867,2,FALSE)</f>
        <v>Completed</v>
      </c>
    </row>
    <row r="1739" spans="1:20" x14ac:dyDescent="0.3">
      <c r="A1739" s="2" t="s">
        <v>2095</v>
      </c>
      <c r="B1739" s="3">
        <v>45988.910763888889</v>
      </c>
      <c r="C1739" s="2" t="s">
        <v>217</v>
      </c>
      <c r="D1739" s="2" t="s">
        <v>180</v>
      </c>
      <c r="E1739" s="2" t="s">
        <v>183</v>
      </c>
      <c r="F1739" s="4">
        <v>11000</v>
      </c>
      <c r="G1739" s="5">
        <v>1.4</v>
      </c>
      <c r="H1739" s="6">
        <v>0</v>
      </c>
      <c r="I1739" s="7">
        <f t="shared" si="135"/>
        <v>15399.999999999998</v>
      </c>
      <c r="J1739" s="7">
        <f t="shared" si="136"/>
        <v>0</v>
      </c>
      <c r="K1739" s="7">
        <f t="shared" si="137"/>
        <v>15399.999999999998</v>
      </c>
      <c r="L1739" s="4">
        <v>57000</v>
      </c>
      <c r="M1739" s="7">
        <f t="shared" si="138"/>
        <v>72400</v>
      </c>
      <c r="N1739" s="2" t="s">
        <v>59</v>
      </c>
      <c r="O1739" t="s">
        <v>70</v>
      </c>
      <c r="P1739" s="2" t="s">
        <v>2367</v>
      </c>
      <c r="Q1739" s="2">
        <v>4</v>
      </c>
      <c r="R1739" s="2" t="s">
        <v>35</v>
      </c>
      <c r="S1739" t="str">
        <f t="shared" si="139"/>
        <v>Thu</v>
      </c>
      <c r="T1739" t="str">
        <f>VLOOKUP(A1739,Status!$A$2:$B$1867,2,FALSE)</f>
        <v>Returned</v>
      </c>
    </row>
    <row r="1740" spans="1:20" x14ac:dyDescent="0.3">
      <c r="A1740" s="2" t="s">
        <v>2096</v>
      </c>
      <c r="B1740" s="3">
        <v>45988.930960648147</v>
      </c>
      <c r="C1740" s="2" t="s">
        <v>1840</v>
      </c>
      <c r="D1740" s="2" t="s">
        <v>230</v>
      </c>
      <c r="E1740" s="2" t="s">
        <v>42</v>
      </c>
      <c r="F1740" s="4">
        <v>40000</v>
      </c>
      <c r="G1740" s="5">
        <v>0.5</v>
      </c>
      <c r="H1740" s="6">
        <v>0</v>
      </c>
      <c r="I1740" s="7">
        <f t="shared" si="135"/>
        <v>20000</v>
      </c>
      <c r="J1740" s="7">
        <f t="shared" si="136"/>
        <v>0</v>
      </c>
      <c r="K1740" s="7">
        <f t="shared" si="137"/>
        <v>20000</v>
      </c>
      <c r="L1740" s="4">
        <v>28000</v>
      </c>
      <c r="M1740" s="7">
        <f t="shared" si="138"/>
        <v>48000</v>
      </c>
      <c r="N1740" s="2" t="s">
        <v>29</v>
      </c>
      <c r="O1740" t="s">
        <v>23</v>
      </c>
      <c r="P1740" s="2" t="s">
        <v>2367</v>
      </c>
      <c r="Q1740" s="2">
        <v>1</v>
      </c>
      <c r="R1740" s="2" t="s">
        <v>24</v>
      </c>
      <c r="S1740" t="str">
        <f t="shared" si="139"/>
        <v>Thu</v>
      </c>
      <c r="T1740" t="str">
        <f>VLOOKUP(A1740,Status!$A$2:$B$1867,2,FALSE)</f>
        <v>Completed</v>
      </c>
    </row>
    <row r="1741" spans="1:20" x14ac:dyDescent="0.3">
      <c r="A1741" s="2" t="s">
        <v>2097</v>
      </c>
      <c r="B1741" s="3">
        <v>45989.012175925927</v>
      </c>
      <c r="C1741" s="2" t="s">
        <v>380</v>
      </c>
      <c r="D1741" s="2" t="s">
        <v>174</v>
      </c>
      <c r="E1741" s="2" t="s">
        <v>36</v>
      </c>
      <c r="F1741" s="4">
        <v>13500</v>
      </c>
      <c r="G1741" s="5">
        <v>1.6</v>
      </c>
      <c r="H1741" s="6">
        <v>0</v>
      </c>
      <c r="I1741" s="7">
        <f t="shared" si="135"/>
        <v>21600</v>
      </c>
      <c r="J1741" s="7">
        <f t="shared" si="136"/>
        <v>0</v>
      </c>
      <c r="K1741" s="7">
        <f t="shared" si="137"/>
        <v>21600</v>
      </c>
      <c r="L1741" s="4">
        <v>48000</v>
      </c>
      <c r="M1741" s="7">
        <f t="shared" si="138"/>
        <v>69600</v>
      </c>
      <c r="N1741" s="2" t="s">
        <v>22</v>
      </c>
      <c r="O1741" t="s">
        <v>70</v>
      </c>
      <c r="P1741" s="2" t="s">
        <v>2371</v>
      </c>
      <c r="Q1741" s="2">
        <v>5</v>
      </c>
      <c r="R1741" s="2" t="s">
        <v>24</v>
      </c>
      <c r="S1741" t="str">
        <f t="shared" si="139"/>
        <v>Fri</v>
      </c>
      <c r="T1741" t="str">
        <f>VLOOKUP(A1741,Status!$A$2:$B$1867,2,FALSE)</f>
        <v>Returned</v>
      </c>
    </row>
    <row r="1742" spans="1:20" x14ac:dyDescent="0.3">
      <c r="A1742" s="2" t="s">
        <v>2098</v>
      </c>
      <c r="B1742" s="3">
        <v>45989.100219907406</v>
      </c>
      <c r="C1742" s="2" t="s">
        <v>182</v>
      </c>
      <c r="D1742" s="2" t="s">
        <v>99</v>
      </c>
      <c r="E1742" s="2" t="s">
        <v>36</v>
      </c>
      <c r="F1742" s="4">
        <v>13500</v>
      </c>
      <c r="G1742" s="5">
        <v>2.2999999999999998</v>
      </c>
      <c r="H1742" s="6">
        <v>0</v>
      </c>
      <c r="I1742" s="7">
        <f t="shared" si="135"/>
        <v>31049.999999999996</v>
      </c>
      <c r="J1742" s="7">
        <f t="shared" si="136"/>
        <v>0</v>
      </c>
      <c r="K1742" s="7">
        <f t="shared" si="137"/>
        <v>31049.999999999996</v>
      </c>
      <c r="L1742" s="4">
        <v>97000</v>
      </c>
      <c r="M1742" s="7">
        <f t="shared" si="138"/>
        <v>128050</v>
      </c>
      <c r="N1742" s="2" t="s">
        <v>34</v>
      </c>
      <c r="O1742" t="s">
        <v>23</v>
      </c>
      <c r="P1742" s="2" t="s">
        <v>2371</v>
      </c>
      <c r="Q1742" s="2">
        <v>1</v>
      </c>
      <c r="R1742" s="2" t="s">
        <v>24</v>
      </c>
      <c r="S1742" t="str">
        <f t="shared" si="139"/>
        <v>Fri</v>
      </c>
      <c r="T1742" t="str">
        <f>VLOOKUP(A1742,Status!$A$2:$B$1867,2,FALSE)</f>
        <v>Completed</v>
      </c>
    </row>
    <row r="1743" spans="1:20" x14ac:dyDescent="0.3">
      <c r="A1743" s="2" t="s">
        <v>2099</v>
      </c>
      <c r="B1743" s="3">
        <v>45989.298541666663</v>
      </c>
      <c r="C1743" s="2" t="s">
        <v>1089</v>
      </c>
      <c r="D1743" s="2" t="s">
        <v>119</v>
      </c>
      <c r="E1743" s="2" t="s">
        <v>42</v>
      </c>
      <c r="F1743" s="4">
        <v>40000</v>
      </c>
      <c r="G1743" s="5">
        <v>0.6</v>
      </c>
      <c r="H1743" s="6">
        <v>0</v>
      </c>
      <c r="I1743" s="7">
        <f t="shared" si="135"/>
        <v>24000</v>
      </c>
      <c r="J1743" s="7">
        <f t="shared" si="136"/>
        <v>0</v>
      </c>
      <c r="K1743" s="7">
        <f t="shared" si="137"/>
        <v>24000</v>
      </c>
      <c r="L1743" s="4">
        <v>84000</v>
      </c>
      <c r="M1743" s="7">
        <f t="shared" si="138"/>
        <v>108000</v>
      </c>
      <c r="N1743" s="2" t="s">
        <v>34</v>
      </c>
      <c r="O1743" t="s">
        <v>70</v>
      </c>
      <c r="P1743" s="2" t="s">
        <v>2366</v>
      </c>
      <c r="Q1743" s="2">
        <v>5</v>
      </c>
      <c r="R1743" s="2" t="s">
        <v>35</v>
      </c>
      <c r="S1743" t="str">
        <f t="shared" si="139"/>
        <v>Fri</v>
      </c>
      <c r="T1743" t="str">
        <f>VLOOKUP(A1743,Status!$A$2:$B$1867,2,FALSE)</f>
        <v>Returned</v>
      </c>
    </row>
    <row r="1744" spans="1:20" x14ac:dyDescent="0.3">
      <c r="A1744" s="2" t="s">
        <v>2100</v>
      </c>
      <c r="B1744" s="3">
        <v>45989.36278935185</v>
      </c>
      <c r="C1744" s="2" t="s">
        <v>464</v>
      </c>
      <c r="D1744" s="2" t="s">
        <v>115</v>
      </c>
      <c r="E1744" s="2" t="s">
        <v>81</v>
      </c>
      <c r="F1744" s="4">
        <v>15000</v>
      </c>
      <c r="G1744" s="5">
        <v>1.1000000000000001</v>
      </c>
      <c r="H1744" s="6">
        <v>0</v>
      </c>
      <c r="I1744" s="7">
        <f t="shared" si="135"/>
        <v>16500</v>
      </c>
      <c r="J1744" s="7">
        <f t="shared" si="136"/>
        <v>0</v>
      </c>
      <c r="K1744" s="7">
        <f t="shared" si="137"/>
        <v>16500</v>
      </c>
      <c r="L1744" s="4">
        <v>78000</v>
      </c>
      <c r="M1744" s="7">
        <f t="shared" si="138"/>
        <v>94500</v>
      </c>
      <c r="N1744" s="2" t="s">
        <v>34</v>
      </c>
      <c r="O1744" t="s">
        <v>70</v>
      </c>
      <c r="P1744" s="2" t="s">
        <v>2369</v>
      </c>
      <c r="Q1744" s="2">
        <v>5</v>
      </c>
      <c r="R1744" s="2" t="s">
        <v>24</v>
      </c>
      <c r="S1744" t="str">
        <f t="shared" si="139"/>
        <v>Fri</v>
      </c>
      <c r="T1744" t="str">
        <f>VLOOKUP(A1744,Status!$A$2:$B$1867,2,FALSE)</f>
        <v>Returned</v>
      </c>
    </row>
    <row r="1745" spans="1:20" x14ac:dyDescent="0.3">
      <c r="A1745" s="2" t="s">
        <v>2101</v>
      </c>
      <c r="B1745" s="3">
        <v>45989.379548611112</v>
      </c>
      <c r="C1745" s="2" t="s">
        <v>803</v>
      </c>
      <c r="D1745" s="2" t="s">
        <v>32</v>
      </c>
      <c r="E1745" s="2" t="s">
        <v>42</v>
      </c>
      <c r="F1745" s="4">
        <v>40000</v>
      </c>
      <c r="G1745" s="5">
        <v>1.5</v>
      </c>
      <c r="H1745" s="6">
        <v>0</v>
      </c>
      <c r="I1745" s="7">
        <f t="shared" si="135"/>
        <v>60000</v>
      </c>
      <c r="J1745" s="7">
        <f t="shared" si="136"/>
        <v>0</v>
      </c>
      <c r="K1745" s="7">
        <f t="shared" si="137"/>
        <v>60000</v>
      </c>
      <c r="L1745" s="4">
        <v>76000</v>
      </c>
      <c r="M1745" s="7">
        <f t="shared" si="138"/>
        <v>136000</v>
      </c>
      <c r="N1745" s="2" t="s">
        <v>59</v>
      </c>
      <c r="O1745" t="s">
        <v>70</v>
      </c>
      <c r="P1745" s="2" t="s">
        <v>2369</v>
      </c>
      <c r="Q1745" s="2">
        <v>3</v>
      </c>
      <c r="R1745" s="2" t="s">
        <v>24</v>
      </c>
      <c r="S1745" t="str">
        <f t="shared" si="139"/>
        <v>Fri</v>
      </c>
      <c r="T1745" t="str">
        <f>VLOOKUP(A1745,Status!$A$2:$B$1867,2,FALSE)</f>
        <v>Returned</v>
      </c>
    </row>
    <row r="1746" spans="1:20" x14ac:dyDescent="0.3">
      <c r="A1746" s="2" t="s">
        <v>2102</v>
      </c>
      <c r="B1746" s="3">
        <v>45989.407546296286</v>
      </c>
      <c r="C1746" s="2" t="s">
        <v>19</v>
      </c>
      <c r="D1746" s="2" t="s">
        <v>20</v>
      </c>
      <c r="E1746" s="2" t="s">
        <v>171</v>
      </c>
      <c r="F1746" s="4">
        <v>12000</v>
      </c>
      <c r="G1746" s="5">
        <v>0.8</v>
      </c>
      <c r="H1746" s="6">
        <v>0</v>
      </c>
      <c r="I1746" s="7">
        <f t="shared" si="135"/>
        <v>9600</v>
      </c>
      <c r="J1746" s="7">
        <f t="shared" si="136"/>
        <v>0</v>
      </c>
      <c r="K1746" s="7">
        <f t="shared" si="137"/>
        <v>9600</v>
      </c>
      <c r="L1746" s="4">
        <v>15000</v>
      </c>
      <c r="M1746" s="7">
        <f t="shared" si="138"/>
        <v>24600</v>
      </c>
      <c r="N1746" s="2" t="s">
        <v>29</v>
      </c>
      <c r="O1746" t="s">
        <v>23</v>
      </c>
      <c r="P1746" s="2" t="s">
        <v>2367</v>
      </c>
      <c r="Q1746" s="2">
        <v>2</v>
      </c>
      <c r="R1746" s="2" t="s">
        <v>24</v>
      </c>
      <c r="S1746" t="str">
        <f t="shared" si="139"/>
        <v>Fri</v>
      </c>
      <c r="T1746" t="str">
        <f>VLOOKUP(A1746,Status!$A$2:$B$1867,2,FALSE)</f>
        <v>Completed</v>
      </c>
    </row>
    <row r="1747" spans="1:20" x14ac:dyDescent="0.3">
      <c r="A1747" s="2" t="s">
        <v>2103</v>
      </c>
      <c r="B1747" s="3">
        <v>45989.411921296298</v>
      </c>
      <c r="C1747" s="2" t="s">
        <v>173</v>
      </c>
      <c r="D1747" s="2" t="s">
        <v>174</v>
      </c>
      <c r="E1747" s="2" t="s">
        <v>81</v>
      </c>
      <c r="F1747" s="4">
        <v>15000</v>
      </c>
      <c r="G1747" s="5">
        <v>1.1000000000000001</v>
      </c>
      <c r="H1747" s="6">
        <v>0</v>
      </c>
      <c r="I1747" s="7">
        <f t="shared" si="135"/>
        <v>16500</v>
      </c>
      <c r="J1747" s="7">
        <f t="shared" si="136"/>
        <v>0</v>
      </c>
      <c r="K1747" s="7">
        <f t="shared" si="137"/>
        <v>16500</v>
      </c>
      <c r="L1747" s="4">
        <v>48000</v>
      </c>
      <c r="M1747" s="7">
        <f t="shared" si="138"/>
        <v>64500</v>
      </c>
      <c r="N1747" s="2" t="s">
        <v>22</v>
      </c>
      <c r="O1747" t="s">
        <v>23</v>
      </c>
      <c r="P1747" s="2" t="s">
        <v>2369</v>
      </c>
      <c r="Q1747" s="2">
        <v>2</v>
      </c>
      <c r="R1747" s="2" t="s">
        <v>24</v>
      </c>
      <c r="S1747" t="str">
        <f t="shared" si="139"/>
        <v>Fri</v>
      </c>
      <c r="T1747" t="str">
        <f>VLOOKUP(A1747,Status!$A$2:$B$1867,2,FALSE)</f>
        <v>Completed</v>
      </c>
    </row>
    <row r="1748" spans="1:20" x14ac:dyDescent="0.3">
      <c r="A1748" s="2" t="s">
        <v>2104</v>
      </c>
      <c r="B1748" s="3">
        <v>45989.49894675926</v>
      </c>
      <c r="C1748" s="2" t="s">
        <v>450</v>
      </c>
      <c r="D1748" s="2" t="s">
        <v>57</v>
      </c>
      <c r="E1748" s="2" t="s">
        <v>144</v>
      </c>
      <c r="F1748" s="4">
        <v>10000</v>
      </c>
      <c r="G1748" s="5">
        <v>1</v>
      </c>
      <c r="H1748" s="6">
        <v>0</v>
      </c>
      <c r="I1748" s="7">
        <f t="shared" si="135"/>
        <v>10000</v>
      </c>
      <c r="J1748" s="7">
        <f t="shared" si="136"/>
        <v>0</v>
      </c>
      <c r="K1748" s="7">
        <f t="shared" si="137"/>
        <v>10000</v>
      </c>
      <c r="L1748" s="4">
        <v>26000</v>
      </c>
      <c r="M1748" s="7">
        <f t="shared" si="138"/>
        <v>36000</v>
      </c>
      <c r="N1748" s="2" t="s">
        <v>59</v>
      </c>
      <c r="O1748" t="s">
        <v>23</v>
      </c>
      <c r="P1748" s="2" t="s">
        <v>2369</v>
      </c>
      <c r="Q1748" s="2">
        <v>5</v>
      </c>
      <c r="R1748" s="2" t="s">
        <v>24</v>
      </c>
      <c r="S1748" t="str">
        <f t="shared" si="139"/>
        <v>Fri</v>
      </c>
      <c r="T1748" t="str">
        <f>VLOOKUP(A1748,Status!$A$2:$B$1867,2,FALSE)</f>
        <v>Completed</v>
      </c>
    </row>
    <row r="1749" spans="1:20" x14ac:dyDescent="0.3">
      <c r="A1749" s="2" t="s">
        <v>2105</v>
      </c>
      <c r="B1749" s="3">
        <v>45989.514513888891</v>
      </c>
      <c r="C1749" s="2" t="s">
        <v>647</v>
      </c>
      <c r="D1749" s="2" t="s">
        <v>186</v>
      </c>
      <c r="E1749" s="2" t="s">
        <v>76</v>
      </c>
      <c r="F1749" s="4">
        <v>45000</v>
      </c>
      <c r="G1749" s="5">
        <v>1.8</v>
      </c>
      <c r="H1749" s="6">
        <v>0</v>
      </c>
      <c r="I1749" s="7">
        <f t="shared" si="135"/>
        <v>81000</v>
      </c>
      <c r="J1749" s="7">
        <f t="shared" si="136"/>
        <v>0</v>
      </c>
      <c r="K1749" s="7">
        <f t="shared" si="137"/>
        <v>81000</v>
      </c>
      <c r="L1749" s="4">
        <v>87000</v>
      </c>
      <c r="M1749" s="7">
        <f t="shared" si="138"/>
        <v>168000</v>
      </c>
      <c r="N1749" s="2" t="s">
        <v>59</v>
      </c>
      <c r="O1749" t="s">
        <v>23</v>
      </c>
      <c r="P1749" s="2" t="s">
        <v>2366</v>
      </c>
      <c r="Q1749" s="2">
        <v>4</v>
      </c>
      <c r="R1749" s="2" t="s">
        <v>35</v>
      </c>
      <c r="S1749" t="str">
        <f t="shared" si="139"/>
        <v>Fri</v>
      </c>
      <c r="T1749" t="str">
        <f>VLOOKUP(A1749,Status!$A$2:$B$1867,2,FALSE)</f>
        <v>Completed</v>
      </c>
    </row>
    <row r="1750" spans="1:20" x14ac:dyDescent="0.3">
      <c r="A1750" s="2" t="s">
        <v>2106</v>
      </c>
      <c r="B1750" s="3">
        <v>45989.514537037037</v>
      </c>
      <c r="C1750" s="2" t="s">
        <v>1976</v>
      </c>
      <c r="D1750" s="2" t="s">
        <v>20</v>
      </c>
      <c r="E1750" s="2" t="s">
        <v>171</v>
      </c>
      <c r="F1750" s="4">
        <v>12000</v>
      </c>
      <c r="G1750" s="5">
        <v>1.1000000000000001</v>
      </c>
      <c r="H1750" s="6">
        <v>0</v>
      </c>
      <c r="I1750" s="7">
        <f t="shared" si="135"/>
        <v>13200.000000000002</v>
      </c>
      <c r="J1750" s="7">
        <f t="shared" si="136"/>
        <v>0</v>
      </c>
      <c r="K1750" s="7">
        <f t="shared" si="137"/>
        <v>13200.000000000002</v>
      </c>
      <c r="L1750" s="4">
        <v>15000</v>
      </c>
      <c r="M1750" s="7">
        <f t="shared" si="138"/>
        <v>28200</v>
      </c>
      <c r="N1750" s="2" t="s">
        <v>34</v>
      </c>
      <c r="O1750" t="s">
        <v>23</v>
      </c>
      <c r="P1750" s="2" t="s">
        <v>2369</v>
      </c>
      <c r="Q1750" s="2">
        <v>2</v>
      </c>
      <c r="R1750" s="2" t="s">
        <v>24</v>
      </c>
      <c r="S1750" t="str">
        <f t="shared" si="139"/>
        <v>Fri</v>
      </c>
      <c r="T1750" t="str">
        <f>VLOOKUP(A1750,Status!$A$2:$B$1867,2,FALSE)</f>
        <v>Completed</v>
      </c>
    </row>
    <row r="1751" spans="1:20" x14ac:dyDescent="0.3">
      <c r="A1751" s="2" t="s">
        <v>2107</v>
      </c>
      <c r="B1751" s="3">
        <v>45989.570879629631</v>
      </c>
      <c r="C1751" s="2" t="s">
        <v>1029</v>
      </c>
      <c r="D1751" s="2" t="s">
        <v>49</v>
      </c>
      <c r="E1751" s="2" t="s">
        <v>191</v>
      </c>
      <c r="F1751" s="4">
        <v>15500</v>
      </c>
      <c r="G1751" s="5">
        <v>0.3</v>
      </c>
      <c r="H1751" s="6">
        <v>0</v>
      </c>
      <c r="I1751" s="7">
        <f t="shared" si="135"/>
        <v>4650</v>
      </c>
      <c r="J1751" s="7">
        <f t="shared" si="136"/>
        <v>0</v>
      </c>
      <c r="K1751" s="7">
        <f t="shared" si="137"/>
        <v>4650</v>
      </c>
      <c r="L1751" s="4">
        <v>18000</v>
      </c>
      <c r="M1751" s="7">
        <f t="shared" si="138"/>
        <v>22650</v>
      </c>
      <c r="N1751" s="2" t="s">
        <v>22</v>
      </c>
      <c r="O1751" t="s">
        <v>2108</v>
      </c>
      <c r="P1751" s="2" t="s">
        <v>2367</v>
      </c>
      <c r="Q1751" s="2">
        <v>3</v>
      </c>
      <c r="R1751" s="2" t="s">
        <v>24</v>
      </c>
      <c r="S1751" t="str">
        <f t="shared" si="139"/>
        <v>Fri</v>
      </c>
      <c r="T1751" t="str">
        <f>VLOOKUP(A1751,Status!$A$2:$B$1867,2,FALSE)</f>
        <v>Shipped</v>
      </c>
    </row>
    <row r="1752" spans="1:20" x14ac:dyDescent="0.3">
      <c r="A1752" s="2" t="s">
        <v>2109</v>
      </c>
      <c r="B1752" s="3">
        <v>45989.589178240742</v>
      </c>
      <c r="C1752" s="2" t="s">
        <v>359</v>
      </c>
      <c r="D1752" s="2" t="s">
        <v>106</v>
      </c>
      <c r="E1752" s="2" t="s">
        <v>36</v>
      </c>
      <c r="F1752" s="4">
        <v>13500</v>
      </c>
      <c r="G1752" s="5">
        <v>1</v>
      </c>
      <c r="H1752" s="6">
        <v>0</v>
      </c>
      <c r="I1752" s="7">
        <f t="shared" si="135"/>
        <v>13500</v>
      </c>
      <c r="J1752" s="7">
        <f t="shared" si="136"/>
        <v>0</v>
      </c>
      <c r="K1752" s="7">
        <f t="shared" si="137"/>
        <v>13500</v>
      </c>
      <c r="L1752" s="4">
        <v>18000</v>
      </c>
      <c r="M1752" s="7">
        <f t="shared" si="138"/>
        <v>31500</v>
      </c>
      <c r="N1752" s="2" t="s">
        <v>22</v>
      </c>
      <c r="O1752" t="s">
        <v>2108</v>
      </c>
      <c r="P1752" s="2" t="s">
        <v>2367</v>
      </c>
      <c r="Q1752" s="2">
        <v>5</v>
      </c>
      <c r="R1752" s="2" t="s">
        <v>35</v>
      </c>
      <c r="S1752" t="str">
        <f t="shared" si="139"/>
        <v>Fri</v>
      </c>
      <c r="T1752" t="str">
        <f>VLOOKUP(A1752,Status!$A$2:$B$1867,2,FALSE)</f>
        <v>Shipped</v>
      </c>
    </row>
    <row r="1753" spans="1:20" x14ac:dyDescent="0.3">
      <c r="A1753" s="2" t="s">
        <v>2110</v>
      </c>
      <c r="B1753" s="3">
        <v>45989.592442129629</v>
      </c>
      <c r="C1753" s="2" t="s">
        <v>674</v>
      </c>
      <c r="D1753" s="2" t="s">
        <v>27</v>
      </c>
      <c r="E1753" s="2" t="s">
        <v>76</v>
      </c>
      <c r="F1753" s="4">
        <v>45000</v>
      </c>
      <c r="G1753" s="5">
        <v>0.9</v>
      </c>
      <c r="H1753" s="6">
        <v>0</v>
      </c>
      <c r="I1753" s="7">
        <f t="shared" si="135"/>
        <v>40500</v>
      </c>
      <c r="J1753" s="7">
        <f t="shared" si="136"/>
        <v>0</v>
      </c>
      <c r="K1753" s="7">
        <f t="shared" si="137"/>
        <v>40500</v>
      </c>
      <c r="L1753" s="4">
        <v>17000</v>
      </c>
      <c r="M1753" s="7">
        <f t="shared" si="138"/>
        <v>57500</v>
      </c>
      <c r="N1753" s="2" t="s">
        <v>34</v>
      </c>
      <c r="O1753" t="s">
        <v>2111</v>
      </c>
      <c r="P1753" s="2" t="s">
        <v>2368</v>
      </c>
      <c r="Q1753" s="2">
        <v>4</v>
      </c>
      <c r="R1753" s="2" t="s">
        <v>35</v>
      </c>
      <c r="S1753" t="str">
        <f t="shared" si="139"/>
        <v>Fri</v>
      </c>
      <c r="T1753" t="str">
        <f>VLOOKUP(A1753,Status!$A$2:$B$1867,2,FALSE)</f>
        <v>Pending</v>
      </c>
    </row>
    <row r="1754" spans="1:20" x14ac:dyDescent="0.3">
      <c r="A1754" s="2" t="s">
        <v>2112</v>
      </c>
      <c r="B1754" s="3">
        <v>45989.621342592603</v>
      </c>
      <c r="C1754" s="2" t="s">
        <v>635</v>
      </c>
      <c r="D1754" s="2" t="s">
        <v>236</v>
      </c>
      <c r="E1754" s="2" t="s">
        <v>58</v>
      </c>
      <c r="F1754" s="4">
        <v>17500</v>
      </c>
      <c r="G1754" s="5">
        <v>2.1</v>
      </c>
      <c r="H1754" s="6">
        <v>0</v>
      </c>
      <c r="I1754" s="7">
        <f t="shared" si="135"/>
        <v>36750</v>
      </c>
      <c r="J1754" s="7">
        <f t="shared" si="136"/>
        <v>0</v>
      </c>
      <c r="K1754" s="7">
        <f t="shared" si="137"/>
        <v>36750</v>
      </c>
      <c r="L1754" s="4">
        <v>80000</v>
      </c>
      <c r="M1754" s="7">
        <f t="shared" si="138"/>
        <v>116750</v>
      </c>
      <c r="N1754" s="2" t="s">
        <v>59</v>
      </c>
      <c r="O1754" t="s">
        <v>2111</v>
      </c>
      <c r="P1754" s="2" t="s">
        <v>2367</v>
      </c>
      <c r="Q1754" s="2">
        <v>5</v>
      </c>
      <c r="R1754" s="2" t="s">
        <v>24</v>
      </c>
      <c r="S1754" t="str">
        <f t="shared" si="139"/>
        <v>Fri</v>
      </c>
      <c r="T1754" t="str">
        <f>VLOOKUP(A1754,Status!$A$2:$B$1867,2,FALSE)</f>
        <v>Pending</v>
      </c>
    </row>
    <row r="1755" spans="1:20" x14ac:dyDescent="0.3">
      <c r="A1755" s="2" t="s">
        <v>2113</v>
      </c>
      <c r="B1755" s="3">
        <v>45989.673379629632</v>
      </c>
      <c r="C1755" s="2" t="s">
        <v>167</v>
      </c>
      <c r="D1755" s="2" t="s">
        <v>168</v>
      </c>
      <c r="E1755" s="2" t="s">
        <v>76</v>
      </c>
      <c r="F1755" s="4">
        <v>45000</v>
      </c>
      <c r="G1755" s="5">
        <v>1.1000000000000001</v>
      </c>
      <c r="H1755" s="6">
        <v>0</v>
      </c>
      <c r="I1755" s="7">
        <f t="shared" si="135"/>
        <v>49500.000000000007</v>
      </c>
      <c r="J1755" s="7">
        <f t="shared" si="136"/>
        <v>0</v>
      </c>
      <c r="K1755" s="7">
        <f t="shared" si="137"/>
        <v>49500.000000000007</v>
      </c>
      <c r="L1755" s="4">
        <v>56000</v>
      </c>
      <c r="M1755" s="7">
        <f t="shared" si="138"/>
        <v>105500</v>
      </c>
      <c r="N1755" s="2" t="s">
        <v>34</v>
      </c>
      <c r="O1755" t="s">
        <v>2111</v>
      </c>
      <c r="P1755" s="2" t="s">
        <v>2371</v>
      </c>
      <c r="Q1755" s="2">
        <v>5</v>
      </c>
      <c r="R1755" s="2" t="s">
        <v>24</v>
      </c>
      <c r="S1755" t="str">
        <f t="shared" si="139"/>
        <v>Fri</v>
      </c>
      <c r="T1755" t="str">
        <f>VLOOKUP(A1755,Status!$A$2:$B$1867,2,FALSE)</f>
        <v>Pending</v>
      </c>
    </row>
    <row r="1756" spans="1:20" x14ac:dyDescent="0.3">
      <c r="A1756" s="2" t="s">
        <v>2114</v>
      </c>
      <c r="B1756" s="3">
        <v>45989.853460648148</v>
      </c>
      <c r="C1756" s="2" t="s">
        <v>302</v>
      </c>
      <c r="D1756" s="2" t="s">
        <v>109</v>
      </c>
      <c r="E1756" s="2" t="s">
        <v>54</v>
      </c>
      <c r="F1756" s="4">
        <v>14000</v>
      </c>
      <c r="G1756" s="5">
        <v>1.2</v>
      </c>
      <c r="H1756" s="6">
        <v>0</v>
      </c>
      <c r="I1756" s="7">
        <f t="shared" si="135"/>
        <v>16800</v>
      </c>
      <c r="J1756" s="7">
        <f t="shared" si="136"/>
        <v>0</v>
      </c>
      <c r="K1756" s="7">
        <f t="shared" si="137"/>
        <v>16800</v>
      </c>
      <c r="L1756" s="4">
        <v>72000</v>
      </c>
      <c r="M1756" s="7">
        <f t="shared" si="138"/>
        <v>88800</v>
      </c>
      <c r="N1756" s="2" t="s">
        <v>29</v>
      </c>
      <c r="O1756" t="s">
        <v>70</v>
      </c>
      <c r="P1756" s="2" t="s">
        <v>2367</v>
      </c>
      <c r="Q1756" s="2">
        <v>3</v>
      </c>
      <c r="R1756" s="2" t="s">
        <v>24</v>
      </c>
      <c r="S1756" t="str">
        <f t="shared" si="139"/>
        <v>Fri</v>
      </c>
      <c r="T1756" t="str">
        <f>VLOOKUP(A1756,Status!$A$2:$B$1867,2,FALSE)</f>
        <v>Returned</v>
      </c>
    </row>
    <row r="1757" spans="1:20" x14ac:dyDescent="0.3">
      <c r="A1757" s="2" t="s">
        <v>2115</v>
      </c>
      <c r="B1757" s="3">
        <v>45989.90965277778</v>
      </c>
      <c r="C1757" s="2" t="s">
        <v>111</v>
      </c>
      <c r="D1757" s="2" t="s">
        <v>112</v>
      </c>
      <c r="E1757" s="2" t="s">
        <v>76</v>
      </c>
      <c r="F1757" s="4">
        <v>45000</v>
      </c>
      <c r="G1757" s="5">
        <v>0.5</v>
      </c>
      <c r="H1757" s="6">
        <v>0</v>
      </c>
      <c r="I1757" s="7">
        <f t="shared" si="135"/>
        <v>22500</v>
      </c>
      <c r="J1757" s="7">
        <f t="shared" si="136"/>
        <v>0</v>
      </c>
      <c r="K1757" s="7">
        <f t="shared" si="137"/>
        <v>22500</v>
      </c>
      <c r="L1757" s="4">
        <v>0</v>
      </c>
      <c r="M1757" s="7">
        <f t="shared" si="138"/>
        <v>22500</v>
      </c>
      <c r="N1757" s="2" t="s">
        <v>29</v>
      </c>
      <c r="O1757" t="s">
        <v>23</v>
      </c>
      <c r="P1757" s="2" t="s">
        <v>2371</v>
      </c>
      <c r="Q1757" s="2">
        <v>3</v>
      </c>
      <c r="R1757" s="2" t="s">
        <v>24</v>
      </c>
      <c r="S1757" t="str">
        <f t="shared" si="139"/>
        <v>Fri</v>
      </c>
      <c r="T1757" t="str">
        <f>VLOOKUP(A1757,Status!$A$2:$B$1867,2,FALSE)</f>
        <v>Completed</v>
      </c>
    </row>
    <row r="1758" spans="1:20" x14ac:dyDescent="0.3">
      <c r="A1758" s="2" t="s">
        <v>2116</v>
      </c>
      <c r="B1758" s="3">
        <v>45990.291365740741</v>
      </c>
      <c r="C1758" s="2" t="s">
        <v>2117</v>
      </c>
      <c r="D1758" s="2" t="s">
        <v>141</v>
      </c>
      <c r="E1758" s="2" t="s">
        <v>171</v>
      </c>
      <c r="F1758" s="4">
        <v>12000</v>
      </c>
      <c r="G1758" s="5">
        <v>0.5</v>
      </c>
      <c r="H1758" s="6">
        <v>0</v>
      </c>
      <c r="I1758" s="7">
        <f t="shared" si="135"/>
        <v>6000</v>
      </c>
      <c r="J1758" s="7">
        <f t="shared" si="136"/>
        <v>0</v>
      </c>
      <c r="K1758" s="7">
        <f t="shared" si="137"/>
        <v>6000</v>
      </c>
      <c r="L1758" s="4">
        <v>55000</v>
      </c>
      <c r="M1758" s="7">
        <f t="shared" si="138"/>
        <v>61000</v>
      </c>
      <c r="N1758" s="2" t="s">
        <v>34</v>
      </c>
      <c r="O1758" t="s">
        <v>23</v>
      </c>
      <c r="P1758" s="2" t="s">
        <v>2371</v>
      </c>
      <c r="Q1758" s="2">
        <v>1</v>
      </c>
      <c r="R1758" s="2" t="s">
        <v>35</v>
      </c>
      <c r="S1758" t="str">
        <f t="shared" si="139"/>
        <v>Sat</v>
      </c>
      <c r="T1758" t="str">
        <f>VLOOKUP(A1758,Status!$A$2:$B$1867,2,FALSE)</f>
        <v>Completed</v>
      </c>
    </row>
    <row r="1759" spans="1:20" x14ac:dyDescent="0.3">
      <c r="A1759" s="2" t="s">
        <v>2118</v>
      </c>
      <c r="B1759" s="3">
        <v>45990.341620370367</v>
      </c>
      <c r="C1759" s="2" t="s">
        <v>851</v>
      </c>
      <c r="D1759" s="2" t="s">
        <v>41</v>
      </c>
      <c r="E1759" s="2" t="s">
        <v>54</v>
      </c>
      <c r="F1759" s="4">
        <v>14000</v>
      </c>
      <c r="G1759" s="5">
        <v>1.2</v>
      </c>
      <c r="H1759" s="6">
        <v>0</v>
      </c>
      <c r="I1759" s="7">
        <f t="shared" si="135"/>
        <v>16800</v>
      </c>
      <c r="J1759" s="7">
        <f t="shared" si="136"/>
        <v>0</v>
      </c>
      <c r="K1759" s="7">
        <f t="shared" si="137"/>
        <v>16800</v>
      </c>
      <c r="L1759" s="4">
        <v>93000</v>
      </c>
      <c r="M1759" s="7">
        <f t="shared" si="138"/>
        <v>109800</v>
      </c>
      <c r="N1759" s="2" t="s">
        <v>22</v>
      </c>
      <c r="O1759" t="s">
        <v>70</v>
      </c>
      <c r="P1759" s="2" t="s">
        <v>2368</v>
      </c>
      <c r="Q1759" s="2">
        <v>2</v>
      </c>
      <c r="R1759" s="2" t="s">
        <v>35</v>
      </c>
      <c r="S1759" t="str">
        <f t="shared" si="139"/>
        <v>Sat</v>
      </c>
      <c r="T1759" t="str">
        <f>VLOOKUP(A1759,Status!$A$2:$B$1867,2,FALSE)</f>
        <v>Returned</v>
      </c>
    </row>
    <row r="1760" spans="1:20" x14ac:dyDescent="0.3">
      <c r="A1760" s="2" t="s">
        <v>2119</v>
      </c>
      <c r="B1760" s="3">
        <v>45990.380104166667</v>
      </c>
      <c r="C1760" s="2" t="s">
        <v>561</v>
      </c>
      <c r="D1760" s="2" t="s">
        <v>75</v>
      </c>
      <c r="E1760" s="2" t="s">
        <v>144</v>
      </c>
      <c r="F1760" s="4">
        <v>10000</v>
      </c>
      <c r="G1760" s="5">
        <v>0.9</v>
      </c>
      <c r="H1760" s="6">
        <v>0</v>
      </c>
      <c r="I1760" s="7">
        <f t="shared" si="135"/>
        <v>9000</v>
      </c>
      <c r="J1760" s="7">
        <f t="shared" si="136"/>
        <v>0</v>
      </c>
      <c r="K1760" s="7">
        <f t="shared" si="137"/>
        <v>9000</v>
      </c>
      <c r="L1760" s="4">
        <v>74000</v>
      </c>
      <c r="M1760" s="7">
        <f t="shared" si="138"/>
        <v>83000</v>
      </c>
      <c r="N1760" s="2" t="s">
        <v>59</v>
      </c>
      <c r="O1760" t="s">
        <v>2108</v>
      </c>
      <c r="P1760" s="2" t="s">
        <v>2367</v>
      </c>
      <c r="Q1760" s="2">
        <v>5</v>
      </c>
      <c r="R1760" s="2" t="s">
        <v>24</v>
      </c>
      <c r="S1760" t="str">
        <f t="shared" si="139"/>
        <v>Sat</v>
      </c>
      <c r="T1760" t="str">
        <f>VLOOKUP(A1760,Status!$A$2:$B$1867,2,FALSE)</f>
        <v>Shipped</v>
      </c>
    </row>
    <row r="1761" spans="1:20" x14ac:dyDescent="0.3">
      <c r="A1761" s="2" t="s">
        <v>2119</v>
      </c>
      <c r="B1761" s="3">
        <v>45990.380104166667</v>
      </c>
      <c r="C1761" s="2" t="s">
        <v>561</v>
      </c>
      <c r="D1761" s="2" t="s">
        <v>75</v>
      </c>
      <c r="E1761" s="2" t="s">
        <v>33</v>
      </c>
      <c r="F1761" s="4">
        <v>20000</v>
      </c>
      <c r="G1761" s="5">
        <v>2.5</v>
      </c>
      <c r="H1761" s="6">
        <v>0</v>
      </c>
      <c r="I1761" s="7">
        <f t="shared" si="135"/>
        <v>50000</v>
      </c>
      <c r="J1761" s="7">
        <f t="shared" si="136"/>
        <v>0</v>
      </c>
      <c r="K1761" s="7">
        <f t="shared" si="137"/>
        <v>50000</v>
      </c>
      <c r="L1761" s="4">
        <v>0</v>
      </c>
      <c r="M1761" s="7">
        <f t="shared" si="138"/>
        <v>50000</v>
      </c>
      <c r="N1761" s="2" t="s">
        <v>59</v>
      </c>
      <c r="O1761" t="s">
        <v>2108</v>
      </c>
      <c r="P1761" s="2" t="s">
        <v>2367</v>
      </c>
      <c r="Q1761" s="2">
        <v>5</v>
      </c>
      <c r="R1761" s="2" t="s">
        <v>24</v>
      </c>
      <c r="S1761" t="str">
        <f t="shared" si="139"/>
        <v>Sat</v>
      </c>
      <c r="T1761" t="str">
        <f>VLOOKUP(A1761,Status!$A$2:$B$1867,2,FALSE)</f>
        <v>Shipped</v>
      </c>
    </row>
    <row r="1762" spans="1:20" x14ac:dyDescent="0.3">
      <c r="A1762" s="2" t="s">
        <v>2120</v>
      </c>
      <c r="B1762" s="3">
        <v>45990.381249999999</v>
      </c>
      <c r="C1762" s="2" t="s">
        <v>1254</v>
      </c>
      <c r="D1762" s="2" t="s">
        <v>426</v>
      </c>
      <c r="E1762" s="2" t="s">
        <v>42</v>
      </c>
      <c r="F1762" s="4">
        <v>40000</v>
      </c>
      <c r="G1762" s="5">
        <v>0.5</v>
      </c>
      <c r="H1762" s="6">
        <v>0</v>
      </c>
      <c r="I1762" s="7">
        <f t="shared" si="135"/>
        <v>20000</v>
      </c>
      <c r="J1762" s="7">
        <f t="shared" si="136"/>
        <v>0</v>
      </c>
      <c r="K1762" s="7">
        <f t="shared" si="137"/>
        <v>20000</v>
      </c>
      <c r="L1762" s="4">
        <v>67000</v>
      </c>
      <c r="M1762" s="7">
        <f t="shared" si="138"/>
        <v>87000</v>
      </c>
      <c r="N1762" s="2" t="s">
        <v>59</v>
      </c>
      <c r="O1762" t="s">
        <v>23</v>
      </c>
      <c r="P1762" s="2" t="s">
        <v>2366</v>
      </c>
      <c r="Q1762" s="2">
        <v>1</v>
      </c>
      <c r="R1762" s="2" t="s">
        <v>24</v>
      </c>
      <c r="S1762" t="str">
        <f t="shared" si="139"/>
        <v>Sat</v>
      </c>
      <c r="T1762" t="str">
        <f>VLOOKUP(A1762,Status!$A$2:$B$1867,2,FALSE)</f>
        <v>Completed</v>
      </c>
    </row>
    <row r="1763" spans="1:20" x14ac:dyDescent="0.3">
      <c r="A1763" s="2" t="s">
        <v>2121</v>
      </c>
      <c r="B1763" s="3">
        <v>45990.404178240737</v>
      </c>
      <c r="C1763" s="2" t="s">
        <v>170</v>
      </c>
      <c r="D1763" s="2" t="s">
        <v>62</v>
      </c>
      <c r="E1763" s="2" t="s">
        <v>183</v>
      </c>
      <c r="F1763" s="4">
        <v>11000</v>
      </c>
      <c r="G1763" s="5">
        <v>1.7</v>
      </c>
      <c r="H1763" s="6">
        <v>0</v>
      </c>
      <c r="I1763" s="7">
        <f t="shared" si="135"/>
        <v>18700</v>
      </c>
      <c r="J1763" s="7">
        <f t="shared" si="136"/>
        <v>0</v>
      </c>
      <c r="K1763" s="7">
        <f t="shared" si="137"/>
        <v>18700</v>
      </c>
      <c r="L1763" s="4">
        <v>59000</v>
      </c>
      <c r="M1763" s="7">
        <f t="shared" si="138"/>
        <v>77700</v>
      </c>
      <c r="N1763" s="2" t="s">
        <v>22</v>
      </c>
      <c r="O1763" t="s">
        <v>23</v>
      </c>
      <c r="P1763" s="2" t="s">
        <v>2371</v>
      </c>
      <c r="Q1763" s="2">
        <v>2</v>
      </c>
      <c r="R1763" s="2" t="s">
        <v>24</v>
      </c>
      <c r="S1763" t="str">
        <f t="shared" si="139"/>
        <v>Sat</v>
      </c>
      <c r="T1763" t="str">
        <f>VLOOKUP(A1763,Status!$A$2:$B$1867,2,FALSE)</f>
        <v>Completed</v>
      </c>
    </row>
    <row r="1764" spans="1:20" x14ac:dyDescent="0.3">
      <c r="A1764" s="2" t="s">
        <v>2122</v>
      </c>
      <c r="B1764" s="3">
        <v>45990.577592592592</v>
      </c>
      <c r="C1764" s="2" t="s">
        <v>126</v>
      </c>
      <c r="D1764" s="2" t="s">
        <v>32</v>
      </c>
      <c r="E1764" s="2" t="s">
        <v>36</v>
      </c>
      <c r="F1764" s="4">
        <v>13500</v>
      </c>
      <c r="G1764" s="5">
        <v>1.4</v>
      </c>
      <c r="H1764" s="6">
        <v>0</v>
      </c>
      <c r="I1764" s="7">
        <f t="shared" si="135"/>
        <v>18900</v>
      </c>
      <c r="J1764" s="7">
        <f t="shared" si="136"/>
        <v>0</v>
      </c>
      <c r="K1764" s="7">
        <f t="shared" si="137"/>
        <v>18900</v>
      </c>
      <c r="L1764" s="4">
        <v>76000</v>
      </c>
      <c r="M1764" s="7">
        <f t="shared" si="138"/>
        <v>94900</v>
      </c>
      <c r="N1764" s="2" t="s">
        <v>22</v>
      </c>
      <c r="O1764" t="s">
        <v>2111</v>
      </c>
      <c r="P1764" s="2" t="s">
        <v>2369</v>
      </c>
      <c r="Q1764" s="2">
        <v>4</v>
      </c>
      <c r="R1764" s="2" t="s">
        <v>24</v>
      </c>
      <c r="S1764" t="str">
        <f t="shared" si="139"/>
        <v>Sat</v>
      </c>
      <c r="T1764" t="str">
        <f>VLOOKUP(A1764,Status!$A$2:$B$1867,2,FALSE)</f>
        <v>Pending</v>
      </c>
    </row>
    <row r="1765" spans="1:20" x14ac:dyDescent="0.3">
      <c r="A1765" s="2" t="s">
        <v>2123</v>
      </c>
      <c r="B1765" s="3">
        <v>45990.638553240737</v>
      </c>
      <c r="C1765" s="2" t="s">
        <v>540</v>
      </c>
      <c r="D1765" s="2" t="s">
        <v>99</v>
      </c>
      <c r="E1765" s="2" t="s">
        <v>144</v>
      </c>
      <c r="F1765" s="4">
        <v>10000</v>
      </c>
      <c r="G1765" s="5">
        <v>1.2</v>
      </c>
      <c r="H1765" s="6">
        <v>0</v>
      </c>
      <c r="I1765" s="7">
        <f t="shared" si="135"/>
        <v>12000</v>
      </c>
      <c r="J1765" s="7">
        <f t="shared" si="136"/>
        <v>0</v>
      </c>
      <c r="K1765" s="7">
        <f t="shared" si="137"/>
        <v>12000</v>
      </c>
      <c r="L1765" s="4">
        <v>97000</v>
      </c>
      <c r="M1765" s="7">
        <f t="shared" si="138"/>
        <v>109000</v>
      </c>
      <c r="N1765" s="2" t="s">
        <v>29</v>
      </c>
      <c r="O1765" t="s">
        <v>23</v>
      </c>
      <c r="P1765" s="2" t="s">
        <v>2367</v>
      </c>
      <c r="Q1765" s="2">
        <v>2</v>
      </c>
      <c r="R1765" s="2" t="s">
        <v>24</v>
      </c>
      <c r="S1765" t="str">
        <f t="shared" si="139"/>
        <v>Sat</v>
      </c>
      <c r="T1765" t="str">
        <f>VLOOKUP(A1765,Status!$A$2:$B$1867,2,FALSE)</f>
        <v>Completed</v>
      </c>
    </row>
    <row r="1766" spans="1:20" x14ac:dyDescent="0.3">
      <c r="A1766" s="2" t="s">
        <v>2124</v>
      </c>
      <c r="B1766" s="3">
        <v>45990.652789351851</v>
      </c>
      <c r="C1766" s="2" t="s">
        <v>195</v>
      </c>
      <c r="D1766" s="2" t="s">
        <v>20</v>
      </c>
      <c r="E1766" s="2" t="s">
        <v>66</v>
      </c>
      <c r="F1766" s="4">
        <v>46000</v>
      </c>
      <c r="G1766" s="5">
        <v>1</v>
      </c>
      <c r="H1766" s="6">
        <v>0</v>
      </c>
      <c r="I1766" s="7">
        <f t="shared" si="135"/>
        <v>46000</v>
      </c>
      <c r="J1766" s="7">
        <f t="shared" si="136"/>
        <v>0</v>
      </c>
      <c r="K1766" s="7">
        <f t="shared" si="137"/>
        <v>46000</v>
      </c>
      <c r="L1766" s="4">
        <v>15000</v>
      </c>
      <c r="M1766" s="7">
        <f t="shared" si="138"/>
        <v>61000</v>
      </c>
      <c r="N1766" s="2" t="s">
        <v>22</v>
      </c>
      <c r="O1766" t="s">
        <v>23</v>
      </c>
      <c r="P1766" s="2" t="s">
        <v>2369</v>
      </c>
      <c r="Q1766" s="2">
        <v>1</v>
      </c>
      <c r="R1766" s="2" t="s">
        <v>24</v>
      </c>
      <c r="S1766" t="str">
        <f t="shared" si="139"/>
        <v>Sat</v>
      </c>
      <c r="T1766" t="str">
        <f>VLOOKUP(A1766,Status!$A$2:$B$1867,2,FALSE)</f>
        <v>Completed</v>
      </c>
    </row>
    <row r="1767" spans="1:20" x14ac:dyDescent="0.3">
      <c r="A1767" s="2" t="s">
        <v>2125</v>
      </c>
      <c r="B1767" s="3">
        <v>45990.766435185193</v>
      </c>
      <c r="C1767" s="2" t="s">
        <v>385</v>
      </c>
      <c r="D1767" s="2" t="s">
        <v>49</v>
      </c>
      <c r="E1767" s="2" t="s">
        <v>162</v>
      </c>
      <c r="F1767" s="4">
        <v>115000</v>
      </c>
      <c r="G1767" s="5">
        <v>1</v>
      </c>
      <c r="H1767" s="6">
        <v>0</v>
      </c>
      <c r="I1767" s="7">
        <f t="shared" si="135"/>
        <v>115000</v>
      </c>
      <c r="J1767" s="7">
        <f t="shared" si="136"/>
        <v>0</v>
      </c>
      <c r="K1767" s="7">
        <f t="shared" si="137"/>
        <v>115000</v>
      </c>
      <c r="L1767" s="4">
        <v>18000</v>
      </c>
      <c r="M1767" s="7">
        <f t="shared" si="138"/>
        <v>133000</v>
      </c>
      <c r="N1767" s="2" t="s">
        <v>29</v>
      </c>
      <c r="O1767" t="s">
        <v>23</v>
      </c>
      <c r="P1767" s="2" t="s">
        <v>2368</v>
      </c>
      <c r="Q1767" s="2">
        <v>5</v>
      </c>
      <c r="R1767" s="2" t="s">
        <v>24</v>
      </c>
      <c r="S1767" t="str">
        <f t="shared" si="139"/>
        <v>Sat</v>
      </c>
      <c r="T1767" t="str">
        <f>VLOOKUP(A1767,Status!$A$2:$B$1867,2,FALSE)</f>
        <v>Completed</v>
      </c>
    </row>
    <row r="1768" spans="1:20" x14ac:dyDescent="0.3">
      <c r="A1768" s="2" t="s">
        <v>2126</v>
      </c>
      <c r="B1768" s="3">
        <v>45990.79</v>
      </c>
      <c r="C1768" s="2" t="s">
        <v>389</v>
      </c>
      <c r="D1768" s="2" t="s">
        <v>174</v>
      </c>
      <c r="E1768" s="2" t="s">
        <v>100</v>
      </c>
      <c r="F1768" s="4">
        <v>10000</v>
      </c>
      <c r="G1768" s="5">
        <v>1.2</v>
      </c>
      <c r="H1768" s="6">
        <v>0</v>
      </c>
      <c r="I1768" s="7">
        <f t="shared" si="135"/>
        <v>12000</v>
      </c>
      <c r="J1768" s="7">
        <f t="shared" si="136"/>
        <v>0</v>
      </c>
      <c r="K1768" s="7">
        <f t="shared" si="137"/>
        <v>12000</v>
      </c>
      <c r="L1768" s="4">
        <v>48000</v>
      </c>
      <c r="M1768" s="7">
        <f t="shared" si="138"/>
        <v>60000</v>
      </c>
      <c r="N1768" s="2" t="s">
        <v>29</v>
      </c>
      <c r="O1768" t="s">
        <v>23</v>
      </c>
      <c r="P1768" s="2" t="s">
        <v>2369</v>
      </c>
      <c r="Q1768" s="2">
        <v>5</v>
      </c>
      <c r="R1768" s="2" t="s">
        <v>24</v>
      </c>
      <c r="S1768" t="str">
        <f t="shared" si="139"/>
        <v>Sat</v>
      </c>
      <c r="T1768" t="str">
        <f>VLOOKUP(A1768,Status!$A$2:$B$1867,2,FALSE)</f>
        <v>Completed</v>
      </c>
    </row>
    <row r="1769" spans="1:20" x14ac:dyDescent="0.3">
      <c r="A1769" s="2" t="s">
        <v>2127</v>
      </c>
      <c r="B1769" s="3">
        <v>45990.813344907408</v>
      </c>
      <c r="C1769" s="2" t="s">
        <v>422</v>
      </c>
      <c r="D1769" s="2" t="s">
        <v>32</v>
      </c>
      <c r="E1769" s="2" t="s">
        <v>76</v>
      </c>
      <c r="F1769" s="4">
        <v>45000</v>
      </c>
      <c r="G1769" s="5">
        <v>0.4</v>
      </c>
      <c r="H1769" s="6">
        <v>0</v>
      </c>
      <c r="I1769" s="7">
        <f t="shared" si="135"/>
        <v>18000</v>
      </c>
      <c r="J1769" s="7">
        <f t="shared" si="136"/>
        <v>0</v>
      </c>
      <c r="K1769" s="7">
        <f t="shared" si="137"/>
        <v>18000</v>
      </c>
      <c r="L1769" s="4">
        <v>76000</v>
      </c>
      <c r="M1769" s="7">
        <f t="shared" si="138"/>
        <v>94000</v>
      </c>
      <c r="N1769" s="2" t="s">
        <v>29</v>
      </c>
      <c r="O1769" t="s">
        <v>2108</v>
      </c>
      <c r="P1769" s="2" t="s">
        <v>2368</v>
      </c>
      <c r="Q1769" s="2">
        <v>5</v>
      </c>
      <c r="R1769" s="2" t="s">
        <v>24</v>
      </c>
      <c r="S1769" t="str">
        <f t="shared" si="139"/>
        <v>Sat</v>
      </c>
      <c r="T1769" t="str">
        <f>VLOOKUP(A1769,Status!$A$2:$B$1867,2,FALSE)</f>
        <v>Shipped</v>
      </c>
    </row>
    <row r="1770" spans="1:20" x14ac:dyDescent="0.3">
      <c r="A1770" s="2" t="s">
        <v>2128</v>
      </c>
      <c r="B1770" s="3">
        <v>45990.991168981483</v>
      </c>
      <c r="C1770" s="2" t="s">
        <v>193</v>
      </c>
      <c r="D1770" s="2" t="s">
        <v>99</v>
      </c>
      <c r="E1770" s="2" t="s">
        <v>58</v>
      </c>
      <c r="F1770" s="4">
        <v>17500</v>
      </c>
      <c r="G1770" s="5">
        <v>2.5</v>
      </c>
      <c r="H1770" s="6">
        <v>0</v>
      </c>
      <c r="I1770" s="7">
        <f t="shared" si="135"/>
        <v>43750</v>
      </c>
      <c r="J1770" s="7">
        <f t="shared" si="136"/>
        <v>0</v>
      </c>
      <c r="K1770" s="7">
        <f t="shared" si="137"/>
        <v>43750</v>
      </c>
      <c r="L1770" s="4">
        <v>97000</v>
      </c>
      <c r="M1770" s="7">
        <f t="shared" si="138"/>
        <v>140750</v>
      </c>
      <c r="N1770" s="2" t="s">
        <v>34</v>
      </c>
      <c r="O1770" t="s">
        <v>23</v>
      </c>
      <c r="P1770" s="2" t="s">
        <v>2369</v>
      </c>
      <c r="Q1770" s="2">
        <v>5</v>
      </c>
      <c r="R1770" s="2" t="s">
        <v>24</v>
      </c>
      <c r="S1770" t="str">
        <f t="shared" si="139"/>
        <v>Sat</v>
      </c>
      <c r="T1770" t="str">
        <f>VLOOKUP(A1770,Status!$A$2:$B$1867,2,FALSE)</f>
        <v>Completed</v>
      </c>
    </row>
    <row r="1771" spans="1:20" x14ac:dyDescent="0.3">
      <c r="A1771" s="2" t="s">
        <v>2128</v>
      </c>
      <c r="B1771" s="3">
        <v>45990.991168981483</v>
      </c>
      <c r="C1771" s="2" t="s">
        <v>193</v>
      </c>
      <c r="D1771" s="2" t="s">
        <v>99</v>
      </c>
      <c r="E1771" s="2" t="s">
        <v>46</v>
      </c>
      <c r="F1771" s="4">
        <v>10500</v>
      </c>
      <c r="G1771" s="5">
        <v>0.7</v>
      </c>
      <c r="H1771" s="6">
        <v>0</v>
      </c>
      <c r="I1771" s="7">
        <f t="shared" si="135"/>
        <v>7349.9999999999991</v>
      </c>
      <c r="J1771" s="7">
        <f t="shared" si="136"/>
        <v>0</v>
      </c>
      <c r="K1771" s="7">
        <f t="shared" si="137"/>
        <v>7349.9999999999991</v>
      </c>
      <c r="L1771" s="4">
        <v>0</v>
      </c>
      <c r="M1771" s="7">
        <f t="shared" si="138"/>
        <v>7349.9999999999991</v>
      </c>
      <c r="N1771" s="2" t="s">
        <v>34</v>
      </c>
      <c r="O1771" t="s">
        <v>23</v>
      </c>
      <c r="P1771" s="2" t="s">
        <v>2369</v>
      </c>
      <c r="Q1771" s="2">
        <v>5</v>
      </c>
      <c r="R1771" s="2" t="s">
        <v>24</v>
      </c>
      <c r="S1771" t="str">
        <f t="shared" si="139"/>
        <v>Sat</v>
      </c>
      <c r="T1771" t="str">
        <f>VLOOKUP(A1771,Status!$A$2:$B$1867,2,FALSE)</f>
        <v>Completed</v>
      </c>
    </row>
    <row r="1772" spans="1:20" x14ac:dyDescent="0.3">
      <c r="A1772" s="2" t="s">
        <v>2129</v>
      </c>
      <c r="B1772" s="3">
        <v>45991.310717592591</v>
      </c>
      <c r="C1772" s="2" t="s">
        <v>1250</v>
      </c>
      <c r="D1772" s="2" t="s">
        <v>99</v>
      </c>
      <c r="E1772" s="2" t="s">
        <v>42</v>
      </c>
      <c r="F1772" s="4">
        <v>40000</v>
      </c>
      <c r="G1772" s="5">
        <v>0.5</v>
      </c>
      <c r="H1772" s="6">
        <v>0</v>
      </c>
      <c r="I1772" s="7">
        <f t="shared" si="135"/>
        <v>20000</v>
      </c>
      <c r="J1772" s="7">
        <f t="shared" si="136"/>
        <v>0</v>
      </c>
      <c r="K1772" s="7">
        <f t="shared" si="137"/>
        <v>20000</v>
      </c>
      <c r="L1772" s="4">
        <v>97000</v>
      </c>
      <c r="M1772" s="7">
        <f t="shared" si="138"/>
        <v>117000</v>
      </c>
      <c r="N1772" s="2" t="s">
        <v>22</v>
      </c>
      <c r="O1772" t="s">
        <v>2111</v>
      </c>
      <c r="P1772" s="2" t="s">
        <v>2367</v>
      </c>
      <c r="Q1772" s="2">
        <v>5</v>
      </c>
      <c r="R1772" s="2" t="s">
        <v>35</v>
      </c>
      <c r="S1772" t="str">
        <f t="shared" si="139"/>
        <v>Sun</v>
      </c>
      <c r="T1772" t="str">
        <f>VLOOKUP(A1772,Status!$A$2:$B$1867,2,FALSE)</f>
        <v>Pending</v>
      </c>
    </row>
    <row r="1773" spans="1:20" x14ac:dyDescent="0.3">
      <c r="A1773" s="2" t="s">
        <v>2130</v>
      </c>
      <c r="B1773" s="3">
        <v>45991.391527777778</v>
      </c>
      <c r="C1773" s="2" t="s">
        <v>260</v>
      </c>
      <c r="D1773" s="2" t="s">
        <v>165</v>
      </c>
      <c r="E1773" s="2" t="s">
        <v>100</v>
      </c>
      <c r="F1773" s="4">
        <v>10000</v>
      </c>
      <c r="G1773" s="5">
        <v>0.7</v>
      </c>
      <c r="H1773" s="6">
        <v>0</v>
      </c>
      <c r="I1773" s="7">
        <f t="shared" si="135"/>
        <v>7000</v>
      </c>
      <c r="J1773" s="7">
        <f t="shared" si="136"/>
        <v>0</v>
      </c>
      <c r="K1773" s="7">
        <f t="shared" si="137"/>
        <v>7000</v>
      </c>
      <c r="L1773" s="4">
        <v>49000</v>
      </c>
      <c r="M1773" s="7">
        <f t="shared" si="138"/>
        <v>56000</v>
      </c>
      <c r="N1773" s="2" t="s">
        <v>34</v>
      </c>
      <c r="O1773" t="s">
        <v>2111</v>
      </c>
      <c r="P1773" s="2" t="s">
        <v>2371</v>
      </c>
      <c r="Q1773" s="2">
        <v>3</v>
      </c>
      <c r="R1773" s="2" t="s">
        <v>35</v>
      </c>
      <c r="S1773" t="str">
        <f t="shared" si="139"/>
        <v>Sun</v>
      </c>
      <c r="T1773" t="str">
        <f>VLOOKUP(A1773,Status!$A$2:$B$1867,2,FALSE)</f>
        <v>Pending</v>
      </c>
    </row>
    <row r="1774" spans="1:20" x14ac:dyDescent="0.3">
      <c r="A1774" s="2" t="s">
        <v>2131</v>
      </c>
      <c r="B1774" s="3">
        <v>45991.438750000001</v>
      </c>
      <c r="C1774" s="2" t="s">
        <v>803</v>
      </c>
      <c r="D1774" s="2" t="s">
        <v>32</v>
      </c>
      <c r="E1774" s="2" t="s">
        <v>58</v>
      </c>
      <c r="F1774" s="4">
        <v>17500</v>
      </c>
      <c r="G1774" s="5">
        <v>3.4</v>
      </c>
      <c r="H1774" s="6">
        <v>0</v>
      </c>
      <c r="I1774" s="7">
        <f t="shared" si="135"/>
        <v>59500</v>
      </c>
      <c r="J1774" s="7">
        <f t="shared" si="136"/>
        <v>0</v>
      </c>
      <c r="K1774" s="7">
        <f t="shared" si="137"/>
        <v>59500</v>
      </c>
      <c r="L1774" s="4">
        <v>76000</v>
      </c>
      <c r="M1774" s="7">
        <f t="shared" si="138"/>
        <v>135500</v>
      </c>
      <c r="N1774" s="2" t="s">
        <v>29</v>
      </c>
      <c r="O1774" t="s">
        <v>2111</v>
      </c>
      <c r="P1774" s="2" t="s">
        <v>2371</v>
      </c>
      <c r="Q1774" s="2">
        <v>3</v>
      </c>
      <c r="R1774" s="2" t="s">
        <v>24</v>
      </c>
      <c r="S1774" t="str">
        <f t="shared" si="139"/>
        <v>Sun</v>
      </c>
      <c r="T1774" t="str">
        <f>VLOOKUP(A1774,Status!$A$2:$B$1867,2,FALSE)</f>
        <v>Pending</v>
      </c>
    </row>
    <row r="1775" spans="1:20" x14ac:dyDescent="0.3">
      <c r="A1775" s="2" t="s">
        <v>2132</v>
      </c>
      <c r="B1775" s="3">
        <v>45991.467233796298</v>
      </c>
      <c r="C1775" s="2" t="s">
        <v>844</v>
      </c>
      <c r="D1775" s="2" t="s">
        <v>141</v>
      </c>
      <c r="E1775" s="2" t="s">
        <v>58</v>
      </c>
      <c r="F1775" s="4">
        <v>17500</v>
      </c>
      <c r="G1775" s="5">
        <v>1.5</v>
      </c>
      <c r="H1775" s="6">
        <v>0</v>
      </c>
      <c r="I1775" s="7">
        <f t="shared" si="135"/>
        <v>26250</v>
      </c>
      <c r="J1775" s="7">
        <f t="shared" si="136"/>
        <v>0</v>
      </c>
      <c r="K1775" s="7">
        <f t="shared" si="137"/>
        <v>26250</v>
      </c>
      <c r="L1775" s="4">
        <v>55000</v>
      </c>
      <c r="M1775" s="7">
        <f t="shared" si="138"/>
        <v>81250</v>
      </c>
      <c r="N1775" s="2" t="s">
        <v>59</v>
      </c>
      <c r="O1775" t="s">
        <v>2108</v>
      </c>
      <c r="P1775" s="2" t="s">
        <v>2371</v>
      </c>
      <c r="Q1775" s="2">
        <v>2</v>
      </c>
      <c r="R1775" s="2" t="s">
        <v>24</v>
      </c>
      <c r="S1775" t="str">
        <f t="shared" si="139"/>
        <v>Sun</v>
      </c>
      <c r="T1775" t="str">
        <f>VLOOKUP(A1775,Status!$A$2:$B$1867,2,FALSE)</f>
        <v>Shipped</v>
      </c>
    </row>
    <row r="1776" spans="1:20" x14ac:dyDescent="0.3">
      <c r="A1776" s="2" t="s">
        <v>2133</v>
      </c>
      <c r="B1776" s="3">
        <v>45991.472314814811</v>
      </c>
      <c r="C1776" s="2" t="s">
        <v>1044</v>
      </c>
      <c r="D1776" s="2" t="s">
        <v>75</v>
      </c>
      <c r="E1776" s="2" t="s">
        <v>144</v>
      </c>
      <c r="F1776" s="4">
        <v>10000</v>
      </c>
      <c r="G1776" s="5">
        <v>0.5</v>
      </c>
      <c r="H1776" s="6">
        <v>0</v>
      </c>
      <c r="I1776" s="7">
        <f t="shared" si="135"/>
        <v>5000</v>
      </c>
      <c r="J1776" s="7">
        <f t="shared" si="136"/>
        <v>0</v>
      </c>
      <c r="K1776" s="7">
        <f t="shared" si="137"/>
        <v>5000</v>
      </c>
      <c r="L1776" s="4">
        <v>74000</v>
      </c>
      <c r="M1776" s="7">
        <f t="shared" si="138"/>
        <v>79000</v>
      </c>
      <c r="N1776" s="2" t="s">
        <v>34</v>
      </c>
      <c r="O1776" t="s">
        <v>23</v>
      </c>
      <c r="P1776" s="2" t="s">
        <v>2368</v>
      </c>
      <c r="Q1776" s="2">
        <v>2</v>
      </c>
      <c r="R1776" s="2" t="s">
        <v>24</v>
      </c>
      <c r="S1776" t="str">
        <f t="shared" si="139"/>
        <v>Sun</v>
      </c>
      <c r="T1776" t="str">
        <f>VLOOKUP(A1776,Status!$A$2:$B$1867,2,FALSE)</f>
        <v>Completed</v>
      </c>
    </row>
    <row r="1777" spans="1:20" x14ac:dyDescent="0.3">
      <c r="A1777" s="2" t="s">
        <v>2134</v>
      </c>
      <c r="B1777" s="3">
        <v>45991.511805555558</v>
      </c>
      <c r="C1777" s="2" t="s">
        <v>126</v>
      </c>
      <c r="D1777" s="2" t="s">
        <v>32</v>
      </c>
      <c r="E1777" s="2" t="s">
        <v>58</v>
      </c>
      <c r="F1777" s="4">
        <v>17500</v>
      </c>
      <c r="G1777" s="5">
        <v>4.3</v>
      </c>
      <c r="H1777" s="6">
        <v>0</v>
      </c>
      <c r="I1777" s="7">
        <f t="shared" si="135"/>
        <v>75250</v>
      </c>
      <c r="J1777" s="7">
        <f t="shared" si="136"/>
        <v>0</v>
      </c>
      <c r="K1777" s="7">
        <f t="shared" si="137"/>
        <v>75250</v>
      </c>
      <c r="L1777" s="4">
        <v>76000</v>
      </c>
      <c r="M1777" s="7">
        <f t="shared" si="138"/>
        <v>151250</v>
      </c>
      <c r="N1777" s="2" t="s">
        <v>59</v>
      </c>
      <c r="O1777" t="s">
        <v>2111</v>
      </c>
      <c r="P1777" s="2" t="s">
        <v>2371</v>
      </c>
      <c r="Q1777" s="2">
        <v>1</v>
      </c>
      <c r="R1777" s="2" t="s">
        <v>24</v>
      </c>
      <c r="S1777" t="str">
        <f t="shared" si="139"/>
        <v>Sun</v>
      </c>
      <c r="T1777" t="str">
        <f>VLOOKUP(A1777,Status!$A$2:$B$1867,2,FALSE)</f>
        <v>Pending</v>
      </c>
    </row>
    <row r="1778" spans="1:20" x14ac:dyDescent="0.3">
      <c r="A1778" s="2" t="s">
        <v>2135</v>
      </c>
      <c r="B1778" s="3">
        <v>45991.555462962962</v>
      </c>
      <c r="C1778" s="2" t="s">
        <v>1312</v>
      </c>
      <c r="D1778" s="2" t="s">
        <v>106</v>
      </c>
      <c r="E1778" s="2" t="s">
        <v>76</v>
      </c>
      <c r="F1778" s="4">
        <v>45000</v>
      </c>
      <c r="G1778" s="5">
        <v>1.4</v>
      </c>
      <c r="H1778" s="6">
        <v>0</v>
      </c>
      <c r="I1778" s="7">
        <f t="shared" si="135"/>
        <v>62999.999999999993</v>
      </c>
      <c r="J1778" s="7">
        <f t="shared" si="136"/>
        <v>0</v>
      </c>
      <c r="K1778" s="7">
        <f t="shared" si="137"/>
        <v>62999.999999999993</v>
      </c>
      <c r="L1778" s="4">
        <v>18000</v>
      </c>
      <c r="M1778" s="7">
        <f t="shared" si="138"/>
        <v>81000</v>
      </c>
      <c r="N1778" s="2" t="s">
        <v>34</v>
      </c>
      <c r="O1778" t="s">
        <v>2108</v>
      </c>
      <c r="P1778" s="2" t="s">
        <v>2368</v>
      </c>
      <c r="Q1778" s="2">
        <v>5</v>
      </c>
      <c r="R1778" s="2" t="s">
        <v>24</v>
      </c>
      <c r="S1778" t="str">
        <f t="shared" si="139"/>
        <v>Sun</v>
      </c>
      <c r="T1778" t="str">
        <f>VLOOKUP(A1778,Status!$A$2:$B$1867,2,FALSE)</f>
        <v>Shipped</v>
      </c>
    </row>
    <row r="1779" spans="1:20" x14ac:dyDescent="0.3">
      <c r="A1779" s="2" t="s">
        <v>2136</v>
      </c>
      <c r="B1779" s="3">
        <v>45991.642696759263</v>
      </c>
      <c r="C1779" s="2" t="s">
        <v>428</v>
      </c>
      <c r="D1779" s="2" t="s">
        <v>366</v>
      </c>
      <c r="E1779" s="2" t="s">
        <v>66</v>
      </c>
      <c r="F1779" s="4">
        <v>46000</v>
      </c>
      <c r="G1779" s="5">
        <v>1.5</v>
      </c>
      <c r="H1779" s="6">
        <v>0</v>
      </c>
      <c r="I1779" s="7">
        <f t="shared" si="135"/>
        <v>69000</v>
      </c>
      <c r="J1779" s="7">
        <f t="shared" si="136"/>
        <v>0</v>
      </c>
      <c r="K1779" s="7">
        <f t="shared" si="137"/>
        <v>69000</v>
      </c>
      <c r="L1779" s="4">
        <v>21000</v>
      </c>
      <c r="M1779" s="7">
        <f t="shared" si="138"/>
        <v>90000</v>
      </c>
      <c r="N1779" s="2" t="s">
        <v>59</v>
      </c>
      <c r="O1779" t="s">
        <v>2108</v>
      </c>
      <c r="P1779" s="2" t="s">
        <v>2369</v>
      </c>
      <c r="Q1779" s="2">
        <v>2</v>
      </c>
      <c r="R1779" s="2" t="s">
        <v>24</v>
      </c>
      <c r="S1779" t="str">
        <f t="shared" si="139"/>
        <v>Sun</v>
      </c>
      <c r="T1779" t="str">
        <f>VLOOKUP(A1779,Status!$A$2:$B$1867,2,FALSE)</f>
        <v>Shipped</v>
      </c>
    </row>
    <row r="1780" spans="1:20" x14ac:dyDescent="0.3">
      <c r="A1780" s="2" t="s">
        <v>2137</v>
      </c>
      <c r="B1780" s="3">
        <v>45991.649525462963</v>
      </c>
      <c r="C1780" s="2" t="s">
        <v>1302</v>
      </c>
      <c r="D1780" s="2" t="s">
        <v>45</v>
      </c>
      <c r="E1780" s="2" t="s">
        <v>162</v>
      </c>
      <c r="F1780" s="4">
        <v>115000</v>
      </c>
      <c r="G1780" s="5">
        <v>1.4</v>
      </c>
      <c r="H1780" s="6">
        <v>0</v>
      </c>
      <c r="I1780" s="7">
        <f t="shared" si="135"/>
        <v>161000</v>
      </c>
      <c r="J1780" s="7">
        <f t="shared" si="136"/>
        <v>0</v>
      </c>
      <c r="K1780" s="7">
        <f t="shared" si="137"/>
        <v>161000</v>
      </c>
      <c r="L1780" s="4">
        <v>43000</v>
      </c>
      <c r="M1780" s="7">
        <f t="shared" si="138"/>
        <v>204000</v>
      </c>
      <c r="N1780" s="2" t="s">
        <v>29</v>
      </c>
      <c r="O1780" t="s">
        <v>2108</v>
      </c>
      <c r="P1780" s="2" t="s">
        <v>2366</v>
      </c>
      <c r="Q1780" s="2">
        <v>5</v>
      </c>
      <c r="R1780" s="2" t="s">
        <v>24</v>
      </c>
      <c r="S1780" t="str">
        <f t="shared" si="139"/>
        <v>Sun</v>
      </c>
      <c r="T1780" t="str">
        <f>VLOOKUP(A1780,Status!$A$2:$B$1867,2,FALSE)</f>
        <v>Shipped</v>
      </c>
    </row>
    <row r="1781" spans="1:20" x14ac:dyDescent="0.3">
      <c r="A1781" s="2" t="s">
        <v>2138</v>
      </c>
      <c r="B1781" s="3">
        <v>45991.714201388888</v>
      </c>
      <c r="C1781" s="2" t="s">
        <v>707</v>
      </c>
      <c r="D1781" s="2" t="s">
        <v>62</v>
      </c>
      <c r="E1781" s="2" t="s">
        <v>28</v>
      </c>
      <c r="F1781" s="4">
        <v>15000</v>
      </c>
      <c r="G1781" s="5">
        <v>0.3</v>
      </c>
      <c r="H1781" s="6">
        <v>0</v>
      </c>
      <c r="I1781" s="7">
        <f t="shared" si="135"/>
        <v>4500</v>
      </c>
      <c r="J1781" s="7">
        <f t="shared" si="136"/>
        <v>0</v>
      </c>
      <c r="K1781" s="7">
        <f t="shared" si="137"/>
        <v>4500</v>
      </c>
      <c r="L1781" s="4">
        <v>59000</v>
      </c>
      <c r="M1781" s="7">
        <f t="shared" si="138"/>
        <v>63500</v>
      </c>
      <c r="N1781" s="2" t="s">
        <v>59</v>
      </c>
      <c r="O1781" t="s">
        <v>2108</v>
      </c>
      <c r="P1781" s="2" t="s">
        <v>2369</v>
      </c>
      <c r="Q1781" s="2">
        <v>4</v>
      </c>
      <c r="R1781" s="2" t="s">
        <v>24</v>
      </c>
      <c r="S1781" t="str">
        <f t="shared" si="139"/>
        <v>Sun</v>
      </c>
      <c r="T1781" t="str">
        <f>VLOOKUP(A1781,Status!$A$2:$B$1867,2,FALSE)</f>
        <v>Shipped</v>
      </c>
    </row>
    <row r="1782" spans="1:20" x14ac:dyDescent="0.3">
      <c r="A1782" s="2" t="s">
        <v>2139</v>
      </c>
      <c r="B1782" s="3">
        <v>45991.7425</v>
      </c>
      <c r="C1782" s="2" t="s">
        <v>378</v>
      </c>
      <c r="D1782" s="2" t="s">
        <v>45</v>
      </c>
      <c r="E1782" s="2" t="s">
        <v>58</v>
      </c>
      <c r="F1782" s="4">
        <v>17500</v>
      </c>
      <c r="G1782" s="5">
        <v>4.2</v>
      </c>
      <c r="H1782" s="6">
        <v>0</v>
      </c>
      <c r="I1782" s="7">
        <f t="shared" si="135"/>
        <v>73500</v>
      </c>
      <c r="J1782" s="7">
        <f t="shared" si="136"/>
        <v>0</v>
      </c>
      <c r="K1782" s="7">
        <f t="shared" si="137"/>
        <v>73500</v>
      </c>
      <c r="L1782" s="4">
        <v>43000</v>
      </c>
      <c r="M1782" s="7">
        <f t="shared" si="138"/>
        <v>116500</v>
      </c>
      <c r="N1782" s="2" t="s">
        <v>29</v>
      </c>
      <c r="O1782" t="s">
        <v>2108</v>
      </c>
      <c r="P1782" s="2" t="s">
        <v>2368</v>
      </c>
      <c r="Q1782" s="2">
        <v>1</v>
      </c>
      <c r="R1782" s="2" t="s">
        <v>35</v>
      </c>
      <c r="S1782" t="str">
        <f t="shared" si="139"/>
        <v>Sun</v>
      </c>
      <c r="T1782" t="str">
        <f>VLOOKUP(A1782,Status!$A$2:$B$1867,2,FALSE)</f>
        <v>Shipped</v>
      </c>
    </row>
    <row r="1783" spans="1:20" x14ac:dyDescent="0.3">
      <c r="A1783" s="2" t="s">
        <v>2140</v>
      </c>
      <c r="B1783" s="3">
        <v>45991.781608796293</v>
      </c>
      <c r="C1783" s="2" t="s">
        <v>745</v>
      </c>
      <c r="D1783" s="2" t="s">
        <v>230</v>
      </c>
      <c r="E1783" s="2" t="s">
        <v>42</v>
      </c>
      <c r="F1783" s="4">
        <v>40000</v>
      </c>
      <c r="G1783" s="5">
        <v>0.9</v>
      </c>
      <c r="H1783" s="6">
        <v>0</v>
      </c>
      <c r="I1783" s="7">
        <f t="shared" si="135"/>
        <v>36000</v>
      </c>
      <c r="J1783" s="7">
        <f t="shared" si="136"/>
        <v>0</v>
      </c>
      <c r="K1783" s="7">
        <f t="shared" si="137"/>
        <v>36000</v>
      </c>
      <c r="L1783" s="4">
        <v>28000</v>
      </c>
      <c r="M1783" s="7">
        <f t="shared" si="138"/>
        <v>64000</v>
      </c>
      <c r="N1783" s="2" t="s">
        <v>34</v>
      </c>
      <c r="O1783" t="s">
        <v>23</v>
      </c>
      <c r="P1783" s="2" t="s">
        <v>2367</v>
      </c>
      <c r="Q1783" s="2">
        <v>5</v>
      </c>
      <c r="R1783" s="2" t="s">
        <v>35</v>
      </c>
      <c r="S1783" t="str">
        <f t="shared" si="139"/>
        <v>Sun</v>
      </c>
      <c r="T1783" t="str">
        <f>VLOOKUP(A1783,Status!$A$2:$B$1867,2,FALSE)</f>
        <v>Completed</v>
      </c>
    </row>
    <row r="1784" spans="1:20" x14ac:dyDescent="0.3">
      <c r="A1784" s="2" t="s">
        <v>2141</v>
      </c>
      <c r="B1784" s="3">
        <v>45991.832881944443</v>
      </c>
      <c r="C1784" s="2" t="s">
        <v>188</v>
      </c>
      <c r="D1784" s="2" t="s">
        <v>112</v>
      </c>
      <c r="E1784" s="2" t="s">
        <v>42</v>
      </c>
      <c r="F1784" s="4">
        <v>40000</v>
      </c>
      <c r="G1784" s="5">
        <v>1.3</v>
      </c>
      <c r="H1784" s="6">
        <v>0</v>
      </c>
      <c r="I1784" s="7">
        <f t="shared" si="135"/>
        <v>52000</v>
      </c>
      <c r="J1784" s="7">
        <f t="shared" si="136"/>
        <v>0</v>
      </c>
      <c r="K1784" s="7">
        <f t="shared" si="137"/>
        <v>52000</v>
      </c>
      <c r="L1784" s="4">
        <v>0</v>
      </c>
      <c r="M1784" s="7">
        <f t="shared" si="138"/>
        <v>52000</v>
      </c>
      <c r="N1784" s="2" t="s">
        <v>59</v>
      </c>
      <c r="O1784" t="s">
        <v>23</v>
      </c>
      <c r="P1784" s="2" t="s">
        <v>2366</v>
      </c>
      <c r="Q1784" s="2">
        <v>1</v>
      </c>
      <c r="R1784" s="2" t="s">
        <v>35</v>
      </c>
      <c r="S1784" t="str">
        <f t="shared" si="139"/>
        <v>Sun</v>
      </c>
      <c r="T1784" t="str">
        <f>VLOOKUP(A1784,Status!$A$2:$B$1867,2,FALSE)</f>
        <v>Completed</v>
      </c>
    </row>
    <row r="1785" spans="1:20" x14ac:dyDescent="0.3">
      <c r="A1785" s="2" t="s">
        <v>2142</v>
      </c>
      <c r="B1785" s="3">
        <v>45991.844328703701</v>
      </c>
      <c r="C1785" s="2" t="s">
        <v>1514</v>
      </c>
      <c r="D1785" s="2" t="s">
        <v>88</v>
      </c>
      <c r="E1785" s="2" t="s">
        <v>54</v>
      </c>
      <c r="F1785" s="4">
        <v>14000</v>
      </c>
      <c r="G1785" s="5">
        <v>1.9</v>
      </c>
      <c r="H1785" s="6">
        <v>0</v>
      </c>
      <c r="I1785" s="7">
        <f t="shared" si="135"/>
        <v>26600</v>
      </c>
      <c r="J1785" s="7">
        <f t="shared" si="136"/>
        <v>0</v>
      </c>
      <c r="K1785" s="7">
        <f t="shared" si="137"/>
        <v>26600</v>
      </c>
      <c r="L1785" s="4">
        <v>49000</v>
      </c>
      <c r="M1785" s="7">
        <f t="shared" si="138"/>
        <v>75600</v>
      </c>
      <c r="N1785" s="2" t="s">
        <v>22</v>
      </c>
      <c r="O1785" t="s">
        <v>23</v>
      </c>
      <c r="P1785" s="2" t="s">
        <v>2371</v>
      </c>
      <c r="Q1785" s="2">
        <v>1</v>
      </c>
      <c r="R1785" s="2" t="s">
        <v>24</v>
      </c>
      <c r="S1785" t="str">
        <f t="shared" si="139"/>
        <v>Sun</v>
      </c>
      <c r="T1785" t="str">
        <f>VLOOKUP(A1785,Status!$A$2:$B$1867,2,FALSE)</f>
        <v>Completed</v>
      </c>
    </row>
    <row r="1786" spans="1:20" x14ac:dyDescent="0.3">
      <c r="A1786" s="2" t="s">
        <v>2142</v>
      </c>
      <c r="B1786" s="3">
        <v>45991.844328703701</v>
      </c>
      <c r="C1786" s="2" t="s">
        <v>1514</v>
      </c>
      <c r="D1786" s="2" t="s">
        <v>88</v>
      </c>
      <c r="E1786" s="2" t="s">
        <v>50</v>
      </c>
      <c r="F1786" s="4">
        <v>26000</v>
      </c>
      <c r="G1786" s="5">
        <v>1.3</v>
      </c>
      <c r="H1786" s="6">
        <v>0</v>
      </c>
      <c r="I1786" s="7">
        <f t="shared" si="135"/>
        <v>33800</v>
      </c>
      <c r="J1786" s="7">
        <f t="shared" si="136"/>
        <v>0</v>
      </c>
      <c r="K1786" s="7">
        <f t="shared" si="137"/>
        <v>33800</v>
      </c>
      <c r="L1786" s="4">
        <v>0</v>
      </c>
      <c r="M1786" s="7">
        <f t="shared" si="138"/>
        <v>33800</v>
      </c>
      <c r="N1786" s="2" t="s">
        <v>22</v>
      </c>
      <c r="O1786" t="s">
        <v>23</v>
      </c>
      <c r="P1786" s="2" t="s">
        <v>2371</v>
      </c>
      <c r="Q1786" s="2">
        <v>1</v>
      </c>
      <c r="R1786" s="2" t="s">
        <v>24</v>
      </c>
      <c r="S1786" t="str">
        <f t="shared" si="139"/>
        <v>Sun</v>
      </c>
      <c r="T1786" t="str">
        <f>VLOOKUP(A1786,Status!$A$2:$B$1867,2,FALSE)</f>
        <v>Completed</v>
      </c>
    </row>
    <row r="1787" spans="1:20" x14ac:dyDescent="0.3">
      <c r="A1787" s="2" t="s">
        <v>2143</v>
      </c>
      <c r="B1787" s="3">
        <v>45992.579513888893</v>
      </c>
      <c r="C1787" s="2" t="s">
        <v>504</v>
      </c>
      <c r="D1787" s="2" t="s">
        <v>174</v>
      </c>
      <c r="E1787" s="2" t="s">
        <v>66</v>
      </c>
      <c r="F1787" s="4">
        <v>46000</v>
      </c>
      <c r="G1787" s="5">
        <v>1.3</v>
      </c>
      <c r="H1787" s="6">
        <v>0</v>
      </c>
      <c r="I1787" s="7">
        <f t="shared" si="135"/>
        <v>59800</v>
      </c>
      <c r="J1787" s="7">
        <f t="shared" si="136"/>
        <v>0</v>
      </c>
      <c r="K1787" s="7">
        <f t="shared" si="137"/>
        <v>59800</v>
      </c>
      <c r="L1787" s="4">
        <v>48000</v>
      </c>
      <c r="M1787" s="7">
        <f t="shared" si="138"/>
        <v>107800</v>
      </c>
      <c r="N1787" s="2" t="s">
        <v>34</v>
      </c>
      <c r="O1787" t="s">
        <v>23</v>
      </c>
      <c r="P1787" s="2" t="s">
        <v>2371</v>
      </c>
      <c r="Q1787" s="2">
        <v>4</v>
      </c>
      <c r="R1787" s="2" t="s">
        <v>24</v>
      </c>
      <c r="S1787" t="str">
        <f t="shared" si="139"/>
        <v>Mon</v>
      </c>
      <c r="T1787" t="str">
        <f>VLOOKUP(A1787,Status!$A$2:$B$1867,2,FALSE)</f>
        <v>Completed</v>
      </c>
    </row>
    <row r="1788" spans="1:20" x14ac:dyDescent="0.3">
      <c r="A1788" s="2" t="s">
        <v>2144</v>
      </c>
      <c r="B1788" s="3">
        <v>45993.298310185193</v>
      </c>
      <c r="C1788" s="2" t="s">
        <v>38</v>
      </c>
      <c r="D1788" s="2" t="s">
        <v>27</v>
      </c>
      <c r="E1788" s="2" t="s">
        <v>100</v>
      </c>
      <c r="F1788" s="4">
        <v>10000</v>
      </c>
      <c r="G1788" s="5">
        <v>1.1000000000000001</v>
      </c>
      <c r="H1788" s="6">
        <v>0</v>
      </c>
      <c r="I1788" s="7">
        <f t="shared" si="135"/>
        <v>11000</v>
      </c>
      <c r="J1788" s="7">
        <f t="shared" si="136"/>
        <v>0</v>
      </c>
      <c r="K1788" s="7">
        <f t="shared" si="137"/>
        <v>11000</v>
      </c>
      <c r="L1788" s="4">
        <v>17000</v>
      </c>
      <c r="M1788" s="7">
        <f t="shared" si="138"/>
        <v>28000</v>
      </c>
      <c r="N1788" s="2" t="s">
        <v>59</v>
      </c>
      <c r="O1788" t="s">
        <v>23</v>
      </c>
      <c r="P1788" s="2" t="s">
        <v>2369</v>
      </c>
      <c r="Q1788" s="2">
        <v>3</v>
      </c>
      <c r="R1788" s="2" t="s">
        <v>24</v>
      </c>
      <c r="S1788" t="str">
        <f t="shared" si="139"/>
        <v>Tue</v>
      </c>
      <c r="T1788" t="str">
        <f>VLOOKUP(A1788,Status!$A$2:$B$1867,2,FALSE)</f>
        <v>Completed</v>
      </c>
    </row>
    <row r="1789" spans="1:20" x14ac:dyDescent="0.3">
      <c r="A1789" s="2" t="s">
        <v>2145</v>
      </c>
      <c r="B1789" s="3">
        <v>45993.64671296296</v>
      </c>
      <c r="C1789" s="2" t="s">
        <v>164</v>
      </c>
      <c r="D1789" s="2" t="s">
        <v>165</v>
      </c>
      <c r="E1789" s="2" t="s">
        <v>42</v>
      </c>
      <c r="F1789" s="4">
        <v>40000</v>
      </c>
      <c r="G1789" s="5">
        <v>0.9</v>
      </c>
      <c r="H1789" s="6">
        <v>0</v>
      </c>
      <c r="I1789" s="7">
        <f t="shared" si="135"/>
        <v>36000</v>
      </c>
      <c r="J1789" s="7">
        <f t="shared" si="136"/>
        <v>0</v>
      </c>
      <c r="K1789" s="7">
        <f t="shared" si="137"/>
        <v>36000</v>
      </c>
      <c r="L1789" s="4">
        <v>49000</v>
      </c>
      <c r="M1789" s="7">
        <f t="shared" si="138"/>
        <v>85000</v>
      </c>
      <c r="N1789" s="2" t="s">
        <v>34</v>
      </c>
      <c r="O1789" t="s">
        <v>2111</v>
      </c>
      <c r="P1789" s="2" t="s">
        <v>2368</v>
      </c>
      <c r="Q1789" s="2">
        <v>1</v>
      </c>
      <c r="R1789" s="2" t="s">
        <v>24</v>
      </c>
      <c r="S1789" t="str">
        <f t="shared" si="139"/>
        <v>Tue</v>
      </c>
      <c r="T1789" t="str">
        <f>VLOOKUP(A1789,Status!$A$2:$B$1867,2,FALSE)</f>
        <v>Pending</v>
      </c>
    </row>
    <row r="1790" spans="1:20" x14ac:dyDescent="0.3">
      <c r="A1790" s="2" t="s">
        <v>2146</v>
      </c>
      <c r="B1790" s="3">
        <v>45993.72693287037</v>
      </c>
      <c r="C1790" s="2" t="s">
        <v>302</v>
      </c>
      <c r="D1790" s="2" t="s">
        <v>109</v>
      </c>
      <c r="E1790" s="2" t="s">
        <v>81</v>
      </c>
      <c r="F1790" s="4">
        <v>15000</v>
      </c>
      <c r="G1790" s="5">
        <v>2.2999999999999998</v>
      </c>
      <c r="H1790" s="6">
        <v>0</v>
      </c>
      <c r="I1790" s="7">
        <f t="shared" si="135"/>
        <v>34500</v>
      </c>
      <c r="J1790" s="7">
        <f t="shared" si="136"/>
        <v>0</v>
      </c>
      <c r="K1790" s="7">
        <f t="shared" si="137"/>
        <v>34500</v>
      </c>
      <c r="L1790" s="4">
        <v>72000</v>
      </c>
      <c r="M1790" s="7">
        <f t="shared" si="138"/>
        <v>106500</v>
      </c>
      <c r="N1790" s="2" t="s">
        <v>34</v>
      </c>
      <c r="O1790" t="s">
        <v>2108</v>
      </c>
      <c r="P1790" s="2" t="s">
        <v>2369</v>
      </c>
      <c r="Q1790" s="2">
        <v>5</v>
      </c>
      <c r="R1790" s="2" t="s">
        <v>24</v>
      </c>
      <c r="S1790" t="str">
        <f t="shared" si="139"/>
        <v>Tue</v>
      </c>
      <c r="T1790" t="str">
        <f>VLOOKUP(A1790,Status!$A$2:$B$1867,2,FALSE)</f>
        <v>Shipped</v>
      </c>
    </row>
    <row r="1791" spans="1:20" x14ac:dyDescent="0.3">
      <c r="A1791" s="2" t="s">
        <v>2147</v>
      </c>
      <c r="B1791" s="3">
        <v>45994.676504629628</v>
      </c>
      <c r="C1791" s="2" t="s">
        <v>78</v>
      </c>
      <c r="D1791" s="2" t="s">
        <v>53</v>
      </c>
      <c r="E1791" s="2" t="s">
        <v>66</v>
      </c>
      <c r="F1791" s="4">
        <v>46000</v>
      </c>
      <c r="G1791" s="5">
        <v>0.8</v>
      </c>
      <c r="H1791" s="6">
        <v>0</v>
      </c>
      <c r="I1791" s="7">
        <f t="shared" si="135"/>
        <v>36800</v>
      </c>
      <c r="J1791" s="7">
        <f t="shared" si="136"/>
        <v>0</v>
      </c>
      <c r="K1791" s="7">
        <f t="shared" si="137"/>
        <v>36800</v>
      </c>
      <c r="L1791" s="4">
        <v>80000</v>
      </c>
      <c r="M1791" s="7">
        <f t="shared" si="138"/>
        <v>116800</v>
      </c>
      <c r="N1791" s="2" t="s">
        <v>29</v>
      </c>
      <c r="O1791" t="s">
        <v>2111</v>
      </c>
      <c r="P1791" s="2" t="s">
        <v>2367</v>
      </c>
      <c r="Q1791" s="2">
        <v>5</v>
      </c>
      <c r="R1791" s="2" t="s">
        <v>35</v>
      </c>
      <c r="S1791" t="str">
        <f t="shared" si="139"/>
        <v>Wed</v>
      </c>
      <c r="T1791" t="str">
        <f>VLOOKUP(A1791,Status!$A$2:$B$1867,2,FALSE)</f>
        <v>Pending</v>
      </c>
    </row>
    <row r="1792" spans="1:20" x14ac:dyDescent="0.3">
      <c r="A1792" s="2" t="s">
        <v>2148</v>
      </c>
      <c r="B1792" s="3">
        <v>45995.408564814818</v>
      </c>
      <c r="C1792" s="2" t="s">
        <v>1074</v>
      </c>
      <c r="D1792" s="2" t="s">
        <v>161</v>
      </c>
      <c r="E1792" s="2" t="s">
        <v>42</v>
      </c>
      <c r="F1792" s="4">
        <v>40000</v>
      </c>
      <c r="G1792" s="5">
        <v>1.3</v>
      </c>
      <c r="H1792" s="6">
        <v>0</v>
      </c>
      <c r="I1792" s="7">
        <f t="shared" si="135"/>
        <v>52000</v>
      </c>
      <c r="J1792" s="7">
        <f t="shared" si="136"/>
        <v>0</v>
      </c>
      <c r="K1792" s="7">
        <f t="shared" si="137"/>
        <v>52000</v>
      </c>
      <c r="L1792" s="4">
        <v>46000</v>
      </c>
      <c r="M1792" s="7">
        <f t="shared" si="138"/>
        <v>98000</v>
      </c>
      <c r="N1792" s="2" t="s">
        <v>34</v>
      </c>
      <c r="O1792" t="s">
        <v>2111</v>
      </c>
      <c r="P1792" s="2" t="s">
        <v>2369</v>
      </c>
      <c r="Q1792" s="2">
        <v>5</v>
      </c>
      <c r="R1792" s="2" t="s">
        <v>24</v>
      </c>
      <c r="S1792" t="str">
        <f t="shared" si="139"/>
        <v>Thu</v>
      </c>
      <c r="T1792" t="str">
        <f>VLOOKUP(A1792,Status!$A$2:$B$1867,2,FALSE)</f>
        <v>Pending</v>
      </c>
    </row>
    <row r="1793" spans="1:20" x14ac:dyDescent="0.3">
      <c r="A1793" s="2" t="s">
        <v>2149</v>
      </c>
      <c r="B1793" s="3">
        <v>45995.485138888893</v>
      </c>
      <c r="C1793" s="2" t="s">
        <v>346</v>
      </c>
      <c r="D1793" s="2" t="s">
        <v>109</v>
      </c>
      <c r="E1793" s="2" t="s">
        <v>183</v>
      </c>
      <c r="F1793" s="4">
        <v>11000</v>
      </c>
      <c r="G1793" s="5">
        <v>2.2999999999999998</v>
      </c>
      <c r="H1793" s="6">
        <v>0</v>
      </c>
      <c r="I1793" s="7">
        <f t="shared" si="135"/>
        <v>25299.999999999996</v>
      </c>
      <c r="J1793" s="7">
        <f t="shared" si="136"/>
        <v>0</v>
      </c>
      <c r="K1793" s="7">
        <f t="shared" si="137"/>
        <v>25299.999999999996</v>
      </c>
      <c r="L1793" s="4">
        <v>72000</v>
      </c>
      <c r="M1793" s="7">
        <f t="shared" si="138"/>
        <v>97300</v>
      </c>
      <c r="N1793" s="2" t="s">
        <v>22</v>
      </c>
      <c r="O1793" t="s">
        <v>2111</v>
      </c>
      <c r="P1793" s="2" t="s">
        <v>2368</v>
      </c>
      <c r="Q1793" s="2">
        <v>5</v>
      </c>
      <c r="R1793" s="2" t="s">
        <v>24</v>
      </c>
      <c r="S1793" t="str">
        <f t="shared" si="139"/>
        <v>Thu</v>
      </c>
      <c r="T1793" t="str">
        <f>VLOOKUP(A1793,Status!$A$2:$B$1867,2,FALSE)</f>
        <v>Pending</v>
      </c>
    </row>
    <row r="1794" spans="1:20" x14ac:dyDescent="0.3">
      <c r="A1794" s="2" t="s">
        <v>2150</v>
      </c>
      <c r="B1794" s="3">
        <v>45995.563738425917</v>
      </c>
      <c r="C1794" s="2" t="s">
        <v>307</v>
      </c>
      <c r="D1794" s="2" t="s">
        <v>236</v>
      </c>
      <c r="E1794" s="2" t="s">
        <v>50</v>
      </c>
      <c r="F1794" s="4">
        <v>26000</v>
      </c>
      <c r="G1794" s="5">
        <v>1</v>
      </c>
      <c r="H1794" s="6">
        <v>0</v>
      </c>
      <c r="I1794" s="7">
        <f t="shared" si="135"/>
        <v>26000</v>
      </c>
      <c r="J1794" s="7">
        <f t="shared" si="136"/>
        <v>0</v>
      </c>
      <c r="K1794" s="7">
        <f t="shared" si="137"/>
        <v>26000</v>
      </c>
      <c r="L1794" s="4">
        <v>80000</v>
      </c>
      <c r="M1794" s="7">
        <f t="shared" si="138"/>
        <v>106000</v>
      </c>
      <c r="N1794" s="2" t="s">
        <v>29</v>
      </c>
      <c r="O1794" t="s">
        <v>23</v>
      </c>
      <c r="P1794" s="2" t="s">
        <v>2369</v>
      </c>
      <c r="Q1794" s="2">
        <v>1</v>
      </c>
      <c r="R1794" s="2" t="s">
        <v>24</v>
      </c>
      <c r="S1794" t="str">
        <f t="shared" si="139"/>
        <v>Thu</v>
      </c>
      <c r="T1794" t="str">
        <f>VLOOKUP(A1794,Status!$A$2:$B$1867,2,FALSE)</f>
        <v>Completed</v>
      </c>
    </row>
    <row r="1795" spans="1:20" x14ac:dyDescent="0.3">
      <c r="A1795" s="2" t="s">
        <v>2151</v>
      </c>
      <c r="B1795" s="3">
        <v>45995.583113425928</v>
      </c>
      <c r="C1795" s="2" t="s">
        <v>981</v>
      </c>
      <c r="D1795" s="2" t="s">
        <v>165</v>
      </c>
      <c r="E1795" s="2" t="s">
        <v>58</v>
      </c>
      <c r="F1795" s="4">
        <v>17500</v>
      </c>
      <c r="G1795" s="5">
        <v>2.2999999999999998</v>
      </c>
      <c r="H1795" s="6">
        <v>0</v>
      </c>
      <c r="I1795" s="7">
        <f t="shared" si="135"/>
        <v>40250</v>
      </c>
      <c r="J1795" s="7">
        <f t="shared" si="136"/>
        <v>0</v>
      </c>
      <c r="K1795" s="7">
        <f t="shared" si="137"/>
        <v>40250</v>
      </c>
      <c r="L1795" s="4">
        <v>49000</v>
      </c>
      <c r="M1795" s="7">
        <f t="shared" si="138"/>
        <v>89250</v>
      </c>
      <c r="N1795" s="2" t="s">
        <v>59</v>
      </c>
      <c r="O1795" t="s">
        <v>2111</v>
      </c>
      <c r="P1795" s="2" t="s">
        <v>2367</v>
      </c>
      <c r="Q1795" s="2">
        <v>5</v>
      </c>
      <c r="R1795" s="2" t="s">
        <v>24</v>
      </c>
      <c r="S1795" t="str">
        <f t="shared" si="139"/>
        <v>Thu</v>
      </c>
      <c r="T1795" t="str">
        <f>VLOOKUP(A1795,Status!$A$2:$B$1867,2,FALSE)</f>
        <v>Pending</v>
      </c>
    </row>
    <row r="1796" spans="1:20" x14ac:dyDescent="0.3">
      <c r="A1796" s="2" t="s">
        <v>2152</v>
      </c>
      <c r="B1796" s="3">
        <v>45995.679363425923</v>
      </c>
      <c r="C1796" s="2" t="s">
        <v>561</v>
      </c>
      <c r="D1796" s="2" t="s">
        <v>75</v>
      </c>
      <c r="E1796" s="2" t="s">
        <v>36</v>
      </c>
      <c r="F1796" s="4">
        <v>13500</v>
      </c>
      <c r="G1796" s="5">
        <v>0.6</v>
      </c>
      <c r="H1796" s="6">
        <v>0</v>
      </c>
      <c r="I1796" s="7">
        <f t="shared" ref="I1796:I1859" si="140">F1796*G1796</f>
        <v>8100</v>
      </c>
      <c r="J1796" s="7">
        <f t="shared" ref="J1796:J1859" si="141">I1796*(H1796/100)</f>
        <v>0</v>
      </c>
      <c r="K1796" s="7">
        <f t="shared" ref="K1796:K1859" si="142">I1796-J1796</f>
        <v>8100</v>
      </c>
      <c r="L1796" s="4">
        <v>74000</v>
      </c>
      <c r="M1796" s="7">
        <f t="shared" ref="M1796:M1859" si="143">K1796+L1796</f>
        <v>82100</v>
      </c>
      <c r="N1796" s="2" t="s">
        <v>34</v>
      </c>
      <c r="O1796" t="s">
        <v>2111</v>
      </c>
      <c r="P1796" s="2" t="s">
        <v>2369</v>
      </c>
      <c r="Q1796" s="2">
        <v>1</v>
      </c>
      <c r="R1796" s="2" t="s">
        <v>24</v>
      </c>
      <c r="S1796" t="str">
        <f t="shared" si="139"/>
        <v>Thu</v>
      </c>
      <c r="T1796" t="str">
        <f>VLOOKUP(A1796,Status!$A$2:$B$1867,2,FALSE)</f>
        <v>Pending</v>
      </c>
    </row>
    <row r="1797" spans="1:20" x14ac:dyDescent="0.3">
      <c r="A1797" s="2" t="s">
        <v>2153</v>
      </c>
      <c r="B1797" s="3">
        <v>45995.879953703698</v>
      </c>
      <c r="C1797" s="2" t="s">
        <v>1521</v>
      </c>
      <c r="D1797" s="2" t="s">
        <v>115</v>
      </c>
      <c r="E1797" s="2" t="s">
        <v>50</v>
      </c>
      <c r="F1797" s="4">
        <v>26000</v>
      </c>
      <c r="G1797" s="5">
        <v>1.6</v>
      </c>
      <c r="H1797" s="6">
        <v>0</v>
      </c>
      <c r="I1797" s="7">
        <f t="shared" si="140"/>
        <v>41600</v>
      </c>
      <c r="J1797" s="7">
        <f t="shared" si="141"/>
        <v>0</v>
      </c>
      <c r="K1797" s="7">
        <f t="shared" si="142"/>
        <v>41600</v>
      </c>
      <c r="L1797" s="4">
        <v>78000</v>
      </c>
      <c r="M1797" s="7">
        <f t="shared" si="143"/>
        <v>119600</v>
      </c>
      <c r="N1797" s="2" t="s">
        <v>29</v>
      </c>
      <c r="O1797" t="s">
        <v>23</v>
      </c>
      <c r="P1797" s="2" t="s">
        <v>2366</v>
      </c>
      <c r="Q1797" s="2">
        <v>4</v>
      </c>
      <c r="R1797" s="2" t="s">
        <v>24</v>
      </c>
      <c r="S1797" t="str">
        <f t="shared" ref="S1797:S1860" si="144">TEXT(B1797,"DDD")</f>
        <v>Thu</v>
      </c>
      <c r="T1797" t="str">
        <f>VLOOKUP(A1797,Status!$A$2:$B$1867,2,FALSE)</f>
        <v>Completed</v>
      </c>
    </row>
    <row r="1798" spans="1:20" x14ac:dyDescent="0.3">
      <c r="A1798" s="2" t="s">
        <v>2154</v>
      </c>
      <c r="B1798" s="3">
        <v>45996.441516203697</v>
      </c>
      <c r="C1798" s="2" t="s">
        <v>344</v>
      </c>
      <c r="D1798" s="2" t="s">
        <v>62</v>
      </c>
      <c r="E1798" s="2" t="s">
        <v>81</v>
      </c>
      <c r="F1798" s="4">
        <v>15000</v>
      </c>
      <c r="G1798" s="5">
        <v>2.4</v>
      </c>
      <c r="H1798" s="6">
        <v>0</v>
      </c>
      <c r="I1798" s="7">
        <f t="shared" si="140"/>
        <v>36000</v>
      </c>
      <c r="J1798" s="7">
        <f t="shared" si="141"/>
        <v>0</v>
      </c>
      <c r="K1798" s="7">
        <f t="shared" si="142"/>
        <v>36000</v>
      </c>
      <c r="L1798" s="4">
        <v>59000</v>
      </c>
      <c r="M1798" s="7">
        <f t="shared" si="143"/>
        <v>95000</v>
      </c>
      <c r="N1798" s="2" t="s">
        <v>22</v>
      </c>
      <c r="O1798" t="s">
        <v>2111</v>
      </c>
      <c r="P1798" s="2" t="s">
        <v>2371</v>
      </c>
      <c r="Q1798" s="2">
        <v>5</v>
      </c>
      <c r="R1798" s="2" t="s">
        <v>24</v>
      </c>
      <c r="S1798" t="str">
        <f t="shared" si="144"/>
        <v>Fri</v>
      </c>
      <c r="T1798" t="str">
        <f>VLOOKUP(A1798,Status!$A$2:$B$1867,2,FALSE)</f>
        <v>Pending</v>
      </c>
    </row>
    <row r="1799" spans="1:20" x14ac:dyDescent="0.3">
      <c r="A1799" s="2" t="s">
        <v>2154</v>
      </c>
      <c r="B1799" s="3">
        <v>45996.441516203697</v>
      </c>
      <c r="C1799" s="2" t="s">
        <v>344</v>
      </c>
      <c r="D1799" s="2" t="s">
        <v>62</v>
      </c>
      <c r="E1799" s="2" t="s">
        <v>58</v>
      </c>
      <c r="F1799" s="4">
        <v>17500</v>
      </c>
      <c r="G1799" s="5">
        <v>0.6</v>
      </c>
      <c r="H1799" s="6">
        <v>0</v>
      </c>
      <c r="I1799" s="7">
        <f t="shared" si="140"/>
        <v>10500</v>
      </c>
      <c r="J1799" s="7">
        <f t="shared" si="141"/>
        <v>0</v>
      </c>
      <c r="K1799" s="7">
        <f t="shared" si="142"/>
        <v>10500</v>
      </c>
      <c r="L1799" s="4">
        <v>0</v>
      </c>
      <c r="M1799" s="7">
        <f t="shared" si="143"/>
        <v>10500</v>
      </c>
      <c r="N1799" s="2" t="s">
        <v>22</v>
      </c>
      <c r="O1799" t="s">
        <v>2111</v>
      </c>
      <c r="P1799" s="2" t="s">
        <v>2371</v>
      </c>
      <c r="Q1799" s="2">
        <v>5</v>
      </c>
      <c r="R1799" s="2" t="s">
        <v>24</v>
      </c>
      <c r="S1799" t="str">
        <f t="shared" si="144"/>
        <v>Fri</v>
      </c>
      <c r="T1799" t="str">
        <f>VLOOKUP(A1799,Status!$A$2:$B$1867,2,FALSE)</f>
        <v>Pending</v>
      </c>
    </row>
    <row r="1800" spans="1:20" x14ac:dyDescent="0.3">
      <c r="A1800" s="2" t="s">
        <v>2155</v>
      </c>
      <c r="B1800" s="3">
        <v>45996.673032407409</v>
      </c>
      <c r="C1800" s="2" t="s">
        <v>686</v>
      </c>
      <c r="D1800" s="2" t="s">
        <v>112</v>
      </c>
      <c r="E1800" s="2" t="s">
        <v>183</v>
      </c>
      <c r="F1800" s="4">
        <v>11000</v>
      </c>
      <c r="G1800" s="5">
        <v>1</v>
      </c>
      <c r="H1800" s="6">
        <v>0</v>
      </c>
      <c r="I1800" s="7">
        <f t="shared" si="140"/>
        <v>11000</v>
      </c>
      <c r="J1800" s="7">
        <f t="shared" si="141"/>
        <v>0</v>
      </c>
      <c r="K1800" s="7">
        <f t="shared" si="142"/>
        <v>11000</v>
      </c>
      <c r="L1800" s="4">
        <v>0</v>
      </c>
      <c r="M1800" s="7">
        <f t="shared" si="143"/>
        <v>11000</v>
      </c>
      <c r="N1800" s="2" t="s">
        <v>29</v>
      </c>
      <c r="O1800" t="s">
        <v>23</v>
      </c>
      <c r="P1800" s="2" t="s">
        <v>2368</v>
      </c>
      <c r="Q1800" s="2">
        <v>4</v>
      </c>
      <c r="R1800" s="2" t="s">
        <v>24</v>
      </c>
      <c r="S1800" t="str">
        <f t="shared" si="144"/>
        <v>Fri</v>
      </c>
      <c r="T1800" t="str">
        <f>VLOOKUP(A1800,Status!$A$2:$B$1867,2,FALSE)</f>
        <v>Completed</v>
      </c>
    </row>
    <row r="1801" spans="1:20" x14ac:dyDescent="0.3">
      <c r="A1801" s="2" t="s">
        <v>2156</v>
      </c>
      <c r="B1801" s="3">
        <v>45998.319502314807</v>
      </c>
      <c r="C1801" s="2" t="s">
        <v>238</v>
      </c>
      <c r="D1801" s="2" t="s">
        <v>230</v>
      </c>
      <c r="E1801" s="2" t="s">
        <v>36</v>
      </c>
      <c r="F1801" s="4">
        <v>13500</v>
      </c>
      <c r="G1801" s="5">
        <v>2.7</v>
      </c>
      <c r="H1801" s="6">
        <v>0</v>
      </c>
      <c r="I1801" s="7">
        <f t="shared" si="140"/>
        <v>36450</v>
      </c>
      <c r="J1801" s="7">
        <f t="shared" si="141"/>
        <v>0</v>
      </c>
      <c r="K1801" s="7">
        <f t="shared" si="142"/>
        <v>36450</v>
      </c>
      <c r="L1801" s="4">
        <v>28000</v>
      </c>
      <c r="M1801" s="7">
        <f t="shared" si="143"/>
        <v>64450</v>
      </c>
      <c r="N1801" s="2" t="s">
        <v>59</v>
      </c>
      <c r="O1801" t="s">
        <v>23</v>
      </c>
      <c r="P1801" s="2" t="s">
        <v>2371</v>
      </c>
      <c r="Q1801" s="2">
        <v>4</v>
      </c>
      <c r="R1801" s="2" t="s">
        <v>24</v>
      </c>
      <c r="S1801" t="str">
        <f t="shared" si="144"/>
        <v>Sun</v>
      </c>
      <c r="T1801" t="str">
        <f>VLOOKUP(A1801,Status!$A$2:$B$1867,2,FALSE)</f>
        <v>Completed</v>
      </c>
    </row>
    <row r="1802" spans="1:20" x14ac:dyDescent="0.3">
      <c r="A1802" s="2" t="s">
        <v>2157</v>
      </c>
      <c r="B1802" s="3">
        <v>45998.371006944442</v>
      </c>
      <c r="C1802" s="2" t="s">
        <v>749</v>
      </c>
      <c r="D1802" s="2" t="s">
        <v>230</v>
      </c>
      <c r="E1802" s="2" t="s">
        <v>42</v>
      </c>
      <c r="F1802" s="4">
        <v>40000</v>
      </c>
      <c r="G1802" s="5">
        <v>0.3</v>
      </c>
      <c r="H1802" s="6">
        <v>0</v>
      </c>
      <c r="I1802" s="7">
        <f t="shared" si="140"/>
        <v>12000</v>
      </c>
      <c r="J1802" s="7">
        <f t="shared" si="141"/>
        <v>0</v>
      </c>
      <c r="K1802" s="7">
        <f t="shared" si="142"/>
        <v>12000</v>
      </c>
      <c r="L1802" s="4">
        <v>28000</v>
      </c>
      <c r="M1802" s="7">
        <f t="shared" si="143"/>
        <v>40000</v>
      </c>
      <c r="N1802" s="2" t="s">
        <v>29</v>
      </c>
      <c r="O1802" t="s">
        <v>2108</v>
      </c>
      <c r="P1802" s="2" t="s">
        <v>2369</v>
      </c>
      <c r="Q1802" s="2">
        <v>2</v>
      </c>
      <c r="R1802" s="2" t="s">
        <v>24</v>
      </c>
      <c r="S1802" t="str">
        <f t="shared" si="144"/>
        <v>Sun</v>
      </c>
      <c r="T1802" t="str">
        <f>VLOOKUP(A1802,Status!$A$2:$B$1867,2,FALSE)</f>
        <v>Shipped</v>
      </c>
    </row>
    <row r="1803" spans="1:20" x14ac:dyDescent="0.3">
      <c r="A1803" s="2" t="s">
        <v>2158</v>
      </c>
      <c r="B1803" s="3">
        <v>45998.403240740743</v>
      </c>
      <c r="C1803" s="2" t="s">
        <v>775</v>
      </c>
      <c r="D1803" s="2" t="s">
        <v>109</v>
      </c>
      <c r="E1803" s="2" t="s">
        <v>33</v>
      </c>
      <c r="F1803" s="4">
        <v>20000</v>
      </c>
      <c r="G1803" s="5">
        <v>0.4</v>
      </c>
      <c r="H1803" s="6">
        <v>0</v>
      </c>
      <c r="I1803" s="7">
        <f t="shared" si="140"/>
        <v>8000</v>
      </c>
      <c r="J1803" s="7">
        <f t="shared" si="141"/>
        <v>0</v>
      </c>
      <c r="K1803" s="7">
        <f t="shared" si="142"/>
        <v>8000</v>
      </c>
      <c r="L1803" s="4">
        <v>72000</v>
      </c>
      <c r="M1803" s="7">
        <f t="shared" si="143"/>
        <v>80000</v>
      </c>
      <c r="N1803" s="2" t="s">
        <v>34</v>
      </c>
      <c r="O1803" t="s">
        <v>2111</v>
      </c>
      <c r="P1803" s="2" t="s">
        <v>2366</v>
      </c>
      <c r="Q1803" s="2">
        <v>4</v>
      </c>
      <c r="R1803" s="2" t="s">
        <v>24</v>
      </c>
      <c r="S1803" t="str">
        <f t="shared" si="144"/>
        <v>Sun</v>
      </c>
      <c r="T1803" t="str">
        <f>VLOOKUP(A1803,Status!$A$2:$B$1867,2,FALSE)</f>
        <v>Pending</v>
      </c>
    </row>
    <row r="1804" spans="1:20" x14ac:dyDescent="0.3">
      <c r="A1804" s="2" t="s">
        <v>2159</v>
      </c>
      <c r="B1804" s="3">
        <v>46000.455497685187</v>
      </c>
      <c r="C1804" s="2" t="s">
        <v>38</v>
      </c>
      <c r="D1804" s="2" t="s">
        <v>27</v>
      </c>
      <c r="E1804" s="2" t="s">
        <v>76</v>
      </c>
      <c r="F1804" s="4">
        <v>45000</v>
      </c>
      <c r="G1804" s="5">
        <v>1.6</v>
      </c>
      <c r="H1804" s="6">
        <v>0</v>
      </c>
      <c r="I1804" s="7">
        <f t="shared" si="140"/>
        <v>72000</v>
      </c>
      <c r="J1804" s="7">
        <f t="shared" si="141"/>
        <v>0</v>
      </c>
      <c r="K1804" s="7">
        <f t="shared" si="142"/>
        <v>72000</v>
      </c>
      <c r="L1804" s="4">
        <v>17000</v>
      </c>
      <c r="M1804" s="7">
        <f t="shared" si="143"/>
        <v>89000</v>
      </c>
      <c r="N1804" s="2" t="s">
        <v>29</v>
      </c>
      <c r="O1804" t="s">
        <v>2111</v>
      </c>
      <c r="P1804" s="2" t="s">
        <v>2367</v>
      </c>
      <c r="Q1804" s="2">
        <v>5</v>
      </c>
      <c r="R1804" s="2" t="s">
        <v>24</v>
      </c>
      <c r="S1804" t="str">
        <f t="shared" si="144"/>
        <v>Tue</v>
      </c>
      <c r="T1804" t="str">
        <f>VLOOKUP(A1804,Status!$A$2:$B$1867,2,FALSE)</f>
        <v>Pending</v>
      </c>
    </row>
    <row r="1805" spans="1:20" x14ac:dyDescent="0.3">
      <c r="A1805" s="2" t="s">
        <v>2160</v>
      </c>
      <c r="B1805" s="3">
        <v>46000.542199074072</v>
      </c>
      <c r="C1805" s="2" t="s">
        <v>775</v>
      </c>
      <c r="D1805" s="2" t="s">
        <v>109</v>
      </c>
      <c r="E1805" s="2" t="s">
        <v>50</v>
      </c>
      <c r="F1805" s="4">
        <v>26000</v>
      </c>
      <c r="G1805" s="5">
        <v>1.7</v>
      </c>
      <c r="H1805" s="6">
        <v>0</v>
      </c>
      <c r="I1805" s="7">
        <f t="shared" si="140"/>
        <v>44200</v>
      </c>
      <c r="J1805" s="7">
        <f t="shared" si="141"/>
        <v>0</v>
      </c>
      <c r="K1805" s="7">
        <f t="shared" si="142"/>
        <v>44200</v>
      </c>
      <c r="L1805" s="4">
        <v>72000</v>
      </c>
      <c r="M1805" s="7">
        <f t="shared" si="143"/>
        <v>116200</v>
      </c>
      <c r="N1805" s="2" t="s">
        <v>22</v>
      </c>
      <c r="O1805" t="s">
        <v>23</v>
      </c>
      <c r="P1805" s="2" t="s">
        <v>2368</v>
      </c>
      <c r="Q1805" s="2">
        <v>4</v>
      </c>
      <c r="R1805" s="2" t="s">
        <v>24</v>
      </c>
      <c r="S1805" t="str">
        <f t="shared" si="144"/>
        <v>Tue</v>
      </c>
      <c r="T1805" t="str">
        <f>VLOOKUP(A1805,Status!$A$2:$B$1867,2,FALSE)</f>
        <v>Completed</v>
      </c>
    </row>
    <row r="1806" spans="1:20" x14ac:dyDescent="0.3">
      <c r="A1806" s="2" t="s">
        <v>2161</v>
      </c>
      <c r="B1806" s="3">
        <v>46000.602071759262</v>
      </c>
      <c r="C1806" s="2" t="s">
        <v>730</v>
      </c>
      <c r="D1806" s="2" t="s">
        <v>168</v>
      </c>
      <c r="E1806" s="2" t="s">
        <v>171</v>
      </c>
      <c r="F1806" s="4">
        <v>12000</v>
      </c>
      <c r="G1806" s="5">
        <v>1.3</v>
      </c>
      <c r="H1806" s="6">
        <v>0</v>
      </c>
      <c r="I1806" s="7">
        <f t="shared" si="140"/>
        <v>15600</v>
      </c>
      <c r="J1806" s="7">
        <f t="shared" si="141"/>
        <v>0</v>
      </c>
      <c r="K1806" s="7">
        <f t="shared" si="142"/>
        <v>15600</v>
      </c>
      <c r="L1806" s="4">
        <v>56000</v>
      </c>
      <c r="M1806" s="7">
        <f t="shared" si="143"/>
        <v>71600</v>
      </c>
      <c r="N1806" s="2" t="s">
        <v>29</v>
      </c>
      <c r="O1806" t="s">
        <v>23</v>
      </c>
      <c r="P1806" s="2" t="s">
        <v>2366</v>
      </c>
      <c r="Q1806" s="2">
        <v>3</v>
      </c>
      <c r="R1806" s="2" t="s">
        <v>24</v>
      </c>
      <c r="S1806" t="str">
        <f t="shared" si="144"/>
        <v>Tue</v>
      </c>
      <c r="T1806" t="str">
        <f>VLOOKUP(A1806,Status!$A$2:$B$1867,2,FALSE)</f>
        <v>Completed</v>
      </c>
    </row>
    <row r="1807" spans="1:20" x14ac:dyDescent="0.3">
      <c r="A1807" s="2" t="s">
        <v>2162</v>
      </c>
      <c r="B1807" s="3">
        <v>46001.084374999999</v>
      </c>
      <c r="C1807" s="2" t="s">
        <v>114</v>
      </c>
      <c r="D1807" s="2" t="s">
        <v>115</v>
      </c>
      <c r="E1807" s="2" t="s">
        <v>96</v>
      </c>
      <c r="F1807" s="4">
        <v>9500</v>
      </c>
      <c r="G1807" s="5">
        <v>1.5</v>
      </c>
      <c r="H1807" s="6">
        <v>0</v>
      </c>
      <c r="I1807" s="7">
        <f t="shared" si="140"/>
        <v>14250</v>
      </c>
      <c r="J1807" s="7">
        <f t="shared" si="141"/>
        <v>0</v>
      </c>
      <c r="K1807" s="7">
        <f t="shared" si="142"/>
        <v>14250</v>
      </c>
      <c r="L1807" s="4">
        <v>78000</v>
      </c>
      <c r="M1807" s="7">
        <f t="shared" si="143"/>
        <v>92250</v>
      </c>
      <c r="N1807" s="2" t="s">
        <v>34</v>
      </c>
      <c r="O1807" t="s">
        <v>2108</v>
      </c>
      <c r="P1807" s="2" t="s">
        <v>2368</v>
      </c>
      <c r="Q1807" s="2">
        <v>2</v>
      </c>
      <c r="R1807" s="2" t="s">
        <v>24</v>
      </c>
      <c r="S1807" t="str">
        <f t="shared" si="144"/>
        <v>Wed</v>
      </c>
      <c r="T1807" t="str">
        <f>VLOOKUP(A1807,Status!$A$2:$B$1867,2,FALSE)</f>
        <v>Shipped</v>
      </c>
    </row>
    <row r="1808" spans="1:20" x14ac:dyDescent="0.3">
      <c r="A1808" s="2" t="s">
        <v>2163</v>
      </c>
      <c r="B1808" s="3">
        <v>46001.384456018517</v>
      </c>
      <c r="C1808" s="2" t="s">
        <v>148</v>
      </c>
      <c r="D1808" s="2" t="s">
        <v>20</v>
      </c>
      <c r="E1808" s="2" t="s">
        <v>21</v>
      </c>
      <c r="F1808" s="4">
        <v>10000</v>
      </c>
      <c r="G1808" s="5">
        <v>2.1</v>
      </c>
      <c r="H1808" s="6">
        <v>0</v>
      </c>
      <c r="I1808" s="7">
        <f t="shared" si="140"/>
        <v>21000</v>
      </c>
      <c r="J1808" s="7">
        <f t="shared" si="141"/>
        <v>0</v>
      </c>
      <c r="K1808" s="7">
        <f t="shared" si="142"/>
        <v>21000</v>
      </c>
      <c r="L1808" s="4">
        <v>15000</v>
      </c>
      <c r="M1808" s="7">
        <f t="shared" si="143"/>
        <v>36000</v>
      </c>
      <c r="N1808" s="2" t="s">
        <v>22</v>
      </c>
      <c r="O1808" t="s">
        <v>23</v>
      </c>
      <c r="P1808" s="2" t="s">
        <v>2368</v>
      </c>
      <c r="Q1808" s="2">
        <v>4</v>
      </c>
      <c r="R1808" s="2" t="s">
        <v>24</v>
      </c>
      <c r="S1808" t="str">
        <f t="shared" si="144"/>
        <v>Wed</v>
      </c>
      <c r="T1808" t="str">
        <f>VLOOKUP(A1808,Status!$A$2:$B$1867,2,FALSE)</f>
        <v>Completed</v>
      </c>
    </row>
    <row r="1809" spans="1:20" x14ac:dyDescent="0.3">
      <c r="A1809" s="2" t="s">
        <v>2164</v>
      </c>
      <c r="B1809" s="3">
        <v>46001.477152777778</v>
      </c>
      <c r="C1809" s="2" t="s">
        <v>548</v>
      </c>
      <c r="D1809" s="2" t="s">
        <v>165</v>
      </c>
      <c r="E1809" s="2" t="s">
        <v>21</v>
      </c>
      <c r="F1809" s="4">
        <v>10000</v>
      </c>
      <c r="G1809" s="5">
        <v>2.2999999999999998</v>
      </c>
      <c r="H1809" s="6">
        <v>0</v>
      </c>
      <c r="I1809" s="7">
        <f t="shared" si="140"/>
        <v>23000</v>
      </c>
      <c r="J1809" s="7">
        <f t="shared" si="141"/>
        <v>0</v>
      </c>
      <c r="K1809" s="7">
        <f t="shared" si="142"/>
        <v>23000</v>
      </c>
      <c r="L1809" s="4">
        <v>49000</v>
      </c>
      <c r="M1809" s="7">
        <f t="shared" si="143"/>
        <v>72000</v>
      </c>
      <c r="N1809" s="2" t="s">
        <v>29</v>
      </c>
      <c r="O1809" t="s">
        <v>2111</v>
      </c>
      <c r="P1809" s="2" t="s">
        <v>2368</v>
      </c>
      <c r="Q1809" s="2">
        <v>2</v>
      </c>
      <c r="R1809" s="2" t="s">
        <v>24</v>
      </c>
      <c r="S1809" t="str">
        <f t="shared" si="144"/>
        <v>Wed</v>
      </c>
      <c r="T1809" t="str">
        <f>VLOOKUP(A1809,Status!$A$2:$B$1867,2,FALSE)</f>
        <v>Pending</v>
      </c>
    </row>
    <row r="1810" spans="1:20" x14ac:dyDescent="0.3">
      <c r="A1810" s="2" t="s">
        <v>2165</v>
      </c>
      <c r="B1810" s="3">
        <v>46001.740729166668</v>
      </c>
      <c r="C1810" s="2" t="s">
        <v>420</v>
      </c>
      <c r="D1810" s="2" t="s">
        <v>168</v>
      </c>
      <c r="E1810" s="2" t="s">
        <v>100</v>
      </c>
      <c r="F1810" s="4">
        <v>10000</v>
      </c>
      <c r="G1810" s="5">
        <v>0.3</v>
      </c>
      <c r="H1810" s="6">
        <v>0</v>
      </c>
      <c r="I1810" s="7">
        <f t="shared" si="140"/>
        <v>3000</v>
      </c>
      <c r="J1810" s="7">
        <f t="shared" si="141"/>
        <v>0</v>
      </c>
      <c r="K1810" s="7">
        <f t="shared" si="142"/>
        <v>3000</v>
      </c>
      <c r="L1810" s="4">
        <v>56000</v>
      </c>
      <c r="M1810" s="7">
        <f t="shared" si="143"/>
        <v>59000</v>
      </c>
      <c r="N1810" s="2" t="s">
        <v>34</v>
      </c>
      <c r="O1810" t="s">
        <v>2111</v>
      </c>
      <c r="P1810" s="2" t="s">
        <v>2367</v>
      </c>
      <c r="Q1810" s="2">
        <v>5</v>
      </c>
      <c r="R1810" s="2" t="s">
        <v>35</v>
      </c>
      <c r="S1810" t="str">
        <f t="shared" si="144"/>
        <v>Wed</v>
      </c>
      <c r="T1810" t="str">
        <f>VLOOKUP(A1810,Status!$A$2:$B$1867,2,FALSE)</f>
        <v>Pending</v>
      </c>
    </row>
    <row r="1811" spans="1:20" x14ac:dyDescent="0.3">
      <c r="A1811" s="2" t="s">
        <v>2166</v>
      </c>
      <c r="B1811" s="3">
        <v>46001.74119212963</v>
      </c>
      <c r="C1811" s="2" t="s">
        <v>594</v>
      </c>
      <c r="D1811" s="2" t="s">
        <v>49</v>
      </c>
      <c r="E1811" s="2" t="s">
        <v>96</v>
      </c>
      <c r="F1811" s="4">
        <v>9500</v>
      </c>
      <c r="G1811" s="5">
        <v>0.9</v>
      </c>
      <c r="H1811" s="6">
        <v>0</v>
      </c>
      <c r="I1811" s="7">
        <f t="shared" si="140"/>
        <v>8550</v>
      </c>
      <c r="J1811" s="7">
        <f t="shared" si="141"/>
        <v>0</v>
      </c>
      <c r="K1811" s="7">
        <f t="shared" si="142"/>
        <v>8550</v>
      </c>
      <c r="L1811" s="4">
        <v>18000</v>
      </c>
      <c r="M1811" s="7">
        <f t="shared" si="143"/>
        <v>26550</v>
      </c>
      <c r="N1811" s="2" t="s">
        <v>22</v>
      </c>
      <c r="O1811" t="s">
        <v>2108</v>
      </c>
      <c r="P1811" s="2" t="s">
        <v>2371</v>
      </c>
      <c r="Q1811" s="2">
        <v>4</v>
      </c>
      <c r="R1811" s="2" t="s">
        <v>24</v>
      </c>
      <c r="S1811" t="str">
        <f t="shared" si="144"/>
        <v>Wed</v>
      </c>
      <c r="T1811" t="str">
        <f>VLOOKUP(A1811,Status!$A$2:$B$1867,2,FALSE)</f>
        <v>Shipped</v>
      </c>
    </row>
    <row r="1812" spans="1:20" x14ac:dyDescent="0.3">
      <c r="A1812" s="2" t="s">
        <v>2167</v>
      </c>
      <c r="B1812" s="3">
        <v>46001.781527777777</v>
      </c>
      <c r="C1812" s="2" t="s">
        <v>548</v>
      </c>
      <c r="D1812" s="2" t="s">
        <v>165</v>
      </c>
      <c r="E1812" s="2" t="s">
        <v>96</v>
      </c>
      <c r="F1812" s="4">
        <v>9500</v>
      </c>
      <c r="G1812" s="5">
        <v>1.8</v>
      </c>
      <c r="H1812" s="6">
        <v>0</v>
      </c>
      <c r="I1812" s="7">
        <f t="shared" si="140"/>
        <v>17100</v>
      </c>
      <c r="J1812" s="7">
        <f t="shared" si="141"/>
        <v>0</v>
      </c>
      <c r="K1812" s="7">
        <f t="shared" si="142"/>
        <v>17100</v>
      </c>
      <c r="L1812" s="4">
        <v>49000</v>
      </c>
      <c r="M1812" s="7">
        <f t="shared" si="143"/>
        <v>66100</v>
      </c>
      <c r="N1812" s="2" t="s">
        <v>34</v>
      </c>
      <c r="O1812" t="s">
        <v>2108</v>
      </c>
      <c r="P1812" s="2" t="s">
        <v>2367</v>
      </c>
      <c r="Q1812" s="2">
        <v>2</v>
      </c>
      <c r="R1812" s="2" t="s">
        <v>24</v>
      </c>
      <c r="S1812" t="str">
        <f t="shared" si="144"/>
        <v>Wed</v>
      </c>
      <c r="T1812" t="str">
        <f>VLOOKUP(A1812,Status!$A$2:$B$1867,2,FALSE)</f>
        <v>Shipped</v>
      </c>
    </row>
    <row r="1813" spans="1:20" x14ac:dyDescent="0.3">
      <c r="A1813" s="2" t="s">
        <v>2168</v>
      </c>
      <c r="B1813" s="3">
        <v>46002.440416666657</v>
      </c>
      <c r="C1813" s="2" t="s">
        <v>652</v>
      </c>
      <c r="D1813" s="2" t="s">
        <v>45</v>
      </c>
      <c r="E1813" s="2" t="s">
        <v>96</v>
      </c>
      <c r="F1813" s="4">
        <v>9500</v>
      </c>
      <c r="G1813" s="5">
        <v>2.5</v>
      </c>
      <c r="H1813" s="6">
        <v>0</v>
      </c>
      <c r="I1813" s="7">
        <f t="shared" si="140"/>
        <v>23750</v>
      </c>
      <c r="J1813" s="7">
        <f t="shared" si="141"/>
        <v>0</v>
      </c>
      <c r="K1813" s="7">
        <f t="shared" si="142"/>
        <v>23750</v>
      </c>
      <c r="L1813" s="4">
        <v>43000</v>
      </c>
      <c r="M1813" s="7">
        <f t="shared" si="143"/>
        <v>66750</v>
      </c>
      <c r="N1813" s="2" t="s">
        <v>34</v>
      </c>
      <c r="O1813" t="s">
        <v>23</v>
      </c>
      <c r="P1813" s="2" t="s">
        <v>2369</v>
      </c>
      <c r="Q1813" s="2">
        <v>4</v>
      </c>
      <c r="R1813" s="2" t="s">
        <v>24</v>
      </c>
      <c r="S1813" t="str">
        <f t="shared" si="144"/>
        <v>Thu</v>
      </c>
      <c r="T1813" t="str">
        <f>VLOOKUP(A1813,Status!$A$2:$B$1867,2,FALSE)</f>
        <v>Completed</v>
      </c>
    </row>
    <row r="1814" spans="1:20" x14ac:dyDescent="0.3">
      <c r="A1814" s="2" t="s">
        <v>2169</v>
      </c>
      <c r="B1814" s="3">
        <v>46002.703587962962</v>
      </c>
      <c r="C1814" s="2" t="s">
        <v>945</v>
      </c>
      <c r="D1814" s="2" t="s">
        <v>41</v>
      </c>
      <c r="E1814" s="2" t="s">
        <v>58</v>
      </c>
      <c r="F1814" s="4">
        <v>17500</v>
      </c>
      <c r="G1814" s="5">
        <v>3.6</v>
      </c>
      <c r="H1814" s="6">
        <v>0</v>
      </c>
      <c r="I1814" s="7">
        <f t="shared" si="140"/>
        <v>63000</v>
      </c>
      <c r="J1814" s="7">
        <f t="shared" si="141"/>
        <v>0</v>
      </c>
      <c r="K1814" s="7">
        <f t="shared" si="142"/>
        <v>63000</v>
      </c>
      <c r="L1814" s="4">
        <v>93000</v>
      </c>
      <c r="M1814" s="7">
        <f t="shared" si="143"/>
        <v>156000</v>
      </c>
      <c r="N1814" s="2" t="s">
        <v>29</v>
      </c>
      <c r="O1814" t="s">
        <v>23</v>
      </c>
      <c r="P1814" s="2" t="s">
        <v>2368</v>
      </c>
      <c r="Q1814" s="2">
        <v>1</v>
      </c>
      <c r="R1814" s="2" t="s">
        <v>24</v>
      </c>
      <c r="S1814" t="str">
        <f t="shared" si="144"/>
        <v>Thu</v>
      </c>
      <c r="T1814" t="str">
        <f>VLOOKUP(A1814,Status!$A$2:$B$1867,2,FALSE)</f>
        <v>Completed</v>
      </c>
    </row>
    <row r="1815" spans="1:20" x14ac:dyDescent="0.3">
      <c r="A1815" s="2" t="s">
        <v>2170</v>
      </c>
      <c r="B1815" s="3">
        <v>46003.070173611108</v>
      </c>
      <c r="C1815" s="2" t="s">
        <v>600</v>
      </c>
      <c r="D1815" s="2" t="s">
        <v>75</v>
      </c>
      <c r="E1815" s="2" t="s">
        <v>76</v>
      </c>
      <c r="F1815" s="4">
        <v>45000</v>
      </c>
      <c r="G1815" s="5">
        <v>1</v>
      </c>
      <c r="H1815" s="6">
        <v>5</v>
      </c>
      <c r="I1815" s="7">
        <f t="shared" si="140"/>
        <v>45000</v>
      </c>
      <c r="J1815" s="7">
        <f t="shared" si="141"/>
        <v>2250</v>
      </c>
      <c r="K1815" s="7">
        <f t="shared" si="142"/>
        <v>42750</v>
      </c>
      <c r="L1815" s="4">
        <v>74000</v>
      </c>
      <c r="M1815" s="7">
        <f t="shared" si="143"/>
        <v>116750</v>
      </c>
      <c r="N1815" s="2" t="s">
        <v>29</v>
      </c>
      <c r="O1815" t="s">
        <v>116</v>
      </c>
      <c r="P1815" s="2" t="s">
        <v>2371</v>
      </c>
      <c r="Q1815" s="2">
        <v>5</v>
      </c>
      <c r="R1815" s="2" t="s">
        <v>24</v>
      </c>
      <c r="S1815" t="str">
        <f t="shared" si="144"/>
        <v>Fri</v>
      </c>
      <c r="T1815" t="str">
        <f>VLOOKUP(A1815,Status!$A$2:$B$1867,2,FALSE)</f>
        <v>Cancelled</v>
      </c>
    </row>
    <row r="1816" spans="1:20" x14ac:dyDescent="0.3">
      <c r="A1816" s="2" t="s">
        <v>2171</v>
      </c>
      <c r="B1816" s="3">
        <v>46003.267164351862</v>
      </c>
      <c r="C1816" s="2" t="s">
        <v>1732</v>
      </c>
      <c r="D1816" s="2" t="s">
        <v>41</v>
      </c>
      <c r="E1816" s="2" t="s">
        <v>103</v>
      </c>
      <c r="F1816" s="4">
        <v>55000</v>
      </c>
      <c r="G1816" s="5">
        <v>0.5</v>
      </c>
      <c r="H1816" s="6">
        <v>5</v>
      </c>
      <c r="I1816" s="7">
        <f t="shared" si="140"/>
        <v>27500</v>
      </c>
      <c r="J1816" s="7">
        <f t="shared" si="141"/>
        <v>1375</v>
      </c>
      <c r="K1816" s="7">
        <f t="shared" si="142"/>
        <v>26125</v>
      </c>
      <c r="L1816" s="4">
        <v>93000</v>
      </c>
      <c r="M1816" s="7">
        <f t="shared" si="143"/>
        <v>119125</v>
      </c>
      <c r="N1816" s="2" t="s">
        <v>59</v>
      </c>
      <c r="O1816" t="s">
        <v>2108</v>
      </c>
      <c r="P1816" s="2" t="s">
        <v>2369</v>
      </c>
      <c r="Q1816" s="2">
        <v>2</v>
      </c>
      <c r="R1816" s="2" t="s">
        <v>24</v>
      </c>
      <c r="S1816" t="str">
        <f t="shared" si="144"/>
        <v>Fri</v>
      </c>
      <c r="T1816" t="str">
        <f>VLOOKUP(A1816,Status!$A$2:$B$1867,2,FALSE)</f>
        <v>Shipped</v>
      </c>
    </row>
    <row r="1817" spans="1:20" x14ac:dyDescent="0.3">
      <c r="A1817" s="2" t="s">
        <v>2172</v>
      </c>
      <c r="B1817" s="3">
        <v>46003.433125000003</v>
      </c>
      <c r="C1817" s="2" t="s">
        <v>1121</v>
      </c>
      <c r="D1817" s="2" t="s">
        <v>115</v>
      </c>
      <c r="E1817" s="2" t="s">
        <v>42</v>
      </c>
      <c r="F1817" s="4">
        <v>40000</v>
      </c>
      <c r="G1817" s="5">
        <v>0.6</v>
      </c>
      <c r="H1817" s="6">
        <v>5</v>
      </c>
      <c r="I1817" s="7">
        <f t="shared" si="140"/>
        <v>24000</v>
      </c>
      <c r="J1817" s="7">
        <f t="shared" si="141"/>
        <v>1200</v>
      </c>
      <c r="K1817" s="7">
        <f t="shared" si="142"/>
        <v>22800</v>
      </c>
      <c r="L1817" s="4">
        <v>78000</v>
      </c>
      <c r="M1817" s="7">
        <f t="shared" si="143"/>
        <v>100800</v>
      </c>
      <c r="N1817" s="2" t="s">
        <v>22</v>
      </c>
      <c r="O1817" t="s">
        <v>2108</v>
      </c>
      <c r="P1817" s="2" t="s">
        <v>2366</v>
      </c>
      <c r="Q1817" s="2">
        <v>2</v>
      </c>
      <c r="R1817" s="2" t="s">
        <v>24</v>
      </c>
      <c r="S1817" t="str">
        <f t="shared" si="144"/>
        <v>Fri</v>
      </c>
      <c r="T1817" t="str">
        <f>VLOOKUP(A1817,Status!$A$2:$B$1867,2,FALSE)</f>
        <v>Shipped</v>
      </c>
    </row>
    <row r="1818" spans="1:20" x14ac:dyDescent="0.3">
      <c r="A1818" s="2" t="s">
        <v>2173</v>
      </c>
      <c r="B1818" s="3">
        <v>46003.459224537037</v>
      </c>
      <c r="C1818" s="2" t="s">
        <v>1261</v>
      </c>
      <c r="D1818" s="2" t="s">
        <v>174</v>
      </c>
      <c r="E1818" s="2" t="s">
        <v>42</v>
      </c>
      <c r="F1818" s="4">
        <v>40000</v>
      </c>
      <c r="G1818" s="5">
        <v>0.4</v>
      </c>
      <c r="H1818" s="6">
        <v>5</v>
      </c>
      <c r="I1818" s="7">
        <f t="shared" si="140"/>
        <v>16000</v>
      </c>
      <c r="J1818" s="7">
        <f t="shared" si="141"/>
        <v>800</v>
      </c>
      <c r="K1818" s="7">
        <f t="shared" si="142"/>
        <v>15200</v>
      </c>
      <c r="L1818" s="4">
        <v>48000</v>
      </c>
      <c r="M1818" s="7">
        <f t="shared" si="143"/>
        <v>63200</v>
      </c>
      <c r="N1818" s="2" t="s">
        <v>59</v>
      </c>
      <c r="O1818" t="s">
        <v>2111</v>
      </c>
      <c r="P1818" s="2" t="s">
        <v>2369</v>
      </c>
      <c r="Q1818" s="2">
        <v>5</v>
      </c>
      <c r="R1818" s="2" t="s">
        <v>24</v>
      </c>
      <c r="S1818" t="str">
        <f t="shared" si="144"/>
        <v>Fri</v>
      </c>
      <c r="T1818" t="str">
        <f>VLOOKUP(A1818,Status!$A$2:$B$1867,2,FALSE)</f>
        <v>Pending</v>
      </c>
    </row>
    <row r="1819" spans="1:20" x14ac:dyDescent="0.3">
      <c r="A1819" s="2" t="s">
        <v>2174</v>
      </c>
      <c r="B1819" s="3">
        <v>46003.473356481481</v>
      </c>
      <c r="C1819" s="2" t="s">
        <v>477</v>
      </c>
      <c r="D1819" s="2" t="s">
        <v>174</v>
      </c>
      <c r="E1819" s="2" t="s">
        <v>33</v>
      </c>
      <c r="F1819" s="4">
        <v>20000</v>
      </c>
      <c r="G1819" s="5">
        <v>2.8</v>
      </c>
      <c r="H1819" s="6">
        <v>5</v>
      </c>
      <c r="I1819" s="7">
        <f t="shared" si="140"/>
        <v>56000</v>
      </c>
      <c r="J1819" s="7">
        <f t="shared" si="141"/>
        <v>2800</v>
      </c>
      <c r="K1819" s="7">
        <f t="shared" si="142"/>
        <v>53200</v>
      </c>
      <c r="L1819" s="4">
        <v>48000</v>
      </c>
      <c r="M1819" s="7">
        <f t="shared" si="143"/>
        <v>101200</v>
      </c>
      <c r="N1819" s="2" t="s">
        <v>59</v>
      </c>
      <c r="O1819" t="s">
        <v>2111</v>
      </c>
      <c r="P1819" s="2" t="s">
        <v>2371</v>
      </c>
      <c r="Q1819" s="2">
        <v>3</v>
      </c>
      <c r="R1819" s="2" t="s">
        <v>24</v>
      </c>
      <c r="S1819" t="str">
        <f t="shared" si="144"/>
        <v>Fri</v>
      </c>
      <c r="T1819" t="str">
        <f>VLOOKUP(A1819,Status!$A$2:$B$1867,2,FALSE)</f>
        <v>Pending</v>
      </c>
    </row>
    <row r="1820" spans="1:20" x14ac:dyDescent="0.3">
      <c r="A1820" s="2" t="s">
        <v>2175</v>
      </c>
      <c r="B1820" s="3">
        <v>46003.526608796303</v>
      </c>
      <c r="C1820" s="2" t="s">
        <v>490</v>
      </c>
      <c r="D1820" s="2" t="s">
        <v>124</v>
      </c>
      <c r="E1820" s="2" t="s">
        <v>42</v>
      </c>
      <c r="F1820" s="4">
        <v>40000</v>
      </c>
      <c r="G1820" s="5">
        <v>0.6</v>
      </c>
      <c r="H1820" s="6">
        <v>5</v>
      </c>
      <c r="I1820" s="7">
        <f t="shared" si="140"/>
        <v>24000</v>
      </c>
      <c r="J1820" s="7">
        <f t="shared" si="141"/>
        <v>1200</v>
      </c>
      <c r="K1820" s="7">
        <f t="shared" si="142"/>
        <v>22800</v>
      </c>
      <c r="L1820" s="4">
        <v>59000</v>
      </c>
      <c r="M1820" s="7">
        <f t="shared" si="143"/>
        <v>81800</v>
      </c>
      <c r="N1820" s="2" t="s">
        <v>34</v>
      </c>
      <c r="O1820" t="s">
        <v>23</v>
      </c>
      <c r="P1820" s="2" t="s">
        <v>2367</v>
      </c>
      <c r="Q1820" s="2">
        <v>1</v>
      </c>
      <c r="R1820" s="2" t="s">
        <v>24</v>
      </c>
      <c r="S1820" t="str">
        <f t="shared" si="144"/>
        <v>Fri</v>
      </c>
      <c r="T1820" t="str">
        <f>VLOOKUP(A1820,Status!$A$2:$B$1867,2,FALSE)</f>
        <v>Completed</v>
      </c>
    </row>
    <row r="1821" spans="1:20" x14ac:dyDescent="0.3">
      <c r="A1821" s="2" t="s">
        <v>2176</v>
      </c>
      <c r="B1821" s="3">
        <v>46003.52853009259</v>
      </c>
      <c r="C1821" s="2" t="s">
        <v>1078</v>
      </c>
      <c r="D1821" s="2" t="s">
        <v>134</v>
      </c>
      <c r="E1821" s="2" t="s">
        <v>183</v>
      </c>
      <c r="F1821" s="4">
        <v>11000</v>
      </c>
      <c r="G1821" s="5">
        <v>2</v>
      </c>
      <c r="H1821" s="6">
        <v>5</v>
      </c>
      <c r="I1821" s="7">
        <f t="shared" si="140"/>
        <v>22000</v>
      </c>
      <c r="J1821" s="7">
        <f t="shared" si="141"/>
        <v>1100</v>
      </c>
      <c r="K1821" s="7">
        <f t="shared" si="142"/>
        <v>20900</v>
      </c>
      <c r="L1821" s="4">
        <v>50000</v>
      </c>
      <c r="M1821" s="7">
        <f t="shared" si="143"/>
        <v>70900</v>
      </c>
      <c r="N1821" s="2" t="s">
        <v>34</v>
      </c>
      <c r="O1821" t="s">
        <v>23</v>
      </c>
      <c r="P1821" s="2" t="s">
        <v>2367</v>
      </c>
      <c r="Q1821" s="2">
        <v>5</v>
      </c>
      <c r="R1821" s="2" t="s">
        <v>24</v>
      </c>
      <c r="S1821" t="str">
        <f t="shared" si="144"/>
        <v>Fri</v>
      </c>
      <c r="T1821" t="str">
        <f>VLOOKUP(A1821,Status!$A$2:$B$1867,2,FALSE)</f>
        <v>Completed</v>
      </c>
    </row>
    <row r="1822" spans="1:20" x14ac:dyDescent="0.3">
      <c r="A1822" s="2" t="s">
        <v>2177</v>
      </c>
      <c r="B1822" s="3">
        <v>46003.53628472222</v>
      </c>
      <c r="C1822" s="2" t="s">
        <v>225</v>
      </c>
      <c r="D1822" s="2" t="s">
        <v>106</v>
      </c>
      <c r="E1822" s="2" t="s">
        <v>46</v>
      </c>
      <c r="F1822" s="4">
        <v>10500</v>
      </c>
      <c r="G1822" s="5">
        <v>0.8</v>
      </c>
      <c r="H1822" s="6">
        <v>5</v>
      </c>
      <c r="I1822" s="7">
        <f t="shared" si="140"/>
        <v>8400</v>
      </c>
      <c r="J1822" s="7">
        <f t="shared" si="141"/>
        <v>420</v>
      </c>
      <c r="K1822" s="7">
        <f t="shared" si="142"/>
        <v>7980</v>
      </c>
      <c r="L1822" s="4">
        <v>18000</v>
      </c>
      <c r="M1822" s="7">
        <f t="shared" si="143"/>
        <v>25980</v>
      </c>
      <c r="N1822" s="2" t="s">
        <v>59</v>
      </c>
      <c r="O1822" t="s">
        <v>2111</v>
      </c>
      <c r="P1822" s="2" t="s">
        <v>2367</v>
      </c>
      <c r="Q1822" s="2">
        <v>3</v>
      </c>
      <c r="R1822" s="2" t="s">
        <v>35</v>
      </c>
      <c r="S1822" t="str">
        <f t="shared" si="144"/>
        <v>Fri</v>
      </c>
      <c r="T1822" t="str">
        <f>VLOOKUP(A1822,Status!$A$2:$B$1867,2,FALSE)</f>
        <v>Pending</v>
      </c>
    </row>
    <row r="1823" spans="1:20" x14ac:dyDescent="0.3">
      <c r="A1823" s="2" t="s">
        <v>2178</v>
      </c>
      <c r="B1823" s="3">
        <v>46003.654976851853</v>
      </c>
      <c r="C1823" s="2" t="s">
        <v>2071</v>
      </c>
      <c r="D1823" s="2" t="s">
        <v>253</v>
      </c>
      <c r="E1823" s="2" t="s">
        <v>46</v>
      </c>
      <c r="F1823" s="4">
        <v>10500</v>
      </c>
      <c r="G1823" s="5">
        <v>2</v>
      </c>
      <c r="H1823" s="6">
        <v>5</v>
      </c>
      <c r="I1823" s="7">
        <f t="shared" si="140"/>
        <v>21000</v>
      </c>
      <c r="J1823" s="7">
        <f t="shared" si="141"/>
        <v>1050</v>
      </c>
      <c r="K1823" s="7">
        <f t="shared" si="142"/>
        <v>19950</v>
      </c>
      <c r="L1823" s="4">
        <v>18000</v>
      </c>
      <c r="M1823" s="7">
        <f t="shared" si="143"/>
        <v>37950</v>
      </c>
      <c r="N1823" s="2" t="s">
        <v>22</v>
      </c>
      <c r="O1823" t="s">
        <v>116</v>
      </c>
      <c r="P1823" s="2" t="s">
        <v>2371</v>
      </c>
      <c r="Q1823" s="2">
        <v>1</v>
      </c>
      <c r="R1823" s="2" t="s">
        <v>24</v>
      </c>
      <c r="S1823" t="str">
        <f t="shared" si="144"/>
        <v>Fri</v>
      </c>
      <c r="T1823" t="str">
        <f>VLOOKUP(A1823,Status!$A$2:$B$1867,2,FALSE)</f>
        <v>Cancelled</v>
      </c>
    </row>
    <row r="1824" spans="1:20" x14ac:dyDescent="0.3">
      <c r="A1824" s="2" t="s">
        <v>2179</v>
      </c>
      <c r="B1824" s="3">
        <v>46003.7028587963</v>
      </c>
      <c r="C1824" s="2" t="s">
        <v>434</v>
      </c>
      <c r="D1824" s="2" t="s">
        <v>49</v>
      </c>
      <c r="E1824" s="2" t="s">
        <v>58</v>
      </c>
      <c r="F1824" s="4">
        <v>17500</v>
      </c>
      <c r="G1824" s="5">
        <v>1.2</v>
      </c>
      <c r="H1824" s="6">
        <v>5</v>
      </c>
      <c r="I1824" s="7">
        <f t="shared" si="140"/>
        <v>21000</v>
      </c>
      <c r="J1824" s="7">
        <f t="shared" si="141"/>
        <v>1050</v>
      </c>
      <c r="K1824" s="7">
        <f t="shared" si="142"/>
        <v>19950</v>
      </c>
      <c r="L1824" s="4">
        <v>18000</v>
      </c>
      <c r="M1824" s="7">
        <f t="shared" si="143"/>
        <v>37950</v>
      </c>
      <c r="N1824" s="2" t="s">
        <v>29</v>
      </c>
      <c r="O1824" t="s">
        <v>2108</v>
      </c>
      <c r="P1824" s="2" t="s">
        <v>2367</v>
      </c>
      <c r="Q1824" s="2">
        <v>1</v>
      </c>
      <c r="R1824" s="2" t="s">
        <v>24</v>
      </c>
      <c r="S1824" t="str">
        <f t="shared" si="144"/>
        <v>Fri</v>
      </c>
      <c r="T1824" t="str">
        <f>VLOOKUP(A1824,Status!$A$2:$B$1867,2,FALSE)</f>
        <v>Shipped</v>
      </c>
    </row>
    <row r="1825" spans="1:20" x14ac:dyDescent="0.3">
      <c r="A1825" s="2" t="s">
        <v>2180</v>
      </c>
      <c r="B1825" s="3">
        <v>46003.894768518519</v>
      </c>
      <c r="C1825" s="2" t="s">
        <v>455</v>
      </c>
      <c r="D1825" s="2" t="s">
        <v>287</v>
      </c>
      <c r="E1825" s="2" t="s">
        <v>54</v>
      </c>
      <c r="F1825" s="4">
        <v>14000</v>
      </c>
      <c r="G1825" s="5">
        <v>1.3</v>
      </c>
      <c r="H1825" s="6">
        <v>5</v>
      </c>
      <c r="I1825" s="7">
        <f t="shared" si="140"/>
        <v>18200</v>
      </c>
      <c r="J1825" s="7">
        <f t="shared" si="141"/>
        <v>910</v>
      </c>
      <c r="K1825" s="7">
        <f t="shared" si="142"/>
        <v>17290</v>
      </c>
      <c r="L1825" s="4">
        <v>79000</v>
      </c>
      <c r="M1825" s="7">
        <f t="shared" si="143"/>
        <v>96290</v>
      </c>
      <c r="N1825" s="2" t="s">
        <v>29</v>
      </c>
      <c r="O1825" t="s">
        <v>70</v>
      </c>
      <c r="P1825" s="2" t="s">
        <v>2371</v>
      </c>
      <c r="Q1825" s="2">
        <v>4</v>
      </c>
      <c r="R1825" s="2" t="s">
        <v>35</v>
      </c>
      <c r="S1825" t="str">
        <f t="shared" si="144"/>
        <v>Fri</v>
      </c>
      <c r="T1825" t="str">
        <f>VLOOKUP(A1825,Status!$A$2:$B$1867,2,FALSE)</f>
        <v>Returned</v>
      </c>
    </row>
    <row r="1826" spans="1:20" x14ac:dyDescent="0.3">
      <c r="A1826" s="2" t="s">
        <v>2181</v>
      </c>
      <c r="B1826" s="3">
        <v>46004.607627314806</v>
      </c>
      <c r="C1826" s="2" t="s">
        <v>274</v>
      </c>
      <c r="D1826" s="2" t="s">
        <v>85</v>
      </c>
      <c r="E1826" s="2" t="s">
        <v>58</v>
      </c>
      <c r="F1826" s="4">
        <v>17500</v>
      </c>
      <c r="G1826" s="5">
        <v>0.8</v>
      </c>
      <c r="H1826" s="6">
        <v>0</v>
      </c>
      <c r="I1826" s="7">
        <f t="shared" si="140"/>
        <v>14000</v>
      </c>
      <c r="J1826" s="7">
        <f t="shared" si="141"/>
        <v>0</v>
      </c>
      <c r="K1826" s="7">
        <f t="shared" si="142"/>
        <v>14000</v>
      </c>
      <c r="L1826" s="4">
        <v>30000</v>
      </c>
      <c r="M1826" s="7">
        <f t="shared" si="143"/>
        <v>44000</v>
      </c>
      <c r="N1826" s="2" t="s">
        <v>59</v>
      </c>
      <c r="O1826" t="s">
        <v>116</v>
      </c>
      <c r="P1826" s="2" t="s">
        <v>2368</v>
      </c>
      <c r="Q1826" s="2">
        <v>5</v>
      </c>
      <c r="R1826" s="2" t="s">
        <v>24</v>
      </c>
      <c r="S1826" t="str">
        <f t="shared" si="144"/>
        <v>Sat</v>
      </c>
      <c r="T1826" t="str">
        <f>VLOOKUP(A1826,Status!$A$2:$B$1867,2,FALSE)</f>
        <v>Cancelled</v>
      </c>
    </row>
    <row r="1827" spans="1:20" x14ac:dyDescent="0.3">
      <c r="A1827" s="2" t="s">
        <v>2181</v>
      </c>
      <c r="B1827" s="3">
        <v>46004.607627314806</v>
      </c>
      <c r="C1827" s="2" t="s">
        <v>274</v>
      </c>
      <c r="D1827" s="2" t="s">
        <v>85</v>
      </c>
      <c r="E1827" s="2" t="s">
        <v>100</v>
      </c>
      <c r="F1827" s="4">
        <v>10000</v>
      </c>
      <c r="G1827" s="5">
        <v>0.6</v>
      </c>
      <c r="H1827" s="6">
        <v>0</v>
      </c>
      <c r="I1827" s="7">
        <f t="shared" si="140"/>
        <v>6000</v>
      </c>
      <c r="J1827" s="7">
        <f t="shared" si="141"/>
        <v>0</v>
      </c>
      <c r="K1827" s="7">
        <f t="shared" si="142"/>
        <v>6000</v>
      </c>
      <c r="L1827" s="4">
        <v>0</v>
      </c>
      <c r="M1827" s="7">
        <f t="shared" si="143"/>
        <v>6000</v>
      </c>
      <c r="N1827" s="2" t="s">
        <v>59</v>
      </c>
      <c r="O1827" t="s">
        <v>116</v>
      </c>
      <c r="P1827" s="2" t="s">
        <v>2368</v>
      </c>
      <c r="Q1827" s="2">
        <v>5</v>
      </c>
      <c r="R1827" s="2" t="s">
        <v>24</v>
      </c>
      <c r="S1827" t="str">
        <f t="shared" si="144"/>
        <v>Sat</v>
      </c>
      <c r="T1827" t="str">
        <f>VLOOKUP(A1827,Status!$A$2:$B$1867,2,FALSE)</f>
        <v>Cancelled</v>
      </c>
    </row>
    <row r="1828" spans="1:20" x14ac:dyDescent="0.3">
      <c r="A1828" s="2" t="s">
        <v>2182</v>
      </c>
      <c r="B1828" s="3">
        <v>46005.417766203696</v>
      </c>
      <c r="C1828" s="2" t="s">
        <v>765</v>
      </c>
      <c r="D1828" s="2" t="s">
        <v>253</v>
      </c>
      <c r="E1828" s="2" t="s">
        <v>28</v>
      </c>
      <c r="F1828" s="4">
        <v>15000</v>
      </c>
      <c r="G1828" s="5">
        <v>0.2</v>
      </c>
      <c r="H1828" s="6">
        <v>0</v>
      </c>
      <c r="I1828" s="7">
        <f t="shared" si="140"/>
        <v>3000</v>
      </c>
      <c r="J1828" s="7">
        <f t="shared" si="141"/>
        <v>0</v>
      </c>
      <c r="K1828" s="7">
        <f t="shared" si="142"/>
        <v>3000</v>
      </c>
      <c r="L1828" s="4">
        <v>18000</v>
      </c>
      <c r="M1828" s="7">
        <f t="shared" si="143"/>
        <v>21000</v>
      </c>
      <c r="N1828" s="2" t="s">
        <v>22</v>
      </c>
      <c r="O1828" t="s">
        <v>23</v>
      </c>
      <c r="P1828" s="2" t="s">
        <v>2368</v>
      </c>
      <c r="Q1828" s="2">
        <v>5</v>
      </c>
      <c r="R1828" s="2" t="s">
        <v>24</v>
      </c>
      <c r="S1828" t="str">
        <f t="shared" si="144"/>
        <v>Sun</v>
      </c>
      <c r="T1828" t="str">
        <f>VLOOKUP(A1828,Status!$A$2:$B$1867,2,FALSE)</f>
        <v>Completed</v>
      </c>
    </row>
    <row r="1829" spans="1:20" x14ac:dyDescent="0.3">
      <c r="A1829" s="2" t="s">
        <v>2183</v>
      </c>
      <c r="B1829" s="3">
        <v>46005.648981481478</v>
      </c>
      <c r="C1829" s="2" t="s">
        <v>1089</v>
      </c>
      <c r="D1829" s="2" t="s">
        <v>119</v>
      </c>
      <c r="E1829" s="2" t="s">
        <v>21</v>
      </c>
      <c r="F1829" s="4">
        <v>10000</v>
      </c>
      <c r="G1829" s="5">
        <v>2.2999999999999998</v>
      </c>
      <c r="H1829" s="6">
        <v>0</v>
      </c>
      <c r="I1829" s="7">
        <f t="shared" si="140"/>
        <v>23000</v>
      </c>
      <c r="J1829" s="7">
        <f t="shared" si="141"/>
        <v>0</v>
      </c>
      <c r="K1829" s="7">
        <f t="shared" si="142"/>
        <v>23000</v>
      </c>
      <c r="L1829" s="4">
        <v>84000</v>
      </c>
      <c r="M1829" s="7">
        <f t="shared" si="143"/>
        <v>107000</v>
      </c>
      <c r="N1829" s="2" t="s">
        <v>34</v>
      </c>
      <c r="O1829" t="s">
        <v>23</v>
      </c>
      <c r="P1829" s="2" t="s">
        <v>2367</v>
      </c>
      <c r="Q1829" s="2">
        <v>1</v>
      </c>
      <c r="R1829" s="2" t="s">
        <v>35</v>
      </c>
      <c r="S1829" t="str">
        <f t="shared" si="144"/>
        <v>Sun</v>
      </c>
      <c r="T1829" t="str">
        <f>VLOOKUP(A1829,Status!$A$2:$B$1867,2,FALSE)</f>
        <v>Completed</v>
      </c>
    </row>
    <row r="1830" spans="1:20" x14ac:dyDescent="0.3">
      <c r="A1830" s="2" t="s">
        <v>2184</v>
      </c>
      <c r="B1830" s="3">
        <v>46005.771990740737</v>
      </c>
      <c r="C1830" s="2" t="s">
        <v>1057</v>
      </c>
      <c r="D1830" s="2" t="s">
        <v>106</v>
      </c>
      <c r="E1830" s="2" t="s">
        <v>103</v>
      </c>
      <c r="F1830" s="4">
        <v>55000</v>
      </c>
      <c r="G1830" s="5">
        <v>0.5</v>
      </c>
      <c r="H1830" s="6">
        <v>0</v>
      </c>
      <c r="I1830" s="7">
        <f t="shared" si="140"/>
        <v>27500</v>
      </c>
      <c r="J1830" s="7">
        <f t="shared" si="141"/>
        <v>0</v>
      </c>
      <c r="K1830" s="7">
        <f t="shared" si="142"/>
        <v>27500</v>
      </c>
      <c r="L1830" s="4">
        <v>18000</v>
      </c>
      <c r="M1830" s="7">
        <f t="shared" si="143"/>
        <v>45500</v>
      </c>
      <c r="N1830" s="2" t="s">
        <v>22</v>
      </c>
      <c r="O1830" t="s">
        <v>2108</v>
      </c>
      <c r="P1830" s="2" t="s">
        <v>2369</v>
      </c>
      <c r="Q1830" s="2">
        <v>4</v>
      </c>
      <c r="R1830" s="2" t="s">
        <v>24</v>
      </c>
      <c r="S1830" t="str">
        <f t="shared" si="144"/>
        <v>Sun</v>
      </c>
      <c r="T1830" t="str">
        <f>VLOOKUP(A1830,Status!$A$2:$B$1867,2,FALSE)</f>
        <v>Shipped</v>
      </c>
    </row>
    <row r="1831" spans="1:20" x14ac:dyDescent="0.3">
      <c r="A1831" s="2" t="s">
        <v>2185</v>
      </c>
      <c r="B1831" s="3">
        <v>46006.086898148147</v>
      </c>
      <c r="C1831" s="2" t="s">
        <v>432</v>
      </c>
      <c r="D1831" s="2" t="s">
        <v>109</v>
      </c>
      <c r="E1831" s="2" t="s">
        <v>76</v>
      </c>
      <c r="F1831" s="4">
        <v>45000</v>
      </c>
      <c r="G1831" s="5">
        <v>2.1</v>
      </c>
      <c r="H1831" s="6">
        <v>0</v>
      </c>
      <c r="I1831" s="7">
        <f t="shared" si="140"/>
        <v>94500</v>
      </c>
      <c r="J1831" s="7">
        <f t="shared" si="141"/>
        <v>0</v>
      </c>
      <c r="K1831" s="7">
        <f t="shared" si="142"/>
        <v>94500</v>
      </c>
      <c r="L1831" s="4">
        <v>72000</v>
      </c>
      <c r="M1831" s="7">
        <f t="shared" si="143"/>
        <v>166500</v>
      </c>
      <c r="N1831" s="2" t="s">
        <v>22</v>
      </c>
      <c r="O1831" t="s">
        <v>2111</v>
      </c>
      <c r="P1831" s="2" t="s">
        <v>2369</v>
      </c>
      <c r="Q1831" s="2">
        <v>2</v>
      </c>
      <c r="R1831" s="2" t="s">
        <v>35</v>
      </c>
      <c r="S1831" t="str">
        <f t="shared" si="144"/>
        <v>Mon</v>
      </c>
      <c r="T1831" t="str">
        <f>VLOOKUP(A1831,Status!$A$2:$B$1867,2,FALSE)</f>
        <v>Pending</v>
      </c>
    </row>
    <row r="1832" spans="1:20" x14ac:dyDescent="0.3">
      <c r="A1832" s="2" t="s">
        <v>2186</v>
      </c>
      <c r="B1832" s="3">
        <v>46006.157256944447</v>
      </c>
      <c r="C1832" s="2" t="s">
        <v>210</v>
      </c>
      <c r="D1832" s="2" t="s">
        <v>161</v>
      </c>
      <c r="E1832" s="2" t="s">
        <v>36</v>
      </c>
      <c r="F1832" s="4">
        <v>13500</v>
      </c>
      <c r="G1832" s="5">
        <v>1.5</v>
      </c>
      <c r="H1832" s="6">
        <v>0</v>
      </c>
      <c r="I1832" s="7">
        <f t="shared" si="140"/>
        <v>20250</v>
      </c>
      <c r="J1832" s="7">
        <f t="shared" si="141"/>
        <v>0</v>
      </c>
      <c r="K1832" s="7">
        <f t="shared" si="142"/>
        <v>20250</v>
      </c>
      <c r="L1832" s="4">
        <v>46000</v>
      </c>
      <c r="M1832" s="7">
        <f t="shared" si="143"/>
        <v>66250</v>
      </c>
      <c r="N1832" s="2" t="s">
        <v>22</v>
      </c>
      <c r="O1832" t="s">
        <v>23</v>
      </c>
      <c r="P1832" s="2" t="s">
        <v>2367</v>
      </c>
      <c r="Q1832" s="2">
        <v>2</v>
      </c>
      <c r="R1832" s="2" t="s">
        <v>24</v>
      </c>
      <c r="S1832" t="str">
        <f t="shared" si="144"/>
        <v>Mon</v>
      </c>
      <c r="T1832" t="str">
        <f>VLOOKUP(A1832,Status!$A$2:$B$1867,2,FALSE)</f>
        <v>Completed</v>
      </c>
    </row>
    <row r="1833" spans="1:20" x14ac:dyDescent="0.3">
      <c r="A1833" s="2" t="s">
        <v>2187</v>
      </c>
      <c r="B1833" s="3">
        <v>46006.457187499997</v>
      </c>
      <c r="C1833" s="2" t="s">
        <v>2188</v>
      </c>
      <c r="D1833" s="2" t="s">
        <v>230</v>
      </c>
      <c r="E1833" s="2" t="s">
        <v>100</v>
      </c>
      <c r="F1833" s="4">
        <v>10000</v>
      </c>
      <c r="G1833" s="5">
        <v>1.3</v>
      </c>
      <c r="H1833" s="6">
        <v>0</v>
      </c>
      <c r="I1833" s="7">
        <f t="shared" si="140"/>
        <v>13000</v>
      </c>
      <c r="J1833" s="7">
        <f t="shared" si="141"/>
        <v>0</v>
      </c>
      <c r="K1833" s="7">
        <f t="shared" si="142"/>
        <v>13000</v>
      </c>
      <c r="L1833" s="4">
        <v>28000</v>
      </c>
      <c r="M1833" s="7">
        <f t="shared" si="143"/>
        <v>41000</v>
      </c>
      <c r="N1833" s="2" t="s">
        <v>29</v>
      </c>
      <c r="O1833" t="s">
        <v>2111</v>
      </c>
      <c r="P1833" s="2" t="s">
        <v>2366</v>
      </c>
      <c r="Q1833" s="2">
        <v>1</v>
      </c>
      <c r="R1833" s="2" t="s">
        <v>24</v>
      </c>
      <c r="S1833" t="str">
        <f t="shared" si="144"/>
        <v>Mon</v>
      </c>
      <c r="T1833" t="str">
        <f>VLOOKUP(A1833,Status!$A$2:$B$1867,2,FALSE)</f>
        <v>Pending</v>
      </c>
    </row>
    <row r="1834" spans="1:20" x14ac:dyDescent="0.3">
      <c r="A1834" s="2" t="s">
        <v>2189</v>
      </c>
      <c r="B1834" s="3">
        <v>46006.533009259263</v>
      </c>
      <c r="C1834" s="2" t="s">
        <v>185</v>
      </c>
      <c r="D1834" s="2" t="s">
        <v>186</v>
      </c>
      <c r="E1834" s="2" t="s">
        <v>33</v>
      </c>
      <c r="F1834" s="4">
        <v>20000</v>
      </c>
      <c r="G1834" s="5">
        <v>1.8</v>
      </c>
      <c r="H1834" s="6">
        <v>0</v>
      </c>
      <c r="I1834" s="7">
        <f t="shared" si="140"/>
        <v>36000</v>
      </c>
      <c r="J1834" s="7">
        <f t="shared" si="141"/>
        <v>0</v>
      </c>
      <c r="K1834" s="7">
        <f t="shared" si="142"/>
        <v>36000</v>
      </c>
      <c r="L1834" s="4">
        <v>87000</v>
      </c>
      <c r="M1834" s="7">
        <f t="shared" si="143"/>
        <v>123000</v>
      </c>
      <c r="N1834" s="2" t="s">
        <v>29</v>
      </c>
      <c r="O1834" t="s">
        <v>2111</v>
      </c>
      <c r="P1834" s="2" t="s">
        <v>2366</v>
      </c>
      <c r="Q1834" s="2">
        <v>4</v>
      </c>
      <c r="R1834" s="2" t="s">
        <v>24</v>
      </c>
      <c r="S1834" t="str">
        <f t="shared" si="144"/>
        <v>Mon</v>
      </c>
      <c r="T1834" t="str">
        <f>VLOOKUP(A1834,Status!$A$2:$B$1867,2,FALSE)</f>
        <v>Pending</v>
      </c>
    </row>
    <row r="1835" spans="1:20" x14ac:dyDescent="0.3">
      <c r="A1835" s="2" t="s">
        <v>2190</v>
      </c>
      <c r="B1835" s="3">
        <v>46007.570231481477</v>
      </c>
      <c r="C1835" s="2" t="s">
        <v>322</v>
      </c>
      <c r="D1835" s="2" t="s">
        <v>20</v>
      </c>
      <c r="E1835" s="2" t="s">
        <v>66</v>
      </c>
      <c r="F1835" s="4">
        <v>46000</v>
      </c>
      <c r="G1835" s="5">
        <v>0.3</v>
      </c>
      <c r="H1835" s="6">
        <v>0</v>
      </c>
      <c r="I1835" s="7">
        <f t="shared" si="140"/>
        <v>13800</v>
      </c>
      <c r="J1835" s="7">
        <f t="shared" si="141"/>
        <v>0</v>
      </c>
      <c r="K1835" s="7">
        <f t="shared" si="142"/>
        <v>13800</v>
      </c>
      <c r="L1835" s="4">
        <v>15000</v>
      </c>
      <c r="M1835" s="7">
        <f t="shared" si="143"/>
        <v>28800</v>
      </c>
      <c r="N1835" s="2" t="s">
        <v>34</v>
      </c>
      <c r="O1835" t="s">
        <v>23</v>
      </c>
      <c r="P1835" s="2" t="s">
        <v>2368</v>
      </c>
      <c r="Q1835" s="2">
        <v>5</v>
      </c>
      <c r="R1835" s="2" t="s">
        <v>35</v>
      </c>
      <c r="S1835" t="str">
        <f t="shared" si="144"/>
        <v>Tue</v>
      </c>
      <c r="T1835" t="str">
        <f>VLOOKUP(A1835,Status!$A$2:$B$1867,2,FALSE)</f>
        <v>Completed</v>
      </c>
    </row>
    <row r="1836" spans="1:20" x14ac:dyDescent="0.3">
      <c r="A1836" s="2" t="s">
        <v>2191</v>
      </c>
      <c r="B1836" s="3">
        <v>46007.623449074083</v>
      </c>
      <c r="C1836" s="2" t="s">
        <v>442</v>
      </c>
      <c r="D1836" s="2" t="s">
        <v>109</v>
      </c>
      <c r="E1836" s="2" t="s">
        <v>28</v>
      </c>
      <c r="F1836" s="4">
        <v>15000</v>
      </c>
      <c r="G1836" s="5">
        <v>0.6</v>
      </c>
      <c r="H1836" s="6">
        <v>0</v>
      </c>
      <c r="I1836" s="7">
        <f t="shared" si="140"/>
        <v>9000</v>
      </c>
      <c r="J1836" s="7">
        <f t="shared" si="141"/>
        <v>0</v>
      </c>
      <c r="K1836" s="7">
        <f t="shared" si="142"/>
        <v>9000</v>
      </c>
      <c r="L1836" s="4">
        <v>72000</v>
      </c>
      <c r="M1836" s="7">
        <f t="shared" si="143"/>
        <v>81000</v>
      </c>
      <c r="N1836" s="2" t="s">
        <v>29</v>
      </c>
      <c r="O1836" t="s">
        <v>23</v>
      </c>
      <c r="P1836" s="2" t="s">
        <v>2371</v>
      </c>
      <c r="Q1836" s="2">
        <v>4</v>
      </c>
      <c r="R1836" s="2" t="s">
        <v>24</v>
      </c>
      <c r="S1836" t="str">
        <f t="shared" si="144"/>
        <v>Tue</v>
      </c>
      <c r="T1836" t="str">
        <f>VLOOKUP(A1836,Status!$A$2:$B$1867,2,FALSE)</f>
        <v>Completed</v>
      </c>
    </row>
    <row r="1837" spans="1:20" x14ac:dyDescent="0.3">
      <c r="A1837" s="2" t="s">
        <v>2192</v>
      </c>
      <c r="B1837" s="3">
        <v>46007.640046296299</v>
      </c>
      <c r="C1837" s="2" t="s">
        <v>459</v>
      </c>
      <c r="D1837" s="2" t="s">
        <v>154</v>
      </c>
      <c r="E1837" s="2" t="s">
        <v>171</v>
      </c>
      <c r="F1837" s="4">
        <v>12000</v>
      </c>
      <c r="G1837" s="5">
        <v>1.1000000000000001</v>
      </c>
      <c r="H1837" s="6">
        <v>0</v>
      </c>
      <c r="I1837" s="7">
        <f t="shared" si="140"/>
        <v>13200.000000000002</v>
      </c>
      <c r="J1837" s="7">
        <f t="shared" si="141"/>
        <v>0</v>
      </c>
      <c r="K1837" s="7">
        <f t="shared" si="142"/>
        <v>13200.000000000002</v>
      </c>
      <c r="L1837" s="4">
        <v>50000</v>
      </c>
      <c r="M1837" s="7">
        <f t="shared" si="143"/>
        <v>63200</v>
      </c>
      <c r="N1837" s="2" t="s">
        <v>59</v>
      </c>
      <c r="O1837" t="s">
        <v>2108</v>
      </c>
      <c r="P1837" s="2" t="s">
        <v>2367</v>
      </c>
      <c r="Q1837" s="2">
        <v>5</v>
      </c>
      <c r="R1837" s="2" t="s">
        <v>24</v>
      </c>
      <c r="S1837" t="str">
        <f t="shared" si="144"/>
        <v>Tue</v>
      </c>
      <c r="T1837" t="str">
        <f>VLOOKUP(A1837,Status!$A$2:$B$1867,2,FALSE)</f>
        <v>Shipped</v>
      </c>
    </row>
    <row r="1838" spans="1:20" x14ac:dyDescent="0.3">
      <c r="A1838" s="2" t="s">
        <v>2193</v>
      </c>
      <c r="B1838" s="3">
        <v>46007.707280092603</v>
      </c>
      <c r="C1838" s="2" t="s">
        <v>976</v>
      </c>
      <c r="D1838" s="2" t="s">
        <v>49</v>
      </c>
      <c r="E1838" s="2" t="s">
        <v>54</v>
      </c>
      <c r="F1838" s="4">
        <v>14000</v>
      </c>
      <c r="G1838" s="5">
        <v>1.9</v>
      </c>
      <c r="H1838" s="6">
        <v>0</v>
      </c>
      <c r="I1838" s="7">
        <f t="shared" si="140"/>
        <v>26600</v>
      </c>
      <c r="J1838" s="7">
        <f t="shared" si="141"/>
        <v>0</v>
      </c>
      <c r="K1838" s="7">
        <f t="shared" si="142"/>
        <v>26600</v>
      </c>
      <c r="L1838" s="4">
        <v>18000</v>
      </c>
      <c r="M1838" s="7">
        <f t="shared" si="143"/>
        <v>44600</v>
      </c>
      <c r="N1838" s="2" t="s">
        <v>29</v>
      </c>
      <c r="O1838" t="s">
        <v>2108</v>
      </c>
      <c r="P1838" s="2" t="s">
        <v>2371</v>
      </c>
      <c r="Q1838" s="2">
        <v>2</v>
      </c>
      <c r="R1838" s="2" t="s">
        <v>24</v>
      </c>
      <c r="S1838" t="str">
        <f t="shared" si="144"/>
        <v>Tue</v>
      </c>
      <c r="T1838" t="str">
        <f>VLOOKUP(A1838,Status!$A$2:$B$1867,2,FALSE)</f>
        <v>Shipped</v>
      </c>
    </row>
    <row r="1839" spans="1:20" x14ac:dyDescent="0.3">
      <c r="A1839" s="2" t="s">
        <v>2194</v>
      </c>
      <c r="B1839" s="3">
        <v>46008.409675925926</v>
      </c>
      <c r="C1839" s="2" t="s">
        <v>1748</v>
      </c>
      <c r="D1839" s="2" t="s">
        <v>69</v>
      </c>
      <c r="E1839" s="2" t="s">
        <v>50</v>
      </c>
      <c r="F1839" s="4">
        <v>26000</v>
      </c>
      <c r="G1839" s="5">
        <v>1.4</v>
      </c>
      <c r="H1839" s="6">
        <v>0</v>
      </c>
      <c r="I1839" s="7">
        <f t="shared" si="140"/>
        <v>36400</v>
      </c>
      <c r="J1839" s="7">
        <f t="shared" si="141"/>
        <v>0</v>
      </c>
      <c r="K1839" s="7">
        <f t="shared" si="142"/>
        <v>36400</v>
      </c>
      <c r="L1839" s="4">
        <v>87000</v>
      </c>
      <c r="M1839" s="7">
        <f t="shared" si="143"/>
        <v>123400</v>
      </c>
      <c r="N1839" s="2" t="s">
        <v>59</v>
      </c>
      <c r="O1839" t="s">
        <v>2108</v>
      </c>
      <c r="P1839" s="2" t="s">
        <v>2366</v>
      </c>
      <c r="Q1839" s="2">
        <v>4</v>
      </c>
      <c r="R1839" s="2" t="s">
        <v>35</v>
      </c>
      <c r="S1839" t="str">
        <f t="shared" si="144"/>
        <v>Wed</v>
      </c>
      <c r="T1839" t="str">
        <f>VLOOKUP(A1839,Status!$A$2:$B$1867,2,FALSE)</f>
        <v>Shipped</v>
      </c>
    </row>
    <row r="1840" spans="1:20" x14ac:dyDescent="0.3">
      <c r="A1840" s="2" t="s">
        <v>2195</v>
      </c>
      <c r="B1840" s="3">
        <v>46008.452152777783</v>
      </c>
      <c r="C1840" s="2" t="s">
        <v>847</v>
      </c>
      <c r="D1840" s="2" t="s">
        <v>236</v>
      </c>
      <c r="E1840" s="2" t="s">
        <v>144</v>
      </c>
      <c r="F1840" s="4">
        <v>10000</v>
      </c>
      <c r="G1840" s="5">
        <v>0.2</v>
      </c>
      <c r="H1840" s="6">
        <v>0</v>
      </c>
      <c r="I1840" s="7">
        <f t="shared" si="140"/>
        <v>2000</v>
      </c>
      <c r="J1840" s="7">
        <f t="shared" si="141"/>
        <v>0</v>
      </c>
      <c r="K1840" s="7">
        <f t="shared" si="142"/>
        <v>2000</v>
      </c>
      <c r="L1840" s="4">
        <v>80000</v>
      </c>
      <c r="M1840" s="7">
        <f t="shared" si="143"/>
        <v>82000</v>
      </c>
      <c r="N1840" s="2" t="s">
        <v>34</v>
      </c>
      <c r="O1840" t="s">
        <v>23</v>
      </c>
      <c r="P1840" s="2" t="s">
        <v>2369</v>
      </c>
      <c r="Q1840" s="2">
        <v>4</v>
      </c>
      <c r="R1840" s="2" t="s">
        <v>24</v>
      </c>
      <c r="S1840" t="str">
        <f t="shared" si="144"/>
        <v>Wed</v>
      </c>
      <c r="T1840" t="str">
        <f>VLOOKUP(A1840,Status!$A$2:$B$1867,2,FALSE)</f>
        <v>Completed</v>
      </c>
    </row>
    <row r="1841" spans="1:20" x14ac:dyDescent="0.3">
      <c r="A1841" s="2" t="s">
        <v>2195</v>
      </c>
      <c r="B1841" s="3">
        <v>46008.452152777783</v>
      </c>
      <c r="C1841" s="2" t="s">
        <v>847</v>
      </c>
      <c r="D1841" s="2" t="s">
        <v>236</v>
      </c>
      <c r="E1841" s="2" t="s">
        <v>50</v>
      </c>
      <c r="F1841" s="4">
        <v>26000</v>
      </c>
      <c r="G1841" s="5">
        <v>0.4</v>
      </c>
      <c r="H1841" s="6">
        <v>0</v>
      </c>
      <c r="I1841" s="7">
        <f t="shared" si="140"/>
        <v>10400</v>
      </c>
      <c r="J1841" s="7">
        <f t="shared" si="141"/>
        <v>0</v>
      </c>
      <c r="K1841" s="7">
        <f t="shared" si="142"/>
        <v>10400</v>
      </c>
      <c r="L1841" s="4">
        <v>0</v>
      </c>
      <c r="M1841" s="7">
        <f t="shared" si="143"/>
        <v>10400</v>
      </c>
      <c r="N1841" s="2" t="s">
        <v>34</v>
      </c>
      <c r="O1841" t="s">
        <v>23</v>
      </c>
      <c r="P1841" s="2" t="s">
        <v>2369</v>
      </c>
      <c r="Q1841" s="2">
        <v>4</v>
      </c>
      <c r="R1841" s="2" t="s">
        <v>24</v>
      </c>
      <c r="S1841" t="str">
        <f t="shared" si="144"/>
        <v>Wed</v>
      </c>
      <c r="T1841" t="str">
        <f>VLOOKUP(A1841,Status!$A$2:$B$1867,2,FALSE)</f>
        <v>Completed</v>
      </c>
    </row>
    <row r="1842" spans="1:20" x14ac:dyDescent="0.3">
      <c r="A1842" s="2" t="s">
        <v>2196</v>
      </c>
      <c r="B1842" s="3">
        <v>46009.686909722222</v>
      </c>
      <c r="C1842" s="2" t="s">
        <v>302</v>
      </c>
      <c r="D1842" s="2" t="s">
        <v>109</v>
      </c>
      <c r="E1842" s="2" t="s">
        <v>50</v>
      </c>
      <c r="F1842" s="4">
        <v>26000</v>
      </c>
      <c r="G1842" s="5">
        <v>1.6</v>
      </c>
      <c r="H1842" s="6">
        <v>0</v>
      </c>
      <c r="I1842" s="7">
        <f t="shared" si="140"/>
        <v>41600</v>
      </c>
      <c r="J1842" s="7">
        <f t="shared" si="141"/>
        <v>0</v>
      </c>
      <c r="K1842" s="7">
        <f t="shared" si="142"/>
        <v>41600</v>
      </c>
      <c r="L1842" s="4">
        <v>72000</v>
      </c>
      <c r="M1842" s="7">
        <f t="shared" si="143"/>
        <v>113600</v>
      </c>
      <c r="N1842" s="2" t="s">
        <v>59</v>
      </c>
      <c r="O1842" t="s">
        <v>23</v>
      </c>
      <c r="P1842" s="2" t="s">
        <v>2367</v>
      </c>
      <c r="Q1842" s="2">
        <v>1</v>
      </c>
      <c r="R1842" s="2" t="s">
        <v>24</v>
      </c>
      <c r="S1842" t="str">
        <f t="shared" si="144"/>
        <v>Thu</v>
      </c>
      <c r="T1842" t="str">
        <f>VLOOKUP(A1842,Status!$A$2:$B$1867,2,FALSE)</f>
        <v>Completed</v>
      </c>
    </row>
    <row r="1843" spans="1:20" x14ac:dyDescent="0.3">
      <c r="A1843" s="2" t="s">
        <v>2197</v>
      </c>
      <c r="B1843" s="3">
        <v>46010.578773148147</v>
      </c>
      <c r="C1843" s="2" t="s">
        <v>26</v>
      </c>
      <c r="D1843" s="2" t="s">
        <v>27</v>
      </c>
      <c r="E1843" s="2" t="s">
        <v>42</v>
      </c>
      <c r="F1843" s="4">
        <v>40000</v>
      </c>
      <c r="G1843" s="5">
        <v>0.6</v>
      </c>
      <c r="H1843" s="6">
        <v>0</v>
      </c>
      <c r="I1843" s="7">
        <f t="shared" si="140"/>
        <v>24000</v>
      </c>
      <c r="J1843" s="7">
        <f t="shared" si="141"/>
        <v>0</v>
      </c>
      <c r="K1843" s="7">
        <f t="shared" si="142"/>
        <v>24000</v>
      </c>
      <c r="L1843" s="4">
        <v>17000</v>
      </c>
      <c r="M1843" s="7">
        <f t="shared" si="143"/>
        <v>41000</v>
      </c>
      <c r="N1843" s="2" t="s">
        <v>59</v>
      </c>
      <c r="O1843" t="s">
        <v>23</v>
      </c>
      <c r="P1843" s="2" t="s">
        <v>2366</v>
      </c>
      <c r="Q1843" s="2">
        <v>5</v>
      </c>
      <c r="R1843" s="2" t="s">
        <v>24</v>
      </c>
      <c r="S1843" t="str">
        <f t="shared" si="144"/>
        <v>Fri</v>
      </c>
      <c r="T1843" t="str">
        <f>VLOOKUP(A1843,Status!$A$2:$B$1867,2,FALSE)</f>
        <v>Completed</v>
      </c>
    </row>
    <row r="1844" spans="1:20" x14ac:dyDescent="0.3">
      <c r="A1844" s="2" t="s">
        <v>2198</v>
      </c>
      <c r="B1844" s="3">
        <v>46011.286666666667</v>
      </c>
      <c r="C1844" s="2" t="s">
        <v>1878</v>
      </c>
      <c r="D1844" s="2" t="s">
        <v>230</v>
      </c>
      <c r="E1844" s="2" t="s">
        <v>36</v>
      </c>
      <c r="F1844" s="4">
        <v>13500</v>
      </c>
      <c r="G1844" s="5">
        <v>2.1</v>
      </c>
      <c r="H1844" s="6">
        <v>0</v>
      </c>
      <c r="I1844" s="7">
        <f t="shared" si="140"/>
        <v>28350</v>
      </c>
      <c r="J1844" s="7">
        <f t="shared" si="141"/>
        <v>0</v>
      </c>
      <c r="K1844" s="7">
        <f t="shared" si="142"/>
        <v>28350</v>
      </c>
      <c r="L1844" s="4">
        <v>28000</v>
      </c>
      <c r="M1844" s="7">
        <f t="shared" si="143"/>
        <v>56350</v>
      </c>
      <c r="N1844" s="2" t="s">
        <v>22</v>
      </c>
      <c r="O1844" t="s">
        <v>23</v>
      </c>
      <c r="P1844" s="2" t="s">
        <v>2367</v>
      </c>
      <c r="Q1844" s="2">
        <v>1</v>
      </c>
      <c r="R1844" s="2" t="s">
        <v>24</v>
      </c>
      <c r="S1844" t="str">
        <f t="shared" si="144"/>
        <v>Sat</v>
      </c>
      <c r="T1844" t="str">
        <f>VLOOKUP(A1844,Status!$A$2:$B$1867,2,FALSE)</f>
        <v>Completed</v>
      </c>
    </row>
    <row r="1845" spans="1:20" x14ac:dyDescent="0.3">
      <c r="A1845" s="2" t="s">
        <v>2199</v>
      </c>
      <c r="B1845" s="3">
        <v>46011.516828703701</v>
      </c>
      <c r="C1845" s="2" t="s">
        <v>146</v>
      </c>
      <c r="D1845" s="2" t="s">
        <v>85</v>
      </c>
      <c r="E1845" s="2" t="s">
        <v>58</v>
      </c>
      <c r="F1845" s="4">
        <v>17500</v>
      </c>
      <c r="G1845" s="5">
        <v>3.4</v>
      </c>
      <c r="H1845" s="6">
        <v>0</v>
      </c>
      <c r="I1845" s="7">
        <f t="shared" si="140"/>
        <v>59500</v>
      </c>
      <c r="J1845" s="7">
        <f t="shared" si="141"/>
        <v>0</v>
      </c>
      <c r="K1845" s="7">
        <f t="shared" si="142"/>
        <v>59500</v>
      </c>
      <c r="L1845" s="4">
        <v>30000</v>
      </c>
      <c r="M1845" s="7">
        <f t="shared" si="143"/>
        <v>89500</v>
      </c>
      <c r="N1845" s="2" t="s">
        <v>59</v>
      </c>
      <c r="O1845" t="s">
        <v>2108</v>
      </c>
      <c r="P1845" s="2" t="s">
        <v>2368</v>
      </c>
      <c r="Q1845" s="2">
        <v>5</v>
      </c>
      <c r="R1845" s="2" t="s">
        <v>24</v>
      </c>
      <c r="S1845" t="str">
        <f t="shared" si="144"/>
        <v>Sat</v>
      </c>
      <c r="T1845" t="str">
        <f>VLOOKUP(A1845,Status!$A$2:$B$1867,2,FALSE)</f>
        <v>Shipped</v>
      </c>
    </row>
    <row r="1846" spans="1:20" x14ac:dyDescent="0.3">
      <c r="A1846" s="2" t="s">
        <v>2200</v>
      </c>
      <c r="B1846" s="3">
        <v>46012.444004629629</v>
      </c>
      <c r="C1846" s="2" t="s">
        <v>210</v>
      </c>
      <c r="D1846" s="2" t="s">
        <v>161</v>
      </c>
      <c r="E1846" s="2" t="s">
        <v>21</v>
      </c>
      <c r="F1846" s="4">
        <v>10000</v>
      </c>
      <c r="G1846" s="5">
        <v>1.7</v>
      </c>
      <c r="H1846" s="6">
        <v>0</v>
      </c>
      <c r="I1846" s="7">
        <f t="shared" si="140"/>
        <v>17000</v>
      </c>
      <c r="J1846" s="7">
        <f t="shared" si="141"/>
        <v>0</v>
      </c>
      <c r="K1846" s="7">
        <f t="shared" si="142"/>
        <v>17000</v>
      </c>
      <c r="L1846" s="4">
        <v>46000</v>
      </c>
      <c r="M1846" s="7">
        <f t="shared" si="143"/>
        <v>63000</v>
      </c>
      <c r="N1846" s="2" t="s">
        <v>22</v>
      </c>
      <c r="O1846" t="s">
        <v>23</v>
      </c>
      <c r="P1846" s="2" t="s">
        <v>2371</v>
      </c>
      <c r="Q1846" s="2">
        <v>5</v>
      </c>
      <c r="R1846" s="2" t="s">
        <v>24</v>
      </c>
      <c r="S1846" t="str">
        <f t="shared" si="144"/>
        <v>Sun</v>
      </c>
      <c r="T1846" t="str">
        <f>VLOOKUP(A1846,Status!$A$2:$B$1867,2,FALSE)</f>
        <v>Completed</v>
      </c>
    </row>
    <row r="1847" spans="1:20" x14ac:dyDescent="0.3">
      <c r="A1847" s="2" t="s">
        <v>2201</v>
      </c>
      <c r="B1847" s="3">
        <v>46013.498460648138</v>
      </c>
      <c r="C1847" s="2" t="s">
        <v>74</v>
      </c>
      <c r="D1847" s="2" t="s">
        <v>75</v>
      </c>
      <c r="E1847" s="2" t="s">
        <v>58</v>
      </c>
      <c r="F1847" s="4">
        <v>17500</v>
      </c>
      <c r="G1847" s="5">
        <v>2.7</v>
      </c>
      <c r="H1847" s="6">
        <v>0</v>
      </c>
      <c r="I1847" s="7">
        <f t="shared" si="140"/>
        <v>47250</v>
      </c>
      <c r="J1847" s="7">
        <f t="shared" si="141"/>
        <v>0</v>
      </c>
      <c r="K1847" s="7">
        <f t="shared" si="142"/>
        <v>47250</v>
      </c>
      <c r="L1847" s="4">
        <v>74000</v>
      </c>
      <c r="M1847" s="7">
        <f t="shared" si="143"/>
        <v>121250</v>
      </c>
      <c r="N1847" s="2" t="s">
        <v>22</v>
      </c>
      <c r="O1847" t="s">
        <v>2108</v>
      </c>
      <c r="P1847" s="2" t="s">
        <v>2371</v>
      </c>
      <c r="Q1847" s="2">
        <v>1</v>
      </c>
      <c r="R1847" s="2" t="s">
        <v>24</v>
      </c>
      <c r="S1847" t="str">
        <f t="shared" si="144"/>
        <v>Mon</v>
      </c>
      <c r="T1847" t="str">
        <f>VLOOKUP(A1847,Status!$A$2:$B$1867,2,FALSE)</f>
        <v>Shipped</v>
      </c>
    </row>
    <row r="1848" spans="1:20" x14ac:dyDescent="0.3">
      <c r="A1848" s="2" t="s">
        <v>2202</v>
      </c>
      <c r="B1848" s="3">
        <v>46013.789097222223</v>
      </c>
      <c r="C1848" s="2" t="s">
        <v>2203</v>
      </c>
      <c r="D1848" s="2" t="s">
        <v>119</v>
      </c>
      <c r="E1848" s="2" t="s">
        <v>66</v>
      </c>
      <c r="F1848" s="4">
        <v>46000</v>
      </c>
      <c r="G1848" s="5">
        <v>0.9</v>
      </c>
      <c r="H1848" s="6">
        <v>0</v>
      </c>
      <c r="I1848" s="7">
        <f t="shared" si="140"/>
        <v>41400</v>
      </c>
      <c r="J1848" s="7">
        <f t="shared" si="141"/>
        <v>0</v>
      </c>
      <c r="K1848" s="7">
        <f t="shared" si="142"/>
        <v>41400</v>
      </c>
      <c r="L1848" s="4">
        <v>84000</v>
      </c>
      <c r="M1848" s="7">
        <f t="shared" si="143"/>
        <v>125400</v>
      </c>
      <c r="N1848" s="2" t="s">
        <v>22</v>
      </c>
      <c r="O1848" t="s">
        <v>23</v>
      </c>
      <c r="P1848" s="2" t="s">
        <v>2371</v>
      </c>
      <c r="Q1848" s="2">
        <v>1</v>
      </c>
      <c r="R1848" s="2" t="s">
        <v>24</v>
      </c>
      <c r="S1848" t="str">
        <f t="shared" si="144"/>
        <v>Mon</v>
      </c>
      <c r="T1848" t="str">
        <f>VLOOKUP(A1848,Status!$A$2:$B$1867,2,FALSE)</f>
        <v>Completed</v>
      </c>
    </row>
    <row r="1849" spans="1:20" x14ac:dyDescent="0.3">
      <c r="A1849" s="2" t="s">
        <v>2204</v>
      </c>
      <c r="B1849" s="3">
        <v>46013.798784722218</v>
      </c>
      <c r="C1849" s="2" t="s">
        <v>92</v>
      </c>
      <c r="D1849" s="2" t="s">
        <v>62</v>
      </c>
      <c r="E1849" s="2" t="s">
        <v>21</v>
      </c>
      <c r="F1849" s="4">
        <v>10000</v>
      </c>
      <c r="G1849" s="5">
        <v>0.8</v>
      </c>
      <c r="H1849" s="6">
        <v>0</v>
      </c>
      <c r="I1849" s="7">
        <f t="shared" si="140"/>
        <v>8000</v>
      </c>
      <c r="J1849" s="7">
        <f t="shared" si="141"/>
        <v>0</v>
      </c>
      <c r="K1849" s="7">
        <f t="shared" si="142"/>
        <v>8000</v>
      </c>
      <c r="L1849" s="4">
        <v>59000</v>
      </c>
      <c r="M1849" s="7">
        <f t="shared" si="143"/>
        <v>67000</v>
      </c>
      <c r="N1849" s="2" t="s">
        <v>34</v>
      </c>
      <c r="O1849" t="s">
        <v>2111</v>
      </c>
      <c r="P1849" s="2" t="s">
        <v>2366</v>
      </c>
      <c r="Q1849" s="2">
        <v>1</v>
      </c>
      <c r="R1849" s="2" t="s">
        <v>24</v>
      </c>
      <c r="S1849" t="str">
        <f t="shared" si="144"/>
        <v>Mon</v>
      </c>
      <c r="T1849" t="str">
        <f>VLOOKUP(A1849,Status!$A$2:$B$1867,2,FALSE)</f>
        <v>Pending</v>
      </c>
    </row>
    <row r="1850" spans="1:20" x14ac:dyDescent="0.3">
      <c r="A1850" s="2" t="s">
        <v>2205</v>
      </c>
      <c r="B1850" s="3">
        <v>46014.430196759262</v>
      </c>
      <c r="C1850" s="2" t="s">
        <v>314</v>
      </c>
      <c r="D1850" s="2" t="s">
        <v>95</v>
      </c>
      <c r="E1850" s="2" t="s">
        <v>33</v>
      </c>
      <c r="F1850" s="4">
        <v>20000</v>
      </c>
      <c r="G1850" s="5">
        <v>3.7</v>
      </c>
      <c r="H1850" s="6">
        <v>0</v>
      </c>
      <c r="I1850" s="7">
        <f t="shared" si="140"/>
        <v>74000</v>
      </c>
      <c r="J1850" s="7">
        <f t="shared" si="141"/>
        <v>0</v>
      </c>
      <c r="K1850" s="7">
        <f t="shared" si="142"/>
        <v>74000</v>
      </c>
      <c r="L1850" s="4">
        <v>85000</v>
      </c>
      <c r="M1850" s="7">
        <f t="shared" si="143"/>
        <v>159000</v>
      </c>
      <c r="N1850" s="2" t="s">
        <v>22</v>
      </c>
      <c r="O1850" t="s">
        <v>2108</v>
      </c>
      <c r="P1850" s="2" t="s">
        <v>2366</v>
      </c>
      <c r="Q1850" s="2">
        <v>2</v>
      </c>
      <c r="R1850" s="2" t="s">
        <v>24</v>
      </c>
      <c r="S1850" t="str">
        <f t="shared" si="144"/>
        <v>Tue</v>
      </c>
      <c r="T1850" t="str">
        <f>VLOOKUP(A1850,Status!$A$2:$B$1867,2,FALSE)</f>
        <v>Shipped</v>
      </c>
    </row>
    <row r="1851" spans="1:20" x14ac:dyDescent="0.3">
      <c r="A1851" s="2" t="s">
        <v>2206</v>
      </c>
      <c r="B1851" s="3">
        <v>46014.470185185193</v>
      </c>
      <c r="C1851" s="2" t="s">
        <v>1284</v>
      </c>
      <c r="D1851" s="2" t="s">
        <v>41</v>
      </c>
      <c r="E1851" s="2" t="s">
        <v>81</v>
      </c>
      <c r="F1851" s="4">
        <v>15000</v>
      </c>
      <c r="G1851" s="5">
        <v>1.2</v>
      </c>
      <c r="H1851" s="6">
        <v>0</v>
      </c>
      <c r="I1851" s="7">
        <f t="shared" si="140"/>
        <v>18000</v>
      </c>
      <c r="J1851" s="7">
        <f t="shared" si="141"/>
        <v>0</v>
      </c>
      <c r="K1851" s="7">
        <f t="shared" si="142"/>
        <v>18000</v>
      </c>
      <c r="L1851" s="4">
        <v>93000</v>
      </c>
      <c r="M1851" s="7">
        <f t="shared" si="143"/>
        <v>111000</v>
      </c>
      <c r="N1851" s="2" t="s">
        <v>29</v>
      </c>
      <c r="O1851" t="s">
        <v>23</v>
      </c>
      <c r="P1851" s="2" t="s">
        <v>2368</v>
      </c>
      <c r="Q1851" s="2">
        <v>5</v>
      </c>
      <c r="R1851" s="2" t="s">
        <v>24</v>
      </c>
      <c r="S1851" t="str">
        <f t="shared" si="144"/>
        <v>Tue</v>
      </c>
      <c r="T1851" t="str">
        <f>VLOOKUP(A1851,Status!$A$2:$B$1867,2,FALSE)</f>
        <v>Completed</v>
      </c>
    </row>
    <row r="1852" spans="1:20" x14ac:dyDescent="0.3">
      <c r="A1852" s="2" t="s">
        <v>2207</v>
      </c>
      <c r="B1852" s="3">
        <v>46014.596886574072</v>
      </c>
      <c r="C1852" s="2" t="s">
        <v>474</v>
      </c>
      <c r="D1852" s="2" t="s">
        <v>161</v>
      </c>
      <c r="E1852" s="2" t="s">
        <v>76</v>
      </c>
      <c r="F1852" s="4">
        <v>45000</v>
      </c>
      <c r="G1852" s="5">
        <v>2</v>
      </c>
      <c r="H1852" s="6">
        <v>0</v>
      </c>
      <c r="I1852" s="7">
        <f t="shared" si="140"/>
        <v>90000</v>
      </c>
      <c r="J1852" s="7">
        <f t="shared" si="141"/>
        <v>0</v>
      </c>
      <c r="K1852" s="7">
        <f t="shared" si="142"/>
        <v>90000</v>
      </c>
      <c r="L1852" s="4">
        <v>46000</v>
      </c>
      <c r="M1852" s="7">
        <f t="shared" si="143"/>
        <v>136000</v>
      </c>
      <c r="N1852" s="2" t="s">
        <v>34</v>
      </c>
      <c r="O1852" t="s">
        <v>23</v>
      </c>
      <c r="P1852" s="2" t="s">
        <v>2367</v>
      </c>
      <c r="Q1852" s="2">
        <v>5</v>
      </c>
      <c r="R1852" s="2" t="s">
        <v>24</v>
      </c>
      <c r="S1852" t="str">
        <f t="shared" si="144"/>
        <v>Tue</v>
      </c>
      <c r="T1852" t="str">
        <f>VLOOKUP(A1852,Status!$A$2:$B$1867,2,FALSE)</f>
        <v>Completed</v>
      </c>
    </row>
    <row r="1853" spans="1:20" x14ac:dyDescent="0.3">
      <c r="A1853" s="2" t="s">
        <v>2208</v>
      </c>
      <c r="B1853" s="3">
        <v>46014.64130787037</v>
      </c>
      <c r="C1853" s="2" t="s">
        <v>720</v>
      </c>
      <c r="D1853" s="2" t="s">
        <v>69</v>
      </c>
      <c r="E1853" s="2" t="s">
        <v>21</v>
      </c>
      <c r="F1853" s="4">
        <v>10000</v>
      </c>
      <c r="G1853" s="5">
        <v>1.7</v>
      </c>
      <c r="H1853" s="6">
        <v>0</v>
      </c>
      <c r="I1853" s="7">
        <f t="shared" si="140"/>
        <v>17000</v>
      </c>
      <c r="J1853" s="7">
        <f t="shared" si="141"/>
        <v>0</v>
      </c>
      <c r="K1853" s="7">
        <f t="shared" si="142"/>
        <v>17000</v>
      </c>
      <c r="L1853" s="4">
        <v>87000</v>
      </c>
      <c r="M1853" s="7">
        <f t="shared" si="143"/>
        <v>104000</v>
      </c>
      <c r="N1853" s="2" t="s">
        <v>29</v>
      </c>
      <c r="O1853" t="s">
        <v>23</v>
      </c>
      <c r="P1853" s="2" t="s">
        <v>2369</v>
      </c>
      <c r="Q1853" s="2">
        <v>1</v>
      </c>
      <c r="R1853" s="2" t="s">
        <v>24</v>
      </c>
      <c r="S1853" t="str">
        <f t="shared" si="144"/>
        <v>Tue</v>
      </c>
      <c r="T1853" t="str">
        <f>VLOOKUP(A1853,Status!$A$2:$B$1867,2,FALSE)</f>
        <v>Completed</v>
      </c>
    </row>
    <row r="1854" spans="1:20" x14ac:dyDescent="0.3">
      <c r="A1854" s="2" t="s">
        <v>2208</v>
      </c>
      <c r="B1854" s="3">
        <v>46014.64130787037</v>
      </c>
      <c r="C1854" s="2" t="s">
        <v>720</v>
      </c>
      <c r="D1854" s="2" t="s">
        <v>69</v>
      </c>
      <c r="E1854" s="2" t="s">
        <v>191</v>
      </c>
      <c r="F1854" s="4">
        <v>15500</v>
      </c>
      <c r="G1854" s="5">
        <v>0.6</v>
      </c>
      <c r="H1854" s="6">
        <v>0</v>
      </c>
      <c r="I1854" s="7">
        <f t="shared" si="140"/>
        <v>9300</v>
      </c>
      <c r="J1854" s="7">
        <f t="shared" si="141"/>
        <v>0</v>
      </c>
      <c r="K1854" s="7">
        <f t="shared" si="142"/>
        <v>9300</v>
      </c>
      <c r="L1854" s="4">
        <v>0</v>
      </c>
      <c r="M1854" s="7">
        <f t="shared" si="143"/>
        <v>9300</v>
      </c>
      <c r="N1854" s="2" t="s">
        <v>29</v>
      </c>
      <c r="O1854" t="s">
        <v>23</v>
      </c>
      <c r="P1854" s="2" t="s">
        <v>2369</v>
      </c>
      <c r="Q1854" s="2">
        <v>1</v>
      </c>
      <c r="R1854" s="2" t="s">
        <v>24</v>
      </c>
      <c r="S1854" t="str">
        <f t="shared" si="144"/>
        <v>Tue</v>
      </c>
      <c r="T1854" t="str">
        <f>VLOOKUP(A1854,Status!$A$2:$B$1867,2,FALSE)</f>
        <v>Completed</v>
      </c>
    </row>
    <row r="1855" spans="1:20" x14ac:dyDescent="0.3">
      <c r="A1855" s="2" t="s">
        <v>2209</v>
      </c>
      <c r="B1855" s="3">
        <v>46014.783634259264</v>
      </c>
      <c r="C1855" s="2" t="s">
        <v>176</v>
      </c>
      <c r="D1855" s="2" t="s">
        <v>95</v>
      </c>
      <c r="E1855" s="2" t="s">
        <v>96</v>
      </c>
      <c r="F1855" s="4">
        <v>9500</v>
      </c>
      <c r="G1855" s="5">
        <v>1.9</v>
      </c>
      <c r="H1855" s="6">
        <v>0</v>
      </c>
      <c r="I1855" s="7">
        <f t="shared" si="140"/>
        <v>18050</v>
      </c>
      <c r="J1855" s="7">
        <f t="shared" si="141"/>
        <v>0</v>
      </c>
      <c r="K1855" s="7">
        <f t="shared" si="142"/>
        <v>18050</v>
      </c>
      <c r="L1855" s="4">
        <v>85000</v>
      </c>
      <c r="M1855" s="7">
        <f t="shared" si="143"/>
        <v>103050</v>
      </c>
      <c r="N1855" s="2" t="s">
        <v>59</v>
      </c>
      <c r="O1855" t="s">
        <v>23</v>
      </c>
      <c r="P1855" s="2" t="s">
        <v>2366</v>
      </c>
      <c r="Q1855" s="2">
        <v>3</v>
      </c>
      <c r="R1855" s="2" t="s">
        <v>24</v>
      </c>
      <c r="S1855" t="str">
        <f t="shared" si="144"/>
        <v>Tue</v>
      </c>
      <c r="T1855" t="str">
        <f>VLOOKUP(A1855,Status!$A$2:$B$1867,2,FALSE)</f>
        <v>Completed</v>
      </c>
    </row>
    <row r="1856" spans="1:20" x14ac:dyDescent="0.3">
      <c r="A1856" s="2" t="s">
        <v>2210</v>
      </c>
      <c r="B1856" s="3">
        <v>46015.44158564815</v>
      </c>
      <c r="C1856" s="2" t="s">
        <v>1970</v>
      </c>
      <c r="D1856" s="2" t="s">
        <v>95</v>
      </c>
      <c r="E1856" s="2" t="s">
        <v>36</v>
      </c>
      <c r="F1856" s="4">
        <v>13500</v>
      </c>
      <c r="G1856" s="5">
        <v>2.6</v>
      </c>
      <c r="H1856" s="6">
        <v>0</v>
      </c>
      <c r="I1856" s="7">
        <f t="shared" si="140"/>
        <v>35100</v>
      </c>
      <c r="J1856" s="7">
        <f t="shared" si="141"/>
        <v>0</v>
      </c>
      <c r="K1856" s="7">
        <f t="shared" si="142"/>
        <v>35100</v>
      </c>
      <c r="L1856" s="4">
        <v>85000</v>
      </c>
      <c r="M1856" s="7">
        <f t="shared" si="143"/>
        <v>120100</v>
      </c>
      <c r="N1856" s="2" t="s">
        <v>29</v>
      </c>
      <c r="O1856" t="s">
        <v>2111</v>
      </c>
      <c r="P1856" s="2" t="s">
        <v>2371</v>
      </c>
      <c r="Q1856" s="2">
        <v>5</v>
      </c>
      <c r="R1856" s="2" t="s">
        <v>24</v>
      </c>
      <c r="S1856" t="str">
        <f t="shared" si="144"/>
        <v>Wed</v>
      </c>
      <c r="T1856" t="str">
        <f>VLOOKUP(A1856,Status!$A$2:$B$1867,2,FALSE)</f>
        <v>Pending</v>
      </c>
    </row>
    <row r="1857" spans="1:20" x14ac:dyDescent="0.3">
      <c r="A1857" s="2" t="s">
        <v>2211</v>
      </c>
      <c r="B1857" s="3">
        <v>46016.010497685187</v>
      </c>
      <c r="C1857" s="2" t="s">
        <v>909</v>
      </c>
      <c r="D1857" s="2" t="s">
        <v>287</v>
      </c>
      <c r="E1857" s="2" t="s">
        <v>183</v>
      </c>
      <c r="F1857" s="4">
        <v>11000</v>
      </c>
      <c r="G1857" s="5">
        <v>0.8</v>
      </c>
      <c r="H1857" s="6">
        <v>5</v>
      </c>
      <c r="I1857" s="7">
        <f t="shared" si="140"/>
        <v>8800</v>
      </c>
      <c r="J1857" s="7">
        <f t="shared" si="141"/>
        <v>440</v>
      </c>
      <c r="K1857" s="7">
        <f t="shared" si="142"/>
        <v>8360</v>
      </c>
      <c r="L1857" s="4">
        <v>79000</v>
      </c>
      <c r="M1857" s="7">
        <f t="shared" si="143"/>
        <v>87360</v>
      </c>
      <c r="N1857" s="2" t="s">
        <v>22</v>
      </c>
      <c r="O1857" t="s">
        <v>23</v>
      </c>
      <c r="P1857" s="2" t="s">
        <v>2367</v>
      </c>
      <c r="Q1857" s="2">
        <v>4</v>
      </c>
      <c r="R1857" s="2" t="s">
        <v>24</v>
      </c>
      <c r="S1857" t="str">
        <f t="shared" si="144"/>
        <v>Thu</v>
      </c>
      <c r="T1857" t="str">
        <f>VLOOKUP(A1857,Status!$A$2:$B$1867,2,FALSE)</f>
        <v>Completed</v>
      </c>
    </row>
    <row r="1858" spans="1:20" x14ac:dyDescent="0.3">
      <c r="A1858" s="2" t="s">
        <v>2212</v>
      </c>
      <c r="B1858" s="3">
        <v>46016.04859953704</v>
      </c>
      <c r="C1858" s="2" t="s">
        <v>121</v>
      </c>
      <c r="D1858" s="2" t="s">
        <v>95</v>
      </c>
      <c r="E1858" s="2" t="s">
        <v>171</v>
      </c>
      <c r="F1858" s="4">
        <v>12000</v>
      </c>
      <c r="G1858" s="5">
        <v>1.4</v>
      </c>
      <c r="H1858" s="6">
        <v>5</v>
      </c>
      <c r="I1858" s="7">
        <f t="shared" si="140"/>
        <v>16800</v>
      </c>
      <c r="J1858" s="7">
        <f t="shared" si="141"/>
        <v>840</v>
      </c>
      <c r="K1858" s="7">
        <f t="shared" si="142"/>
        <v>15960</v>
      </c>
      <c r="L1858" s="4">
        <v>85000</v>
      </c>
      <c r="M1858" s="7">
        <f t="shared" si="143"/>
        <v>100960</v>
      </c>
      <c r="N1858" s="2" t="s">
        <v>29</v>
      </c>
      <c r="O1858" t="s">
        <v>23</v>
      </c>
      <c r="P1858" s="2" t="s">
        <v>2366</v>
      </c>
      <c r="Q1858" s="2">
        <v>4</v>
      </c>
      <c r="R1858" s="2" t="s">
        <v>35</v>
      </c>
      <c r="S1858" t="str">
        <f t="shared" si="144"/>
        <v>Thu</v>
      </c>
      <c r="T1858" t="str">
        <f>VLOOKUP(A1858,Status!$A$2:$B$1867,2,FALSE)</f>
        <v>Completed</v>
      </c>
    </row>
    <row r="1859" spans="1:20" x14ac:dyDescent="0.3">
      <c r="A1859" s="2" t="s">
        <v>2212</v>
      </c>
      <c r="B1859" s="3">
        <v>46016.04859953704</v>
      </c>
      <c r="C1859" s="2" t="s">
        <v>121</v>
      </c>
      <c r="D1859" s="2" t="s">
        <v>95</v>
      </c>
      <c r="E1859" s="2" t="s">
        <v>183</v>
      </c>
      <c r="F1859" s="4">
        <v>11000</v>
      </c>
      <c r="G1859" s="5">
        <v>1.7</v>
      </c>
      <c r="H1859" s="6">
        <v>5</v>
      </c>
      <c r="I1859" s="7">
        <f t="shared" si="140"/>
        <v>18700</v>
      </c>
      <c r="J1859" s="7">
        <f t="shared" si="141"/>
        <v>935</v>
      </c>
      <c r="K1859" s="7">
        <f t="shared" si="142"/>
        <v>17765</v>
      </c>
      <c r="L1859" s="4">
        <v>0</v>
      </c>
      <c r="M1859" s="7">
        <f t="shared" si="143"/>
        <v>17765</v>
      </c>
      <c r="N1859" s="2" t="s">
        <v>29</v>
      </c>
      <c r="O1859" t="s">
        <v>23</v>
      </c>
      <c r="P1859" s="2" t="s">
        <v>2366</v>
      </c>
      <c r="Q1859" s="2">
        <v>4</v>
      </c>
      <c r="R1859" s="2" t="s">
        <v>35</v>
      </c>
      <c r="S1859" t="str">
        <f t="shared" si="144"/>
        <v>Thu</v>
      </c>
      <c r="T1859" t="str">
        <f>VLOOKUP(A1859,Status!$A$2:$B$1867,2,FALSE)</f>
        <v>Completed</v>
      </c>
    </row>
    <row r="1860" spans="1:20" x14ac:dyDescent="0.3">
      <c r="A1860" s="2" t="s">
        <v>2213</v>
      </c>
      <c r="B1860" s="3">
        <v>46016.063657407409</v>
      </c>
      <c r="C1860" s="2" t="s">
        <v>528</v>
      </c>
      <c r="D1860" s="2" t="s">
        <v>53</v>
      </c>
      <c r="E1860" s="2" t="s">
        <v>50</v>
      </c>
      <c r="F1860" s="4">
        <v>26000</v>
      </c>
      <c r="G1860" s="5">
        <v>0.7</v>
      </c>
      <c r="H1860" s="6">
        <v>5</v>
      </c>
      <c r="I1860" s="7">
        <f t="shared" ref="I1860:I1923" si="145">F1860*G1860</f>
        <v>18200</v>
      </c>
      <c r="J1860" s="7">
        <f t="shared" ref="J1860:J1923" si="146">I1860*(H1860/100)</f>
        <v>910</v>
      </c>
      <c r="K1860" s="7">
        <f t="shared" ref="K1860:K1923" si="147">I1860-J1860</f>
        <v>17290</v>
      </c>
      <c r="L1860" s="4">
        <v>80000</v>
      </c>
      <c r="M1860" s="7">
        <f t="shared" ref="M1860:M1923" si="148">K1860+L1860</f>
        <v>97290</v>
      </c>
      <c r="N1860" s="2" t="s">
        <v>34</v>
      </c>
      <c r="O1860" t="s">
        <v>116</v>
      </c>
      <c r="P1860" s="2" t="s">
        <v>2367</v>
      </c>
      <c r="Q1860" s="2">
        <v>2</v>
      </c>
      <c r="R1860" s="2" t="s">
        <v>35</v>
      </c>
      <c r="S1860" t="str">
        <f t="shared" si="144"/>
        <v>Thu</v>
      </c>
      <c r="T1860" t="str">
        <f>VLOOKUP(A1860,Status!$A$2:$B$1867,2,FALSE)</f>
        <v>Cancelled</v>
      </c>
    </row>
    <row r="1861" spans="1:20" x14ac:dyDescent="0.3">
      <c r="A1861" s="2" t="s">
        <v>2214</v>
      </c>
      <c r="B1861" s="3">
        <v>46016.082337962973</v>
      </c>
      <c r="C1861" s="2" t="s">
        <v>455</v>
      </c>
      <c r="D1861" s="2" t="s">
        <v>287</v>
      </c>
      <c r="E1861" s="2" t="s">
        <v>21</v>
      </c>
      <c r="F1861" s="4">
        <v>10000</v>
      </c>
      <c r="G1861" s="5">
        <v>1.1000000000000001</v>
      </c>
      <c r="H1861" s="6">
        <v>5</v>
      </c>
      <c r="I1861" s="7">
        <f t="shared" si="145"/>
        <v>11000</v>
      </c>
      <c r="J1861" s="7">
        <f t="shared" si="146"/>
        <v>550</v>
      </c>
      <c r="K1861" s="7">
        <f t="shared" si="147"/>
        <v>10450</v>
      </c>
      <c r="L1861" s="4">
        <v>79000</v>
      </c>
      <c r="M1861" s="7">
        <f t="shared" si="148"/>
        <v>89450</v>
      </c>
      <c r="N1861" s="2" t="s">
        <v>59</v>
      </c>
      <c r="O1861" t="s">
        <v>23</v>
      </c>
      <c r="P1861" s="2" t="s">
        <v>2371</v>
      </c>
      <c r="Q1861" s="2">
        <v>3</v>
      </c>
      <c r="R1861" s="2" t="s">
        <v>35</v>
      </c>
      <c r="S1861" t="str">
        <f t="shared" ref="S1861:S1924" si="149">TEXT(B1861,"DDD")</f>
        <v>Thu</v>
      </c>
      <c r="T1861" t="str">
        <f>VLOOKUP(A1861,Status!$A$2:$B$1867,2,FALSE)</f>
        <v>Completed</v>
      </c>
    </row>
    <row r="1862" spans="1:20" x14ac:dyDescent="0.3">
      <c r="A1862" s="2" t="s">
        <v>2215</v>
      </c>
      <c r="B1862" s="3">
        <v>46016.101631944453</v>
      </c>
      <c r="C1862" s="2" t="s">
        <v>356</v>
      </c>
      <c r="D1862" s="2" t="s">
        <v>57</v>
      </c>
      <c r="E1862" s="2" t="s">
        <v>76</v>
      </c>
      <c r="F1862" s="4">
        <v>45000</v>
      </c>
      <c r="G1862" s="5">
        <v>1.6</v>
      </c>
      <c r="H1862" s="6">
        <v>5</v>
      </c>
      <c r="I1862" s="7">
        <f t="shared" si="145"/>
        <v>72000</v>
      </c>
      <c r="J1862" s="7">
        <f t="shared" si="146"/>
        <v>3600</v>
      </c>
      <c r="K1862" s="7">
        <f t="shared" si="147"/>
        <v>68400</v>
      </c>
      <c r="L1862" s="4">
        <v>26000</v>
      </c>
      <c r="M1862" s="7">
        <f t="shared" si="148"/>
        <v>94400</v>
      </c>
      <c r="N1862" s="2" t="s">
        <v>22</v>
      </c>
      <c r="O1862" t="s">
        <v>2111</v>
      </c>
      <c r="P1862" s="2" t="s">
        <v>2368</v>
      </c>
      <c r="Q1862" s="2">
        <v>2</v>
      </c>
      <c r="R1862" s="2" t="s">
        <v>24</v>
      </c>
      <c r="S1862" t="str">
        <f t="shared" si="149"/>
        <v>Thu</v>
      </c>
      <c r="T1862" t="str">
        <f>VLOOKUP(A1862,Status!$A$2:$B$1867,2,FALSE)</f>
        <v>Pending</v>
      </c>
    </row>
    <row r="1863" spans="1:20" x14ac:dyDescent="0.3">
      <c r="A1863" s="2" t="s">
        <v>2216</v>
      </c>
      <c r="B1863" s="3">
        <v>46016.102384259262</v>
      </c>
      <c r="C1863" s="2" t="s">
        <v>245</v>
      </c>
      <c r="D1863" s="2" t="s">
        <v>57</v>
      </c>
      <c r="E1863" s="2" t="s">
        <v>191</v>
      </c>
      <c r="F1863" s="4">
        <v>15500</v>
      </c>
      <c r="G1863" s="5">
        <v>0.3</v>
      </c>
      <c r="H1863" s="6">
        <v>5</v>
      </c>
      <c r="I1863" s="7">
        <f t="shared" si="145"/>
        <v>4650</v>
      </c>
      <c r="J1863" s="7">
        <f t="shared" si="146"/>
        <v>232.5</v>
      </c>
      <c r="K1863" s="7">
        <f t="shared" si="147"/>
        <v>4417.5</v>
      </c>
      <c r="L1863" s="4">
        <v>26000</v>
      </c>
      <c r="M1863" s="7">
        <f t="shared" si="148"/>
        <v>30417.5</v>
      </c>
      <c r="N1863" s="2" t="s">
        <v>29</v>
      </c>
      <c r="O1863" t="s">
        <v>23</v>
      </c>
      <c r="P1863" s="2" t="s">
        <v>2367</v>
      </c>
      <c r="Q1863" s="2">
        <v>2</v>
      </c>
      <c r="R1863" s="2" t="s">
        <v>24</v>
      </c>
      <c r="S1863" t="str">
        <f t="shared" si="149"/>
        <v>Thu</v>
      </c>
      <c r="T1863" t="str">
        <f>VLOOKUP(A1863,Status!$A$2:$B$1867,2,FALSE)</f>
        <v>Completed</v>
      </c>
    </row>
    <row r="1864" spans="1:20" x14ac:dyDescent="0.3">
      <c r="A1864" s="2" t="s">
        <v>2217</v>
      </c>
      <c r="B1864" s="3">
        <v>46016.124699074076</v>
      </c>
      <c r="C1864" s="2" t="s">
        <v>1615</v>
      </c>
      <c r="D1864" s="2" t="s">
        <v>32</v>
      </c>
      <c r="E1864" s="2" t="s">
        <v>96</v>
      </c>
      <c r="F1864" s="4">
        <v>9500</v>
      </c>
      <c r="G1864" s="5">
        <v>1.6</v>
      </c>
      <c r="H1864" s="6">
        <v>5</v>
      </c>
      <c r="I1864" s="7">
        <f t="shared" si="145"/>
        <v>15200</v>
      </c>
      <c r="J1864" s="7">
        <f t="shared" si="146"/>
        <v>760</v>
      </c>
      <c r="K1864" s="7">
        <f t="shared" si="147"/>
        <v>14440</v>
      </c>
      <c r="L1864" s="4">
        <v>76000</v>
      </c>
      <c r="M1864" s="7">
        <f t="shared" si="148"/>
        <v>90440</v>
      </c>
      <c r="N1864" s="2" t="s">
        <v>59</v>
      </c>
      <c r="O1864" t="s">
        <v>23</v>
      </c>
      <c r="P1864" s="2" t="s">
        <v>2369</v>
      </c>
      <c r="Q1864" s="2">
        <v>2</v>
      </c>
      <c r="R1864" s="2" t="s">
        <v>24</v>
      </c>
      <c r="S1864" t="str">
        <f t="shared" si="149"/>
        <v>Thu</v>
      </c>
      <c r="T1864" t="str">
        <f>VLOOKUP(A1864,Status!$A$2:$B$1867,2,FALSE)</f>
        <v>Completed</v>
      </c>
    </row>
    <row r="1865" spans="1:20" x14ac:dyDescent="0.3">
      <c r="A1865" s="2" t="s">
        <v>2218</v>
      </c>
      <c r="B1865" s="3">
        <v>46016.285787037043</v>
      </c>
      <c r="C1865" s="2" t="s">
        <v>68</v>
      </c>
      <c r="D1865" s="2" t="s">
        <v>69</v>
      </c>
      <c r="E1865" s="2" t="s">
        <v>46</v>
      </c>
      <c r="F1865" s="4">
        <v>10500</v>
      </c>
      <c r="G1865" s="5">
        <v>1.7</v>
      </c>
      <c r="H1865" s="6">
        <v>5</v>
      </c>
      <c r="I1865" s="7">
        <f t="shared" si="145"/>
        <v>17850</v>
      </c>
      <c r="J1865" s="7">
        <f t="shared" si="146"/>
        <v>892.5</v>
      </c>
      <c r="K1865" s="7">
        <f t="shared" si="147"/>
        <v>16957.5</v>
      </c>
      <c r="L1865" s="4">
        <v>87000</v>
      </c>
      <c r="M1865" s="7">
        <f t="shared" si="148"/>
        <v>103957.5</v>
      </c>
      <c r="N1865" s="2" t="s">
        <v>59</v>
      </c>
      <c r="O1865" t="s">
        <v>2111</v>
      </c>
      <c r="P1865" s="2" t="s">
        <v>2367</v>
      </c>
      <c r="Q1865" s="2">
        <v>5</v>
      </c>
      <c r="R1865" s="2" t="s">
        <v>24</v>
      </c>
      <c r="S1865" t="str">
        <f t="shared" si="149"/>
        <v>Thu</v>
      </c>
      <c r="T1865" t="str">
        <f>VLOOKUP(A1865,Status!$A$2:$B$1867,2,FALSE)</f>
        <v>Pending</v>
      </c>
    </row>
    <row r="1866" spans="1:20" x14ac:dyDescent="0.3">
      <c r="A1866" s="2" t="s">
        <v>2219</v>
      </c>
      <c r="B1866" s="3">
        <v>46016.328622685192</v>
      </c>
      <c r="C1866" s="2" t="s">
        <v>324</v>
      </c>
      <c r="D1866" s="2" t="s">
        <v>99</v>
      </c>
      <c r="E1866" s="2" t="s">
        <v>21</v>
      </c>
      <c r="F1866" s="4">
        <v>10000</v>
      </c>
      <c r="G1866" s="5">
        <v>1.7</v>
      </c>
      <c r="H1866" s="6">
        <v>5</v>
      </c>
      <c r="I1866" s="7">
        <f t="shared" si="145"/>
        <v>17000</v>
      </c>
      <c r="J1866" s="7">
        <f t="shared" si="146"/>
        <v>850</v>
      </c>
      <c r="K1866" s="7">
        <f t="shared" si="147"/>
        <v>16150</v>
      </c>
      <c r="L1866" s="4">
        <v>97000</v>
      </c>
      <c r="M1866" s="7">
        <f t="shared" si="148"/>
        <v>113150</v>
      </c>
      <c r="N1866" s="2" t="s">
        <v>29</v>
      </c>
      <c r="O1866" t="s">
        <v>2108</v>
      </c>
      <c r="P1866" s="2" t="s">
        <v>2367</v>
      </c>
      <c r="Q1866" s="2">
        <v>4</v>
      </c>
      <c r="R1866" s="2" t="s">
        <v>35</v>
      </c>
      <c r="S1866" t="str">
        <f t="shared" si="149"/>
        <v>Thu</v>
      </c>
      <c r="T1866" t="str">
        <f>VLOOKUP(A1866,Status!$A$2:$B$1867,2,FALSE)</f>
        <v>Shipped</v>
      </c>
    </row>
    <row r="1867" spans="1:20" x14ac:dyDescent="0.3">
      <c r="A1867" s="2" t="s">
        <v>2220</v>
      </c>
      <c r="B1867" s="3">
        <v>46016.333449074067</v>
      </c>
      <c r="C1867" s="2" t="s">
        <v>1521</v>
      </c>
      <c r="D1867" s="2" t="s">
        <v>115</v>
      </c>
      <c r="E1867" s="2" t="s">
        <v>42</v>
      </c>
      <c r="F1867" s="4">
        <v>40000</v>
      </c>
      <c r="G1867" s="5">
        <v>1.4</v>
      </c>
      <c r="H1867" s="6">
        <v>5</v>
      </c>
      <c r="I1867" s="7">
        <f t="shared" si="145"/>
        <v>56000</v>
      </c>
      <c r="J1867" s="7">
        <f t="shared" si="146"/>
        <v>2800</v>
      </c>
      <c r="K1867" s="7">
        <f t="shared" si="147"/>
        <v>53200</v>
      </c>
      <c r="L1867" s="4">
        <v>78000</v>
      </c>
      <c r="M1867" s="7">
        <f t="shared" si="148"/>
        <v>131200</v>
      </c>
      <c r="N1867" s="2" t="s">
        <v>22</v>
      </c>
      <c r="O1867" t="s">
        <v>23</v>
      </c>
      <c r="P1867" s="2" t="s">
        <v>2368</v>
      </c>
      <c r="Q1867" s="2">
        <v>3</v>
      </c>
      <c r="R1867" s="2" t="s">
        <v>24</v>
      </c>
      <c r="S1867" t="str">
        <f t="shared" si="149"/>
        <v>Thu</v>
      </c>
      <c r="T1867" t="str">
        <f>VLOOKUP(A1867,Status!$A$2:$B$1867,2,FALSE)</f>
        <v>Completed</v>
      </c>
    </row>
    <row r="1868" spans="1:20" x14ac:dyDescent="0.3">
      <c r="A1868" s="2" t="s">
        <v>2221</v>
      </c>
      <c r="B1868" s="3">
        <v>46016.363541666673</v>
      </c>
      <c r="C1868" s="2" t="s">
        <v>264</v>
      </c>
      <c r="D1868" s="2" t="s">
        <v>186</v>
      </c>
      <c r="E1868" s="2" t="s">
        <v>46</v>
      </c>
      <c r="F1868" s="4">
        <v>10500</v>
      </c>
      <c r="G1868" s="5">
        <v>3.7</v>
      </c>
      <c r="H1868" s="6">
        <v>5</v>
      </c>
      <c r="I1868" s="7">
        <f t="shared" si="145"/>
        <v>38850</v>
      </c>
      <c r="J1868" s="7">
        <f t="shared" si="146"/>
        <v>1942.5</v>
      </c>
      <c r="K1868" s="7">
        <f t="shared" si="147"/>
        <v>36907.5</v>
      </c>
      <c r="L1868" s="4">
        <v>87000</v>
      </c>
      <c r="M1868" s="7">
        <f t="shared" si="148"/>
        <v>123907.5</v>
      </c>
      <c r="N1868" s="2" t="s">
        <v>34</v>
      </c>
      <c r="O1868" t="s">
        <v>23</v>
      </c>
      <c r="P1868" s="2" t="s">
        <v>2367</v>
      </c>
      <c r="Q1868" s="2">
        <v>5</v>
      </c>
      <c r="R1868" s="2" t="s">
        <v>24</v>
      </c>
      <c r="S1868" t="str">
        <f t="shared" si="149"/>
        <v>Thu</v>
      </c>
      <c r="T1868" t="str">
        <f>VLOOKUP(A1868,Status!$A$2:$B$1867,2,FALSE)</f>
        <v>Completed</v>
      </c>
    </row>
    <row r="1869" spans="1:20" x14ac:dyDescent="0.3">
      <c r="A1869" s="2" t="s">
        <v>2222</v>
      </c>
      <c r="B1869" s="3">
        <v>46016.390590277777</v>
      </c>
      <c r="C1869" s="2" t="s">
        <v>444</v>
      </c>
      <c r="D1869" s="2" t="s">
        <v>27</v>
      </c>
      <c r="E1869" s="2" t="s">
        <v>42</v>
      </c>
      <c r="F1869" s="4">
        <v>40000</v>
      </c>
      <c r="G1869" s="5">
        <v>0.9</v>
      </c>
      <c r="H1869" s="6">
        <v>5</v>
      </c>
      <c r="I1869" s="7">
        <f t="shared" si="145"/>
        <v>36000</v>
      </c>
      <c r="J1869" s="7">
        <f t="shared" si="146"/>
        <v>1800</v>
      </c>
      <c r="K1869" s="7">
        <f t="shared" si="147"/>
        <v>34200</v>
      </c>
      <c r="L1869" s="4">
        <v>17000</v>
      </c>
      <c r="M1869" s="7">
        <f t="shared" si="148"/>
        <v>51200</v>
      </c>
      <c r="N1869" s="2" t="s">
        <v>34</v>
      </c>
      <c r="O1869" t="s">
        <v>2108</v>
      </c>
      <c r="P1869" s="2" t="s">
        <v>2368</v>
      </c>
      <c r="Q1869" s="2">
        <v>1</v>
      </c>
      <c r="R1869" s="2" t="s">
        <v>35</v>
      </c>
      <c r="S1869" t="str">
        <f t="shared" si="149"/>
        <v>Thu</v>
      </c>
      <c r="T1869" t="str">
        <f>VLOOKUP(A1869,Status!$A$2:$B$1867,2,FALSE)</f>
        <v>Shipped</v>
      </c>
    </row>
    <row r="1870" spans="1:20" x14ac:dyDescent="0.3">
      <c r="A1870" s="2" t="s">
        <v>2223</v>
      </c>
      <c r="B1870" s="3">
        <v>46016.394375000003</v>
      </c>
      <c r="C1870" s="2" t="s">
        <v>775</v>
      </c>
      <c r="D1870" s="2" t="s">
        <v>109</v>
      </c>
      <c r="E1870" s="2" t="s">
        <v>42</v>
      </c>
      <c r="F1870" s="4">
        <v>40000</v>
      </c>
      <c r="G1870" s="5">
        <v>0.2</v>
      </c>
      <c r="H1870" s="6">
        <v>5</v>
      </c>
      <c r="I1870" s="7">
        <f t="shared" si="145"/>
        <v>8000</v>
      </c>
      <c r="J1870" s="7">
        <f t="shared" si="146"/>
        <v>400</v>
      </c>
      <c r="K1870" s="7">
        <f t="shared" si="147"/>
        <v>7600</v>
      </c>
      <c r="L1870" s="4">
        <v>72000</v>
      </c>
      <c r="M1870" s="7">
        <f t="shared" si="148"/>
        <v>79600</v>
      </c>
      <c r="N1870" s="2" t="s">
        <v>29</v>
      </c>
      <c r="O1870" t="s">
        <v>2108</v>
      </c>
      <c r="P1870" s="2" t="s">
        <v>2371</v>
      </c>
      <c r="Q1870" s="2">
        <v>2</v>
      </c>
      <c r="R1870" s="2" t="s">
        <v>24</v>
      </c>
      <c r="S1870" t="str">
        <f t="shared" si="149"/>
        <v>Thu</v>
      </c>
      <c r="T1870" t="str">
        <f>VLOOKUP(A1870,Status!$A$2:$B$1867,2,FALSE)</f>
        <v>Shipped</v>
      </c>
    </row>
    <row r="1871" spans="1:20" x14ac:dyDescent="0.3">
      <c r="A1871" s="2" t="s">
        <v>2224</v>
      </c>
      <c r="B1871" s="3">
        <v>46016.399247685193</v>
      </c>
      <c r="C1871" s="2" t="s">
        <v>626</v>
      </c>
      <c r="D1871" s="2" t="s">
        <v>95</v>
      </c>
      <c r="E1871" s="2" t="s">
        <v>58</v>
      </c>
      <c r="F1871" s="4">
        <v>17500</v>
      </c>
      <c r="G1871" s="5">
        <v>2.7</v>
      </c>
      <c r="H1871" s="6">
        <v>5</v>
      </c>
      <c r="I1871" s="7">
        <f t="shared" si="145"/>
        <v>47250</v>
      </c>
      <c r="J1871" s="7">
        <f t="shared" si="146"/>
        <v>2362.5</v>
      </c>
      <c r="K1871" s="7">
        <f t="shared" si="147"/>
        <v>44887.5</v>
      </c>
      <c r="L1871" s="4">
        <v>85000</v>
      </c>
      <c r="M1871" s="7">
        <f t="shared" si="148"/>
        <v>129887.5</v>
      </c>
      <c r="N1871" s="2" t="s">
        <v>29</v>
      </c>
      <c r="O1871" t="s">
        <v>2111</v>
      </c>
      <c r="P1871" s="2" t="s">
        <v>2367</v>
      </c>
      <c r="Q1871" s="2">
        <v>3</v>
      </c>
      <c r="R1871" s="2" t="s">
        <v>24</v>
      </c>
      <c r="S1871" t="str">
        <f t="shared" si="149"/>
        <v>Thu</v>
      </c>
      <c r="T1871" t="str">
        <f>VLOOKUP(A1871,Status!$A$2:$B$1867,2,FALSE)</f>
        <v>Pending</v>
      </c>
    </row>
    <row r="1872" spans="1:20" x14ac:dyDescent="0.3">
      <c r="A1872" s="2" t="s">
        <v>2225</v>
      </c>
      <c r="B1872" s="3">
        <v>46016.402650462973</v>
      </c>
      <c r="C1872" s="2" t="s">
        <v>1113</v>
      </c>
      <c r="D1872" s="2" t="s">
        <v>32</v>
      </c>
      <c r="E1872" s="2" t="s">
        <v>81</v>
      </c>
      <c r="F1872" s="4">
        <v>15000</v>
      </c>
      <c r="G1872" s="5">
        <v>1.5</v>
      </c>
      <c r="H1872" s="6">
        <v>5</v>
      </c>
      <c r="I1872" s="7">
        <f t="shared" si="145"/>
        <v>22500</v>
      </c>
      <c r="J1872" s="7">
        <f t="shared" si="146"/>
        <v>1125</v>
      </c>
      <c r="K1872" s="7">
        <f t="shared" si="147"/>
        <v>21375</v>
      </c>
      <c r="L1872" s="4">
        <v>76000</v>
      </c>
      <c r="M1872" s="7">
        <f t="shared" si="148"/>
        <v>97375</v>
      </c>
      <c r="N1872" s="2" t="s">
        <v>34</v>
      </c>
      <c r="O1872" t="s">
        <v>116</v>
      </c>
      <c r="P1872" s="2" t="s">
        <v>2366</v>
      </c>
      <c r="Q1872" s="2">
        <v>5</v>
      </c>
      <c r="R1872" s="2" t="s">
        <v>24</v>
      </c>
      <c r="S1872" t="str">
        <f t="shared" si="149"/>
        <v>Thu</v>
      </c>
      <c r="T1872" t="str">
        <f>VLOOKUP(A1872,Status!$A$2:$B$1867,2,FALSE)</f>
        <v>Cancelled</v>
      </c>
    </row>
    <row r="1873" spans="1:20" x14ac:dyDescent="0.3">
      <c r="A1873" s="2" t="s">
        <v>2226</v>
      </c>
      <c r="B1873" s="3">
        <v>46016.453356481477</v>
      </c>
      <c r="C1873" s="2" t="s">
        <v>868</v>
      </c>
      <c r="D1873" s="2" t="s">
        <v>99</v>
      </c>
      <c r="E1873" s="2" t="s">
        <v>103</v>
      </c>
      <c r="F1873" s="4">
        <v>55000</v>
      </c>
      <c r="G1873" s="5">
        <v>0.7</v>
      </c>
      <c r="H1873" s="6">
        <v>5</v>
      </c>
      <c r="I1873" s="7">
        <f t="shared" si="145"/>
        <v>38500</v>
      </c>
      <c r="J1873" s="7">
        <f t="shared" si="146"/>
        <v>1925</v>
      </c>
      <c r="K1873" s="7">
        <f t="shared" si="147"/>
        <v>36575</v>
      </c>
      <c r="L1873" s="4">
        <v>97000</v>
      </c>
      <c r="M1873" s="7">
        <f t="shared" si="148"/>
        <v>133575</v>
      </c>
      <c r="N1873" s="2" t="s">
        <v>59</v>
      </c>
      <c r="O1873" t="s">
        <v>23</v>
      </c>
      <c r="P1873" s="2" t="s">
        <v>2367</v>
      </c>
      <c r="Q1873" s="2">
        <v>3</v>
      </c>
      <c r="R1873" s="2" t="s">
        <v>24</v>
      </c>
      <c r="S1873" t="str">
        <f t="shared" si="149"/>
        <v>Thu</v>
      </c>
      <c r="T1873" t="str">
        <f>VLOOKUP(A1873,Status!$A$2:$B$1867,2,FALSE)</f>
        <v>Completed</v>
      </c>
    </row>
    <row r="1874" spans="1:20" x14ac:dyDescent="0.3">
      <c r="A1874" s="2" t="s">
        <v>2227</v>
      </c>
      <c r="B1874" s="3">
        <v>46016.467187499999</v>
      </c>
      <c r="C1874" s="2" t="s">
        <v>713</v>
      </c>
      <c r="D1874" s="2" t="s">
        <v>53</v>
      </c>
      <c r="E1874" s="2" t="s">
        <v>171</v>
      </c>
      <c r="F1874" s="4">
        <v>12000</v>
      </c>
      <c r="G1874" s="5">
        <v>1.4</v>
      </c>
      <c r="H1874" s="6">
        <v>5</v>
      </c>
      <c r="I1874" s="7">
        <f t="shared" si="145"/>
        <v>16800</v>
      </c>
      <c r="J1874" s="7">
        <f t="shared" si="146"/>
        <v>840</v>
      </c>
      <c r="K1874" s="7">
        <f t="shared" si="147"/>
        <v>15960</v>
      </c>
      <c r="L1874" s="4">
        <v>80000</v>
      </c>
      <c r="M1874" s="7">
        <f t="shared" si="148"/>
        <v>95960</v>
      </c>
      <c r="N1874" s="2" t="s">
        <v>34</v>
      </c>
      <c r="O1874" t="s">
        <v>2108</v>
      </c>
      <c r="P1874" s="2" t="s">
        <v>2367</v>
      </c>
      <c r="Q1874" s="2">
        <v>5</v>
      </c>
      <c r="R1874" s="2" t="s">
        <v>24</v>
      </c>
      <c r="S1874" t="str">
        <f t="shared" si="149"/>
        <v>Thu</v>
      </c>
      <c r="T1874" t="str">
        <f>VLOOKUP(A1874,Status!$A$2:$B$1867,2,FALSE)</f>
        <v>Shipped</v>
      </c>
    </row>
    <row r="1875" spans="1:20" x14ac:dyDescent="0.3">
      <c r="A1875" s="2" t="s">
        <v>2228</v>
      </c>
      <c r="B1875" s="3">
        <v>46016.469548611109</v>
      </c>
      <c r="C1875" s="2" t="s">
        <v>19</v>
      </c>
      <c r="D1875" s="2" t="s">
        <v>20</v>
      </c>
      <c r="E1875" s="2" t="s">
        <v>58</v>
      </c>
      <c r="F1875" s="4">
        <v>17500</v>
      </c>
      <c r="G1875" s="5">
        <v>4.0999999999999996</v>
      </c>
      <c r="H1875" s="6">
        <v>5</v>
      </c>
      <c r="I1875" s="7">
        <f t="shared" si="145"/>
        <v>71750</v>
      </c>
      <c r="J1875" s="7">
        <f t="shared" si="146"/>
        <v>3587.5</v>
      </c>
      <c r="K1875" s="7">
        <f t="shared" si="147"/>
        <v>68162.5</v>
      </c>
      <c r="L1875" s="4">
        <v>15000</v>
      </c>
      <c r="M1875" s="7">
        <f t="shared" si="148"/>
        <v>83162.5</v>
      </c>
      <c r="N1875" s="2" t="s">
        <v>34</v>
      </c>
      <c r="O1875" t="s">
        <v>2111</v>
      </c>
      <c r="P1875" s="2" t="s">
        <v>2369</v>
      </c>
      <c r="Q1875" s="2">
        <v>2</v>
      </c>
      <c r="R1875" s="2" t="s">
        <v>24</v>
      </c>
      <c r="S1875" t="str">
        <f t="shared" si="149"/>
        <v>Thu</v>
      </c>
      <c r="T1875" t="str">
        <f>VLOOKUP(A1875,Status!$A$2:$B$1867,2,FALSE)</f>
        <v>Pending</v>
      </c>
    </row>
    <row r="1876" spans="1:20" x14ac:dyDescent="0.3">
      <c r="A1876" s="2" t="s">
        <v>2229</v>
      </c>
      <c r="B1876" s="3">
        <v>46016.482094907413</v>
      </c>
      <c r="C1876" s="2" t="s">
        <v>326</v>
      </c>
      <c r="D1876" s="2" t="s">
        <v>75</v>
      </c>
      <c r="E1876" s="2" t="s">
        <v>42</v>
      </c>
      <c r="F1876" s="4">
        <v>40000</v>
      </c>
      <c r="G1876" s="5">
        <v>0.2</v>
      </c>
      <c r="H1876" s="6">
        <v>5</v>
      </c>
      <c r="I1876" s="7">
        <f t="shared" si="145"/>
        <v>8000</v>
      </c>
      <c r="J1876" s="7">
        <f t="shared" si="146"/>
        <v>400</v>
      </c>
      <c r="K1876" s="7">
        <f t="shared" si="147"/>
        <v>7600</v>
      </c>
      <c r="L1876" s="4">
        <v>74000</v>
      </c>
      <c r="M1876" s="7">
        <f t="shared" si="148"/>
        <v>81600</v>
      </c>
      <c r="N1876" s="2" t="s">
        <v>29</v>
      </c>
      <c r="O1876" t="s">
        <v>23</v>
      </c>
      <c r="P1876" s="2" t="s">
        <v>2369</v>
      </c>
      <c r="Q1876" s="2">
        <v>1</v>
      </c>
      <c r="R1876" s="2" t="s">
        <v>35</v>
      </c>
      <c r="S1876" t="str">
        <f t="shared" si="149"/>
        <v>Thu</v>
      </c>
      <c r="T1876" t="str">
        <f>VLOOKUP(A1876,Status!$A$2:$B$1867,2,FALSE)</f>
        <v>Completed</v>
      </c>
    </row>
    <row r="1877" spans="1:20" x14ac:dyDescent="0.3">
      <c r="A1877" s="2" t="s">
        <v>2230</v>
      </c>
      <c r="B1877" s="3">
        <v>46016.492164351846</v>
      </c>
      <c r="C1877" s="2" t="s">
        <v>235</v>
      </c>
      <c r="D1877" s="2" t="s">
        <v>236</v>
      </c>
      <c r="E1877" s="2" t="s">
        <v>58</v>
      </c>
      <c r="F1877" s="4">
        <v>17500</v>
      </c>
      <c r="G1877" s="5">
        <v>2.7</v>
      </c>
      <c r="H1877" s="6">
        <v>5</v>
      </c>
      <c r="I1877" s="7">
        <f t="shared" si="145"/>
        <v>47250</v>
      </c>
      <c r="J1877" s="7">
        <f t="shared" si="146"/>
        <v>2362.5</v>
      </c>
      <c r="K1877" s="7">
        <f t="shared" si="147"/>
        <v>44887.5</v>
      </c>
      <c r="L1877" s="4">
        <v>80000</v>
      </c>
      <c r="M1877" s="7">
        <f t="shared" si="148"/>
        <v>124887.5</v>
      </c>
      <c r="N1877" s="2" t="s">
        <v>22</v>
      </c>
      <c r="O1877" t="s">
        <v>2111</v>
      </c>
      <c r="P1877" s="2" t="s">
        <v>2367</v>
      </c>
      <c r="Q1877" s="2">
        <v>1</v>
      </c>
      <c r="R1877" s="2" t="s">
        <v>35</v>
      </c>
      <c r="S1877" t="str">
        <f t="shared" si="149"/>
        <v>Thu</v>
      </c>
      <c r="T1877" t="str">
        <f>VLOOKUP(A1877,Status!$A$2:$B$1867,2,FALSE)</f>
        <v>Pending</v>
      </c>
    </row>
    <row r="1878" spans="1:20" x14ac:dyDescent="0.3">
      <c r="A1878" s="2" t="s">
        <v>2231</v>
      </c>
      <c r="B1878" s="3">
        <v>46016.50440972222</v>
      </c>
      <c r="C1878" s="2" t="s">
        <v>672</v>
      </c>
      <c r="D1878" s="2" t="s">
        <v>253</v>
      </c>
      <c r="E1878" s="2" t="s">
        <v>103</v>
      </c>
      <c r="F1878" s="4">
        <v>55000</v>
      </c>
      <c r="G1878" s="5">
        <v>0.4</v>
      </c>
      <c r="H1878" s="6">
        <v>5</v>
      </c>
      <c r="I1878" s="7">
        <f t="shared" si="145"/>
        <v>22000</v>
      </c>
      <c r="J1878" s="7">
        <f t="shared" si="146"/>
        <v>1100</v>
      </c>
      <c r="K1878" s="7">
        <f t="shared" si="147"/>
        <v>20900</v>
      </c>
      <c r="L1878" s="4">
        <v>18000</v>
      </c>
      <c r="M1878" s="7">
        <f t="shared" si="148"/>
        <v>38900</v>
      </c>
      <c r="N1878" s="2" t="s">
        <v>59</v>
      </c>
      <c r="O1878" t="s">
        <v>2111</v>
      </c>
      <c r="P1878" s="2" t="s">
        <v>2366</v>
      </c>
      <c r="Q1878" s="2">
        <v>1</v>
      </c>
      <c r="R1878" s="2" t="s">
        <v>24</v>
      </c>
      <c r="S1878" t="str">
        <f t="shared" si="149"/>
        <v>Thu</v>
      </c>
      <c r="T1878" t="str">
        <f>VLOOKUP(A1878,Status!$A$2:$B$1867,2,FALSE)</f>
        <v>Pending</v>
      </c>
    </row>
    <row r="1879" spans="1:20" x14ac:dyDescent="0.3">
      <c r="A1879" s="2" t="s">
        <v>2232</v>
      </c>
      <c r="B1879" s="3">
        <v>46016.518090277779</v>
      </c>
      <c r="C1879" s="2" t="s">
        <v>238</v>
      </c>
      <c r="D1879" s="2" t="s">
        <v>230</v>
      </c>
      <c r="E1879" s="2" t="s">
        <v>36</v>
      </c>
      <c r="F1879" s="4">
        <v>13500</v>
      </c>
      <c r="G1879" s="5">
        <v>0.8</v>
      </c>
      <c r="H1879" s="6">
        <v>5</v>
      </c>
      <c r="I1879" s="7">
        <f t="shared" si="145"/>
        <v>10800</v>
      </c>
      <c r="J1879" s="7">
        <f t="shared" si="146"/>
        <v>540</v>
      </c>
      <c r="K1879" s="7">
        <f t="shared" si="147"/>
        <v>10260</v>
      </c>
      <c r="L1879" s="4">
        <v>28000</v>
      </c>
      <c r="M1879" s="7">
        <f t="shared" si="148"/>
        <v>38260</v>
      </c>
      <c r="N1879" s="2" t="s">
        <v>29</v>
      </c>
      <c r="O1879" t="s">
        <v>23</v>
      </c>
      <c r="P1879" s="2" t="s">
        <v>2368</v>
      </c>
      <c r="Q1879" s="2">
        <v>2</v>
      </c>
      <c r="R1879" s="2" t="s">
        <v>24</v>
      </c>
      <c r="S1879" t="str">
        <f t="shared" si="149"/>
        <v>Thu</v>
      </c>
      <c r="T1879" t="str">
        <f>VLOOKUP(A1879,Status!$A$2:$B$1867,2,FALSE)</f>
        <v>Completed</v>
      </c>
    </row>
    <row r="1880" spans="1:20" x14ac:dyDescent="0.3">
      <c r="A1880" s="2" t="s">
        <v>2233</v>
      </c>
      <c r="B1880" s="3">
        <v>46016.54283564815</v>
      </c>
      <c r="C1880" s="2" t="s">
        <v>1170</v>
      </c>
      <c r="D1880" s="2" t="s">
        <v>161</v>
      </c>
      <c r="E1880" s="2" t="s">
        <v>66</v>
      </c>
      <c r="F1880" s="4">
        <v>46000</v>
      </c>
      <c r="G1880" s="5">
        <v>1.5</v>
      </c>
      <c r="H1880" s="6">
        <v>5</v>
      </c>
      <c r="I1880" s="7">
        <f t="shared" si="145"/>
        <v>69000</v>
      </c>
      <c r="J1880" s="7">
        <f t="shared" si="146"/>
        <v>3450</v>
      </c>
      <c r="K1880" s="7">
        <f t="shared" si="147"/>
        <v>65550</v>
      </c>
      <c r="L1880" s="4">
        <v>46000</v>
      </c>
      <c r="M1880" s="7">
        <f t="shared" si="148"/>
        <v>111550</v>
      </c>
      <c r="N1880" s="2" t="s">
        <v>34</v>
      </c>
      <c r="O1880" t="s">
        <v>2111</v>
      </c>
      <c r="P1880" s="2" t="s">
        <v>2369</v>
      </c>
      <c r="Q1880" s="2">
        <v>2</v>
      </c>
      <c r="R1880" s="2" t="s">
        <v>24</v>
      </c>
      <c r="S1880" t="str">
        <f t="shared" si="149"/>
        <v>Thu</v>
      </c>
      <c r="T1880" t="str">
        <f>VLOOKUP(A1880,Status!$A$2:$B$1867,2,FALSE)</f>
        <v>Pending</v>
      </c>
    </row>
    <row r="1881" spans="1:20" x14ac:dyDescent="0.3">
      <c r="A1881" s="2" t="s">
        <v>2234</v>
      </c>
      <c r="B1881" s="3">
        <v>46016.54959490741</v>
      </c>
      <c r="C1881" s="2" t="s">
        <v>380</v>
      </c>
      <c r="D1881" s="2" t="s">
        <v>174</v>
      </c>
      <c r="E1881" s="2" t="s">
        <v>191</v>
      </c>
      <c r="F1881" s="4">
        <v>15500</v>
      </c>
      <c r="G1881" s="5">
        <v>0.3</v>
      </c>
      <c r="H1881" s="6">
        <v>5</v>
      </c>
      <c r="I1881" s="7">
        <f t="shared" si="145"/>
        <v>4650</v>
      </c>
      <c r="J1881" s="7">
        <f t="shared" si="146"/>
        <v>232.5</v>
      </c>
      <c r="K1881" s="7">
        <f t="shared" si="147"/>
        <v>4417.5</v>
      </c>
      <c r="L1881" s="4">
        <v>48000</v>
      </c>
      <c r="M1881" s="7">
        <f t="shared" si="148"/>
        <v>52417.5</v>
      </c>
      <c r="N1881" s="2" t="s">
        <v>34</v>
      </c>
      <c r="O1881" t="s">
        <v>2111</v>
      </c>
      <c r="P1881" s="2" t="s">
        <v>2369</v>
      </c>
      <c r="Q1881" s="2">
        <v>1</v>
      </c>
      <c r="R1881" s="2" t="s">
        <v>24</v>
      </c>
      <c r="S1881" t="str">
        <f t="shared" si="149"/>
        <v>Thu</v>
      </c>
      <c r="T1881" t="str">
        <f>VLOOKUP(A1881,Status!$A$2:$B$1867,2,FALSE)</f>
        <v>Pending</v>
      </c>
    </row>
    <row r="1882" spans="1:20" x14ac:dyDescent="0.3">
      <c r="A1882" s="2" t="s">
        <v>2235</v>
      </c>
      <c r="B1882" s="3">
        <v>46016.553842592592</v>
      </c>
      <c r="C1882" s="2" t="s">
        <v>146</v>
      </c>
      <c r="D1882" s="2" t="s">
        <v>85</v>
      </c>
      <c r="E1882" s="2" t="s">
        <v>103</v>
      </c>
      <c r="F1882" s="4">
        <v>55000</v>
      </c>
      <c r="G1882" s="5">
        <v>0.6</v>
      </c>
      <c r="H1882" s="6">
        <v>5</v>
      </c>
      <c r="I1882" s="7">
        <f t="shared" si="145"/>
        <v>33000</v>
      </c>
      <c r="J1882" s="7">
        <f t="shared" si="146"/>
        <v>1650</v>
      </c>
      <c r="K1882" s="7">
        <f t="shared" si="147"/>
        <v>31350</v>
      </c>
      <c r="L1882" s="4">
        <v>30000</v>
      </c>
      <c r="M1882" s="7">
        <f t="shared" si="148"/>
        <v>61350</v>
      </c>
      <c r="N1882" s="2" t="s">
        <v>34</v>
      </c>
      <c r="O1882" t="s">
        <v>70</v>
      </c>
      <c r="P1882" s="2" t="s">
        <v>2367</v>
      </c>
      <c r="Q1882" s="2">
        <v>2</v>
      </c>
      <c r="R1882" s="2" t="s">
        <v>24</v>
      </c>
      <c r="S1882" t="str">
        <f t="shared" si="149"/>
        <v>Thu</v>
      </c>
      <c r="T1882" t="str">
        <f>VLOOKUP(A1882,Status!$A$2:$B$1867,2,FALSE)</f>
        <v>Returned</v>
      </c>
    </row>
    <row r="1883" spans="1:20" x14ac:dyDescent="0.3">
      <c r="A1883" s="2" t="s">
        <v>2236</v>
      </c>
      <c r="B1883" s="3">
        <v>46016.566412037027</v>
      </c>
      <c r="C1883" s="2" t="s">
        <v>1799</v>
      </c>
      <c r="D1883" s="2" t="s">
        <v>75</v>
      </c>
      <c r="E1883" s="2" t="s">
        <v>183</v>
      </c>
      <c r="F1883" s="4">
        <v>11000</v>
      </c>
      <c r="G1883" s="5">
        <v>0.7</v>
      </c>
      <c r="H1883" s="6">
        <v>5</v>
      </c>
      <c r="I1883" s="7">
        <f t="shared" si="145"/>
        <v>7699.9999999999991</v>
      </c>
      <c r="J1883" s="7">
        <f t="shared" si="146"/>
        <v>385</v>
      </c>
      <c r="K1883" s="7">
        <f t="shared" si="147"/>
        <v>7314.9999999999991</v>
      </c>
      <c r="L1883" s="4">
        <v>74000</v>
      </c>
      <c r="M1883" s="7">
        <f t="shared" si="148"/>
        <v>81315</v>
      </c>
      <c r="N1883" s="2" t="s">
        <v>34</v>
      </c>
      <c r="O1883" t="s">
        <v>2108</v>
      </c>
      <c r="P1883" s="2" t="s">
        <v>2368</v>
      </c>
      <c r="Q1883" s="2">
        <v>3</v>
      </c>
      <c r="R1883" s="2" t="s">
        <v>24</v>
      </c>
      <c r="S1883" t="str">
        <f t="shared" si="149"/>
        <v>Thu</v>
      </c>
      <c r="T1883" t="str">
        <f>VLOOKUP(A1883,Status!$A$2:$B$1867,2,FALSE)</f>
        <v>Shipped</v>
      </c>
    </row>
    <row r="1884" spans="1:20" x14ac:dyDescent="0.3">
      <c r="A1884" s="2" t="s">
        <v>2237</v>
      </c>
      <c r="B1884" s="3">
        <v>46016.579467592594</v>
      </c>
      <c r="C1884" s="2" t="s">
        <v>293</v>
      </c>
      <c r="D1884" s="2" t="s">
        <v>69</v>
      </c>
      <c r="E1884" s="2" t="s">
        <v>191</v>
      </c>
      <c r="F1884" s="4">
        <v>15500</v>
      </c>
      <c r="G1884" s="5">
        <v>0.4</v>
      </c>
      <c r="H1884" s="6">
        <v>5</v>
      </c>
      <c r="I1884" s="7">
        <f t="shared" si="145"/>
        <v>6200</v>
      </c>
      <c r="J1884" s="7">
        <f t="shared" si="146"/>
        <v>310</v>
      </c>
      <c r="K1884" s="7">
        <f t="shared" si="147"/>
        <v>5890</v>
      </c>
      <c r="L1884" s="4">
        <v>87000</v>
      </c>
      <c r="M1884" s="7">
        <f t="shared" si="148"/>
        <v>92890</v>
      </c>
      <c r="N1884" s="2" t="s">
        <v>59</v>
      </c>
      <c r="O1884" t="s">
        <v>2108</v>
      </c>
      <c r="P1884" s="2" t="s">
        <v>2366</v>
      </c>
      <c r="Q1884" s="2">
        <v>2</v>
      </c>
      <c r="R1884" s="2" t="s">
        <v>24</v>
      </c>
      <c r="S1884" t="str">
        <f t="shared" si="149"/>
        <v>Thu</v>
      </c>
      <c r="T1884" t="str">
        <f>VLOOKUP(A1884,Status!$A$2:$B$1867,2,FALSE)</f>
        <v>Shipped</v>
      </c>
    </row>
    <row r="1885" spans="1:20" x14ac:dyDescent="0.3">
      <c r="A1885" s="2" t="s">
        <v>2238</v>
      </c>
      <c r="B1885" s="3">
        <v>46016.611030092587</v>
      </c>
      <c r="C1885" s="2" t="s">
        <v>395</v>
      </c>
      <c r="D1885" s="2" t="s">
        <v>168</v>
      </c>
      <c r="E1885" s="2" t="s">
        <v>54</v>
      </c>
      <c r="F1885" s="4">
        <v>14000</v>
      </c>
      <c r="G1885" s="5">
        <v>0.5</v>
      </c>
      <c r="H1885" s="6">
        <v>5</v>
      </c>
      <c r="I1885" s="7">
        <f t="shared" si="145"/>
        <v>7000</v>
      </c>
      <c r="J1885" s="7">
        <f t="shared" si="146"/>
        <v>350</v>
      </c>
      <c r="K1885" s="7">
        <f t="shared" si="147"/>
        <v>6650</v>
      </c>
      <c r="L1885" s="4">
        <v>56000</v>
      </c>
      <c r="M1885" s="7">
        <f t="shared" si="148"/>
        <v>62650</v>
      </c>
      <c r="N1885" s="2" t="s">
        <v>34</v>
      </c>
      <c r="O1885" t="s">
        <v>70</v>
      </c>
      <c r="P1885" s="2" t="s">
        <v>2368</v>
      </c>
      <c r="Q1885" s="2">
        <v>4</v>
      </c>
      <c r="R1885" s="2" t="s">
        <v>35</v>
      </c>
      <c r="S1885" t="str">
        <f t="shared" si="149"/>
        <v>Thu</v>
      </c>
      <c r="T1885" t="str">
        <f>VLOOKUP(A1885,Status!$A$2:$B$1867,2,FALSE)</f>
        <v>Returned</v>
      </c>
    </row>
    <row r="1886" spans="1:20" x14ac:dyDescent="0.3">
      <c r="A1886" s="2" t="s">
        <v>2238</v>
      </c>
      <c r="B1886" s="3">
        <v>46016.611030092587</v>
      </c>
      <c r="C1886" s="2" t="s">
        <v>395</v>
      </c>
      <c r="D1886" s="2" t="s">
        <v>168</v>
      </c>
      <c r="E1886" s="2" t="s">
        <v>81</v>
      </c>
      <c r="F1886" s="4">
        <v>15000</v>
      </c>
      <c r="G1886" s="5">
        <v>1</v>
      </c>
      <c r="H1886" s="6">
        <v>5</v>
      </c>
      <c r="I1886" s="7">
        <f t="shared" si="145"/>
        <v>15000</v>
      </c>
      <c r="J1886" s="7">
        <f t="shared" si="146"/>
        <v>750</v>
      </c>
      <c r="K1886" s="7">
        <f t="shared" si="147"/>
        <v>14250</v>
      </c>
      <c r="L1886" s="4">
        <v>0</v>
      </c>
      <c r="M1886" s="7">
        <f t="shared" si="148"/>
        <v>14250</v>
      </c>
      <c r="N1886" s="2" t="s">
        <v>34</v>
      </c>
      <c r="O1886" t="s">
        <v>70</v>
      </c>
      <c r="P1886" s="2" t="s">
        <v>2368</v>
      </c>
      <c r="Q1886" s="2">
        <v>4</v>
      </c>
      <c r="R1886" s="2" t="s">
        <v>35</v>
      </c>
      <c r="S1886" t="str">
        <f t="shared" si="149"/>
        <v>Thu</v>
      </c>
      <c r="T1886" t="str">
        <f>VLOOKUP(A1886,Status!$A$2:$B$1867,2,FALSE)</f>
        <v>Returned</v>
      </c>
    </row>
    <row r="1887" spans="1:20" x14ac:dyDescent="0.3">
      <c r="A1887" s="2" t="s">
        <v>2239</v>
      </c>
      <c r="B1887" s="3">
        <v>46016.646701388891</v>
      </c>
      <c r="C1887" s="2" t="s">
        <v>372</v>
      </c>
      <c r="D1887" s="2" t="s">
        <v>95</v>
      </c>
      <c r="E1887" s="2" t="s">
        <v>54</v>
      </c>
      <c r="F1887" s="4">
        <v>14000</v>
      </c>
      <c r="G1887" s="5">
        <v>0.9</v>
      </c>
      <c r="H1887" s="6">
        <v>5</v>
      </c>
      <c r="I1887" s="7">
        <f t="shared" si="145"/>
        <v>12600</v>
      </c>
      <c r="J1887" s="7">
        <f t="shared" si="146"/>
        <v>630</v>
      </c>
      <c r="K1887" s="7">
        <f t="shared" si="147"/>
        <v>11970</v>
      </c>
      <c r="L1887" s="4">
        <v>85000</v>
      </c>
      <c r="M1887" s="7">
        <f t="shared" si="148"/>
        <v>96970</v>
      </c>
      <c r="N1887" s="2" t="s">
        <v>34</v>
      </c>
      <c r="O1887" t="s">
        <v>23</v>
      </c>
      <c r="P1887" s="2" t="s">
        <v>2369</v>
      </c>
      <c r="Q1887" s="2">
        <v>3</v>
      </c>
      <c r="R1887" s="2" t="s">
        <v>24</v>
      </c>
      <c r="S1887" t="str">
        <f t="shared" si="149"/>
        <v>Thu</v>
      </c>
      <c r="T1887" t="str">
        <f>VLOOKUP(A1887,Status!$A$2:$B$1867,2,FALSE)</f>
        <v>Completed</v>
      </c>
    </row>
    <row r="1888" spans="1:20" x14ac:dyDescent="0.3">
      <c r="A1888" s="2" t="s">
        <v>2240</v>
      </c>
      <c r="B1888" s="3">
        <v>46016.649270833332</v>
      </c>
      <c r="C1888" s="2" t="s">
        <v>2203</v>
      </c>
      <c r="D1888" s="2" t="s">
        <v>119</v>
      </c>
      <c r="E1888" s="2" t="s">
        <v>81</v>
      </c>
      <c r="F1888" s="4">
        <v>15000</v>
      </c>
      <c r="G1888" s="5">
        <v>2</v>
      </c>
      <c r="H1888" s="6">
        <v>5</v>
      </c>
      <c r="I1888" s="7">
        <f t="shared" si="145"/>
        <v>30000</v>
      </c>
      <c r="J1888" s="7">
        <f t="shared" si="146"/>
        <v>1500</v>
      </c>
      <c r="K1888" s="7">
        <f t="shared" si="147"/>
        <v>28500</v>
      </c>
      <c r="L1888" s="4">
        <v>84000</v>
      </c>
      <c r="M1888" s="7">
        <f t="shared" si="148"/>
        <v>112500</v>
      </c>
      <c r="N1888" s="2" t="s">
        <v>59</v>
      </c>
      <c r="O1888" t="s">
        <v>23</v>
      </c>
      <c r="P1888" s="2" t="s">
        <v>2367</v>
      </c>
      <c r="Q1888" s="2">
        <v>5</v>
      </c>
      <c r="R1888" s="2" t="s">
        <v>24</v>
      </c>
      <c r="S1888" t="str">
        <f t="shared" si="149"/>
        <v>Thu</v>
      </c>
      <c r="T1888" t="str">
        <f>VLOOKUP(A1888,Status!$A$2:$B$1867,2,FALSE)</f>
        <v>Completed</v>
      </c>
    </row>
    <row r="1889" spans="1:20" x14ac:dyDescent="0.3">
      <c r="A1889" s="2" t="s">
        <v>2241</v>
      </c>
      <c r="B1889" s="3">
        <v>46016.652604166673</v>
      </c>
      <c r="C1889" s="2" t="s">
        <v>108</v>
      </c>
      <c r="D1889" s="2" t="s">
        <v>109</v>
      </c>
      <c r="E1889" s="2" t="s">
        <v>58</v>
      </c>
      <c r="F1889" s="4">
        <v>17500</v>
      </c>
      <c r="G1889" s="5">
        <v>1.9</v>
      </c>
      <c r="H1889" s="6">
        <v>5</v>
      </c>
      <c r="I1889" s="7">
        <f t="shared" si="145"/>
        <v>33250</v>
      </c>
      <c r="J1889" s="7">
        <f t="shared" si="146"/>
        <v>1662.5</v>
      </c>
      <c r="K1889" s="7">
        <f t="shared" si="147"/>
        <v>31587.5</v>
      </c>
      <c r="L1889" s="4">
        <v>72000</v>
      </c>
      <c r="M1889" s="7">
        <f t="shared" si="148"/>
        <v>103587.5</v>
      </c>
      <c r="N1889" s="2" t="s">
        <v>59</v>
      </c>
      <c r="O1889" t="s">
        <v>2111</v>
      </c>
      <c r="P1889" s="2" t="s">
        <v>2367</v>
      </c>
      <c r="Q1889" s="2">
        <v>2</v>
      </c>
      <c r="R1889" s="2" t="s">
        <v>24</v>
      </c>
      <c r="S1889" t="str">
        <f t="shared" si="149"/>
        <v>Thu</v>
      </c>
      <c r="T1889" t="str">
        <f>VLOOKUP(A1889,Status!$A$2:$B$1867,2,FALSE)</f>
        <v>Pending</v>
      </c>
    </row>
    <row r="1890" spans="1:20" x14ac:dyDescent="0.3">
      <c r="A1890" s="2" t="s">
        <v>2242</v>
      </c>
      <c r="B1890" s="3">
        <v>46016.70140046296</v>
      </c>
      <c r="C1890" s="2" t="s">
        <v>825</v>
      </c>
      <c r="D1890" s="2" t="s">
        <v>168</v>
      </c>
      <c r="E1890" s="2" t="s">
        <v>162</v>
      </c>
      <c r="F1890" s="4">
        <v>115000</v>
      </c>
      <c r="G1890" s="5">
        <v>0.7</v>
      </c>
      <c r="H1890" s="6">
        <v>5</v>
      </c>
      <c r="I1890" s="7">
        <f t="shared" si="145"/>
        <v>80500</v>
      </c>
      <c r="J1890" s="7">
        <f t="shared" si="146"/>
        <v>4025</v>
      </c>
      <c r="K1890" s="7">
        <f t="shared" si="147"/>
        <v>76475</v>
      </c>
      <c r="L1890" s="4">
        <v>56000</v>
      </c>
      <c r="M1890" s="7">
        <f t="shared" si="148"/>
        <v>132475</v>
      </c>
      <c r="N1890" s="2" t="s">
        <v>34</v>
      </c>
      <c r="O1890" t="s">
        <v>2108</v>
      </c>
      <c r="P1890" s="2" t="s">
        <v>2368</v>
      </c>
      <c r="Q1890" s="2">
        <v>4</v>
      </c>
      <c r="R1890" s="2" t="s">
        <v>35</v>
      </c>
      <c r="S1890" t="str">
        <f t="shared" si="149"/>
        <v>Thu</v>
      </c>
      <c r="T1890" t="str">
        <f>VLOOKUP(A1890,Status!$A$2:$B$1867,2,FALSE)</f>
        <v>Shipped</v>
      </c>
    </row>
    <row r="1891" spans="1:20" x14ac:dyDescent="0.3">
      <c r="A1891" s="2" t="s">
        <v>2243</v>
      </c>
      <c r="B1891" s="3">
        <v>46016.740798611107</v>
      </c>
      <c r="C1891" s="2" t="s">
        <v>573</v>
      </c>
      <c r="D1891" s="2" t="s">
        <v>426</v>
      </c>
      <c r="E1891" s="2" t="s">
        <v>42</v>
      </c>
      <c r="F1891" s="4">
        <v>40000</v>
      </c>
      <c r="G1891" s="5">
        <v>1</v>
      </c>
      <c r="H1891" s="6">
        <v>5</v>
      </c>
      <c r="I1891" s="7">
        <f t="shared" si="145"/>
        <v>40000</v>
      </c>
      <c r="J1891" s="7">
        <f t="shared" si="146"/>
        <v>2000</v>
      </c>
      <c r="K1891" s="7">
        <f t="shared" si="147"/>
        <v>38000</v>
      </c>
      <c r="L1891" s="4">
        <v>67000</v>
      </c>
      <c r="M1891" s="7">
        <f t="shared" si="148"/>
        <v>105000</v>
      </c>
      <c r="N1891" s="2" t="s">
        <v>59</v>
      </c>
      <c r="O1891" t="s">
        <v>2108</v>
      </c>
      <c r="P1891" s="2" t="s">
        <v>2371</v>
      </c>
      <c r="Q1891" s="2">
        <v>1</v>
      </c>
      <c r="R1891" s="2" t="s">
        <v>24</v>
      </c>
      <c r="S1891" t="str">
        <f t="shared" si="149"/>
        <v>Thu</v>
      </c>
      <c r="T1891" t="str">
        <f>VLOOKUP(A1891,Status!$A$2:$B$1867,2,FALSE)</f>
        <v>Shipped</v>
      </c>
    </row>
    <row r="1892" spans="1:20" x14ac:dyDescent="0.3">
      <c r="A1892" s="2" t="s">
        <v>2244</v>
      </c>
      <c r="B1892" s="3">
        <v>46016.786585648151</v>
      </c>
      <c r="C1892" s="2" t="s">
        <v>561</v>
      </c>
      <c r="D1892" s="2" t="s">
        <v>75</v>
      </c>
      <c r="E1892" s="2" t="s">
        <v>33</v>
      </c>
      <c r="F1892" s="4">
        <v>20000</v>
      </c>
      <c r="G1892" s="5">
        <v>2.4</v>
      </c>
      <c r="H1892" s="6">
        <v>5</v>
      </c>
      <c r="I1892" s="7">
        <f t="shared" si="145"/>
        <v>48000</v>
      </c>
      <c r="J1892" s="7">
        <f t="shared" si="146"/>
        <v>2400</v>
      </c>
      <c r="K1892" s="7">
        <f t="shared" si="147"/>
        <v>45600</v>
      </c>
      <c r="L1892" s="4">
        <v>74000</v>
      </c>
      <c r="M1892" s="7">
        <f t="shared" si="148"/>
        <v>119600</v>
      </c>
      <c r="N1892" s="2" t="s">
        <v>29</v>
      </c>
      <c r="O1892" t="s">
        <v>2111</v>
      </c>
      <c r="P1892" s="2" t="s">
        <v>2368</v>
      </c>
      <c r="Q1892" s="2">
        <v>1</v>
      </c>
      <c r="R1892" s="2" t="s">
        <v>24</v>
      </c>
      <c r="S1892" t="str">
        <f t="shared" si="149"/>
        <v>Thu</v>
      </c>
      <c r="T1892" t="str">
        <f>VLOOKUP(A1892,Status!$A$2:$B$1867,2,FALSE)</f>
        <v>Pending</v>
      </c>
    </row>
    <row r="1893" spans="1:20" x14ac:dyDescent="0.3">
      <c r="A1893" s="2" t="s">
        <v>2245</v>
      </c>
      <c r="B1893" s="3">
        <v>46016.79</v>
      </c>
      <c r="C1893" s="2" t="s">
        <v>540</v>
      </c>
      <c r="D1893" s="2" t="s">
        <v>99</v>
      </c>
      <c r="E1893" s="2" t="s">
        <v>76</v>
      </c>
      <c r="F1893" s="4">
        <v>45000</v>
      </c>
      <c r="G1893" s="5">
        <v>1.7</v>
      </c>
      <c r="H1893" s="6">
        <v>5</v>
      </c>
      <c r="I1893" s="7">
        <f t="shared" si="145"/>
        <v>76500</v>
      </c>
      <c r="J1893" s="7">
        <f t="shared" si="146"/>
        <v>3825</v>
      </c>
      <c r="K1893" s="7">
        <f t="shared" si="147"/>
        <v>72675</v>
      </c>
      <c r="L1893" s="4">
        <v>97000</v>
      </c>
      <c r="M1893" s="7">
        <f t="shared" si="148"/>
        <v>169675</v>
      </c>
      <c r="N1893" s="2" t="s">
        <v>29</v>
      </c>
      <c r="O1893" t="s">
        <v>23</v>
      </c>
      <c r="P1893" s="2" t="s">
        <v>2367</v>
      </c>
      <c r="Q1893" s="2">
        <v>4</v>
      </c>
      <c r="R1893" s="2" t="s">
        <v>24</v>
      </c>
      <c r="S1893" t="str">
        <f t="shared" si="149"/>
        <v>Thu</v>
      </c>
      <c r="T1893" t="str">
        <f>VLOOKUP(A1893,Status!$A$2:$B$1867,2,FALSE)</f>
        <v>Completed</v>
      </c>
    </row>
    <row r="1894" spans="1:20" x14ac:dyDescent="0.3">
      <c r="A1894" s="2" t="s">
        <v>2246</v>
      </c>
      <c r="B1894" s="3">
        <v>46016.798645833333</v>
      </c>
      <c r="C1894" s="2" t="s">
        <v>176</v>
      </c>
      <c r="D1894" s="2" t="s">
        <v>95</v>
      </c>
      <c r="E1894" s="2" t="s">
        <v>162</v>
      </c>
      <c r="F1894" s="4">
        <v>115000</v>
      </c>
      <c r="G1894" s="5">
        <v>0.8</v>
      </c>
      <c r="H1894" s="6">
        <v>5</v>
      </c>
      <c r="I1894" s="7">
        <f t="shared" si="145"/>
        <v>92000</v>
      </c>
      <c r="J1894" s="7">
        <f t="shared" si="146"/>
        <v>4600</v>
      </c>
      <c r="K1894" s="7">
        <f t="shared" si="147"/>
        <v>87400</v>
      </c>
      <c r="L1894" s="4">
        <v>85000</v>
      </c>
      <c r="M1894" s="7">
        <f t="shared" si="148"/>
        <v>172400</v>
      </c>
      <c r="N1894" s="2" t="s">
        <v>29</v>
      </c>
      <c r="O1894" t="s">
        <v>2111</v>
      </c>
      <c r="P1894" s="2" t="s">
        <v>2369</v>
      </c>
      <c r="Q1894" s="2">
        <v>1</v>
      </c>
      <c r="R1894" s="2" t="s">
        <v>24</v>
      </c>
      <c r="S1894" t="str">
        <f t="shared" si="149"/>
        <v>Thu</v>
      </c>
      <c r="T1894" t="str">
        <f>VLOOKUP(A1894,Status!$A$2:$B$1867,2,FALSE)</f>
        <v>Pending</v>
      </c>
    </row>
    <row r="1895" spans="1:20" x14ac:dyDescent="0.3">
      <c r="A1895" s="2" t="s">
        <v>2247</v>
      </c>
      <c r="B1895" s="3">
        <v>46016.869826388887</v>
      </c>
      <c r="C1895" s="2" t="s">
        <v>312</v>
      </c>
      <c r="D1895" s="2" t="s">
        <v>75</v>
      </c>
      <c r="E1895" s="2" t="s">
        <v>171</v>
      </c>
      <c r="F1895" s="4">
        <v>12000</v>
      </c>
      <c r="G1895" s="5">
        <v>0.6</v>
      </c>
      <c r="H1895" s="6">
        <v>5</v>
      </c>
      <c r="I1895" s="7">
        <f t="shared" si="145"/>
        <v>7200</v>
      </c>
      <c r="J1895" s="7">
        <f t="shared" si="146"/>
        <v>360</v>
      </c>
      <c r="K1895" s="7">
        <f t="shared" si="147"/>
        <v>6840</v>
      </c>
      <c r="L1895" s="4">
        <v>74000</v>
      </c>
      <c r="M1895" s="7">
        <f t="shared" si="148"/>
        <v>80840</v>
      </c>
      <c r="N1895" s="2" t="s">
        <v>59</v>
      </c>
      <c r="O1895" t="s">
        <v>2111</v>
      </c>
      <c r="P1895" s="2" t="s">
        <v>2366</v>
      </c>
      <c r="Q1895" s="2">
        <v>3</v>
      </c>
      <c r="R1895" s="2" t="s">
        <v>24</v>
      </c>
      <c r="S1895" t="str">
        <f t="shared" si="149"/>
        <v>Thu</v>
      </c>
      <c r="T1895" t="str">
        <f>VLOOKUP(A1895,Status!$A$2:$B$1867,2,FALSE)</f>
        <v>Pending</v>
      </c>
    </row>
    <row r="1896" spans="1:20" x14ac:dyDescent="0.3">
      <c r="A1896" s="2" t="s">
        <v>2248</v>
      </c>
      <c r="B1896" s="3">
        <v>46016.892939814818</v>
      </c>
      <c r="C1896" s="2" t="s">
        <v>1387</v>
      </c>
      <c r="D1896" s="2" t="s">
        <v>426</v>
      </c>
      <c r="E1896" s="2" t="s">
        <v>144</v>
      </c>
      <c r="F1896" s="4">
        <v>10000</v>
      </c>
      <c r="G1896" s="5">
        <v>0.4</v>
      </c>
      <c r="H1896" s="6">
        <v>5</v>
      </c>
      <c r="I1896" s="7">
        <f t="shared" si="145"/>
        <v>4000</v>
      </c>
      <c r="J1896" s="7">
        <f t="shared" si="146"/>
        <v>200</v>
      </c>
      <c r="K1896" s="7">
        <f t="shared" si="147"/>
        <v>3800</v>
      </c>
      <c r="L1896" s="4">
        <v>67000</v>
      </c>
      <c r="M1896" s="7">
        <f t="shared" si="148"/>
        <v>70800</v>
      </c>
      <c r="N1896" s="2" t="s">
        <v>59</v>
      </c>
      <c r="O1896" t="s">
        <v>23</v>
      </c>
      <c r="P1896" s="2" t="s">
        <v>2366</v>
      </c>
      <c r="Q1896" s="2">
        <v>3</v>
      </c>
      <c r="R1896" s="2" t="s">
        <v>24</v>
      </c>
      <c r="S1896" t="str">
        <f t="shared" si="149"/>
        <v>Thu</v>
      </c>
      <c r="T1896" t="str">
        <f>VLOOKUP(A1896,Status!$A$2:$B$1867,2,FALSE)</f>
        <v>Completed</v>
      </c>
    </row>
    <row r="1897" spans="1:20" x14ac:dyDescent="0.3">
      <c r="A1897" s="2" t="s">
        <v>2249</v>
      </c>
      <c r="B1897" s="3">
        <v>46016.898402777777</v>
      </c>
      <c r="C1897" s="2" t="s">
        <v>143</v>
      </c>
      <c r="D1897" s="2" t="s">
        <v>95</v>
      </c>
      <c r="E1897" s="2" t="s">
        <v>183</v>
      </c>
      <c r="F1897" s="4">
        <v>11000</v>
      </c>
      <c r="G1897" s="5">
        <v>1.5</v>
      </c>
      <c r="H1897" s="6">
        <v>5</v>
      </c>
      <c r="I1897" s="7">
        <f t="shared" si="145"/>
        <v>16500</v>
      </c>
      <c r="J1897" s="7">
        <f t="shared" si="146"/>
        <v>825</v>
      </c>
      <c r="K1897" s="7">
        <f t="shared" si="147"/>
        <v>15675</v>
      </c>
      <c r="L1897" s="4">
        <v>85000</v>
      </c>
      <c r="M1897" s="7">
        <f t="shared" si="148"/>
        <v>100675</v>
      </c>
      <c r="N1897" s="2" t="s">
        <v>34</v>
      </c>
      <c r="O1897" t="s">
        <v>2111</v>
      </c>
      <c r="P1897" s="2" t="s">
        <v>2367</v>
      </c>
      <c r="Q1897" s="2">
        <v>4</v>
      </c>
      <c r="R1897" s="2" t="s">
        <v>35</v>
      </c>
      <c r="S1897" t="str">
        <f t="shared" si="149"/>
        <v>Thu</v>
      </c>
      <c r="T1897" t="str">
        <f>VLOOKUP(A1897,Status!$A$2:$B$1867,2,FALSE)</f>
        <v>Pending</v>
      </c>
    </row>
    <row r="1898" spans="1:20" x14ac:dyDescent="0.3">
      <c r="A1898" s="2" t="s">
        <v>2250</v>
      </c>
      <c r="B1898" s="3">
        <v>46016.910451388889</v>
      </c>
      <c r="C1898" s="2" t="s">
        <v>501</v>
      </c>
      <c r="D1898" s="2" t="s">
        <v>88</v>
      </c>
      <c r="E1898" s="2" t="s">
        <v>144</v>
      </c>
      <c r="F1898" s="4">
        <v>10000</v>
      </c>
      <c r="G1898" s="5">
        <v>1.4</v>
      </c>
      <c r="H1898" s="6">
        <v>5</v>
      </c>
      <c r="I1898" s="7">
        <f t="shared" si="145"/>
        <v>14000</v>
      </c>
      <c r="J1898" s="7">
        <f t="shared" si="146"/>
        <v>700</v>
      </c>
      <c r="K1898" s="7">
        <f t="shared" si="147"/>
        <v>13300</v>
      </c>
      <c r="L1898" s="4">
        <v>49000</v>
      </c>
      <c r="M1898" s="7">
        <f t="shared" si="148"/>
        <v>62300</v>
      </c>
      <c r="N1898" s="2" t="s">
        <v>29</v>
      </c>
      <c r="O1898" t="s">
        <v>23</v>
      </c>
      <c r="P1898" s="2" t="s">
        <v>2369</v>
      </c>
      <c r="Q1898" s="2">
        <v>5</v>
      </c>
      <c r="R1898" s="2" t="s">
        <v>24</v>
      </c>
      <c r="S1898" t="str">
        <f t="shared" si="149"/>
        <v>Thu</v>
      </c>
      <c r="T1898" t="str">
        <f>VLOOKUP(A1898,Status!$A$2:$B$1867,2,FALSE)</f>
        <v>Completed</v>
      </c>
    </row>
    <row r="1899" spans="1:20" x14ac:dyDescent="0.3">
      <c r="A1899" s="2" t="s">
        <v>2251</v>
      </c>
      <c r="B1899" s="3">
        <v>46016.930185185192</v>
      </c>
      <c r="C1899" s="2" t="s">
        <v>1314</v>
      </c>
      <c r="D1899" s="2" t="s">
        <v>69</v>
      </c>
      <c r="E1899" s="2" t="s">
        <v>50</v>
      </c>
      <c r="F1899" s="4">
        <v>26000</v>
      </c>
      <c r="G1899" s="5">
        <v>0.6</v>
      </c>
      <c r="H1899" s="6">
        <v>5</v>
      </c>
      <c r="I1899" s="7">
        <f t="shared" si="145"/>
        <v>15600</v>
      </c>
      <c r="J1899" s="7">
        <f t="shared" si="146"/>
        <v>780</v>
      </c>
      <c r="K1899" s="7">
        <f t="shared" si="147"/>
        <v>14820</v>
      </c>
      <c r="L1899" s="4">
        <v>87000</v>
      </c>
      <c r="M1899" s="7">
        <f t="shared" si="148"/>
        <v>101820</v>
      </c>
      <c r="N1899" s="2" t="s">
        <v>29</v>
      </c>
      <c r="O1899" t="s">
        <v>2108</v>
      </c>
      <c r="P1899" s="2" t="s">
        <v>2369</v>
      </c>
      <c r="Q1899" s="2">
        <v>2</v>
      </c>
      <c r="R1899" s="2" t="s">
        <v>24</v>
      </c>
      <c r="S1899" t="str">
        <f t="shared" si="149"/>
        <v>Thu</v>
      </c>
      <c r="T1899" t="str">
        <f>VLOOKUP(A1899,Status!$A$2:$B$1867,2,FALSE)</f>
        <v>Shipped</v>
      </c>
    </row>
    <row r="1900" spans="1:20" x14ac:dyDescent="0.3">
      <c r="A1900" s="2" t="s">
        <v>2252</v>
      </c>
      <c r="B1900" s="3">
        <v>46016.951562499999</v>
      </c>
      <c r="C1900" s="2" t="s">
        <v>87</v>
      </c>
      <c r="D1900" s="2" t="s">
        <v>88</v>
      </c>
      <c r="E1900" s="2" t="s">
        <v>36</v>
      </c>
      <c r="F1900" s="4">
        <v>13500</v>
      </c>
      <c r="G1900" s="5">
        <v>1.2</v>
      </c>
      <c r="H1900" s="6">
        <v>5</v>
      </c>
      <c r="I1900" s="7">
        <f t="shared" si="145"/>
        <v>16200</v>
      </c>
      <c r="J1900" s="7">
        <f t="shared" si="146"/>
        <v>810</v>
      </c>
      <c r="K1900" s="7">
        <f t="shared" si="147"/>
        <v>15390</v>
      </c>
      <c r="L1900" s="4">
        <v>49000</v>
      </c>
      <c r="M1900" s="7">
        <f t="shared" si="148"/>
        <v>64390</v>
      </c>
      <c r="N1900" s="2" t="s">
        <v>29</v>
      </c>
      <c r="O1900" t="s">
        <v>2111</v>
      </c>
      <c r="P1900" s="2" t="s">
        <v>2371</v>
      </c>
      <c r="Q1900" s="2">
        <v>2</v>
      </c>
      <c r="R1900" s="2" t="s">
        <v>24</v>
      </c>
      <c r="S1900" t="str">
        <f t="shared" si="149"/>
        <v>Thu</v>
      </c>
      <c r="T1900" t="str">
        <f>VLOOKUP(A1900,Status!$A$2:$B$1867,2,FALSE)</f>
        <v>Pending</v>
      </c>
    </row>
    <row r="1901" spans="1:20" x14ac:dyDescent="0.3">
      <c r="A1901" s="2" t="s">
        <v>2253</v>
      </c>
      <c r="B1901" s="3">
        <v>46016.965763888889</v>
      </c>
      <c r="C1901" s="2" t="s">
        <v>385</v>
      </c>
      <c r="D1901" s="2" t="s">
        <v>49</v>
      </c>
      <c r="E1901" s="2" t="s">
        <v>58</v>
      </c>
      <c r="F1901" s="4">
        <v>17500</v>
      </c>
      <c r="G1901" s="5">
        <v>3.9</v>
      </c>
      <c r="H1901" s="6">
        <v>5</v>
      </c>
      <c r="I1901" s="7">
        <f t="shared" si="145"/>
        <v>68250</v>
      </c>
      <c r="J1901" s="7">
        <f t="shared" si="146"/>
        <v>3412.5</v>
      </c>
      <c r="K1901" s="7">
        <f t="shared" si="147"/>
        <v>64837.5</v>
      </c>
      <c r="L1901" s="4">
        <v>18000</v>
      </c>
      <c r="M1901" s="7">
        <f t="shared" si="148"/>
        <v>82837.5</v>
      </c>
      <c r="N1901" s="2" t="s">
        <v>34</v>
      </c>
      <c r="O1901" t="s">
        <v>23</v>
      </c>
      <c r="P1901" s="2" t="s">
        <v>2369</v>
      </c>
      <c r="Q1901" s="2">
        <v>3</v>
      </c>
      <c r="R1901" s="2" t="s">
        <v>24</v>
      </c>
      <c r="S1901" t="str">
        <f t="shared" si="149"/>
        <v>Thu</v>
      </c>
      <c r="T1901" t="str">
        <f>VLOOKUP(A1901,Status!$A$2:$B$1867,2,FALSE)</f>
        <v>Completed</v>
      </c>
    </row>
    <row r="1902" spans="1:20" x14ac:dyDescent="0.3">
      <c r="A1902" s="2" t="s">
        <v>2254</v>
      </c>
      <c r="B1902" s="3">
        <v>46017.103668981479</v>
      </c>
      <c r="C1902" s="2" t="s">
        <v>976</v>
      </c>
      <c r="D1902" s="2" t="s">
        <v>49</v>
      </c>
      <c r="E1902" s="2" t="s">
        <v>162</v>
      </c>
      <c r="F1902" s="4">
        <v>115000</v>
      </c>
      <c r="G1902" s="5">
        <v>0.6</v>
      </c>
      <c r="H1902" s="6">
        <v>0</v>
      </c>
      <c r="I1902" s="7">
        <f t="shared" si="145"/>
        <v>69000</v>
      </c>
      <c r="J1902" s="7">
        <f t="shared" si="146"/>
        <v>0</v>
      </c>
      <c r="K1902" s="7">
        <f t="shared" si="147"/>
        <v>69000</v>
      </c>
      <c r="L1902" s="4">
        <v>18000</v>
      </c>
      <c r="M1902" s="7">
        <f t="shared" si="148"/>
        <v>87000</v>
      </c>
      <c r="N1902" s="2" t="s">
        <v>29</v>
      </c>
      <c r="O1902" t="s">
        <v>116</v>
      </c>
      <c r="P1902" s="2" t="s">
        <v>2366</v>
      </c>
      <c r="Q1902" s="2">
        <v>1</v>
      </c>
      <c r="R1902" s="2" t="s">
        <v>24</v>
      </c>
      <c r="S1902" t="str">
        <f t="shared" si="149"/>
        <v>Fri</v>
      </c>
      <c r="T1902" t="str">
        <f>VLOOKUP(A1902,Status!$A$2:$B$1867,2,FALSE)</f>
        <v>Cancelled</v>
      </c>
    </row>
    <row r="1903" spans="1:20" x14ac:dyDescent="0.3">
      <c r="A1903" s="2" t="s">
        <v>2255</v>
      </c>
      <c r="B1903" s="3">
        <v>46017.128194444442</v>
      </c>
      <c r="C1903" s="2" t="s">
        <v>416</v>
      </c>
      <c r="D1903" s="2" t="s">
        <v>41</v>
      </c>
      <c r="E1903" s="2" t="s">
        <v>103</v>
      </c>
      <c r="F1903" s="4">
        <v>55000</v>
      </c>
      <c r="G1903" s="5">
        <v>0.4</v>
      </c>
      <c r="H1903" s="6">
        <v>0</v>
      </c>
      <c r="I1903" s="7">
        <f t="shared" si="145"/>
        <v>22000</v>
      </c>
      <c r="J1903" s="7">
        <f t="shared" si="146"/>
        <v>0</v>
      </c>
      <c r="K1903" s="7">
        <f t="shared" si="147"/>
        <v>22000</v>
      </c>
      <c r="L1903" s="4">
        <v>93000</v>
      </c>
      <c r="M1903" s="7">
        <f t="shared" si="148"/>
        <v>115000</v>
      </c>
      <c r="N1903" s="2" t="s">
        <v>29</v>
      </c>
      <c r="O1903" t="s">
        <v>23</v>
      </c>
      <c r="P1903" s="2" t="s">
        <v>2369</v>
      </c>
      <c r="Q1903" s="2">
        <v>1</v>
      </c>
      <c r="R1903" s="2" t="s">
        <v>35</v>
      </c>
      <c r="S1903" t="str">
        <f t="shared" si="149"/>
        <v>Fri</v>
      </c>
      <c r="T1903" t="str">
        <f>VLOOKUP(A1903,Status!$A$2:$B$1867,2,FALSE)</f>
        <v>Completed</v>
      </c>
    </row>
    <row r="1904" spans="1:20" x14ac:dyDescent="0.3">
      <c r="A1904" s="2" t="s">
        <v>2256</v>
      </c>
      <c r="B1904" s="3">
        <v>46017.181620370371</v>
      </c>
      <c r="C1904" s="2" t="s">
        <v>182</v>
      </c>
      <c r="D1904" s="2" t="s">
        <v>99</v>
      </c>
      <c r="E1904" s="2" t="s">
        <v>144</v>
      </c>
      <c r="F1904" s="4">
        <v>10000</v>
      </c>
      <c r="G1904" s="5">
        <v>0.5</v>
      </c>
      <c r="H1904" s="6">
        <v>0</v>
      </c>
      <c r="I1904" s="7">
        <f t="shared" si="145"/>
        <v>5000</v>
      </c>
      <c r="J1904" s="7">
        <f t="shared" si="146"/>
        <v>0</v>
      </c>
      <c r="K1904" s="7">
        <f t="shared" si="147"/>
        <v>5000</v>
      </c>
      <c r="L1904" s="4">
        <v>97000</v>
      </c>
      <c r="M1904" s="7">
        <f t="shared" si="148"/>
        <v>102000</v>
      </c>
      <c r="N1904" s="2" t="s">
        <v>29</v>
      </c>
      <c r="O1904" t="s">
        <v>23</v>
      </c>
      <c r="P1904" s="2" t="s">
        <v>2368</v>
      </c>
      <c r="Q1904" s="2">
        <v>1</v>
      </c>
      <c r="R1904" s="2" t="s">
        <v>24</v>
      </c>
      <c r="S1904" t="str">
        <f t="shared" si="149"/>
        <v>Fri</v>
      </c>
      <c r="T1904" t="str">
        <f>VLOOKUP(A1904,Status!$A$2:$B$1867,2,FALSE)</f>
        <v>Completed</v>
      </c>
    </row>
    <row r="1905" spans="1:20" x14ac:dyDescent="0.3">
      <c r="A1905" s="2" t="s">
        <v>2256</v>
      </c>
      <c r="B1905" s="3">
        <v>46017.181620370371</v>
      </c>
      <c r="C1905" s="2" t="s">
        <v>182</v>
      </c>
      <c r="D1905" s="2" t="s">
        <v>99</v>
      </c>
      <c r="E1905" s="2" t="s">
        <v>36</v>
      </c>
      <c r="F1905" s="4">
        <v>13500</v>
      </c>
      <c r="G1905" s="5">
        <v>2.9</v>
      </c>
      <c r="H1905" s="6">
        <v>0</v>
      </c>
      <c r="I1905" s="7">
        <f t="shared" si="145"/>
        <v>39150</v>
      </c>
      <c r="J1905" s="7">
        <f t="shared" si="146"/>
        <v>0</v>
      </c>
      <c r="K1905" s="7">
        <f t="shared" si="147"/>
        <v>39150</v>
      </c>
      <c r="L1905" s="4">
        <v>0</v>
      </c>
      <c r="M1905" s="7">
        <f t="shared" si="148"/>
        <v>39150</v>
      </c>
      <c r="N1905" s="2" t="s">
        <v>29</v>
      </c>
      <c r="O1905" t="s">
        <v>23</v>
      </c>
      <c r="P1905" s="2" t="s">
        <v>2368</v>
      </c>
      <c r="Q1905" s="2">
        <v>1</v>
      </c>
      <c r="R1905" s="2" t="s">
        <v>24</v>
      </c>
      <c r="S1905" t="str">
        <f t="shared" si="149"/>
        <v>Fri</v>
      </c>
      <c r="T1905" t="str">
        <f>VLOOKUP(A1905,Status!$A$2:$B$1867,2,FALSE)</f>
        <v>Completed</v>
      </c>
    </row>
    <row r="1906" spans="1:20" x14ac:dyDescent="0.3">
      <c r="A1906" s="2" t="s">
        <v>2257</v>
      </c>
      <c r="B1906" s="3">
        <v>46017.315162037034</v>
      </c>
      <c r="C1906" s="2" t="s">
        <v>214</v>
      </c>
      <c r="D1906" s="2" t="s">
        <v>45</v>
      </c>
      <c r="E1906" s="2" t="s">
        <v>36</v>
      </c>
      <c r="F1906" s="4">
        <v>13500</v>
      </c>
      <c r="G1906" s="5">
        <v>2.9</v>
      </c>
      <c r="H1906" s="6">
        <v>0</v>
      </c>
      <c r="I1906" s="7">
        <f t="shared" si="145"/>
        <v>39150</v>
      </c>
      <c r="J1906" s="7">
        <f t="shared" si="146"/>
        <v>0</v>
      </c>
      <c r="K1906" s="7">
        <f t="shared" si="147"/>
        <v>39150</v>
      </c>
      <c r="L1906" s="4">
        <v>43000</v>
      </c>
      <c r="M1906" s="7">
        <f t="shared" si="148"/>
        <v>82150</v>
      </c>
      <c r="N1906" s="2" t="s">
        <v>22</v>
      </c>
      <c r="O1906" t="s">
        <v>2111</v>
      </c>
      <c r="P1906" s="2" t="s">
        <v>2371</v>
      </c>
      <c r="Q1906" s="2">
        <v>2</v>
      </c>
      <c r="R1906" s="2" t="s">
        <v>24</v>
      </c>
      <c r="S1906" t="str">
        <f t="shared" si="149"/>
        <v>Fri</v>
      </c>
      <c r="T1906" t="str">
        <f>VLOOKUP(A1906,Status!$A$2:$B$1867,2,FALSE)</f>
        <v>Pending</v>
      </c>
    </row>
    <row r="1907" spans="1:20" x14ac:dyDescent="0.3">
      <c r="A1907" s="2" t="s">
        <v>2258</v>
      </c>
      <c r="B1907" s="3">
        <v>46017.370682870373</v>
      </c>
      <c r="C1907" s="2" t="s">
        <v>1026</v>
      </c>
      <c r="D1907" s="2" t="s">
        <v>62</v>
      </c>
      <c r="E1907" s="2" t="s">
        <v>33</v>
      </c>
      <c r="F1907" s="4">
        <v>20000</v>
      </c>
      <c r="G1907" s="5">
        <v>0.5</v>
      </c>
      <c r="H1907" s="6">
        <v>0</v>
      </c>
      <c r="I1907" s="7">
        <f t="shared" si="145"/>
        <v>10000</v>
      </c>
      <c r="J1907" s="7">
        <f t="shared" si="146"/>
        <v>0</v>
      </c>
      <c r="K1907" s="7">
        <f t="shared" si="147"/>
        <v>10000</v>
      </c>
      <c r="L1907" s="4">
        <v>59000</v>
      </c>
      <c r="M1907" s="7">
        <f t="shared" si="148"/>
        <v>69000</v>
      </c>
      <c r="N1907" s="2" t="s">
        <v>22</v>
      </c>
      <c r="O1907" t="s">
        <v>2111</v>
      </c>
      <c r="P1907" s="2" t="s">
        <v>2371</v>
      </c>
      <c r="Q1907" s="2">
        <v>2</v>
      </c>
      <c r="R1907" s="2" t="s">
        <v>24</v>
      </c>
      <c r="S1907" t="str">
        <f t="shared" si="149"/>
        <v>Fri</v>
      </c>
      <c r="T1907" t="str">
        <f>VLOOKUP(A1907,Status!$A$2:$B$1867,2,FALSE)</f>
        <v>Pending</v>
      </c>
    </row>
    <row r="1908" spans="1:20" x14ac:dyDescent="0.3">
      <c r="A1908" s="2" t="s">
        <v>2259</v>
      </c>
      <c r="B1908" s="3">
        <v>46017.466041666667</v>
      </c>
      <c r="C1908" s="2" t="s">
        <v>48</v>
      </c>
      <c r="D1908" s="2" t="s">
        <v>49</v>
      </c>
      <c r="E1908" s="2" t="s">
        <v>103</v>
      </c>
      <c r="F1908" s="4">
        <v>55000</v>
      </c>
      <c r="G1908" s="5">
        <v>0.4</v>
      </c>
      <c r="H1908" s="6">
        <v>0</v>
      </c>
      <c r="I1908" s="7">
        <f t="shared" si="145"/>
        <v>22000</v>
      </c>
      <c r="J1908" s="7">
        <f t="shared" si="146"/>
        <v>0</v>
      </c>
      <c r="K1908" s="7">
        <f t="shared" si="147"/>
        <v>22000</v>
      </c>
      <c r="L1908" s="4">
        <v>18000</v>
      </c>
      <c r="M1908" s="7">
        <f t="shared" si="148"/>
        <v>40000</v>
      </c>
      <c r="N1908" s="2" t="s">
        <v>22</v>
      </c>
      <c r="O1908" t="s">
        <v>23</v>
      </c>
      <c r="P1908" s="2" t="s">
        <v>2367</v>
      </c>
      <c r="Q1908" s="2">
        <v>5</v>
      </c>
      <c r="R1908" s="2" t="s">
        <v>24</v>
      </c>
      <c r="S1908" t="str">
        <f t="shared" si="149"/>
        <v>Fri</v>
      </c>
      <c r="T1908" t="str">
        <f>VLOOKUP(A1908,Status!$A$2:$B$1867,2,FALSE)</f>
        <v>Completed</v>
      </c>
    </row>
    <row r="1909" spans="1:20" x14ac:dyDescent="0.3">
      <c r="A1909" s="2" t="s">
        <v>2260</v>
      </c>
      <c r="B1909" s="3">
        <v>46017.499421296299</v>
      </c>
      <c r="C1909" s="2" t="s">
        <v>606</v>
      </c>
      <c r="D1909" s="2" t="s">
        <v>85</v>
      </c>
      <c r="E1909" s="2" t="s">
        <v>58</v>
      </c>
      <c r="F1909" s="4">
        <v>17500</v>
      </c>
      <c r="G1909" s="5">
        <v>3.5</v>
      </c>
      <c r="H1909" s="6">
        <v>0</v>
      </c>
      <c r="I1909" s="7">
        <f t="shared" si="145"/>
        <v>61250</v>
      </c>
      <c r="J1909" s="7">
        <f t="shared" si="146"/>
        <v>0</v>
      </c>
      <c r="K1909" s="7">
        <f t="shared" si="147"/>
        <v>61250</v>
      </c>
      <c r="L1909" s="4">
        <v>30000</v>
      </c>
      <c r="M1909" s="7">
        <f t="shared" si="148"/>
        <v>91250</v>
      </c>
      <c r="N1909" s="2" t="s">
        <v>59</v>
      </c>
      <c r="O1909" t="s">
        <v>23</v>
      </c>
      <c r="P1909" s="2" t="s">
        <v>2369</v>
      </c>
      <c r="Q1909" s="2">
        <v>3</v>
      </c>
      <c r="R1909" s="2" t="s">
        <v>24</v>
      </c>
      <c r="S1909" t="str">
        <f t="shared" si="149"/>
        <v>Fri</v>
      </c>
      <c r="T1909" t="str">
        <f>VLOOKUP(A1909,Status!$A$2:$B$1867,2,FALSE)</f>
        <v>Completed</v>
      </c>
    </row>
    <row r="1910" spans="1:20" x14ac:dyDescent="0.3">
      <c r="A1910" s="2" t="s">
        <v>2261</v>
      </c>
      <c r="B1910" s="3">
        <v>46017.504988425928</v>
      </c>
      <c r="C1910" s="2" t="s">
        <v>276</v>
      </c>
      <c r="D1910" s="2" t="s">
        <v>20</v>
      </c>
      <c r="E1910" s="2" t="s">
        <v>76</v>
      </c>
      <c r="F1910" s="4">
        <v>45000</v>
      </c>
      <c r="G1910" s="5">
        <v>0.4</v>
      </c>
      <c r="H1910" s="6">
        <v>0</v>
      </c>
      <c r="I1910" s="7">
        <f t="shared" si="145"/>
        <v>18000</v>
      </c>
      <c r="J1910" s="7">
        <f t="shared" si="146"/>
        <v>0</v>
      </c>
      <c r="K1910" s="7">
        <f t="shared" si="147"/>
        <v>18000</v>
      </c>
      <c r="L1910" s="4">
        <v>15000</v>
      </c>
      <c r="M1910" s="7">
        <f t="shared" si="148"/>
        <v>33000</v>
      </c>
      <c r="N1910" s="2" t="s">
        <v>34</v>
      </c>
      <c r="O1910" t="s">
        <v>23</v>
      </c>
      <c r="P1910" s="2" t="s">
        <v>2367</v>
      </c>
      <c r="Q1910" s="2">
        <v>1</v>
      </c>
      <c r="R1910" s="2" t="s">
        <v>35</v>
      </c>
      <c r="S1910" t="str">
        <f t="shared" si="149"/>
        <v>Fri</v>
      </c>
      <c r="T1910" t="str">
        <f>VLOOKUP(A1910,Status!$A$2:$B$1867,2,FALSE)</f>
        <v>Completed</v>
      </c>
    </row>
    <row r="1911" spans="1:20" x14ac:dyDescent="0.3">
      <c r="A1911" s="2" t="s">
        <v>2262</v>
      </c>
      <c r="B1911" s="3">
        <v>46017.649108796293</v>
      </c>
      <c r="C1911" s="2" t="s">
        <v>1332</v>
      </c>
      <c r="D1911" s="2" t="s">
        <v>99</v>
      </c>
      <c r="E1911" s="2" t="s">
        <v>162</v>
      </c>
      <c r="F1911" s="4">
        <v>115000</v>
      </c>
      <c r="G1911" s="5">
        <v>0.6</v>
      </c>
      <c r="H1911" s="6">
        <v>0</v>
      </c>
      <c r="I1911" s="7">
        <f t="shared" si="145"/>
        <v>69000</v>
      </c>
      <c r="J1911" s="7">
        <f t="shared" si="146"/>
        <v>0</v>
      </c>
      <c r="K1911" s="7">
        <f t="shared" si="147"/>
        <v>69000</v>
      </c>
      <c r="L1911" s="4">
        <v>97000</v>
      </c>
      <c r="M1911" s="7">
        <f t="shared" si="148"/>
        <v>166000</v>
      </c>
      <c r="N1911" s="2" t="s">
        <v>22</v>
      </c>
      <c r="O1911" t="s">
        <v>2108</v>
      </c>
      <c r="P1911" s="2" t="s">
        <v>2367</v>
      </c>
      <c r="Q1911" s="2">
        <v>1</v>
      </c>
      <c r="R1911" s="2" t="s">
        <v>35</v>
      </c>
      <c r="S1911" t="str">
        <f t="shared" si="149"/>
        <v>Fri</v>
      </c>
      <c r="T1911" t="str">
        <f>VLOOKUP(A1911,Status!$A$2:$B$1867,2,FALSE)</f>
        <v>Shipped</v>
      </c>
    </row>
    <row r="1912" spans="1:20" x14ac:dyDescent="0.3">
      <c r="A1912" s="2" t="s">
        <v>2263</v>
      </c>
      <c r="B1912" s="3">
        <v>46017.655775462961</v>
      </c>
      <c r="C1912" s="2" t="s">
        <v>359</v>
      </c>
      <c r="D1912" s="2" t="s">
        <v>106</v>
      </c>
      <c r="E1912" s="2" t="s">
        <v>171</v>
      </c>
      <c r="F1912" s="4">
        <v>12000</v>
      </c>
      <c r="G1912" s="5">
        <v>0.9</v>
      </c>
      <c r="H1912" s="6">
        <v>0</v>
      </c>
      <c r="I1912" s="7">
        <f t="shared" si="145"/>
        <v>10800</v>
      </c>
      <c r="J1912" s="7">
        <f t="shared" si="146"/>
        <v>0</v>
      </c>
      <c r="K1912" s="7">
        <f t="shared" si="147"/>
        <v>10800</v>
      </c>
      <c r="L1912" s="4">
        <v>18000</v>
      </c>
      <c r="M1912" s="7">
        <f t="shared" si="148"/>
        <v>28800</v>
      </c>
      <c r="N1912" s="2" t="s">
        <v>29</v>
      </c>
      <c r="O1912" t="s">
        <v>2111</v>
      </c>
      <c r="P1912" s="2" t="s">
        <v>2366</v>
      </c>
      <c r="Q1912" s="2">
        <v>1</v>
      </c>
      <c r="R1912" s="2" t="s">
        <v>35</v>
      </c>
      <c r="S1912" t="str">
        <f t="shared" si="149"/>
        <v>Fri</v>
      </c>
      <c r="T1912" t="str">
        <f>VLOOKUP(A1912,Status!$A$2:$B$1867,2,FALSE)</f>
        <v>Pending</v>
      </c>
    </row>
    <row r="1913" spans="1:20" x14ac:dyDescent="0.3">
      <c r="A1913" s="2" t="s">
        <v>2264</v>
      </c>
      <c r="B1913" s="3">
        <v>46017.692094907397</v>
      </c>
      <c r="C1913" s="2" t="s">
        <v>108</v>
      </c>
      <c r="D1913" s="2" t="s">
        <v>109</v>
      </c>
      <c r="E1913" s="2" t="s">
        <v>103</v>
      </c>
      <c r="F1913" s="4">
        <v>55000</v>
      </c>
      <c r="G1913" s="5">
        <v>0.5</v>
      </c>
      <c r="H1913" s="6">
        <v>0</v>
      </c>
      <c r="I1913" s="7">
        <f t="shared" si="145"/>
        <v>27500</v>
      </c>
      <c r="J1913" s="7">
        <f t="shared" si="146"/>
        <v>0</v>
      </c>
      <c r="K1913" s="7">
        <f t="shared" si="147"/>
        <v>27500</v>
      </c>
      <c r="L1913" s="4">
        <v>72000</v>
      </c>
      <c r="M1913" s="7">
        <f t="shared" si="148"/>
        <v>99500</v>
      </c>
      <c r="N1913" s="2" t="s">
        <v>59</v>
      </c>
      <c r="O1913" t="s">
        <v>2111</v>
      </c>
      <c r="P1913" s="2" t="s">
        <v>2369</v>
      </c>
      <c r="Q1913" s="2">
        <v>4</v>
      </c>
      <c r="R1913" s="2" t="s">
        <v>24</v>
      </c>
      <c r="S1913" t="str">
        <f t="shared" si="149"/>
        <v>Fri</v>
      </c>
      <c r="T1913" t="str">
        <f>VLOOKUP(A1913,Status!$A$2:$B$1867,2,FALSE)</f>
        <v>Pending</v>
      </c>
    </row>
    <row r="1914" spans="1:20" x14ac:dyDescent="0.3">
      <c r="A1914" s="2" t="s">
        <v>2265</v>
      </c>
      <c r="B1914" s="3">
        <v>46017.705729166657</v>
      </c>
      <c r="C1914" s="2" t="s">
        <v>717</v>
      </c>
      <c r="D1914" s="2" t="s">
        <v>49</v>
      </c>
      <c r="E1914" s="2" t="s">
        <v>103</v>
      </c>
      <c r="F1914" s="4">
        <v>55000</v>
      </c>
      <c r="G1914" s="5">
        <v>0.4</v>
      </c>
      <c r="H1914" s="6">
        <v>0</v>
      </c>
      <c r="I1914" s="7">
        <f t="shared" si="145"/>
        <v>22000</v>
      </c>
      <c r="J1914" s="7">
        <f t="shared" si="146"/>
        <v>0</v>
      </c>
      <c r="K1914" s="7">
        <f t="shared" si="147"/>
        <v>22000</v>
      </c>
      <c r="L1914" s="4">
        <v>18000</v>
      </c>
      <c r="M1914" s="7">
        <f t="shared" si="148"/>
        <v>40000</v>
      </c>
      <c r="N1914" s="2" t="s">
        <v>59</v>
      </c>
      <c r="O1914" t="s">
        <v>2111</v>
      </c>
      <c r="P1914" s="2" t="s">
        <v>2366</v>
      </c>
      <c r="Q1914" s="2">
        <v>4</v>
      </c>
      <c r="R1914" s="2" t="s">
        <v>35</v>
      </c>
      <c r="S1914" t="str">
        <f t="shared" si="149"/>
        <v>Fri</v>
      </c>
      <c r="T1914" t="str">
        <f>VLOOKUP(A1914,Status!$A$2:$B$1867,2,FALSE)</f>
        <v>Pending</v>
      </c>
    </row>
    <row r="1915" spans="1:20" x14ac:dyDescent="0.3">
      <c r="A1915" s="2" t="s">
        <v>2266</v>
      </c>
      <c r="B1915" s="3">
        <v>46017.748877314807</v>
      </c>
      <c r="C1915" s="2" t="s">
        <v>702</v>
      </c>
      <c r="D1915" s="2" t="s">
        <v>168</v>
      </c>
      <c r="E1915" s="2" t="s">
        <v>81</v>
      </c>
      <c r="F1915" s="4">
        <v>15000</v>
      </c>
      <c r="G1915" s="5">
        <v>1.1000000000000001</v>
      </c>
      <c r="H1915" s="6">
        <v>0</v>
      </c>
      <c r="I1915" s="7">
        <f t="shared" si="145"/>
        <v>16500</v>
      </c>
      <c r="J1915" s="7">
        <f t="shared" si="146"/>
        <v>0</v>
      </c>
      <c r="K1915" s="7">
        <f t="shared" si="147"/>
        <v>16500</v>
      </c>
      <c r="L1915" s="4">
        <v>56000</v>
      </c>
      <c r="M1915" s="7">
        <f t="shared" si="148"/>
        <v>72500</v>
      </c>
      <c r="N1915" s="2" t="s">
        <v>34</v>
      </c>
      <c r="O1915" t="s">
        <v>2111</v>
      </c>
      <c r="P1915" s="2" t="s">
        <v>2366</v>
      </c>
      <c r="Q1915" s="2">
        <v>5</v>
      </c>
      <c r="R1915" s="2" t="s">
        <v>24</v>
      </c>
      <c r="S1915" t="str">
        <f t="shared" si="149"/>
        <v>Fri</v>
      </c>
      <c r="T1915" t="str">
        <f>VLOOKUP(A1915,Status!$A$2:$B$1867,2,FALSE)</f>
        <v>Pending</v>
      </c>
    </row>
    <row r="1916" spans="1:20" x14ac:dyDescent="0.3">
      <c r="A1916" s="2" t="s">
        <v>2267</v>
      </c>
      <c r="B1916" s="3">
        <v>46017.954317129632</v>
      </c>
      <c r="C1916" s="2" t="s">
        <v>538</v>
      </c>
      <c r="D1916" s="2" t="s">
        <v>112</v>
      </c>
      <c r="E1916" s="2" t="s">
        <v>100</v>
      </c>
      <c r="F1916" s="4">
        <v>10000</v>
      </c>
      <c r="G1916" s="5">
        <v>0.3</v>
      </c>
      <c r="H1916" s="6">
        <v>0</v>
      </c>
      <c r="I1916" s="7">
        <f t="shared" si="145"/>
        <v>3000</v>
      </c>
      <c r="J1916" s="7">
        <f t="shared" si="146"/>
        <v>0</v>
      </c>
      <c r="K1916" s="7">
        <f t="shared" si="147"/>
        <v>3000</v>
      </c>
      <c r="L1916" s="4">
        <v>0</v>
      </c>
      <c r="M1916" s="7">
        <f t="shared" si="148"/>
        <v>3000</v>
      </c>
      <c r="N1916" s="2" t="s">
        <v>29</v>
      </c>
      <c r="O1916" t="s">
        <v>2108</v>
      </c>
      <c r="P1916" s="2" t="s">
        <v>2369</v>
      </c>
      <c r="Q1916" s="2">
        <v>3</v>
      </c>
      <c r="R1916" s="2" t="s">
        <v>35</v>
      </c>
      <c r="S1916" t="str">
        <f t="shared" si="149"/>
        <v>Fri</v>
      </c>
      <c r="T1916" t="str">
        <f>VLOOKUP(A1916,Status!$A$2:$B$1867,2,FALSE)</f>
        <v>Shipped</v>
      </c>
    </row>
    <row r="1917" spans="1:20" x14ac:dyDescent="0.3">
      <c r="A1917" s="2" t="s">
        <v>2268</v>
      </c>
      <c r="B1917" s="3">
        <v>46018.009722222218</v>
      </c>
      <c r="C1917" s="2" t="s">
        <v>450</v>
      </c>
      <c r="D1917" s="2" t="s">
        <v>57</v>
      </c>
      <c r="E1917" s="2" t="s">
        <v>76</v>
      </c>
      <c r="F1917" s="4">
        <v>45000</v>
      </c>
      <c r="G1917" s="5">
        <v>1.5</v>
      </c>
      <c r="H1917" s="6">
        <v>0</v>
      </c>
      <c r="I1917" s="7">
        <f t="shared" si="145"/>
        <v>67500</v>
      </c>
      <c r="J1917" s="7">
        <f t="shared" si="146"/>
        <v>0</v>
      </c>
      <c r="K1917" s="7">
        <f t="shared" si="147"/>
        <v>67500</v>
      </c>
      <c r="L1917" s="4">
        <v>26000</v>
      </c>
      <c r="M1917" s="7">
        <f t="shared" si="148"/>
        <v>93500</v>
      </c>
      <c r="N1917" s="2" t="s">
        <v>59</v>
      </c>
      <c r="O1917" t="s">
        <v>70</v>
      </c>
      <c r="P1917" s="2" t="s">
        <v>2371</v>
      </c>
      <c r="Q1917" s="2">
        <v>4</v>
      </c>
      <c r="R1917" s="2" t="s">
        <v>24</v>
      </c>
      <c r="S1917" t="str">
        <f t="shared" si="149"/>
        <v>Sat</v>
      </c>
      <c r="T1917" t="str">
        <f>VLOOKUP(A1917,Status!$A$2:$B$1867,2,FALSE)</f>
        <v>Returned</v>
      </c>
    </row>
    <row r="1918" spans="1:20" x14ac:dyDescent="0.3">
      <c r="A1918" s="2" t="s">
        <v>2269</v>
      </c>
      <c r="B1918" s="3">
        <v>46018.114756944437</v>
      </c>
      <c r="C1918" s="2" t="s">
        <v>150</v>
      </c>
      <c r="D1918" s="2" t="s">
        <v>151</v>
      </c>
      <c r="E1918" s="2" t="s">
        <v>33</v>
      </c>
      <c r="F1918" s="4">
        <v>20000</v>
      </c>
      <c r="G1918" s="5">
        <v>2.2999999999999998</v>
      </c>
      <c r="H1918" s="6">
        <v>0</v>
      </c>
      <c r="I1918" s="7">
        <f t="shared" si="145"/>
        <v>46000</v>
      </c>
      <c r="J1918" s="7">
        <f t="shared" si="146"/>
        <v>0</v>
      </c>
      <c r="K1918" s="7">
        <f t="shared" si="147"/>
        <v>46000</v>
      </c>
      <c r="L1918" s="4">
        <v>68000</v>
      </c>
      <c r="M1918" s="7">
        <f t="shared" si="148"/>
        <v>114000</v>
      </c>
      <c r="N1918" s="2" t="s">
        <v>29</v>
      </c>
      <c r="O1918" t="s">
        <v>23</v>
      </c>
      <c r="P1918" s="2" t="s">
        <v>2367</v>
      </c>
      <c r="Q1918" s="2">
        <v>2</v>
      </c>
      <c r="R1918" s="2" t="s">
        <v>24</v>
      </c>
      <c r="S1918" t="str">
        <f t="shared" si="149"/>
        <v>Sat</v>
      </c>
      <c r="T1918" t="str">
        <f>VLOOKUP(A1918,Status!$A$2:$B$1867,2,FALSE)</f>
        <v>Completed</v>
      </c>
    </row>
    <row r="1919" spans="1:20" x14ac:dyDescent="0.3">
      <c r="A1919" s="2" t="s">
        <v>2270</v>
      </c>
      <c r="B1919" s="3">
        <v>46018.364918981482</v>
      </c>
      <c r="C1919" s="2" t="s">
        <v>140</v>
      </c>
      <c r="D1919" s="2" t="s">
        <v>141</v>
      </c>
      <c r="E1919" s="2" t="s">
        <v>100</v>
      </c>
      <c r="F1919" s="4">
        <v>10000</v>
      </c>
      <c r="G1919" s="5">
        <v>1</v>
      </c>
      <c r="H1919" s="6">
        <v>0</v>
      </c>
      <c r="I1919" s="7">
        <f t="shared" si="145"/>
        <v>10000</v>
      </c>
      <c r="J1919" s="7">
        <f t="shared" si="146"/>
        <v>0</v>
      </c>
      <c r="K1919" s="7">
        <f t="shared" si="147"/>
        <v>10000</v>
      </c>
      <c r="L1919" s="4">
        <v>55000</v>
      </c>
      <c r="M1919" s="7">
        <f t="shared" si="148"/>
        <v>65000</v>
      </c>
      <c r="N1919" s="2" t="s">
        <v>34</v>
      </c>
      <c r="O1919" t="s">
        <v>2111</v>
      </c>
      <c r="P1919" s="2" t="s">
        <v>2369</v>
      </c>
      <c r="Q1919" s="2">
        <v>1</v>
      </c>
      <c r="R1919" s="2" t="s">
        <v>35</v>
      </c>
      <c r="S1919" t="str">
        <f t="shared" si="149"/>
        <v>Sat</v>
      </c>
      <c r="T1919" t="str">
        <f>VLOOKUP(A1919,Status!$A$2:$B$1867,2,FALSE)</f>
        <v>Pending</v>
      </c>
    </row>
    <row r="1920" spans="1:20" x14ac:dyDescent="0.3">
      <c r="A1920" s="2" t="s">
        <v>2271</v>
      </c>
      <c r="B1920" s="3">
        <v>46018.412430555552</v>
      </c>
      <c r="C1920" s="2" t="s">
        <v>1137</v>
      </c>
      <c r="D1920" s="2" t="s">
        <v>109</v>
      </c>
      <c r="E1920" s="2" t="s">
        <v>100</v>
      </c>
      <c r="F1920" s="4">
        <v>10000</v>
      </c>
      <c r="G1920" s="5">
        <v>0.9</v>
      </c>
      <c r="H1920" s="6">
        <v>0</v>
      </c>
      <c r="I1920" s="7">
        <f t="shared" si="145"/>
        <v>9000</v>
      </c>
      <c r="J1920" s="7">
        <f t="shared" si="146"/>
        <v>0</v>
      </c>
      <c r="K1920" s="7">
        <f t="shared" si="147"/>
        <v>9000</v>
      </c>
      <c r="L1920" s="4">
        <v>72000</v>
      </c>
      <c r="M1920" s="7">
        <f t="shared" si="148"/>
        <v>81000</v>
      </c>
      <c r="N1920" s="2" t="s">
        <v>34</v>
      </c>
      <c r="O1920" t="s">
        <v>116</v>
      </c>
      <c r="P1920" s="2" t="s">
        <v>2366</v>
      </c>
      <c r="Q1920" s="2">
        <v>4</v>
      </c>
      <c r="R1920" s="2" t="s">
        <v>24</v>
      </c>
      <c r="S1920" t="str">
        <f t="shared" si="149"/>
        <v>Sat</v>
      </c>
      <c r="T1920" t="str">
        <f>VLOOKUP(A1920,Status!$A$2:$B$1867,2,FALSE)</f>
        <v>Cancelled</v>
      </c>
    </row>
    <row r="1921" spans="1:20" x14ac:dyDescent="0.3">
      <c r="A1921" s="2" t="s">
        <v>2272</v>
      </c>
      <c r="B1921" s="3">
        <v>46018.421435185177</v>
      </c>
      <c r="C1921" s="2" t="s">
        <v>457</v>
      </c>
      <c r="D1921" s="2" t="s">
        <v>124</v>
      </c>
      <c r="E1921" s="2" t="s">
        <v>100</v>
      </c>
      <c r="F1921" s="4">
        <v>10000</v>
      </c>
      <c r="G1921" s="5">
        <v>0.8</v>
      </c>
      <c r="H1921" s="6">
        <v>0</v>
      </c>
      <c r="I1921" s="7">
        <f t="shared" si="145"/>
        <v>8000</v>
      </c>
      <c r="J1921" s="7">
        <f t="shared" si="146"/>
        <v>0</v>
      </c>
      <c r="K1921" s="7">
        <f t="shared" si="147"/>
        <v>8000</v>
      </c>
      <c r="L1921" s="4">
        <v>59000</v>
      </c>
      <c r="M1921" s="7">
        <f t="shared" si="148"/>
        <v>67000</v>
      </c>
      <c r="N1921" s="2" t="s">
        <v>29</v>
      </c>
      <c r="O1921" t="s">
        <v>2111</v>
      </c>
      <c r="P1921" s="2" t="s">
        <v>2369</v>
      </c>
      <c r="Q1921" s="2">
        <v>3</v>
      </c>
      <c r="R1921" s="2" t="s">
        <v>24</v>
      </c>
      <c r="S1921" t="str">
        <f t="shared" si="149"/>
        <v>Sat</v>
      </c>
      <c r="T1921" t="str">
        <f>VLOOKUP(A1921,Status!$A$2:$B$1867,2,FALSE)</f>
        <v>Pending</v>
      </c>
    </row>
    <row r="1922" spans="1:20" x14ac:dyDescent="0.3">
      <c r="A1922" s="2" t="s">
        <v>2273</v>
      </c>
      <c r="B1922" s="3">
        <v>46018.494756944441</v>
      </c>
      <c r="C1922" s="2" t="s">
        <v>573</v>
      </c>
      <c r="D1922" s="2" t="s">
        <v>426</v>
      </c>
      <c r="E1922" s="2" t="s">
        <v>66</v>
      </c>
      <c r="F1922" s="4">
        <v>46000</v>
      </c>
      <c r="G1922" s="5">
        <v>1.5</v>
      </c>
      <c r="H1922" s="6">
        <v>0</v>
      </c>
      <c r="I1922" s="7">
        <f t="shared" si="145"/>
        <v>69000</v>
      </c>
      <c r="J1922" s="7">
        <f t="shared" si="146"/>
        <v>0</v>
      </c>
      <c r="K1922" s="7">
        <f t="shared" si="147"/>
        <v>69000</v>
      </c>
      <c r="L1922" s="4">
        <v>67000</v>
      </c>
      <c r="M1922" s="7">
        <f t="shared" si="148"/>
        <v>136000</v>
      </c>
      <c r="N1922" s="2" t="s">
        <v>29</v>
      </c>
      <c r="O1922" t="s">
        <v>116</v>
      </c>
      <c r="P1922" s="2" t="s">
        <v>2369</v>
      </c>
      <c r="Q1922" s="2">
        <v>3</v>
      </c>
      <c r="R1922" s="2" t="s">
        <v>24</v>
      </c>
      <c r="S1922" t="str">
        <f t="shared" si="149"/>
        <v>Sat</v>
      </c>
      <c r="T1922" t="str">
        <f>VLOOKUP(A1922,Status!$A$2:$B$1867,2,FALSE)</f>
        <v>Cancelled</v>
      </c>
    </row>
    <row r="1923" spans="1:20" x14ac:dyDescent="0.3">
      <c r="A1923" s="2" t="s">
        <v>2274</v>
      </c>
      <c r="B1923" s="3">
        <v>46018.500810185193</v>
      </c>
      <c r="C1923" s="2" t="s">
        <v>278</v>
      </c>
      <c r="D1923" s="2" t="s">
        <v>253</v>
      </c>
      <c r="E1923" s="2" t="s">
        <v>103</v>
      </c>
      <c r="F1923" s="4">
        <v>55000</v>
      </c>
      <c r="G1923" s="5">
        <v>1</v>
      </c>
      <c r="H1923" s="6">
        <v>0</v>
      </c>
      <c r="I1923" s="7">
        <f t="shared" si="145"/>
        <v>55000</v>
      </c>
      <c r="J1923" s="7">
        <f t="shared" si="146"/>
        <v>0</v>
      </c>
      <c r="K1923" s="7">
        <f t="shared" si="147"/>
        <v>55000</v>
      </c>
      <c r="L1923" s="4">
        <v>18000</v>
      </c>
      <c r="M1923" s="7">
        <f t="shared" si="148"/>
        <v>73000</v>
      </c>
      <c r="N1923" s="2" t="s">
        <v>34</v>
      </c>
      <c r="O1923" t="s">
        <v>2111</v>
      </c>
      <c r="P1923" s="2" t="s">
        <v>2371</v>
      </c>
      <c r="Q1923" s="2">
        <v>5</v>
      </c>
      <c r="R1923" s="2" t="s">
        <v>24</v>
      </c>
      <c r="S1923" t="str">
        <f t="shared" si="149"/>
        <v>Sat</v>
      </c>
      <c r="T1923" t="str">
        <f>VLOOKUP(A1923,Status!$A$2:$B$1867,2,FALSE)</f>
        <v>Pending</v>
      </c>
    </row>
    <row r="1924" spans="1:20" x14ac:dyDescent="0.3">
      <c r="A1924" s="2" t="s">
        <v>2275</v>
      </c>
      <c r="B1924" s="3">
        <v>46018.506724537037</v>
      </c>
      <c r="C1924" s="2" t="s">
        <v>763</v>
      </c>
      <c r="D1924" s="2" t="s">
        <v>106</v>
      </c>
      <c r="E1924" s="2" t="s">
        <v>76</v>
      </c>
      <c r="F1924" s="4">
        <v>45000</v>
      </c>
      <c r="G1924" s="5">
        <v>2.4</v>
      </c>
      <c r="H1924" s="6">
        <v>0</v>
      </c>
      <c r="I1924" s="7">
        <f t="shared" ref="I1924:I1987" si="150">F1924*G1924</f>
        <v>108000</v>
      </c>
      <c r="J1924" s="7">
        <f t="shared" ref="J1924:J1987" si="151">I1924*(H1924/100)</f>
        <v>0</v>
      </c>
      <c r="K1924" s="7">
        <f t="shared" ref="K1924:K1987" si="152">I1924-J1924</f>
        <v>108000</v>
      </c>
      <c r="L1924" s="4">
        <v>18000</v>
      </c>
      <c r="M1924" s="7">
        <f t="shared" ref="M1924:M1987" si="153">K1924+L1924</f>
        <v>126000</v>
      </c>
      <c r="N1924" s="2" t="s">
        <v>29</v>
      </c>
      <c r="O1924" t="s">
        <v>23</v>
      </c>
      <c r="P1924" s="2" t="s">
        <v>2369</v>
      </c>
      <c r="Q1924" s="2">
        <v>4</v>
      </c>
      <c r="R1924" s="2" t="s">
        <v>24</v>
      </c>
      <c r="S1924" t="str">
        <f t="shared" si="149"/>
        <v>Sat</v>
      </c>
      <c r="T1924" t="str">
        <f>VLOOKUP(A1924,Status!$A$2:$B$1867,2,FALSE)</f>
        <v>Completed</v>
      </c>
    </row>
    <row r="1925" spans="1:20" x14ac:dyDescent="0.3">
      <c r="A1925" s="2" t="s">
        <v>2276</v>
      </c>
      <c r="B1925" s="3">
        <v>46018.531354166669</v>
      </c>
      <c r="C1925" s="2" t="s">
        <v>249</v>
      </c>
      <c r="D1925" s="2" t="s">
        <v>41</v>
      </c>
      <c r="E1925" s="2" t="s">
        <v>162</v>
      </c>
      <c r="F1925" s="4">
        <v>115000</v>
      </c>
      <c r="G1925" s="5">
        <v>0.3</v>
      </c>
      <c r="H1925" s="6">
        <v>0</v>
      </c>
      <c r="I1925" s="7">
        <f t="shared" si="150"/>
        <v>34500</v>
      </c>
      <c r="J1925" s="7">
        <f t="shared" si="151"/>
        <v>0</v>
      </c>
      <c r="K1925" s="7">
        <f t="shared" si="152"/>
        <v>34500</v>
      </c>
      <c r="L1925" s="4">
        <v>93000</v>
      </c>
      <c r="M1925" s="7">
        <f t="shared" si="153"/>
        <v>127500</v>
      </c>
      <c r="N1925" s="2" t="s">
        <v>59</v>
      </c>
      <c r="O1925" t="s">
        <v>2108</v>
      </c>
      <c r="P1925" s="2" t="s">
        <v>2367</v>
      </c>
      <c r="Q1925" s="2">
        <v>4</v>
      </c>
      <c r="R1925" s="2" t="s">
        <v>24</v>
      </c>
      <c r="S1925" t="str">
        <f t="shared" ref="S1925:S1988" si="154">TEXT(B1925,"DDD")</f>
        <v>Sat</v>
      </c>
      <c r="T1925" t="str">
        <f>VLOOKUP(A1925,Status!$A$2:$B$1867,2,FALSE)</f>
        <v>Shipped</v>
      </c>
    </row>
    <row r="1926" spans="1:20" x14ac:dyDescent="0.3">
      <c r="A1926" s="2" t="s">
        <v>2277</v>
      </c>
      <c r="B1926" s="3">
        <v>46018.610763888893</v>
      </c>
      <c r="C1926" s="2" t="s">
        <v>1312</v>
      </c>
      <c r="D1926" s="2" t="s">
        <v>106</v>
      </c>
      <c r="E1926" s="2" t="s">
        <v>66</v>
      </c>
      <c r="F1926" s="4">
        <v>46000</v>
      </c>
      <c r="G1926" s="5">
        <v>1.2</v>
      </c>
      <c r="H1926" s="6">
        <v>0</v>
      </c>
      <c r="I1926" s="7">
        <f t="shared" si="150"/>
        <v>55200</v>
      </c>
      <c r="J1926" s="7">
        <f t="shared" si="151"/>
        <v>0</v>
      </c>
      <c r="K1926" s="7">
        <f t="shared" si="152"/>
        <v>55200</v>
      </c>
      <c r="L1926" s="4">
        <v>18000</v>
      </c>
      <c r="M1926" s="7">
        <f t="shared" si="153"/>
        <v>73200</v>
      </c>
      <c r="N1926" s="2" t="s">
        <v>59</v>
      </c>
      <c r="O1926" t="s">
        <v>23</v>
      </c>
      <c r="P1926" s="2" t="s">
        <v>2366</v>
      </c>
      <c r="Q1926" s="2">
        <v>1</v>
      </c>
      <c r="R1926" s="2" t="s">
        <v>24</v>
      </c>
      <c r="S1926" t="str">
        <f t="shared" si="154"/>
        <v>Sat</v>
      </c>
      <c r="T1926" t="str">
        <f>VLOOKUP(A1926,Status!$A$2:$B$1867,2,FALSE)</f>
        <v>Completed</v>
      </c>
    </row>
    <row r="1927" spans="1:20" x14ac:dyDescent="0.3">
      <c r="A1927" s="2" t="s">
        <v>2278</v>
      </c>
      <c r="B1927" s="3">
        <v>46018.634143518517</v>
      </c>
      <c r="C1927" s="2" t="s">
        <v>111</v>
      </c>
      <c r="D1927" s="2" t="s">
        <v>112</v>
      </c>
      <c r="E1927" s="2" t="s">
        <v>54</v>
      </c>
      <c r="F1927" s="4">
        <v>14000</v>
      </c>
      <c r="G1927" s="5">
        <v>0.9</v>
      </c>
      <c r="H1927" s="6">
        <v>0</v>
      </c>
      <c r="I1927" s="7">
        <f t="shared" si="150"/>
        <v>12600</v>
      </c>
      <c r="J1927" s="7">
        <f t="shared" si="151"/>
        <v>0</v>
      </c>
      <c r="K1927" s="7">
        <f t="shared" si="152"/>
        <v>12600</v>
      </c>
      <c r="L1927" s="4">
        <v>0</v>
      </c>
      <c r="M1927" s="7">
        <f t="shared" si="153"/>
        <v>12600</v>
      </c>
      <c r="N1927" s="2" t="s">
        <v>29</v>
      </c>
      <c r="O1927" t="s">
        <v>2111</v>
      </c>
      <c r="P1927" s="2" t="s">
        <v>2371</v>
      </c>
      <c r="Q1927" s="2">
        <v>1</v>
      </c>
      <c r="R1927" s="2" t="s">
        <v>24</v>
      </c>
      <c r="S1927" t="str">
        <f t="shared" si="154"/>
        <v>Sat</v>
      </c>
      <c r="T1927" t="str">
        <f>VLOOKUP(A1927,Status!$A$2:$B$1867,2,FALSE)</f>
        <v>Pending</v>
      </c>
    </row>
    <row r="1928" spans="1:20" x14ac:dyDescent="0.3">
      <c r="A1928" s="2" t="s">
        <v>2279</v>
      </c>
      <c r="B1928" s="3">
        <v>46018.674675925933</v>
      </c>
      <c r="C1928" s="2" t="s">
        <v>754</v>
      </c>
      <c r="D1928" s="2" t="s">
        <v>69</v>
      </c>
      <c r="E1928" s="2" t="s">
        <v>36</v>
      </c>
      <c r="F1928" s="4">
        <v>13500</v>
      </c>
      <c r="G1928" s="5">
        <v>1.4</v>
      </c>
      <c r="H1928" s="6">
        <v>0</v>
      </c>
      <c r="I1928" s="7">
        <f t="shared" si="150"/>
        <v>18900</v>
      </c>
      <c r="J1928" s="7">
        <f t="shared" si="151"/>
        <v>0</v>
      </c>
      <c r="K1928" s="7">
        <f t="shared" si="152"/>
        <v>18900</v>
      </c>
      <c r="L1928" s="4">
        <v>87000</v>
      </c>
      <c r="M1928" s="7">
        <f t="shared" si="153"/>
        <v>105900</v>
      </c>
      <c r="N1928" s="2" t="s">
        <v>29</v>
      </c>
      <c r="O1928" t="s">
        <v>23</v>
      </c>
      <c r="P1928" s="2" t="s">
        <v>2366</v>
      </c>
      <c r="Q1928" s="2">
        <v>3</v>
      </c>
      <c r="R1928" s="2" t="s">
        <v>24</v>
      </c>
      <c r="S1928" t="str">
        <f t="shared" si="154"/>
        <v>Sat</v>
      </c>
      <c r="T1928" t="str">
        <f>VLOOKUP(A1928,Status!$A$2:$B$1867,2,FALSE)</f>
        <v>Completed</v>
      </c>
    </row>
    <row r="1929" spans="1:20" x14ac:dyDescent="0.3">
      <c r="A1929" s="2" t="s">
        <v>2280</v>
      </c>
      <c r="B1929" s="3">
        <v>46018.753796296303</v>
      </c>
      <c r="C1929" s="2" t="s">
        <v>617</v>
      </c>
      <c r="D1929" s="2" t="s">
        <v>287</v>
      </c>
      <c r="E1929" s="2" t="s">
        <v>28</v>
      </c>
      <c r="F1929" s="4">
        <v>15000</v>
      </c>
      <c r="G1929" s="5">
        <v>0.3</v>
      </c>
      <c r="H1929" s="6">
        <v>0</v>
      </c>
      <c r="I1929" s="7">
        <f t="shared" si="150"/>
        <v>4500</v>
      </c>
      <c r="J1929" s="7">
        <f t="shared" si="151"/>
        <v>0</v>
      </c>
      <c r="K1929" s="7">
        <f t="shared" si="152"/>
        <v>4500</v>
      </c>
      <c r="L1929" s="4">
        <v>79000</v>
      </c>
      <c r="M1929" s="7">
        <f t="shared" si="153"/>
        <v>83500</v>
      </c>
      <c r="N1929" s="2" t="s">
        <v>22</v>
      </c>
      <c r="O1929" t="s">
        <v>2111</v>
      </c>
      <c r="P1929" s="2" t="s">
        <v>2366</v>
      </c>
      <c r="Q1929" s="2">
        <v>5</v>
      </c>
      <c r="R1929" s="2" t="s">
        <v>24</v>
      </c>
      <c r="S1929" t="str">
        <f t="shared" si="154"/>
        <v>Sat</v>
      </c>
      <c r="T1929" t="str">
        <f>VLOOKUP(A1929,Status!$A$2:$B$1867,2,FALSE)</f>
        <v>Pending</v>
      </c>
    </row>
    <row r="1930" spans="1:20" x14ac:dyDescent="0.3">
      <c r="A1930" s="2" t="s">
        <v>2281</v>
      </c>
      <c r="B1930" s="3">
        <v>46018.790821759263</v>
      </c>
      <c r="C1930" s="2" t="s">
        <v>395</v>
      </c>
      <c r="D1930" s="2" t="s">
        <v>168</v>
      </c>
      <c r="E1930" s="2" t="s">
        <v>81</v>
      </c>
      <c r="F1930" s="4">
        <v>15000</v>
      </c>
      <c r="G1930" s="5">
        <v>1.2</v>
      </c>
      <c r="H1930" s="6">
        <v>0</v>
      </c>
      <c r="I1930" s="7">
        <f t="shared" si="150"/>
        <v>18000</v>
      </c>
      <c r="J1930" s="7">
        <f t="shared" si="151"/>
        <v>0</v>
      </c>
      <c r="K1930" s="7">
        <f t="shared" si="152"/>
        <v>18000</v>
      </c>
      <c r="L1930" s="4">
        <v>56000</v>
      </c>
      <c r="M1930" s="7">
        <f t="shared" si="153"/>
        <v>74000</v>
      </c>
      <c r="N1930" s="2" t="s">
        <v>22</v>
      </c>
      <c r="O1930" t="s">
        <v>23</v>
      </c>
      <c r="P1930" s="2" t="s">
        <v>2369</v>
      </c>
      <c r="Q1930" s="2">
        <v>4</v>
      </c>
      <c r="R1930" s="2" t="s">
        <v>35</v>
      </c>
      <c r="S1930" t="str">
        <f t="shared" si="154"/>
        <v>Sat</v>
      </c>
      <c r="T1930" t="str">
        <f>VLOOKUP(A1930,Status!$A$2:$B$1867,2,FALSE)</f>
        <v>Completed</v>
      </c>
    </row>
    <row r="1931" spans="1:20" x14ac:dyDescent="0.3">
      <c r="A1931" s="2" t="s">
        <v>2282</v>
      </c>
      <c r="B1931" s="3">
        <v>46018.883831018517</v>
      </c>
      <c r="C1931" s="2" t="s">
        <v>606</v>
      </c>
      <c r="D1931" s="2" t="s">
        <v>85</v>
      </c>
      <c r="E1931" s="2" t="s">
        <v>171</v>
      </c>
      <c r="F1931" s="4">
        <v>12000</v>
      </c>
      <c r="G1931" s="5">
        <v>1.2</v>
      </c>
      <c r="H1931" s="6">
        <v>0</v>
      </c>
      <c r="I1931" s="7">
        <f t="shared" si="150"/>
        <v>14400</v>
      </c>
      <c r="J1931" s="7">
        <f t="shared" si="151"/>
        <v>0</v>
      </c>
      <c r="K1931" s="7">
        <f t="shared" si="152"/>
        <v>14400</v>
      </c>
      <c r="L1931" s="4">
        <v>30000</v>
      </c>
      <c r="M1931" s="7">
        <f t="shared" si="153"/>
        <v>44400</v>
      </c>
      <c r="N1931" s="2" t="s">
        <v>29</v>
      </c>
      <c r="O1931" t="s">
        <v>23</v>
      </c>
      <c r="P1931" s="2" t="s">
        <v>2368</v>
      </c>
      <c r="Q1931" s="2">
        <v>4</v>
      </c>
      <c r="R1931" s="2" t="s">
        <v>24</v>
      </c>
      <c r="S1931" t="str">
        <f t="shared" si="154"/>
        <v>Sat</v>
      </c>
      <c r="T1931" t="str">
        <f>VLOOKUP(A1931,Status!$A$2:$B$1867,2,FALSE)</f>
        <v>Completed</v>
      </c>
    </row>
    <row r="1932" spans="1:20" x14ac:dyDescent="0.3">
      <c r="A1932" s="2" t="s">
        <v>2283</v>
      </c>
      <c r="B1932" s="3">
        <v>46019.009826388887</v>
      </c>
      <c r="C1932" s="2" t="s">
        <v>544</v>
      </c>
      <c r="D1932" s="2" t="s">
        <v>99</v>
      </c>
      <c r="E1932" s="2" t="s">
        <v>58</v>
      </c>
      <c r="F1932" s="4">
        <v>17500</v>
      </c>
      <c r="G1932" s="5">
        <v>3.3</v>
      </c>
      <c r="H1932" s="6">
        <v>0</v>
      </c>
      <c r="I1932" s="7">
        <f t="shared" si="150"/>
        <v>57750</v>
      </c>
      <c r="J1932" s="7">
        <f t="shared" si="151"/>
        <v>0</v>
      </c>
      <c r="K1932" s="7">
        <f t="shared" si="152"/>
        <v>57750</v>
      </c>
      <c r="L1932" s="4">
        <v>97000</v>
      </c>
      <c r="M1932" s="7">
        <f t="shared" si="153"/>
        <v>154750</v>
      </c>
      <c r="N1932" s="2" t="s">
        <v>29</v>
      </c>
      <c r="O1932" t="s">
        <v>116</v>
      </c>
      <c r="P1932" s="2" t="s">
        <v>2371</v>
      </c>
      <c r="Q1932" s="2">
        <v>1</v>
      </c>
      <c r="R1932" s="2" t="s">
        <v>24</v>
      </c>
      <c r="S1932" t="str">
        <f t="shared" si="154"/>
        <v>Sun</v>
      </c>
      <c r="T1932" t="str">
        <f>VLOOKUP(A1932,Status!$A$2:$B$1867,2,FALSE)</f>
        <v>Cancelled</v>
      </c>
    </row>
    <row r="1933" spans="1:20" x14ac:dyDescent="0.3">
      <c r="A1933" s="2" t="s">
        <v>2284</v>
      </c>
      <c r="B1933" s="3">
        <v>46019.052708333344</v>
      </c>
      <c r="C1933" s="2" t="s">
        <v>516</v>
      </c>
      <c r="D1933" s="2" t="s">
        <v>88</v>
      </c>
      <c r="E1933" s="2" t="s">
        <v>171</v>
      </c>
      <c r="F1933" s="4">
        <v>12000</v>
      </c>
      <c r="G1933" s="5">
        <v>1</v>
      </c>
      <c r="H1933" s="6">
        <v>0</v>
      </c>
      <c r="I1933" s="7">
        <f t="shared" si="150"/>
        <v>12000</v>
      </c>
      <c r="J1933" s="7">
        <f t="shared" si="151"/>
        <v>0</v>
      </c>
      <c r="K1933" s="7">
        <f t="shared" si="152"/>
        <v>12000</v>
      </c>
      <c r="L1933" s="4">
        <v>49000</v>
      </c>
      <c r="M1933" s="7">
        <f t="shared" si="153"/>
        <v>61000</v>
      </c>
      <c r="N1933" s="2" t="s">
        <v>59</v>
      </c>
      <c r="O1933" t="s">
        <v>23</v>
      </c>
      <c r="P1933" s="2" t="s">
        <v>2366</v>
      </c>
      <c r="Q1933" s="2">
        <v>1</v>
      </c>
      <c r="R1933" s="2" t="s">
        <v>24</v>
      </c>
      <c r="S1933" t="str">
        <f t="shared" si="154"/>
        <v>Sun</v>
      </c>
      <c r="T1933" t="str">
        <f>VLOOKUP(A1933,Status!$A$2:$B$1867,2,FALSE)</f>
        <v>Completed</v>
      </c>
    </row>
    <row r="1934" spans="1:20" x14ac:dyDescent="0.3">
      <c r="A1934" s="2" t="s">
        <v>2285</v>
      </c>
      <c r="B1934" s="3">
        <v>46019.064768518518</v>
      </c>
      <c r="C1934" s="2" t="s">
        <v>793</v>
      </c>
      <c r="D1934" s="2" t="s">
        <v>119</v>
      </c>
      <c r="E1934" s="2" t="s">
        <v>76</v>
      </c>
      <c r="F1934" s="4">
        <v>45000</v>
      </c>
      <c r="G1934" s="5">
        <v>0.8</v>
      </c>
      <c r="H1934" s="6">
        <v>0</v>
      </c>
      <c r="I1934" s="7">
        <f t="shared" si="150"/>
        <v>36000</v>
      </c>
      <c r="J1934" s="7">
        <f t="shared" si="151"/>
        <v>0</v>
      </c>
      <c r="K1934" s="7">
        <f t="shared" si="152"/>
        <v>36000</v>
      </c>
      <c r="L1934" s="4">
        <v>84000</v>
      </c>
      <c r="M1934" s="7">
        <f t="shared" si="153"/>
        <v>120000</v>
      </c>
      <c r="N1934" s="2" t="s">
        <v>29</v>
      </c>
      <c r="O1934" t="s">
        <v>2111</v>
      </c>
      <c r="P1934" s="2" t="s">
        <v>2366</v>
      </c>
      <c r="Q1934" s="2">
        <v>2</v>
      </c>
      <c r="R1934" s="2" t="s">
        <v>24</v>
      </c>
      <c r="S1934" t="str">
        <f t="shared" si="154"/>
        <v>Sun</v>
      </c>
      <c r="T1934" t="str">
        <f>VLOOKUP(A1934,Status!$A$2:$B$1867,2,FALSE)</f>
        <v>Pending</v>
      </c>
    </row>
    <row r="1935" spans="1:20" x14ac:dyDescent="0.3">
      <c r="A1935" s="2" t="s">
        <v>2286</v>
      </c>
      <c r="B1935" s="3">
        <v>46019.202557870369</v>
      </c>
      <c r="C1935" s="2" t="s">
        <v>448</v>
      </c>
      <c r="D1935" s="2" t="s">
        <v>75</v>
      </c>
      <c r="E1935" s="2" t="s">
        <v>103</v>
      </c>
      <c r="F1935" s="4">
        <v>55000</v>
      </c>
      <c r="G1935" s="5">
        <v>1</v>
      </c>
      <c r="H1935" s="6">
        <v>0</v>
      </c>
      <c r="I1935" s="7">
        <f t="shared" si="150"/>
        <v>55000</v>
      </c>
      <c r="J1935" s="7">
        <f t="shared" si="151"/>
        <v>0</v>
      </c>
      <c r="K1935" s="7">
        <f t="shared" si="152"/>
        <v>55000</v>
      </c>
      <c r="L1935" s="4">
        <v>74000</v>
      </c>
      <c r="M1935" s="7">
        <f t="shared" si="153"/>
        <v>129000</v>
      </c>
      <c r="N1935" s="2" t="s">
        <v>22</v>
      </c>
      <c r="O1935" t="s">
        <v>23</v>
      </c>
      <c r="P1935" s="2" t="s">
        <v>2366</v>
      </c>
      <c r="Q1935" s="2">
        <v>2</v>
      </c>
      <c r="R1935" s="2" t="s">
        <v>24</v>
      </c>
      <c r="S1935" t="str">
        <f t="shared" si="154"/>
        <v>Sun</v>
      </c>
      <c r="T1935" t="str">
        <f>VLOOKUP(A1935,Status!$A$2:$B$1867,2,FALSE)</f>
        <v>Completed</v>
      </c>
    </row>
    <row r="1936" spans="1:20" x14ac:dyDescent="0.3">
      <c r="A1936" s="2" t="s">
        <v>2287</v>
      </c>
      <c r="B1936" s="3">
        <v>46019.37740740741</v>
      </c>
      <c r="C1936" s="2" t="s">
        <v>1500</v>
      </c>
      <c r="D1936" s="2" t="s">
        <v>115</v>
      </c>
      <c r="E1936" s="2" t="s">
        <v>33</v>
      </c>
      <c r="F1936" s="4">
        <v>20000</v>
      </c>
      <c r="G1936" s="5">
        <v>1.3</v>
      </c>
      <c r="H1936" s="6">
        <v>0</v>
      </c>
      <c r="I1936" s="7">
        <f t="shared" si="150"/>
        <v>26000</v>
      </c>
      <c r="J1936" s="7">
        <f t="shared" si="151"/>
        <v>0</v>
      </c>
      <c r="K1936" s="7">
        <f t="shared" si="152"/>
        <v>26000</v>
      </c>
      <c r="L1936" s="4">
        <v>78000</v>
      </c>
      <c r="M1936" s="7">
        <f t="shared" si="153"/>
        <v>104000</v>
      </c>
      <c r="N1936" s="2" t="s">
        <v>59</v>
      </c>
      <c r="O1936" t="s">
        <v>2108</v>
      </c>
      <c r="P1936" s="2" t="s">
        <v>2368</v>
      </c>
      <c r="Q1936" s="2">
        <v>2</v>
      </c>
      <c r="R1936" s="2" t="s">
        <v>24</v>
      </c>
      <c r="S1936" t="str">
        <f t="shared" si="154"/>
        <v>Sun</v>
      </c>
      <c r="T1936" t="str">
        <f>VLOOKUP(A1936,Status!$A$2:$B$1867,2,FALSE)</f>
        <v>Shipped</v>
      </c>
    </row>
    <row r="1937" spans="1:20" x14ac:dyDescent="0.3">
      <c r="A1937" s="2" t="s">
        <v>2288</v>
      </c>
      <c r="B1937" s="3">
        <v>46019.379641203697</v>
      </c>
      <c r="C1937" s="2" t="s">
        <v>131</v>
      </c>
      <c r="D1937" s="2" t="s">
        <v>85</v>
      </c>
      <c r="E1937" s="2" t="s">
        <v>81</v>
      </c>
      <c r="F1937" s="4">
        <v>15000</v>
      </c>
      <c r="G1937" s="5">
        <v>1.1000000000000001</v>
      </c>
      <c r="H1937" s="6">
        <v>0</v>
      </c>
      <c r="I1937" s="7">
        <f t="shared" si="150"/>
        <v>16500</v>
      </c>
      <c r="J1937" s="7">
        <f t="shared" si="151"/>
        <v>0</v>
      </c>
      <c r="K1937" s="7">
        <f t="shared" si="152"/>
        <v>16500</v>
      </c>
      <c r="L1937" s="4">
        <v>30000</v>
      </c>
      <c r="M1937" s="7">
        <f t="shared" si="153"/>
        <v>46500</v>
      </c>
      <c r="N1937" s="2" t="s">
        <v>59</v>
      </c>
      <c r="O1937" t="s">
        <v>23</v>
      </c>
      <c r="P1937" s="2" t="s">
        <v>2369</v>
      </c>
      <c r="Q1937" s="2">
        <v>3</v>
      </c>
      <c r="R1937" s="2" t="s">
        <v>24</v>
      </c>
      <c r="S1937" t="str">
        <f t="shared" si="154"/>
        <v>Sun</v>
      </c>
      <c r="T1937" t="str">
        <f>VLOOKUP(A1937,Status!$A$2:$B$1867,2,FALSE)</f>
        <v>Completed</v>
      </c>
    </row>
    <row r="1938" spans="1:20" x14ac:dyDescent="0.3">
      <c r="A1938" s="2" t="s">
        <v>2289</v>
      </c>
      <c r="B1938" s="3">
        <v>46019.42559027778</v>
      </c>
      <c r="C1938" s="2" t="s">
        <v>52</v>
      </c>
      <c r="D1938" s="2" t="s">
        <v>53</v>
      </c>
      <c r="E1938" s="2" t="s">
        <v>171</v>
      </c>
      <c r="F1938" s="4">
        <v>12000</v>
      </c>
      <c r="G1938" s="5">
        <v>0.5</v>
      </c>
      <c r="H1938" s="6">
        <v>0</v>
      </c>
      <c r="I1938" s="7">
        <f t="shared" si="150"/>
        <v>6000</v>
      </c>
      <c r="J1938" s="7">
        <f t="shared" si="151"/>
        <v>0</v>
      </c>
      <c r="K1938" s="7">
        <f t="shared" si="152"/>
        <v>6000</v>
      </c>
      <c r="L1938" s="4">
        <v>80000</v>
      </c>
      <c r="M1938" s="7">
        <f t="shared" si="153"/>
        <v>86000</v>
      </c>
      <c r="N1938" s="2" t="s">
        <v>34</v>
      </c>
      <c r="O1938" t="s">
        <v>2108</v>
      </c>
      <c r="P1938" s="2" t="s">
        <v>2369</v>
      </c>
      <c r="Q1938" s="2">
        <v>2</v>
      </c>
      <c r="R1938" s="2" t="s">
        <v>24</v>
      </c>
      <c r="S1938" t="str">
        <f t="shared" si="154"/>
        <v>Sun</v>
      </c>
      <c r="T1938" t="str">
        <f>VLOOKUP(A1938,Status!$A$2:$B$1867,2,FALSE)</f>
        <v>Shipped</v>
      </c>
    </row>
    <row r="1939" spans="1:20" x14ac:dyDescent="0.3">
      <c r="A1939" s="2" t="s">
        <v>2290</v>
      </c>
      <c r="B1939" s="3">
        <v>46019.453159722223</v>
      </c>
      <c r="C1939" s="2" t="s">
        <v>1044</v>
      </c>
      <c r="D1939" s="2" t="s">
        <v>75</v>
      </c>
      <c r="E1939" s="2" t="s">
        <v>42</v>
      </c>
      <c r="F1939" s="4">
        <v>40000</v>
      </c>
      <c r="G1939" s="5">
        <v>0.9</v>
      </c>
      <c r="H1939" s="6">
        <v>0</v>
      </c>
      <c r="I1939" s="7">
        <f t="shared" si="150"/>
        <v>36000</v>
      </c>
      <c r="J1939" s="7">
        <f t="shared" si="151"/>
        <v>0</v>
      </c>
      <c r="K1939" s="7">
        <f t="shared" si="152"/>
        <v>36000</v>
      </c>
      <c r="L1939" s="4">
        <v>74000</v>
      </c>
      <c r="M1939" s="7">
        <f t="shared" si="153"/>
        <v>110000</v>
      </c>
      <c r="N1939" s="2" t="s">
        <v>59</v>
      </c>
      <c r="O1939" t="s">
        <v>2111</v>
      </c>
      <c r="P1939" s="2" t="s">
        <v>2369</v>
      </c>
      <c r="Q1939" s="2">
        <v>3</v>
      </c>
      <c r="R1939" s="2" t="s">
        <v>24</v>
      </c>
      <c r="S1939" t="str">
        <f t="shared" si="154"/>
        <v>Sun</v>
      </c>
      <c r="T1939" t="str">
        <f>VLOOKUP(A1939,Status!$A$2:$B$1867,2,FALSE)</f>
        <v>Pending</v>
      </c>
    </row>
    <row r="1940" spans="1:20" x14ac:dyDescent="0.3">
      <c r="A1940" s="2" t="s">
        <v>2291</v>
      </c>
      <c r="B1940" s="3">
        <v>46019.531145833331</v>
      </c>
      <c r="C1940" s="2" t="s">
        <v>459</v>
      </c>
      <c r="D1940" s="2" t="s">
        <v>154</v>
      </c>
      <c r="E1940" s="2" t="s">
        <v>66</v>
      </c>
      <c r="F1940" s="4">
        <v>46000</v>
      </c>
      <c r="G1940" s="5">
        <v>1</v>
      </c>
      <c r="H1940" s="6">
        <v>0</v>
      </c>
      <c r="I1940" s="7">
        <f t="shared" si="150"/>
        <v>46000</v>
      </c>
      <c r="J1940" s="7">
        <f t="shared" si="151"/>
        <v>0</v>
      </c>
      <c r="K1940" s="7">
        <f t="shared" si="152"/>
        <v>46000</v>
      </c>
      <c r="L1940" s="4">
        <v>50000</v>
      </c>
      <c r="M1940" s="7">
        <f t="shared" si="153"/>
        <v>96000</v>
      </c>
      <c r="N1940" s="2" t="s">
        <v>22</v>
      </c>
      <c r="O1940" t="s">
        <v>23</v>
      </c>
      <c r="P1940" s="2" t="s">
        <v>2368</v>
      </c>
      <c r="Q1940" s="2">
        <v>1</v>
      </c>
      <c r="R1940" s="2" t="s">
        <v>24</v>
      </c>
      <c r="S1940" t="str">
        <f t="shared" si="154"/>
        <v>Sun</v>
      </c>
      <c r="T1940" t="str">
        <f>VLOOKUP(A1940,Status!$A$2:$B$1867,2,FALSE)</f>
        <v>Completed</v>
      </c>
    </row>
    <row r="1941" spans="1:20" x14ac:dyDescent="0.3">
      <c r="A1941" s="2" t="s">
        <v>2292</v>
      </c>
      <c r="B1941" s="3">
        <v>46019.562083333331</v>
      </c>
      <c r="C1941" s="2" t="s">
        <v>1970</v>
      </c>
      <c r="D1941" s="2" t="s">
        <v>95</v>
      </c>
      <c r="E1941" s="2" t="s">
        <v>76</v>
      </c>
      <c r="F1941" s="4">
        <v>45000</v>
      </c>
      <c r="G1941" s="5">
        <v>1.1000000000000001</v>
      </c>
      <c r="H1941" s="6">
        <v>0</v>
      </c>
      <c r="I1941" s="7">
        <f t="shared" si="150"/>
        <v>49500.000000000007</v>
      </c>
      <c r="J1941" s="7">
        <f t="shared" si="151"/>
        <v>0</v>
      </c>
      <c r="K1941" s="7">
        <f t="shared" si="152"/>
        <v>49500.000000000007</v>
      </c>
      <c r="L1941" s="4">
        <v>85000</v>
      </c>
      <c r="M1941" s="7">
        <f t="shared" si="153"/>
        <v>134500</v>
      </c>
      <c r="N1941" s="2" t="s">
        <v>59</v>
      </c>
      <c r="O1941" t="s">
        <v>23</v>
      </c>
      <c r="P1941" s="2" t="s">
        <v>2368</v>
      </c>
      <c r="Q1941" s="2">
        <v>1</v>
      </c>
      <c r="R1941" s="2" t="s">
        <v>24</v>
      </c>
      <c r="S1941" t="str">
        <f t="shared" si="154"/>
        <v>Sun</v>
      </c>
      <c r="T1941" t="str">
        <f>VLOOKUP(A1941,Status!$A$2:$B$1867,2,FALSE)</f>
        <v>Completed</v>
      </c>
    </row>
    <row r="1942" spans="1:20" x14ac:dyDescent="0.3">
      <c r="A1942" s="2" t="s">
        <v>2293</v>
      </c>
      <c r="B1942" s="3">
        <v>46019.59752314815</v>
      </c>
      <c r="C1942" s="2" t="s">
        <v>182</v>
      </c>
      <c r="D1942" s="2" t="s">
        <v>99</v>
      </c>
      <c r="E1942" s="2" t="s">
        <v>191</v>
      </c>
      <c r="F1942" s="4">
        <v>15500</v>
      </c>
      <c r="G1942" s="5">
        <v>0.2</v>
      </c>
      <c r="H1942" s="6">
        <v>0</v>
      </c>
      <c r="I1942" s="7">
        <f t="shared" si="150"/>
        <v>3100</v>
      </c>
      <c r="J1942" s="7">
        <f t="shared" si="151"/>
        <v>0</v>
      </c>
      <c r="K1942" s="7">
        <f t="shared" si="152"/>
        <v>3100</v>
      </c>
      <c r="L1942" s="4">
        <v>97000</v>
      </c>
      <c r="M1942" s="7">
        <f t="shared" si="153"/>
        <v>100100</v>
      </c>
      <c r="N1942" s="2" t="s">
        <v>22</v>
      </c>
      <c r="O1942" t="s">
        <v>23</v>
      </c>
      <c r="P1942" s="2" t="s">
        <v>2368</v>
      </c>
      <c r="Q1942" s="2">
        <v>1</v>
      </c>
      <c r="R1942" s="2" t="s">
        <v>24</v>
      </c>
      <c r="S1942" t="str">
        <f t="shared" si="154"/>
        <v>Sun</v>
      </c>
      <c r="T1942" t="str">
        <f>VLOOKUP(A1942,Status!$A$2:$B$1867,2,FALSE)</f>
        <v>Completed</v>
      </c>
    </row>
    <row r="1943" spans="1:20" x14ac:dyDescent="0.3">
      <c r="A1943" s="2" t="s">
        <v>2294</v>
      </c>
      <c r="B1943" s="3">
        <v>46019.632222222222</v>
      </c>
      <c r="C1943" s="2" t="s">
        <v>763</v>
      </c>
      <c r="D1943" s="2" t="s">
        <v>106</v>
      </c>
      <c r="E1943" s="2" t="s">
        <v>66</v>
      </c>
      <c r="F1943" s="4">
        <v>46000</v>
      </c>
      <c r="G1943" s="5">
        <v>1.3</v>
      </c>
      <c r="H1943" s="6">
        <v>0</v>
      </c>
      <c r="I1943" s="7">
        <f t="shared" si="150"/>
        <v>59800</v>
      </c>
      <c r="J1943" s="7">
        <f t="shared" si="151"/>
        <v>0</v>
      </c>
      <c r="K1943" s="7">
        <f t="shared" si="152"/>
        <v>59800</v>
      </c>
      <c r="L1943" s="4">
        <v>18000</v>
      </c>
      <c r="M1943" s="7">
        <f t="shared" si="153"/>
        <v>77800</v>
      </c>
      <c r="N1943" s="2" t="s">
        <v>22</v>
      </c>
      <c r="O1943" t="s">
        <v>2108</v>
      </c>
      <c r="P1943" s="2" t="s">
        <v>2367</v>
      </c>
      <c r="Q1943" s="2">
        <v>2</v>
      </c>
      <c r="R1943" s="2" t="s">
        <v>24</v>
      </c>
      <c r="S1943" t="str">
        <f t="shared" si="154"/>
        <v>Sun</v>
      </c>
      <c r="T1943" t="str">
        <f>VLOOKUP(A1943,Status!$A$2:$B$1867,2,FALSE)</f>
        <v>Shipped</v>
      </c>
    </row>
    <row r="1944" spans="1:20" x14ac:dyDescent="0.3">
      <c r="A1944" s="2" t="s">
        <v>2295</v>
      </c>
      <c r="B1944" s="3">
        <v>46019.689571759263</v>
      </c>
      <c r="C1944" s="2" t="s">
        <v>403</v>
      </c>
      <c r="D1944" s="2" t="s">
        <v>65</v>
      </c>
      <c r="E1944" s="2" t="s">
        <v>76</v>
      </c>
      <c r="F1944" s="4">
        <v>45000</v>
      </c>
      <c r="G1944" s="5">
        <v>2</v>
      </c>
      <c r="H1944" s="6">
        <v>0</v>
      </c>
      <c r="I1944" s="7">
        <f t="shared" si="150"/>
        <v>90000</v>
      </c>
      <c r="J1944" s="7">
        <f t="shared" si="151"/>
        <v>0</v>
      </c>
      <c r="K1944" s="7">
        <f t="shared" si="152"/>
        <v>90000</v>
      </c>
      <c r="L1944" s="4">
        <v>89000</v>
      </c>
      <c r="M1944" s="7">
        <f t="shared" si="153"/>
        <v>179000</v>
      </c>
      <c r="N1944" s="2" t="s">
        <v>22</v>
      </c>
      <c r="O1944" t="s">
        <v>23</v>
      </c>
      <c r="P1944" s="2" t="s">
        <v>2371</v>
      </c>
      <c r="Q1944" s="2">
        <v>4</v>
      </c>
      <c r="R1944" s="2" t="s">
        <v>24</v>
      </c>
      <c r="S1944" t="str">
        <f t="shared" si="154"/>
        <v>Sun</v>
      </c>
      <c r="T1944" t="str">
        <f>VLOOKUP(A1944,Status!$A$2:$B$1867,2,FALSE)</f>
        <v>Completed</v>
      </c>
    </row>
    <row r="1945" spans="1:20" x14ac:dyDescent="0.3">
      <c r="A1945" s="2" t="s">
        <v>2296</v>
      </c>
      <c r="B1945" s="3">
        <v>46019.720069444447</v>
      </c>
      <c r="C1945" s="2" t="s">
        <v>38</v>
      </c>
      <c r="D1945" s="2" t="s">
        <v>27</v>
      </c>
      <c r="E1945" s="2" t="s">
        <v>21</v>
      </c>
      <c r="F1945" s="4">
        <v>10000</v>
      </c>
      <c r="G1945" s="5">
        <v>2.2000000000000002</v>
      </c>
      <c r="H1945" s="6">
        <v>0</v>
      </c>
      <c r="I1945" s="7">
        <f t="shared" si="150"/>
        <v>22000</v>
      </c>
      <c r="J1945" s="7">
        <f t="shared" si="151"/>
        <v>0</v>
      </c>
      <c r="K1945" s="7">
        <f t="shared" si="152"/>
        <v>22000</v>
      </c>
      <c r="L1945" s="4">
        <v>17000</v>
      </c>
      <c r="M1945" s="7">
        <f t="shared" si="153"/>
        <v>39000</v>
      </c>
      <c r="N1945" s="2" t="s">
        <v>34</v>
      </c>
      <c r="O1945" t="s">
        <v>23</v>
      </c>
      <c r="P1945" s="2" t="s">
        <v>2366</v>
      </c>
      <c r="Q1945" s="2">
        <v>2</v>
      </c>
      <c r="R1945" s="2" t="s">
        <v>24</v>
      </c>
      <c r="S1945" t="str">
        <f t="shared" si="154"/>
        <v>Sun</v>
      </c>
      <c r="T1945" t="str">
        <f>VLOOKUP(A1945,Status!$A$2:$B$1867,2,FALSE)</f>
        <v>Completed</v>
      </c>
    </row>
    <row r="1946" spans="1:20" x14ac:dyDescent="0.3">
      <c r="A1946" s="2" t="s">
        <v>2297</v>
      </c>
      <c r="B1946" s="3">
        <v>46019.72892361111</v>
      </c>
      <c r="C1946" s="2" t="s">
        <v>44</v>
      </c>
      <c r="D1946" s="2" t="s">
        <v>45</v>
      </c>
      <c r="E1946" s="2" t="s">
        <v>54</v>
      </c>
      <c r="F1946" s="4">
        <v>14000</v>
      </c>
      <c r="G1946" s="5">
        <v>0.6</v>
      </c>
      <c r="H1946" s="6">
        <v>0</v>
      </c>
      <c r="I1946" s="7">
        <f t="shared" si="150"/>
        <v>8400</v>
      </c>
      <c r="J1946" s="7">
        <f t="shared" si="151"/>
        <v>0</v>
      </c>
      <c r="K1946" s="7">
        <f t="shared" si="152"/>
        <v>8400</v>
      </c>
      <c r="L1946" s="4">
        <v>43000</v>
      </c>
      <c r="M1946" s="7">
        <f t="shared" si="153"/>
        <v>51400</v>
      </c>
      <c r="N1946" s="2" t="s">
        <v>59</v>
      </c>
      <c r="O1946" t="s">
        <v>23</v>
      </c>
      <c r="P1946" s="2" t="s">
        <v>2368</v>
      </c>
      <c r="Q1946" s="2">
        <v>1</v>
      </c>
      <c r="R1946" s="2" t="s">
        <v>24</v>
      </c>
      <c r="S1946" t="str">
        <f t="shared" si="154"/>
        <v>Sun</v>
      </c>
      <c r="T1946" t="str">
        <f>VLOOKUP(A1946,Status!$A$2:$B$1867,2,FALSE)</f>
        <v>Completed</v>
      </c>
    </row>
    <row r="1947" spans="1:20" x14ac:dyDescent="0.3">
      <c r="A1947" s="2" t="s">
        <v>2298</v>
      </c>
      <c r="B1947" s="3">
        <v>46019.899467592593</v>
      </c>
      <c r="C1947" s="2" t="s">
        <v>146</v>
      </c>
      <c r="D1947" s="2" t="s">
        <v>85</v>
      </c>
      <c r="E1947" s="2" t="s">
        <v>103</v>
      </c>
      <c r="F1947" s="4">
        <v>55000</v>
      </c>
      <c r="G1947" s="5">
        <v>0.4</v>
      </c>
      <c r="H1947" s="6">
        <v>0</v>
      </c>
      <c r="I1947" s="7">
        <f t="shared" si="150"/>
        <v>22000</v>
      </c>
      <c r="J1947" s="7">
        <f t="shared" si="151"/>
        <v>0</v>
      </c>
      <c r="K1947" s="7">
        <f t="shared" si="152"/>
        <v>22000</v>
      </c>
      <c r="L1947" s="4">
        <v>30000</v>
      </c>
      <c r="M1947" s="7">
        <f t="shared" si="153"/>
        <v>52000</v>
      </c>
      <c r="N1947" s="2" t="s">
        <v>29</v>
      </c>
      <c r="O1947" t="s">
        <v>23</v>
      </c>
      <c r="P1947" s="2" t="s">
        <v>2369</v>
      </c>
      <c r="Q1947" s="2">
        <v>4</v>
      </c>
      <c r="R1947" s="2" t="s">
        <v>24</v>
      </c>
      <c r="S1947" t="str">
        <f t="shared" si="154"/>
        <v>Sun</v>
      </c>
      <c r="T1947" t="str">
        <f>VLOOKUP(A1947,Status!$A$2:$B$1867,2,FALSE)</f>
        <v>Completed</v>
      </c>
    </row>
    <row r="1948" spans="1:20" x14ac:dyDescent="0.3">
      <c r="A1948" s="2" t="s">
        <v>2299</v>
      </c>
      <c r="B1948" s="3">
        <v>46019.907384259262</v>
      </c>
      <c r="C1948" s="2" t="s">
        <v>617</v>
      </c>
      <c r="D1948" s="2" t="s">
        <v>287</v>
      </c>
      <c r="E1948" s="2" t="s">
        <v>46</v>
      </c>
      <c r="F1948" s="4">
        <v>10500</v>
      </c>
      <c r="G1948" s="5">
        <v>1.7</v>
      </c>
      <c r="H1948" s="6">
        <v>0</v>
      </c>
      <c r="I1948" s="7">
        <f t="shared" si="150"/>
        <v>17850</v>
      </c>
      <c r="J1948" s="7">
        <f t="shared" si="151"/>
        <v>0</v>
      </c>
      <c r="K1948" s="7">
        <f t="shared" si="152"/>
        <v>17850</v>
      </c>
      <c r="L1948" s="4">
        <v>79000</v>
      </c>
      <c r="M1948" s="7">
        <f t="shared" si="153"/>
        <v>96850</v>
      </c>
      <c r="N1948" s="2" t="s">
        <v>22</v>
      </c>
      <c r="O1948" t="s">
        <v>2108</v>
      </c>
      <c r="P1948" s="2" t="s">
        <v>2367</v>
      </c>
      <c r="Q1948" s="2">
        <v>4</v>
      </c>
      <c r="R1948" s="2" t="s">
        <v>24</v>
      </c>
      <c r="S1948" t="str">
        <f t="shared" si="154"/>
        <v>Sun</v>
      </c>
      <c r="T1948" t="str">
        <f>VLOOKUP(A1948,Status!$A$2:$B$1867,2,FALSE)</f>
        <v>Shipped</v>
      </c>
    </row>
    <row r="1949" spans="1:20" x14ac:dyDescent="0.3">
      <c r="A1949" s="2" t="s">
        <v>2300</v>
      </c>
      <c r="B1949" s="3">
        <v>46019.915879629632</v>
      </c>
      <c r="C1949" s="2" t="s">
        <v>1190</v>
      </c>
      <c r="D1949" s="2" t="s">
        <v>366</v>
      </c>
      <c r="E1949" s="2" t="s">
        <v>36</v>
      </c>
      <c r="F1949" s="4">
        <v>13500</v>
      </c>
      <c r="G1949" s="5">
        <v>1.9</v>
      </c>
      <c r="H1949" s="6">
        <v>0</v>
      </c>
      <c r="I1949" s="7">
        <f t="shared" si="150"/>
        <v>25650</v>
      </c>
      <c r="J1949" s="7">
        <f t="shared" si="151"/>
        <v>0</v>
      </c>
      <c r="K1949" s="7">
        <f t="shared" si="152"/>
        <v>25650</v>
      </c>
      <c r="L1949" s="4">
        <v>21000</v>
      </c>
      <c r="M1949" s="7">
        <f t="shared" si="153"/>
        <v>46650</v>
      </c>
      <c r="N1949" s="2" t="s">
        <v>22</v>
      </c>
      <c r="O1949" t="s">
        <v>2108</v>
      </c>
      <c r="P1949" s="2" t="s">
        <v>2369</v>
      </c>
      <c r="Q1949" s="2">
        <v>4</v>
      </c>
      <c r="R1949" s="2" t="s">
        <v>24</v>
      </c>
      <c r="S1949" t="str">
        <f t="shared" si="154"/>
        <v>Sun</v>
      </c>
      <c r="T1949" t="str">
        <f>VLOOKUP(A1949,Status!$A$2:$B$1867,2,FALSE)</f>
        <v>Shipped</v>
      </c>
    </row>
    <row r="1950" spans="1:20" x14ac:dyDescent="0.3">
      <c r="A1950" s="2" t="s">
        <v>2301</v>
      </c>
      <c r="B1950" s="3">
        <v>46020.130891203713</v>
      </c>
      <c r="C1950" s="2" t="s">
        <v>506</v>
      </c>
      <c r="D1950" s="2" t="s">
        <v>174</v>
      </c>
      <c r="E1950" s="2" t="s">
        <v>33</v>
      </c>
      <c r="F1950" s="4">
        <v>20000</v>
      </c>
      <c r="G1950" s="5">
        <v>1.4</v>
      </c>
      <c r="H1950" s="6">
        <v>0</v>
      </c>
      <c r="I1950" s="7">
        <f t="shared" si="150"/>
        <v>28000</v>
      </c>
      <c r="J1950" s="7">
        <f t="shared" si="151"/>
        <v>0</v>
      </c>
      <c r="K1950" s="7">
        <f t="shared" si="152"/>
        <v>28000</v>
      </c>
      <c r="L1950" s="4">
        <v>48000</v>
      </c>
      <c r="M1950" s="7">
        <f t="shared" si="153"/>
        <v>76000</v>
      </c>
      <c r="N1950" s="2" t="s">
        <v>22</v>
      </c>
      <c r="O1950" t="s">
        <v>2108</v>
      </c>
      <c r="P1950" s="2" t="s">
        <v>2371</v>
      </c>
      <c r="Q1950" s="2">
        <v>3</v>
      </c>
      <c r="R1950" s="2" t="s">
        <v>24</v>
      </c>
      <c r="S1950" t="str">
        <f t="shared" si="154"/>
        <v>Mon</v>
      </c>
      <c r="T1950" t="str">
        <f>VLOOKUP(A1950,Status!$A$2:$B$1867,2,FALSE)</f>
        <v>Shipped</v>
      </c>
    </row>
    <row r="1951" spans="1:20" x14ac:dyDescent="0.3">
      <c r="A1951" s="2" t="s">
        <v>2301</v>
      </c>
      <c r="B1951" s="3">
        <v>46020.130891203713</v>
      </c>
      <c r="C1951" s="2" t="s">
        <v>506</v>
      </c>
      <c r="D1951" s="2" t="s">
        <v>174</v>
      </c>
      <c r="E1951" s="2" t="s">
        <v>81</v>
      </c>
      <c r="F1951" s="4">
        <v>15000</v>
      </c>
      <c r="G1951" s="5">
        <v>0.8</v>
      </c>
      <c r="H1951" s="6">
        <v>0</v>
      </c>
      <c r="I1951" s="7">
        <f t="shared" si="150"/>
        <v>12000</v>
      </c>
      <c r="J1951" s="7">
        <f t="shared" si="151"/>
        <v>0</v>
      </c>
      <c r="K1951" s="7">
        <f t="shared" si="152"/>
        <v>12000</v>
      </c>
      <c r="L1951" s="4">
        <v>0</v>
      </c>
      <c r="M1951" s="7">
        <f t="shared" si="153"/>
        <v>12000</v>
      </c>
      <c r="N1951" s="2" t="s">
        <v>22</v>
      </c>
      <c r="O1951" t="s">
        <v>2108</v>
      </c>
      <c r="P1951" s="2" t="s">
        <v>2371</v>
      </c>
      <c r="Q1951" s="2">
        <v>3</v>
      </c>
      <c r="R1951" s="2" t="s">
        <v>24</v>
      </c>
      <c r="S1951" t="str">
        <f t="shared" si="154"/>
        <v>Mon</v>
      </c>
      <c r="T1951" t="str">
        <f>VLOOKUP(A1951,Status!$A$2:$B$1867,2,FALSE)</f>
        <v>Shipped</v>
      </c>
    </row>
    <row r="1952" spans="1:20" x14ac:dyDescent="0.3">
      <c r="A1952" s="2" t="s">
        <v>2302</v>
      </c>
      <c r="B1952" s="3">
        <v>46020.213541666657</v>
      </c>
      <c r="C1952" s="2" t="s">
        <v>2088</v>
      </c>
      <c r="D1952" s="2" t="s">
        <v>49</v>
      </c>
      <c r="E1952" s="2" t="s">
        <v>171</v>
      </c>
      <c r="F1952" s="4">
        <v>12000</v>
      </c>
      <c r="G1952" s="5">
        <v>1.4</v>
      </c>
      <c r="H1952" s="6">
        <v>0</v>
      </c>
      <c r="I1952" s="7">
        <f t="shared" si="150"/>
        <v>16800</v>
      </c>
      <c r="J1952" s="7">
        <f t="shared" si="151"/>
        <v>0</v>
      </c>
      <c r="K1952" s="7">
        <f t="shared" si="152"/>
        <v>16800</v>
      </c>
      <c r="L1952" s="4">
        <v>18000</v>
      </c>
      <c r="M1952" s="7">
        <f t="shared" si="153"/>
        <v>34800</v>
      </c>
      <c r="N1952" s="2" t="s">
        <v>59</v>
      </c>
      <c r="O1952" t="s">
        <v>23</v>
      </c>
      <c r="P1952" s="2" t="s">
        <v>2369</v>
      </c>
      <c r="Q1952" s="2">
        <v>4</v>
      </c>
      <c r="R1952" s="2" t="s">
        <v>24</v>
      </c>
      <c r="S1952" t="str">
        <f t="shared" si="154"/>
        <v>Mon</v>
      </c>
      <c r="T1952" t="str">
        <f>VLOOKUP(A1952,Status!$A$2:$B$1867,2,FALSE)</f>
        <v>Completed</v>
      </c>
    </row>
    <row r="1953" spans="1:20" x14ac:dyDescent="0.3">
      <c r="A1953" s="2" t="s">
        <v>2303</v>
      </c>
      <c r="B1953" s="3">
        <v>46020.36010416667</v>
      </c>
      <c r="C1953" s="2" t="s">
        <v>305</v>
      </c>
      <c r="D1953" s="2" t="s">
        <v>106</v>
      </c>
      <c r="E1953" s="2" t="s">
        <v>103</v>
      </c>
      <c r="F1953" s="4">
        <v>55000</v>
      </c>
      <c r="G1953" s="5">
        <v>1.2</v>
      </c>
      <c r="H1953" s="6">
        <v>0</v>
      </c>
      <c r="I1953" s="7">
        <f t="shared" si="150"/>
        <v>66000</v>
      </c>
      <c r="J1953" s="7">
        <f t="shared" si="151"/>
        <v>0</v>
      </c>
      <c r="K1953" s="7">
        <f t="shared" si="152"/>
        <v>66000</v>
      </c>
      <c r="L1953" s="4">
        <v>18000</v>
      </c>
      <c r="M1953" s="7">
        <f t="shared" si="153"/>
        <v>84000</v>
      </c>
      <c r="N1953" s="2" t="s">
        <v>29</v>
      </c>
      <c r="O1953" t="s">
        <v>23</v>
      </c>
      <c r="P1953" s="2" t="s">
        <v>2367</v>
      </c>
      <c r="Q1953" s="2">
        <v>1</v>
      </c>
      <c r="R1953" s="2" t="s">
        <v>24</v>
      </c>
      <c r="S1953" t="str">
        <f t="shared" si="154"/>
        <v>Mon</v>
      </c>
      <c r="T1953" t="str">
        <f>VLOOKUP(A1953,Status!$A$2:$B$1867,2,FALSE)</f>
        <v>Completed</v>
      </c>
    </row>
    <row r="1954" spans="1:20" x14ac:dyDescent="0.3">
      <c r="A1954" s="2" t="s">
        <v>2304</v>
      </c>
      <c r="B1954" s="3">
        <v>46020.547488425917</v>
      </c>
      <c r="C1954" s="2" t="s">
        <v>158</v>
      </c>
      <c r="D1954" s="2" t="s">
        <v>41</v>
      </c>
      <c r="E1954" s="2" t="s">
        <v>58</v>
      </c>
      <c r="F1954" s="4">
        <v>17500</v>
      </c>
      <c r="G1954" s="5">
        <v>1.4</v>
      </c>
      <c r="H1954" s="6">
        <v>0</v>
      </c>
      <c r="I1954" s="7">
        <f t="shared" si="150"/>
        <v>24500</v>
      </c>
      <c r="J1954" s="7">
        <f t="shared" si="151"/>
        <v>0</v>
      </c>
      <c r="K1954" s="7">
        <f t="shared" si="152"/>
        <v>24500</v>
      </c>
      <c r="L1954" s="4">
        <v>93000</v>
      </c>
      <c r="M1954" s="7">
        <f t="shared" si="153"/>
        <v>117500</v>
      </c>
      <c r="N1954" s="2" t="s">
        <v>59</v>
      </c>
      <c r="O1954" t="s">
        <v>2108</v>
      </c>
      <c r="P1954" s="2" t="s">
        <v>2367</v>
      </c>
      <c r="Q1954" s="2">
        <v>3</v>
      </c>
      <c r="R1954" s="2" t="s">
        <v>24</v>
      </c>
      <c r="S1954" t="str">
        <f t="shared" si="154"/>
        <v>Mon</v>
      </c>
      <c r="T1954" t="str">
        <f>VLOOKUP(A1954,Status!$A$2:$B$1867,2,FALSE)</f>
        <v>Shipped</v>
      </c>
    </row>
    <row r="1955" spans="1:20" x14ac:dyDescent="0.3">
      <c r="A1955" s="2" t="s">
        <v>2305</v>
      </c>
      <c r="B1955" s="3">
        <v>46020.555648148147</v>
      </c>
      <c r="C1955" s="2" t="s">
        <v>1878</v>
      </c>
      <c r="D1955" s="2" t="s">
        <v>230</v>
      </c>
      <c r="E1955" s="2" t="s">
        <v>183</v>
      </c>
      <c r="F1955" s="4">
        <v>11000</v>
      </c>
      <c r="G1955" s="5">
        <v>2.2000000000000002</v>
      </c>
      <c r="H1955" s="6">
        <v>0</v>
      </c>
      <c r="I1955" s="7">
        <f t="shared" si="150"/>
        <v>24200.000000000004</v>
      </c>
      <c r="J1955" s="7">
        <f t="shared" si="151"/>
        <v>0</v>
      </c>
      <c r="K1955" s="7">
        <f t="shared" si="152"/>
        <v>24200.000000000004</v>
      </c>
      <c r="L1955" s="4">
        <v>28000</v>
      </c>
      <c r="M1955" s="7">
        <f t="shared" si="153"/>
        <v>52200</v>
      </c>
      <c r="N1955" s="2" t="s">
        <v>34</v>
      </c>
      <c r="O1955" t="s">
        <v>2108</v>
      </c>
      <c r="P1955" s="2" t="s">
        <v>2366</v>
      </c>
      <c r="Q1955" s="2">
        <v>3</v>
      </c>
      <c r="R1955" s="2" t="s">
        <v>24</v>
      </c>
      <c r="S1955" t="str">
        <f t="shared" si="154"/>
        <v>Mon</v>
      </c>
      <c r="T1955" t="str">
        <f>VLOOKUP(A1955,Status!$A$2:$B$1867,2,FALSE)</f>
        <v>Shipped</v>
      </c>
    </row>
    <row r="1956" spans="1:20" x14ac:dyDescent="0.3">
      <c r="A1956" s="2" t="s">
        <v>2306</v>
      </c>
      <c r="B1956" s="3">
        <v>46020.555717592593</v>
      </c>
      <c r="C1956" s="2" t="s">
        <v>474</v>
      </c>
      <c r="D1956" s="2" t="s">
        <v>161</v>
      </c>
      <c r="E1956" s="2" t="s">
        <v>183</v>
      </c>
      <c r="F1956" s="4">
        <v>11000</v>
      </c>
      <c r="G1956" s="5">
        <v>0.6</v>
      </c>
      <c r="H1956" s="6">
        <v>0</v>
      </c>
      <c r="I1956" s="7">
        <f t="shared" si="150"/>
        <v>6600</v>
      </c>
      <c r="J1956" s="7">
        <f t="shared" si="151"/>
        <v>0</v>
      </c>
      <c r="K1956" s="7">
        <f t="shared" si="152"/>
        <v>6600</v>
      </c>
      <c r="L1956" s="4">
        <v>46000</v>
      </c>
      <c r="M1956" s="7">
        <f t="shared" si="153"/>
        <v>52600</v>
      </c>
      <c r="N1956" s="2" t="s">
        <v>29</v>
      </c>
      <c r="O1956" t="s">
        <v>2111</v>
      </c>
      <c r="P1956" s="2" t="s">
        <v>2369</v>
      </c>
      <c r="Q1956" s="2">
        <v>1</v>
      </c>
      <c r="R1956" s="2" t="s">
        <v>24</v>
      </c>
      <c r="S1956" t="str">
        <f t="shared" si="154"/>
        <v>Mon</v>
      </c>
      <c r="T1956" t="str">
        <f>VLOOKUP(A1956,Status!$A$2:$B$1867,2,FALSE)</f>
        <v>Pending</v>
      </c>
    </row>
    <row r="1957" spans="1:20" x14ac:dyDescent="0.3">
      <c r="A1957" s="2" t="s">
        <v>2307</v>
      </c>
      <c r="B1957" s="3">
        <v>46020.581006944441</v>
      </c>
      <c r="C1957" s="2" t="s">
        <v>464</v>
      </c>
      <c r="D1957" s="2" t="s">
        <v>115</v>
      </c>
      <c r="E1957" s="2" t="s">
        <v>162</v>
      </c>
      <c r="F1957" s="4">
        <v>115000</v>
      </c>
      <c r="G1957" s="5">
        <v>0.5</v>
      </c>
      <c r="H1957" s="6">
        <v>0</v>
      </c>
      <c r="I1957" s="7">
        <f t="shared" si="150"/>
        <v>57500</v>
      </c>
      <c r="J1957" s="7">
        <f t="shared" si="151"/>
        <v>0</v>
      </c>
      <c r="K1957" s="7">
        <f t="shared" si="152"/>
        <v>57500</v>
      </c>
      <c r="L1957" s="4">
        <v>78000</v>
      </c>
      <c r="M1957" s="7">
        <f t="shared" si="153"/>
        <v>135500</v>
      </c>
      <c r="N1957" s="2" t="s">
        <v>29</v>
      </c>
      <c r="O1957" t="s">
        <v>23</v>
      </c>
      <c r="P1957" s="2" t="s">
        <v>2368</v>
      </c>
      <c r="Q1957" s="2">
        <v>3</v>
      </c>
      <c r="R1957" s="2" t="s">
        <v>24</v>
      </c>
      <c r="S1957" t="str">
        <f t="shared" si="154"/>
        <v>Mon</v>
      </c>
      <c r="T1957" t="str">
        <f>VLOOKUP(A1957,Status!$A$2:$B$1867,2,FALSE)</f>
        <v>Completed</v>
      </c>
    </row>
    <row r="1958" spans="1:20" x14ac:dyDescent="0.3">
      <c r="A1958" s="2" t="s">
        <v>2308</v>
      </c>
      <c r="B1958" s="3">
        <v>46020.602418981478</v>
      </c>
      <c r="C1958" s="2" t="s">
        <v>1228</v>
      </c>
      <c r="D1958" s="2" t="s">
        <v>85</v>
      </c>
      <c r="E1958" s="2" t="s">
        <v>103</v>
      </c>
      <c r="F1958" s="4">
        <v>55000</v>
      </c>
      <c r="G1958" s="5">
        <v>0.8</v>
      </c>
      <c r="H1958" s="6">
        <v>0</v>
      </c>
      <c r="I1958" s="7">
        <f t="shared" si="150"/>
        <v>44000</v>
      </c>
      <c r="J1958" s="7">
        <f t="shared" si="151"/>
        <v>0</v>
      </c>
      <c r="K1958" s="7">
        <f t="shared" si="152"/>
        <v>44000</v>
      </c>
      <c r="L1958" s="4">
        <v>30000</v>
      </c>
      <c r="M1958" s="7">
        <f t="shared" si="153"/>
        <v>74000</v>
      </c>
      <c r="N1958" s="2" t="s">
        <v>29</v>
      </c>
      <c r="O1958" t="s">
        <v>2111</v>
      </c>
      <c r="P1958" s="2" t="s">
        <v>2371</v>
      </c>
      <c r="Q1958" s="2">
        <v>5</v>
      </c>
      <c r="R1958" s="2" t="s">
        <v>24</v>
      </c>
      <c r="S1958" t="str">
        <f t="shared" si="154"/>
        <v>Mon</v>
      </c>
      <c r="T1958" t="str">
        <f>VLOOKUP(A1958,Status!$A$2:$B$1867,2,FALSE)</f>
        <v>Pending</v>
      </c>
    </row>
    <row r="1959" spans="1:20" x14ac:dyDescent="0.3">
      <c r="A1959" s="2" t="s">
        <v>2309</v>
      </c>
      <c r="B1959" s="3">
        <v>46020.644375000003</v>
      </c>
      <c r="C1959" s="2" t="s">
        <v>967</v>
      </c>
      <c r="D1959" s="2" t="s">
        <v>174</v>
      </c>
      <c r="E1959" s="2" t="s">
        <v>76</v>
      </c>
      <c r="F1959" s="4">
        <v>45000</v>
      </c>
      <c r="G1959" s="5">
        <v>1.5</v>
      </c>
      <c r="H1959" s="6">
        <v>0</v>
      </c>
      <c r="I1959" s="7">
        <f t="shared" si="150"/>
        <v>67500</v>
      </c>
      <c r="J1959" s="7">
        <f t="shared" si="151"/>
        <v>0</v>
      </c>
      <c r="K1959" s="7">
        <f t="shared" si="152"/>
        <v>67500</v>
      </c>
      <c r="L1959" s="4">
        <v>48000</v>
      </c>
      <c r="M1959" s="7">
        <f t="shared" si="153"/>
        <v>115500</v>
      </c>
      <c r="N1959" s="2" t="s">
        <v>59</v>
      </c>
      <c r="O1959" t="s">
        <v>23</v>
      </c>
      <c r="P1959" s="2" t="s">
        <v>2371</v>
      </c>
      <c r="Q1959" s="2">
        <v>1</v>
      </c>
      <c r="R1959" s="2" t="s">
        <v>24</v>
      </c>
      <c r="S1959" t="str">
        <f t="shared" si="154"/>
        <v>Mon</v>
      </c>
      <c r="T1959" t="str">
        <f>VLOOKUP(A1959,Status!$A$2:$B$1867,2,FALSE)</f>
        <v>Completed</v>
      </c>
    </row>
    <row r="1960" spans="1:20" x14ac:dyDescent="0.3">
      <c r="A1960" s="2" t="s">
        <v>2310</v>
      </c>
      <c r="B1960" s="3">
        <v>46020.650104166663</v>
      </c>
      <c r="C1960" s="2" t="s">
        <v>785</v>
      </c>
      <c r="D1960" s="2" t="s">
        <v>57</v>
      </c>
      <c r="E1960" s="2" t="s">
        <v>42</v>
      </c>
      <c r="F1960" s="4">
        <v>40000</v>
      </c>
      <c r="G1960" s="5">
        <v>1</v>
      </c>
      <c r="H1960" s="6">
        <v>0</v>
      </c>
      <c r="I1960" s="7">
        <f t="shared" si="150"/>
        <v>40000</v>
      </c>
      <c r="J1960" s="7">
        <f t="shared" si="151"/>
        <v>0</v>
      </c>
      <c r="K1960" s="7">
        <f t="shared" si="152"/>
        <v>40000</v>
      </c>
      <c r="L1960" s="4">
        <v>26000</v>
      </c>
      <c r="M1960" s="7">
        <f t="shared" si="153"/>
        <v>66000</v>
      </c>
      <c r="N1960" s="2" t="s">
        <v>22</v>
      </c>
      <c r="O1960" t="s">
        <v>2108</v>
      </c>
      <c r="P1960" s="2" t="s">
        <v>2368</v>
      </c>
      <c r="Q1960" s="2">
        <v>4</v>
      </c>
      <c r="R1960" s="2" t="s">
        <v>35</v>
      </c>
      <c r="S1960" t="str">
        <f t="shared" si="154"/>
        <v>Mon</v>
      </c>
      <c r="T1960" t="str">
        <f>VLOOKUP(A1960,Status!$A$2:$B$1867,2,FALSE)</f>
        <v>Shipped</v>
      </c>
    </row>
    <row r="1961" spans="1:20" x14ac:dyDescent="0.3">
      <c r="A1961" s="2" t="s">
        <v>2311</v>
      </c>
      <c r="B1961" s="3">
        <v>46020.665011574078</v>
      </c>
      <c r="C1961" s="2" t="s">
        <v>1785</v>
      </c>
      <c r="D1961" s="2" t="s">
        <v>186</v>
      </c>
      <c r="E1961" s="2" t="s">
        <v>54</v>
      </c>
      <c r="F1961" s="4">
        <v>14000</v>
      </c>
      <c r="G1961" s="5">
        <v>0.9</v>
      </c>
      <c r="H1961" s="6">
        <v>0</v>
      </c>
      <c r="I1961" s="7">
        <f t="shared" si="150"/>
        <v>12600</v>
      </c>
      <c r="J1961" s="7">
        <f t="shared" si="151"/>
        <v>0</v>
      </c>
      <c r="K1961" s="7">
        <f t="shared" si="152"/>
        <v>12600</v>
      </c>
      <c r="L1961" s="4">
        <v>87000</v>
      </c>
      <c r="M1961" s="7">
        <f t="shared" si="153"/>
        <v>99600</v>
      </c>
      <c r="N1961" s="2" t="s">
        <v>29</v>
      </c>
      <c r="O1961" t="s">
        <v>2111</v>
      </c>
      <c r="P1961" s="2" t="s">
        <v>2367</v>
      </c>
      <c r="Q1961" s="2">
        <v>4</v>
      </c>
      <c r="R1961" s="2" t="s">
        <v>35</v>
      </c>
      <c r="S1961" t="str">
        <f t="shared" si="154"/>
        <v>Mon</v>
      </c>
      <c r="T1961" t="str">
        <f>VLOOKUP(A1961,Status!$A$2:$B$1867,2,FALSE)</f>
        <v>Pending</v>
      </c>
    </row>
    <row r="1962" spans="1:20" x14ac:dyDescent="0.3">
      <c r="A1962" s="2" t="s">
        <v>2312</v>
      </c>
      <c r="B1962" s="3">
        <v>46020.68582175926</v>
      </c>
      <c r="C1962" s="2" t="s">
        <v>486</v>
      </c>
      <c r="D1962" s="2" t="s">
        <v>41</v>
      </c>
      <c r="E1962" s="2" t="s">
        <v>50</v>
      </c>
      <c r="F1962" s="4">
        <v>26000</v>
      </c>
      <c r="G1962" s="5">
        <v>1.6</v>
      </c>
      <c r="H1962" s="6">
        <v>0</v>
      </c>
      <c r="I1962" s="7">
        <f t="shared" si="150"/>
        <v>41600</v>
      </c>
      <c r="J1962" s="7">
        <f t="shared" si="151"/>
        <v>0</v>
      </c>
      <c r="K1962" s="7">
        <f t="shared" si="152"/>
        <v>41600</v>
      </c>
      <c r="L1962" s="4">
        <v>93000</v>
      </c>
      <c r="M1962" s="7">
        <f t="shared" si="153"/>
        <v>134600</v>
      </c>
      <c r="N1962" s="2" t="s">
        <v>29</v>
      </c>
      <c r="O1962" t="s">
        <v>2111</v>
      </c>
      <c r="P1962" s="2" t="s">
        <v>2367</v>
      </c>
      <c r="Q1962" s="2">
        <v>1</v>
      </c>
      <c r="R1962" s="2" t="s">
        <v>35</v>
      </c>
      <c r="S1962" t="str">
        <f t="shared" si="154"/>
        <v>Mon</v>
      </c>
      <c r="T1962" t="str">
        <f>VLOOKUP(A1962,Status!$A$2:$B$1867,2,FALSE)</f>
        <v>Pending</v>
      </c>
    </row>
    <row r="1963" spans="1:20" x14ac:dyDescent="0.3">
      <c r="A1963" s="2" t="s">
        <v>2313</v>
      </c>
      <c r="B1963" s="3">
        <v>46020.712476851862</v>
      </c>
      <c r="C1963" s="2" t="s">
        <v>372</v>
      </c>
      <c r="D1963" s="2" t="s">
        <v>95</v>
      </c>
      <c r="E1963" s="2" t="s">
        <v>183</v>
      </c>
      <c r="F1963" s="4">
        <v>11000</v>
      </c>
      <c r="G1963" s="5">
        <v>1.8</v>
      </c>
      <c r="H1963" s="6">
        <v>0</v>
      </c>
      <c r="I1963" s="7">
        <f t="shared" si="150"/>
        <v>19800</v>
      </c>
      <c r="J1963" s="7">
        <f t="shared" si="151"/>
        <v>0</v>
      </c>
      <c r="K1963" s="7">
        <f t="shared" si="152"/>
        <v>19800</v>
      </c>
      <c r="L1963" s="4">
        <v>85000</v>
      </c>
      <c r="M1963" s="7">
        <f t="shared" si="153"/>
        <v>104800</v>
      </c>
      <c r="N1963" s="2" t="s">
        <v>29</v>
      </c>
      <c r="O1963" t="s">
        <v>23</v>
      </c>
      <c r="P1963" s="2" t="s">
        <v>2367</v>
      </c>
      <c r="Q1963" s="2">
        <v>1</v>
      </c>
      <c r="R1963" s="2" t="s">
        <v>24</v>
      </c>
      <c r="S1963" t="str">
        <f t="shared" si="154"/>
        <v>Mon</v>
      </c>
      <c r="T1963" t="str">
        <f>VLOOKUP(A1963,Status!$A$2:$B$1867,2,FALSE)</f>
        <v>Completed</v>
      </c>
    </row>
    <row r="1964" spans="1:20" x14ac:dyDescent="0.3">
      <c r="A1964" s="2" t="s">
        <v>2314</v>
      </c>
      <c r="B1964" s="3">
        <v>46020.761284722219</v>
      </c>
      <c r="C1964" s="2" t="s">
        <v>140</v>
      </c>
      <c r="D1964" s="2" t="s">
        <v>141</v>
      </c>
      <c r="E1964" s="2" t="s">
        <v>28</v>
      </c>
      <c r="F1964" s="4">
        <v>15000</v>
      </c>
      <c r="G1964" s="5">
        <v>0.5</v>
      </c>
      <c r="H1964" s="6">
        <v>0</v>
      </c>
      <c r="I1964" s="7">
        <f t="shared" si="150"/>
        <v>7500</v>
      </c>
      <c r="J1964" s="7">
        <f t="shared" si="151"/>
        <v>0</v>
      </c>
      <c r="K1964" s="7">
        <f t="shared" si="152"/>
        <v>7500</v>
      </c>
      <c r="L1964" s="4">
        <v>55000</v>
      </c>
      <c r="M1964" s="7">
        <f t="shared" si="153"/>
        <v>62500</v>
      </c>
      <c r="N1964" s="2" t="s">
        <v>34</v>
      </c>
      <c r="O1964" t="s">
        <v>2111</v>
      </c>
      <c r="P1964" s="2" t="s">
        <v>2369</v>
      </c>
      <c r="Q1964" s="2">
        <v>5</v>
      </c>
      <c r="R1964" s="2" t="s">
        <v>35</v>
      </c>
      <c r="S1964" t="str">
        <f t="shared" si="154"/>
        <v>Mon</v>
      </c>
      <c r="T1964" t="str">
        <f>VLOOKUP(A1964,Status!$A$2:$B$1867,2,FALSE)</f>
        <v>Pending</v>
      </c>
    </row>
    <row r="1965" spans="1:20" x14ac:dyDescent="0.3">
      <c r="A1965" s="2" t="s">
        <v>2315</v>
      </c>
      <c r="B1965" s="3">
        <v>46021.009166666663</v>
      </c>
      <c r="C1965" s="2" t="s">
        <v>702</v>
      </c>
      <c r="D1965" s="2" t="s">
        <v>168</v>
      </c>
      <c r="E1965" s="2" t="s">
        <v>33</v>
      </c>
      <c r="F1965" s="4">
        <v>20000</v>
      </c>
      <c r="G1965" s="5">
        <v>2.9</v>
      </c>
      <c r="H1965" s="6">
        <v>0</v>
      </c>
      <c r="I1965" s="7">
        <f t="shared" si="150"/>
        <v>58000</v>
      </c>
      <c r="J1965" s="7">
        <f t="shared" si="151"/>
        <v>0</v>
      </c>
      <c r="K1965" s="7">
        <f t="shared" si="152"/>
        <v>58000</v>
      </c>
      <c r="L1965" s="4">
        <v>56000</v>
      </c>
      <c r="M1965" s="7">
        <f t="shared" si="153"/>
        <v>114000</v>
      </c>
      <c r="N1965" s="2" t="s">
        <v>34</v>
      </c>
      <c r="O1965" t="s">
        <v>23</v>
      </c>
      <c r="P1965" s="2" t="s">
        <v>2367</v>
      </c>
      <c r="Q1965" s="2">
        <v>2</v>
      </c>
      <c r="R1965" s="2" t="s">
        <v>24</v>
      </c>
      <c r="S1965" t="str">
        <f t="shared" si="154"/>
        <v>Tue</v>
      </c>
      <c r="T1965" t="str">
        <f>VLOOKUP(A1965,Status!$A$2:$B$1867,2,FALSE)</f>
        <v>Completed</v>
      </c>
    </row>
    <row r="1966" spans="1:20" x14ac:dyDescent="0.3">
      <c r="A1966" s="2" t="s">
        <v>2316</v>
      </c>
      <c r="B1966" s="3">
        <v>46021.12636574074</v>
      </c>
      <c r="C1966" s="2" t="s">
        <v>575</v>
      </c>
      <c r="D1966" s="2" t="s">
        <v>85</v>
      </c>
      <c r="E1966" s="2" t="s">
        <v>76</v>
      </c>
      <c r="F1966" s="4">
        <v>45000</v>
      </c>
      <c r="G1966" s="5">
        <v>1.1000000000000001</v>
      </c>
      <c r="H1966" s="6">
        <v>0</v>
      </c>
      <c r="I1966" s="7">
        <f t="shared" si="150"/>
        <v>49500.000000000007</v>
      </c>
      <c r="J1966" s="7">
        <f t="shared" si="151"/>
        <v>0</v>
      </c>
      <c r="K1966" s="7">
        <f t="shared" si="152"/>
        <v>49500.000000000007</v>
      </c>
      <c r="L1966" s="4">
        <v>30000</v>
      </c>
      <c r="M1966" s="7">
        <f t="shared" si="153"/>
        <v>79500</v>
      </c>
      <c r="N1966" s="2" t="s">
        <v>22</v>
      </c>
      <c r="O1966" t="s">
        <v>116</v>
      </c>
      <c r="P1966" s="2" t="s">
        <v>2369</v>
      </c>
      <c r="Q1966" s="2">
        <v>4</v>
      </c>
      <c r="R1966" s="2" t="s">
        <v>24</v>
      </c>
      <c r="S1966" t="str">
        <f t="shared" si="154"/>
        <v>Tue</v>
      </c>
      <c r="T1966" t="str">
        <f>VLOOKUP(A1966,Status!$A$2:$B$1867,2,FALSE)</f>
        <v>Cancelled</v>
      </c>
    </row>
    <row r="1967" spans="1:20" x14ac:dyDescent="0.3">
      <c r="A1967" s="2" t="s">
        <v>2317</v>
      </c>
      <c r="B1967" s="3">
        <v>46021.302766203713</v>
      </c>
      <c r="C1967" s="2" t="s">
        <v>1151</v>
      </c>
      <c r="D1967" s="2" t="s">
        <v>88</v>
      </c>
      <c r="E1967" s="2" t="s">
        <v>81</v>
      </c>
      <c r="F1967" s="4">
        <v>15000</v>
      </c>
      <c r="G1967" s="5">
        <v>1.5</v>
      </c>
      <c r="H1967" s="6">
        <v>0</v>
      </c>
      <c r="I1967" s="7">
        <f t="shared" si="150"/>
        <v>22500</v>
      </c>
      <c r="J1967" s="7">
        <f t="shared" si="151"/>
        <v>0</v>
      </c>
      <c r="K1967" s="7">
        <f t="shared" si="152"/>
        <v>22500</v>
      </c>
      <c r="L1967" s="4">
        <v>49000</v>
      </c>
      <c r="M1967" s="7">
        <f t="shared" si="153"/>
        <v>71500</v>
      </c>
      <c r="N1967" s="2" t="s">
        <v>29</v>
      </c>
      <c r="O1967" t="s">
        <v>23</v>
      </c>
      <c r="P1967" s="2" t="s">
        <v>2371</v>
      </c>
      <c r="Q1967" s="2">
        <v>3</v>
      </c>
      <c r="R1967" s="2" t="s">
        <v>24</v>
      </c>
      <c r="S1967" t="str">
        <f t="shared" si="154"/>
        <v>Tue</v>
      </c>
      <c r="T1967" t="str">
        <f>VLOOKUP(A1967,Status!$A$2:$B$1867,2,FALSE)</f>
        <v>Completed</v>
      </c>
    </row>
    <row r="1968" spans="1:20" x14ac:dyDescent="0.3">
      <c r="A1968" s="2" t="s">
        <v>2318</v>
      </c>
      <c r="B1968" s="3">
        <v>46021.423518518517</v>
      </c>
      <c r="C1968" s="2" t="s">
        <v>713</v>
      </c>
      <c r="D1968" s="2" t="s">
        <v>53</v>
      </c>
      <c r="E1968" s="2" t="s">
        <v>36</v>
      </c>
      <c r="F1968" s="4">
        <v>13500</v>
      </c>
      <c r="G1968" s="5">
        <v>3</v>
      </c>
      <c r="H1968" s="6">
        <v>0</v>
      </c>
      <c r="I1968" s="7">
        <f t="shared" si="150"/>
        <v>40500</v>
      </c>
      <c r="J1968" s="7">
        <f t="shared" si="151"/>
        <v>0</v>
      </c>
      <c r="K1968" s="7">
        <f t="shared" si="152"/>
        <v>40500</v>
      </c>
      <c r="L1968" s="4">
        <v>80000</v>
      </c>
      <c r="M1968" s="7">
        <f t="shared" si="153"/>
        <v>120500</v>
      </c>
      <c r="N1968" s="2" t="s">
        <v>29</v>
      </c>
      <c r="O1968" t="s">
        <v>23</v>
      </c>
      <c r="P1968" s="2" t="s">
        <v>2371</v>
      </c>
      <c r="Q1968" s="2">
        <v>5</v>
      </c>
      <c r="R1968" s="2" t="s">
        <v>24</v>
      </c>
      <c r="S1968" t="str">
        <f t="shared" si="154"/>
        <v>Tue</v>
      </c>
      <c r="T1968" t="str">
        <f>VLOOKUP(A1968,Status!$A$2:$B$1867,2,FALSE)</f>
        <v>Completed</v>
      </c>
    </row>
    <row r="1969" spans="1:20" x14ac:dyDescent="0.3">
      <c r="A1969" s="2" t="s">
        <v>2319</v>
      </c>
      <c r="B1969" s="3">
        <v>46021.432118055563</v>
      </c>
      <c r="C1969" s="2" t="s">
        <v>1119</v>
      </c>
      <c r="D1969" s="2" t="s">
        <v>106</v>
      </c>
      <c r="E1969" s="2" t="s">
        <v>50</v>
      </c>
      <c r="F1969" s="4">
        <v>26000</v>
      </c>
      <c r="G1969" s="5">
        <v>1.3</v>
      </c>
      <c r="H1969" s="6">
        <v>0</v>
      </c>
      <c r="I1969" s="7">
        <f t="shared" si="150"/>
        <v>33800</v>
      </c>
      <c r="J1969" s="7">
        <f t="shared" si="151"/>
        <v>0</v>
      </c>
      <c r="K1969" s="7">
        <f t="shared" si="152"/>
        <v>33800</v>
      </c>
      <c r="L1969" s="4">
        <v>18000</v>
      </c>
      <c r="M1969" s="7">
        <f t="shared" si="153"/>
        <v>51800</v>
      </c>
      <c r="N1969" s="2" t="s">
        <v>22</v>
      </c>
      <c r="O1969" t="s">
        <v>23</v>
      </c>
      <c r="P1969" s="2" t="s">
        <v>2371</v>
      </c>
      <c r="Q1969" s="2">
        <v>1</v>
      </c>
      <c r="R1969" s="2" t="s">
        <v>24</v>
      </c>
      <c r="S1969" t="str">
        <f t="shared" si="154"/>
        <v>Tue</v>
      </c>
      <c r="T1969" t="str">
        <f>VLOOKUP(A1969,Status!$A$2:$B$1867,2,FALSE)</f>
        <v>Completed</v>
      </c>
    </row>
    <row r="1970" spans="1:20" x14ac:dyDescent="0.3">
      <c r="A1970" s="2" t="s">
        <v>2320</v>
      </c>
      <c r="B1970" s="3">
        <v>46021.485682870371</v>
      </c>
      <c r="C1970" s="2" t="s">
        <v>290</v>
      </c>
      <c r="D1970" s="2" t="s">
        <v>154</v>
      </c>
      <c r="E1970" s="2" t="s">
        <v>42</v>
      </c>
      <c r="F1970" s="4">
        <v>40000</v>
      </c>
      <c r="G1970" s="5">
        <v>0.4</v>
      </c>
      <c r="H1970" s="6">
        <v>0</v>
      </c>
      <c r="I1970" s="7">
        <f t="shared" si="150"/>
        <v>16000</v>
      </c>
      <c r="J1970" s="7">
        <f t="shared" si="151"/>
        <v>0</v>
      </c>
      <c r="K1970" s="7">
        <f t="shared" si="152"/>
        <v>16000</v>
      </c>
      <c r="L1970" s="4">
        <v>50000</v>
      </c>
      <c r="M1970" s="7">
        <f t="shared" si="153"/>
        <v>66000</v>
      </c>
      <c r="N1970" s="2" t="s">
        <v>59</v>
      </c>
      <c r="O1970" t="s">
        <v>2111</v>
      </c>
      <c r="P1970" s="2" t="s">
        <v>2368</v>
      </c>
      <c r="Q1970" s="2">
        <v>4</v>
      </c>
      <c r="R1970" s="2" t="s">
        <v>24</v>
      </c>
      <c r="S1970" t="str">
        <f t="shared" si="154"/>
        <v>Tue</v>
      </c>
      <c r="T1970" t="str">
        <f>VLOOKUP(A1970,Status!$A$2:$B$1867,2,FALSE)</f>
        <v>Pending</v>
      </c>
    </row>
    <row r="1971" spans="1:20" x14ac:dyDescent="0.3">
      <c r="A1971" s="2" t="s">
        <v>2321</v>
      </c>
      <c r="B1971" s="3">
        <v>46021.506585648152</v>
      </c>
      <c r="C1971" s="2" t="s">
        <v>432</v>
      </c>
      <c r="D1971" s="2" t="s">
        <v>109</v>
      </c>
      <c r="E1971" s="2" t="s">
        <v>28</v>
      </c>
      <c r="F1971" s="4">
        <v>15000</v>
      </c>
      <c r="G1971" s="5">
        <v>1.4</v>
      </c>
      <c r="H1971" s="6">
        <v>0</v>
      </c>
      <c r="I1971" s="7">
        <f t="shared" si="150"/>
        <v>21000</v>
      </c>
      <c r="J1971" s="7">
        <f t="shared" si="151"/>
        <v>0</v>
      </c>
      <c r="K1971" s="7">
        <f t="shared" si="152"/>
        <v>21000</v>
      </c>
      <c r="L1971" s="4">
        <v>72000</v>
      </c>
      <c r="M1971" s="7">
        <f t="shared" si="153"/>
        <v>93000</v>
      </c>
      <c r="N1971" s="2" t="s">
        <v>59</v>
      </c>
      <c r="O1971" t="s">
        <v>23</v>
      </c>
      <c r="P1971" s="2" t="s">
        <v>2371</v>
      </c>
      <c r="Q1971" s="2">
        <v>1</v>
      </c>
      <c r="R1971" s="2" t="s">
        <v>35</v>
      </c>
      <c r="S1971" t="str">
        <f t="shared" si="154"/>
        <v>Tue</v>
      </c>
      <c r="T1971" t="str">
        <f>VLOOKUP(A1971,Status!$A$2:$B$1867,2,FALSE)</f>
        <v>Completed</v>
      </c>
    </row>
    <row r="1972" spans="1:20" x14ac:dyDescent="0.3">
      <c r="A1972" s="2" t="s">
        <v>2322</v>
      </c>
      <c r="B1972" s="3">
        <v>46021.535694444443</v>
      </c>
      <c r="C1972" s="2" t="s">
        <v>1016</v>
      </c>
      <c r="D1972" s="2" t="s">
        <v>112</v>
      </c>
      <c r="E1972" s="2" t="s">
        <v>21</v>
      </c>
      <c r="F1972" s="4">
        <v>10000</v>
      </c>
      <c r="G1972" s="5">
        <v>1.8</v>
      </c>
      <c r="H1972" s="6">
        <v>0</v>
      </c>
      <c r="I1972" s="7">
        <f t="shared" si="150"/>
        <v>18000</v>
      </c>
      <c r="J1972" s="7">
        <f t="shared" si="151"/>
        <v>0</v>
      </c>
      <c r="K1972" s="7">
        <f t="shared" si="152"/>
        <v>18000</v>
      </c>
      <c r="L1972" s="4">
        <v>0</v>
      </c>
      <c r="M1972" s="7">
        <f t="shared" si="153"/>
        <v>18000</v>
      </c>
      <c r="N1972" s="2" t="s">
        <v>22</v>
      </c>
      <c r="O1972" t="s">
        <v>23</v>
      </c>
      <c r="P1972" s="2" t="s">
        <v>2366</v>
      </c>
      <c r="Q1972" s="2">
        <v>2</v>
      </c>
      <c r="R1972" s="2" t="s">
        <v>24</v>
      </c>
      <c r="S1972" t="str">
        <f t="shared" si="154"/>
        <v>Tue</v>
      </c>
      <c r="T1972" t="str">
        <f>VLOOKUP(A1972,Status!$A$2:$B$1867,2,FALSE)</f>
        <v>Completed</v>
      </c>
    </row>
    <row r="1973" spans="1:20" x14ac:dyDescent="0.3">
      <c r="A1973" s="2" t="s">
        <v>2322</v>
      </c>
      <c r="B1973" s="3">
        <v>46021.535694444443</v>
      </c>
      <c r="C1973" s="2" t="s">
        <v>1016</v>
      </c>
      <c r="D1973" s="2" t="s">
        <v>112</v>
      </c>
      <c r="E1973" s="2" t="s">
        <v>46</v>
      </c>
      <c r="F1973" s="4">
        <v>10500</v>
      </c>
      <c r="G1973" s="5">
        <v>0.4</v>
      </c>
      <c r="H1973" s="6">
        <v>0</v>
      </c>
      <c r="I1973" s="7">
        <f t="shared" si="150"/>
        <v>4200</v>
      </c>
      <c r="J1973" s="7">
        <f t="shared" si="151"/>
        <v>0</v>
      </c>
      <c r="K1973" s="7">
        <f t="shared" si="152"/>
        <v>4200</v>
      </c>
      <c r="L1973" s="4">
        <v>0</v>
      </c>
      <c r="M1973" s="7">
        <f t="shared" si="153"/>
        <v>4200</v>
      </c>
      <c r="N1973" s="2" t="s">
        <v>22</v>
      </c>
      <c r="O1973" t="s">
        <v>23</v>
      </c>
      <c r="P1973" s="2" t="s">
        <v>2366</v>
      </c>
      <c r="Q1973" s="2">
        <v>2</v>
      </c>
      <c r="R1973" s="2" t="s">
        <v>24</v>
      </c>
      <c r="S1973" t="str">
        <f t="shared" si="154"/>
        <v>Tue</v>
      </c>
      <c r="T1973" t="str">
        <f>VLOOKUP(A1973,Status!$A$2:$B$1867,2,FALSE)</f>
        <v>Completed</v>
      </c>
    </row>
    <row r="1974" spans="1:20" x14ac:dyDescent="0.3">
      <c r="A1974" s="2" t="s">
        <v>2323</v>
      </c>
      <c r="B1974" s="3">
        <v>46021.537233796298</v>
      </c>
      <c r="C1974" s="2" t="s">
        <v>1064</v>
      </c>
      <c r="D1974" s="2" t="s">
        <v>27</v>
      </c>
      <c r="E1974" s="2" t="s">
        <v>144</v>
      </c>
      <c r="F1974" s="4">
        <v>10000</v>
      </c>
      <c r="G1974" s="5">
        <v>0.4</v>
      </c>
      <c r="H1974" s="6">
        <v>0</v>
      </c>
      <c r="I1974" s="7">
        <f t="shared" si="150"/>
        <v>4000</v>
      </c>
      <c r="J1974" s="7">
        <f t="shared" si="151"/>
        <v>0</v>
      </c>
      <c r="K1974" s="7">
        <f t="shared" si="152"/>
        <v>4000</v>
      </c>
      <c r="L1974" s="4">
        <v>17000</v>
      </c>
      <c r="M1974" s="7">
        <f t="shared" si="153"/>
        <v>21000</v>
      </c>
      <c r="N1974" s="2" t="s">
        <v>34</v>
      </c>
      <c r="O1974" t="s">
        <v>116</v>
      </c>
      <c r="P1974" s="2" t="s">
        <v>2369</v>
      </c>
      <c r="Q1974" s="2">
        <v>3</v>
      </c>
      <c r="R1974" s="2" t="s">
        <v>24</v>
      </c>
      <c r="S1974" t="str">
        <f t="shared" si="154"/>
        <v>Tue</v>
      </c>
      <c r="T1974" t="str">
        <f>VLOOKUP(A1974,Status!$A$2:$B$1867,2,FALSE)</f>
        <v>Cancelled</v>
      </c>
    </row>
    <row r="1975" spans="1:20" x14ac:dyDescent="0.3">
      <c r="A1975" s="2" t="s">
        <v>2324</v>
      </c>
      <c r="B1975" s="3">
        <v>46021.562951388893</v>
      </c>
      <c r="C1975" s="2" t="s">
        <v>372</v>
      </c>
      <c r="D1975" s="2" t="s">
        <v>95</v>
      </c>
      <c r="E1975" s="2" t="s">
        <v>183</v>
      </c>
      <c r="F1975" s="4">
        <v>11000</v>
      </c>
      <c r="G1975" s="5">
        <v>1.4</v>
      </c>
      <c r="H1975" s="6">
        <v>0</v>
      </c>
      <c r="I1975" s="7">
        <f t="shared" si="150"/>
        <v>15399.999999999998</v>
      </c>
      <c r="J1975" s="7">
        <f t="shared" si="151"/>
        <v>0</v>
      </c>
      <c r="K1975" s="7">
        <f t="shared" si="152"/>
        <v>15399.999999999998</v>
      </c>
      <c r="L1975" s="4">
        <v>85000</v>
      </c>
      <c r="M1975" s="7">
        <f t="shared" si="153"/>
        <v>100400</v>
      </c>
      <c r="N1975" s="2" t="s">
        <v>59</v>
      </c>
      <c r="O1975" t="s">
        <v>2111</v>
      </c>
      <c r="P1975" s="2" t="s">
        <v>2368</v>
      </c>
      <c r="Q1975" s="2">
        <v>4</v>
      </c>
      <c r="R1975" s="2" t="s">
        <v>24</v>
      </c>
      <c r="S1975" t="str">
        <f t="shared" si="154"/>
        <v>Tue</v>
      </c>
      <c r="T1975" t="str">
        <f>VLOOKUP(A1975,Status!$A$2:$B$1867,2,FALSE)</f>
        <v>Pending</v>
      </c>
    </row>
    <row r="1976" spans="1:20" x14ac:dyDescent="0.3">
      <c r="A1976" s="2" t="s">
        <v>2325</v>
      </c>
      <c r="B1976" s="3">
        <v>46021.565370370372</v>
      </c>
      <c r="C1976" s="2" t="s">
        <v>596</v>
      </c>
      <c r="D1976" s="2" t="s">
        <v>141</v>
      </c>
      <c r="E1976" s="2" t="s">
        <v>76</v>
      </c>
      <c r="F1976" s="4">
        <v>45000</v>
      </c>
      <c r="G1976" s="5">
        <v>1.8</v>
      </c>
      <c r="H1976" s="6">
        <v>0</v>
      </c>
      <c r="I1976" s="7">
        <f t="shared" si="150"/>
        <v>81000</v>
      </c>
      <c r="J1976" s="7">
        <f t="shared" si="151"/>
        <v>0</v>
      </c>
      <c r="K1976" s="7">
        <f t="shared" si="152"/>
        <v>81000</v>
      </c>
      <c r="L1976" s="4">
        <v>55000</v>
      </c>
      <c r="M1976" s="7">
        <f t="shared" si="153"/>
        <v>136000</v>
      </c>
      <c r="N1976" s="2" t="s">
        <v>22</v>
      </c>
      <c r="O1976" t="s">
        <v>23</v>
      </c>
      <c r="P1976" s="2" t="s">
        <v>2368</v>
      </c>
      <c r="Q1976" s="2">
        <v>2</v>
      </c>
      <c r="R1976" s="2" t="s">
        <v>24</v>
      </c>
      <c r="S1976" t="str">
        <f t="shared" si="154"/>
        <v>Tue</v>
      </c>
      <c r="T1976" t="str">
        <f>VLOOKUP(A1976,Status!$A$2:$B$1867,2,FALSE)</f>
        <v>Completed</v>
      </c>
    </row>
    <row r="1977" spans="1:20" x14ac:dyDescent="0.3">
      <c r="A1977" s="2" t="s">
        <v>2326</v>
      </c>
      <c r="B1977" s="3">
        <v>46021.572662037041</v>
      </c>
      <c r="C1977" s="2" t="s">
        <v>479</v>
      </c>
      <c r="D1977" s="2" t="s">
        <v>45</v>
      </c>
      <c r="E1977" s="2" t="s">
        <v>81</v>
      </c>
      <c r="F1977" s="4">
        <v>15000</v>
      </c>
      <c r="G1977" s="5">
        <v>2.7</v>
      </c>
      <c r="H1977" s="6">
        <v>0</v>
      </c>
      <c r="I1977" s="7">
        <f t="shared" si="150"/>
        <v>40500</v>
      </c>
      <c r="J1977" s="7">
        <f t="shared" si="151"/>
        <v>0</v>
      </c>
      <c r="K1977" s="7">
        <f t="shared" si="152"/>
        <v>40500</v>
      </c>
      <c r="L1977" s="4">
        <v>43000</v>
      </c>
      <c r="M1977" s="7">
        <f t="shared" si="153"/>
        <v>83500</v>
      </c>
      <c r="N1977" s="2" t="s">
        <v>59</v>
      </c>
      <c r="O1977" t="s">
        <v>23</v>
      </c>
      <c r="P1977" s="2" t="s">
        <v>2371</v>
      </c>
      <c r="Q1977" s="2">
        <v>5</v>
      </c>
      <c r="R1977" s="2" t="s">
        <v>24</v>
      </c>
      <c r="S1977" t="str">
        <f t="shared" si="154"/>
        <v>Tue</v>
      </c>
      <c r="T1977" t="str">
        <f>VLOOKUP(A1977,Status!$A$2:$B$1867,2,FALSE)</f>
        <v>Completed</v>
      </c>
    </row>
    <row r="1978" spans="1:20" x14ac:dyDescent="0.3">
      <c r="A1978" s="2" t="s">
        <v>2326</v>
      </c>
      <c r="B1978" s="3">
        <v>46021.572662037041</v>
      </c>
      <c r="C1978" s="2" t="s">
        <v>479</v>
      </c>
      <c r="D1978" s="2" t="s">
        <v>45</v>
      </c>
      <c r="E1978" s="2" t="s">
        <v>191</v>
      </c>
      <c r="F1978" s="4">
        <v>15500</v>
      </c>
      <c r="G1978" s="5">
        <v>0.4</v>
      </c>
      <c r="H1978" s="6">
        <v>0</v>
      </c>
      <c r="I1978" s="7">
        <f t="shared" si="150"/>
        <v>6200</v>
      </c>
      <c r="J1978" s="7">
        <f t="shared" si="151"/>
        <v>0</v>
      </c>
      <c r="K1978" s="7">
        <f t="shared" si="152"/>
        <v>6200</v>
      </c>
      <c r="L1978" s="4">
        <v>0</v>
      </c>
      <c r="M1978" s="7">
        <f t="shared" si="153"/>
        <v>6200</v>
      </c>
      <c r="N1978" s="2" t="s">
        <v>59</v>
      </c>
      <c r="O1978" t="s">
        <v>23</v>
      </c>
      <c r="P1978" s="2" t="s">
        <v>2371</v>
      </c>
      <c r="Q1978" s="2">
        <v>5</v>
      </c>
      <c r="R1978" s="2" t="s">
        <v>24</v>
      </c>
      <c r="S1978" t="str">
        <f t="shared" si="154"/>
        <v>Tue</v>
      </c>
      <c r="T1978" t="str">
        <f>VLOOKUP(A1978,Status!$A$2:$B$1867,2,FALSE)</f>
        <v>Completed</v>
      </c>
    </row>
    <row r="1979" spans="1:20" x14ac:dyDescent="0.3">
      <c r="A1979" s="2" t="s">
        <v>2327</v>
      </c>
      <c r="B1979" s="3">
        <v>46021.576319444437</v>
      </c>
      <c r="C1979" s="2" t="s">
        <v>296</v>
      </c>
      <c r="D1979" s="2" t="s">
        <v>134</v>
      </c>
      <c r="E1979" s="2" t="s">
        <v>162</v>
      </c>
      <c r="F1979" s="4">
        <v>115000</v>
      </c>
      <c r="G1979" s="5">
        <v>0.3</v>
      </c>
      <c r="H1979" s="6">
        <v>0</v>
      </c>
      <c r="I1979" s="7">
        <f t="shared" si="150"/>
        <v>34500</v>
      </c>
      <c r="J1979" s="7">
        <f t="shared" si="151"/>
        <v>0</v>
      </c>
      <c r="K1979" s="7">
        <f t="shared" si="152"/>
        <v>34500</v>
      </c>
      <c r="L1979" s="4">
        <v>50000</v>
      </c>
      <c r="M1979" s="7">
        <f t="shared" si="153"/>
        <v>84500</v>
      </c>
      <c r="N1979" s="2" t="s">
        <v>59</v>
      </c>
      <c r="O1979" t="s">
        <v>23</v>
      </c>
      <c r="P1979" s="2" t="s">
        <v>2371</v>
      </c>
      <c r="Q1979" s="2">
        <v>5</v>
      </c>
      <c r="R1979" s="2" t="s">
        <v>24</v>
      </c>
      <c r="S1979" t="str">
        <f t="shared" si="154"/>
        <v>Tue</v>
      </c>
      <c r="T1979" t="str">
        <f>VLOOKUP(A1979,Status!$A$2:$B$1867,2,FALSE)</f>
        <v>Completed</v>
      </c>
    </row>
    <row r="1980" spans="1:20" x14ac:dyDescent="0.3">
      <c r="A1980" s="2" t="s">
        <v>2328</v>
      </c>
      <c r="B1980" s="3">
        <v>46021.660057870373</v>
      </c>
      <c r="C1980" s="2" t="s">
        <v>290</v>
      </c>
      <c r="D1980" s="2" t="s">
        <v>154</v>
      </c>
      <c r="E1980" s="2" t="s">
        <v>96</v>
      </c>
      <c r="F1980" s="4">
        <v>9500</v>
      </c>
      <c r="G1980" s="5">
        <v>1.1000000000000001</v>
      </c>
      <c r="H1980" s="6">
        <v>0</v>
      </c>
      <c r="I1980" s="7">
        <f t="shared" si="150"/>
        <v>10450</v>
      </c>
      <c r="J1980" s="7">
        <f t="shared" si="151"/>
        <v>0</v>
      </c>
      <c r="K1980" s="7">
        <f t="shared" si="152"/>
        <v>10450</v>
      </c>
      <c r="L1980" s="4">
        <v>50000</v>
      </c>
      <c r="M1980" s="7">
        <f t="shared" si="153"/>
        <v>60450</v>
      </c>
      <c r="N1980" s="2" t="s">
        <v>34</v>
      </c>
      <c r="O1980" t="s">
        <v>2108</v>
      </c>
      <c r="P1980" s="2" t="s">
        <v>2367</v>
      </c>
      <c r="Q1980" s="2">
        <v>2</v>
      </c>
      <c r="R1980" s="2" t="s">
        <v>24</v>
      </c>
      <c r="S1980" t="str">
        <f t="shared" si="154"/>
        <v>Tue</v>
      </c>
      <c r="T1980" t="str">
        <f>VLOOKUP(A1980,Status!$A$2:$B$1867,2,FALSE)</f>
        <v>Shipped</v>
      </c>
    </row>
    <row r="1981" spans="1:20" x14ac:dyDescent="0.3">
      <c r="A1981" s="2" t="s">
        <v>2329</v>
      </c>
      <c r="B1981" s="3">
        <v>46021.666620370372</v>
      </c>
      <c r="C1981" s="2" t="s">
        <v>891</v>
      </c>
      <c r="D1981" s="2" t="s">
        <v>27</v>
      </c>
      <c r="E1981" s="2" t="s">
        <v>100</v>
      </c>
      <c r="F1981" s="4">
        <v>10000</v>
      </c>
      <c r="G1981" s="5">
        <v>0.5</v>
      </c>
      <c r="H1981" s="6">
        <v>0</v>
      </c>
      <c r="I1981" s="7">
        <f t="shared" si="150"/>
        <v>5000</v>
      </c>
      <c r="J1981" s="7">
        <f t="shared" si="151"/>
        <v>0</v>
      </c>
      <c r="K1981" s="7">
        <f t="shared" si="152"/>
        <v>5000</v>
      </c>
      <c r="L1981" s="4">
        <v>17000</v>
      </c>
      <c r="M1981" s="7">
        <f t="shared" si="153"/>
        <v>22000</v>
      </c>
      <c r="N1981" s="2" t="s">
        <v>59</v>
      </c>
      <c r="O1981" t="s">
        <v>23</v>
      </c>
      <c r="P1981" s="2" t="s">
        <v>2367</v>
      </c>
      <c r="Q1981" s="2">
        <v>4</v>
      </c>
      <c r="R1981" s="2" t="s">
        <v>24</v>
      </c>
      <c r="S1981" t="str">
        <f t="shared" si="154"/>
        <v>Tue</v>
      </c>
      <c r="T1981" t="str">
        <f>VLOOKUP(A1981,Status!$A$2:$B$1867,2,FALSE)</f>
        <v>Completed</v>
      </c>
    </row>
    <row r="1982" spans="1:20" x14ac:dyDescent="0.3">
      <c r="A1982" s="2" t="s">
        <v>2330</v>
      </c>
      <c r="B1982" s="3">
        <v>46021.672789351847</v>
      </c>
      <c r="C1982" s="2" t="s">
        <v>1024</v>
      </c>
      <c r="D1982" s="2" t="s">
        <v>115</v>
      </c>
      <c r="E1982" s="2" t="s">
        <v>96</v>
      </c>
      <c r="F1982" s="4">
        <v>9500</v>
      </c>
      <c r="G1982" s="5">
        <v>1.5</v>
      </c>
      <c r="H1982" s="6">
        <v>0</v>
      </c>
      <c r="I1982" s="7">
        <f t="shared" si="150"/>
        <v>14250</v>
      </c>
      <c r="J1982" s="7">
        <f t="shared" si="151"/>
        <v>0</v>
      </c>
      <c r="K1982" s="7">
        <f t="shared" si="152"/>
        <v>14250</v>
      </c>
      <c r="L1982" s="4">
        <v>78000</v>
      </c>
      <c r="M1982" s="7">
        <f t="shared" si="153"/>
        <v>92250</v>
      </c>
      <c r="N1982" s="2" t="s">
        <v>29</v>
      </c>
      <c r="O1982" t="s">
        <v>23</v>
      </c>
      <c r="P1982" s="2" t="s">
        <v>2368</v>
      </c>
      <c r="Q1982" s="2">
        <v>2</v>
      </c>
      <c r="R1982" s="2" t="s">
        <v>24</v>
      </c>
      <c r="S1982" t="str">
        <f t="shared" si="154"/>
        <v>Tue</v>
      </c>
      <c r="T1982" t="str">
        <f>VLOOKUP(A1982,Status!$A$2:$B$1867,2,FALSE)</f>
        <v>Completed</v>
      </c>
    </row>
    <row r="1983" spans="1:20" x14ac:dyDescent="0.3">
      <c r="A1983" s="2" t="s">
        <v>2331</v>
      </c>
      <c r="B1983" s="3">
        <v>46021.730462962973</v>
      </c>
      <c r="C1983" s="2" t="s">
        <v>882</v>
      </c>
      <c r="D1983" s="2" t="s">
        <v>119</v>
      </c>
      <c r="E1983" s="2" t="s">
        <v>76</v>
      </c>
      <c r="F1983" s="4">
        <v>45000</v>
      </c>
      <c r="G1983" s="5">
        <v>1.5</v>
      </c>
      <c r="H1983" s="6">
        <v>0</v>
      </c>
      <c r="I1983" s="7">
        <f t="shared" si="150"/>
        <v>67500</v>
      </c>
      <c r="J1983" s="7">
        <f t="shared" si="151"/>
        <v>0</v>
      </c>
      <c r="K1983" s="7">
        <f t="shared" si="152"/>
        <v>67500</v>
      </c>
      <c r="L1983" s="4">
        <v>84000</v>
      </c>
      <c r="M1983" s="7">
        <f t="shared" si="153"/>
        <v>151500</v>
      </c>
      <c r="N1983" s="2" t="s">
        <v>22</v>
      </c>
      <c r="O1983" t="s">
        <v>23</v>
      </c>
      <c r="P1983" s="2" t="s">
        <v>2368</v>
      </c>
      <c r="Q1983" s="2">
        <v>5</v>
      </c>
      <c r="R1983" s="2" t="s">
        <v>35</v>
      </c>
      <c r="S1983" t="str">
        <f t="shared" si="154"/>
        <v>Tue</v>
      </c>
      <c r="T1983" t="str">
        <f>VLOOKUP(A1983,Status!$A$2:$B$1867,2,FALSE)</f>
        <v>Completed</v>
      </c>
    </row>
    <row r="1984" spans="1:20" x14ac:dyDescent="0.3">
      <c r="A1984" s="2" t="s">
        <v>2331</v>
      </c>
      <c r="B1984" s="3">
        <v>46021.730462962973</v>
      </c>
      <c r="C1984" s="2" t="s">
        <v>882</v>
      </c>
      <c r="D1984" s="2" t="s">
        <v>119</v>
      </c>
      <c r="E1984" s="2" t="s">
        <v>171</v>
      </c>
      <c r="F1984" s="4">
        <v>12000</v>
      </c>
      <c r="G1984" s="5">
        <v>0.3</v>
      </c>
      <c r="H1984" s="6">
        <v>0</v>
      </c>
      <c r="I1984" s="7">
        <f t="shared" si="150"/>
        <v>3600</v>
      </c>
      <c r="J1984" s="7">
        <f t="shared" si="151"/>
        <v>0</v>
      </c>
      <c r="K1984" s="7">
        <f t="shared" si="152"/>
        <v>3600</v>
      </c>
      <c r="L1984" s="4">
        <v>0</v>
      </c>
      <c r="M1984" s="7">
        <f t="shared" si="153"/>
        <v>3600</v>
      </c>
      <c r="N1984" s="2" t="s">
        <v>22</v>
      </c>
      <c r="O1984" t="s">
        <v>23</v>
      </c>
      <c r="P1984" s="2" t="s">
        <v>2368</v>
      </c>
      <c r="Q1984" s="2">
        <v>5</v>
      </c>
      <c r="R1984" s="2" t="s">
        <v>35</v>
      </c>
      <c r="S1984" t="str">
        <f t="shared" si="154"/>
        <v>Tue</v>
      </c>
      <c r="T1984" t="str">
        <f>VLOOKUP(A1984,Status!$A$2:$B$1867,2,FALSE)</f>
        <v>Completed</v>
      </c>
    </row>
    <row r="1985" spans="1:20" x14ac:dyDescent="0.3">
      <c r="A1985" s="2" t="s">
        <v>2332</v>
      </c>
      <c r="B1985" s="3">
        <v>46022.043530092589</v>
      </c>
      <c r="C1985" s="2" t="s">
        <v>723</v>
      </c>
      <c r="D1985" s="2" t="s">
        <v>161</v>
      </c>
      <c r="E1985" s="2" t="s">
        <v>21</v>
      </c>
      <c r="F1985" s="4">
        <v>10000</v>
      </c>
      <c r="G1985" s="5">
        <v>1.9</v>
      </c>
      <c r="H1985" s="6">
        <v>0</v>
      </c>
      <c r="I1985" s="7">
        <f t="shared" si="150"/>
        <v>19000</v>
      </c>
      <c r="J1985" s="7">
        <f t="shared" si="151"/>
        <v>0</v>
      </c>
      <c r="K1985" s="7">
        <f t="shared" si="152"/>
        <v>19000</v>
      </c>
      <c r="L1985" s="4">
        <v>46000</v>
      </c>
      <c r="M1985" s="7">
        <f t="shared" si="153"/>
        <v>65000</v>
      </c>
      <c r="N1985" s="2" t="s">
        <v>34</v>
      </c>
      <c r="O1985" t="s">
        <v>23</v>
      </c>
      <c r="P1985" s="2" t="s">
        <v>2369</v>
      </c>
      <c r="Q1985" s="2">
        <v>3</v>
      </c>
      <c r="R1985" s="2" t="s">
        <v>24</v>
      </c>
      <c r="S1985" t="str">
        <f t="shared" si="154"/>
        <v>Wed</v>
      </c>
      <c r="T1985" t="str">
        <f>VLOOKUP(A1985,Status!$A$2:$B$1867,2,FALSE)</f>
        <v>Completed</v>
      </c>
    </row>
    <row r="1986" spans="1:20" x14ac:dyDescent="0.3">
      <c r="A1986" s="2" t="s">
        <v>2332</v>
      </c>
      <c r="B1986" s="3">
        <v>46022.043530092589</v>
      </c>
      <c r="C1986" s="2" t="s">
        <v>723</v>
      </c>
      <c r="D1986" s="2" t="s">
        <v>161</v>
      </c>
      <c r="E1986" s="2" t="s">
        <v>54</v>
      </c>
      <c r="F1986" s="4">
        <v>14000</v>
      </c>
      <c r="G1986" s="5">
        <v>1</v>
      </c>
      <c r="H1986" s="6">
        <v>0</v>
      </c>
      <c r="I1986" s="7">
        <f t="shared" si="150"/>
        <v>14000</v>
      </c>
      <c r="J1986" s="7">
        <f t="shared" si="151"/>
        <v>0</v>
      </c>
      <c r="K1986" s="7">
        <f t="shared" si="152"/>
        <v>14000</v>
      </c>
      <c r="L1986" s="4">
        <v>0</v>
      </c>
      <c r="M1986" s="7">
        <f t="shared" si="153"/>
        <v>14000</v>
      </c>
      <c r="N1986" s="2" t="s">
        <v>34</v>
      </c>
      <c r="O1986" t="s">
        <v>23</v>
      </c>
      <c r="P1986" s="2" t="s">
        <v>2369</v>
      </c>
      <c r="Q1986" s="2">
        <v>3</v>
      </c>
      <c r="R1986" s="2" t="s">
        <v>24</v>
      </c>
      <c r="S1986" t="str">
        <f t="shared" si="154"/>
        <v>Wed</v>
      </c>
      <c r="T1986" t="str">
        <f>VLOOKUP(A1986,Status!$A$2:$B$1867,2,FALSE)</f>
        <v>Completed</v>
      </c>
    </row>
    <row r="1987" spans="1:20" x14ac:dyDescent="0.3">
      <c r="A1987" s="2" t="s">
        <v>2333</v>
      </c>
      <c r="B1987" s="3">
        <v>46022.057175925933</v>
      </c>
      <c r="C1987" s="2" t="s">
        <v>1127</v>
      </c>
      <c r="D1987" s="2" t="s">
        <v>186</v>
      </c>
      <c r="E1987" s="2" t="s">
        <v>191</v>
      </c>
      <c r="F1987" s="4">
        <v>15500</v>
      </c>
      <c r="G1987" s="5">
        <v>0.3</v>
      </c>
      <c r="H1987" s="6">
        <v>0</v>
      </c>
      <c r="I1987" s="7">
        <f t="shared" si="150"/>
        <v>4650</v>
      </c>
      <c r="J1987" s="7">
        <f t="shared" si="151"/>
        <v>0</v>
      </c>
      <c r="K1987" s="7">
        <f t="shared" si="152"/>
        <v>4650</v>
      </c>
      <c r="L1987" s="4">
        <v>87000</v>
      </c>
      <c r="M1987" s="7">
        <f t="shared" si="153"/>
        <v>91650</v>
      </c>
      <c r="N1987" s="2" t="s">
        <v>59</v>
      </c>
      <c r="O1987" t="s">
        <v>23</v>
      </c>
      <c r="P1987" s="2" t="s">
        <v>2367</v>
      </c>
      <c r="Q1987" s="2">
        <v>2</v>
      </c>
      <c r="R1987" s="2" t="s">
        <v>24</v>
      </c>
      <c r="S1987" t="str">
        <f t="shared" si="154"/>
        <v>Wed</v>
      </c>
      <c r="T1987" t="str">
        <f>VLOOKUP(A1987,Status!$A$2:$B$1867,2,FALSE)</f>
        <v>Completed</v>
      </c>
    </row>
    <row r="1988" spans="1:20" x14ac:dyDescent="0.3">
      <c r="A1988" s="2" t="s">
        <v>2334</v>
      </c>
      <c r="B1988" s="3">
        <v>46022.163263888891</v>
      </c>
      <c r="C1988" s="2" t="s">
        <v>600</v>
      </c>
      <c r="D1988" s="2" t="s">
        <v>75</v>
      </c>
      <c r="E1988" s="2" t="s">
        <v>76</v>
      </c>
      <c r="F1988" s="4">
        <v>45000</v>
      </c>
      <c r="G1988" s="5">
        <v>1.1000000000000001</v>
      </c>
      <c r="H1988" s="6">
        <v>0</v>
      </c>
      <c r="I1988" s="7">
        <f t="shared" ref="I1988:I2003" si="155">F1988*G1988</f>
        <v>49500.000000000007</v>
      </c>
      <c r="J1988" s="7">
        <f t="shared" ref="J1988:J2003" si="156">I1988*(H1988/100)</f>
        <v>0</v>
      </c>
      <c r="K1988" s="7">
        <f t="shared" ref="K1988:K2003" si="157">I1988-J1988</f>
        <v>49500.000000000007</v>
      </c>
      <c r="L1988" s="4">
        <v>74000</v>
      </c>
      <c r="M1988" s="7">
        <f t="shared" ref="M1988:M2003" si="158">K1988+L1988</f>
        <v>123500</v>
      </c>
      <c r="N1988" s="2" t="s">
        <v>59</v>
      </c>
      <c r="O1988" t="s">
        <v>23</v>
      </c>
      <c r="P1988" s="2" t="s">
        <v>2367</v>
      </c>
      <c r="Q1988" s="2">
        <v>5</v>
      </c>
      <c r="R1988" s="2" t="s">
        <v>24</v>
      </c>
      <c r="S1988" t="str">
        <f t="shared" si="154"/>
        <v>Wed</v>
      </c>
      <c r="T1988" t="str">
        <f>VLOOKUP(A1988,Status!$A$2:$B$1867,2,FALSE)</f>
        <v>Completed</v>
      </c>
    </row>
    <row r="1989" spans="1:20" x14ac:dyDescent="0.3">
      <c r="A1989" s="2" t="s">
        <v>2335</v>
      </c>
      <c r="B1989" s="3">
        <v>46022.207118055558</v>
      </c>
      <c r="C1989" s="2" t="s">
        <v>1013</v>
      </c>
      <c r="D1989" s="2" t="s">
        <v>168</v>
      </c>
      <c r="E1989" s="2" t="s">
        <v>76</v>
      </c>
      <c r="F1989" s="4">
        <v>45000</v>
      </c>
      <c r="G1989" s="5">
        <v>1</v>
      </c>
      <c r="H1989" s="6">
        <v>0</v>
      </c>
      <c r="I1989" s="7">
        <f t="shared" si="155"/>
        <v>45000</v>
      </c>
      <c r="J1989" s="7">
        <f t="shared" si="156"/>
        <v>0</v>
      </c>
      <c r="K1989" s="7">
        <f t="shared" si="157"/>
        <v>45000</v>
      </c>
      <c r="L1989" s="4">
        <v>56000</v>
      </c>
      <c r="M1989" s="7">
        <f t="shared" si="158"/>
        <v>101000</v>
      </c>
      <c r="N1989" s="2" t="s">
        <v>59</v>
      </c>
      <c r="O1989" t="s">
        <v>2111</v>
      </c>
      <c r="P1989" s="2" t="s">
        <v>2366</v>
      </c>
      <c r="Q1989" s="2">
        <v>5</v>
      </c>
      <c r="R1989" s="2" t="s">
        <v>24</v>
      </c>
      <c r="S1989" t="str">
        <f t="shared" ref="S1989:S2003" si="159">TEXT(B1989,"DDD")</f>
        <v>Wed</v>
      </c>
      <c r="T1989" t="str">
        <f>VLOOKUP(A1989,Status!$A$2:$B$1867,2,FALSE)</f>
        <v>Pending</v>
      </c>
    </row>
    <row r="1990" spans="1:20" x14ac:dyDescent="0.3">
      <c r="A1990" s="2" t="s">
        <v>2336</v>
      </c>
      <c r="B1990" s="3">
        <v>46022.331504629627</v>
      </c>
      <c r="C1990" s="2" t="s">
        <v>2203</v>
      </c>
      <c r="D1990" s="2" t="s">
        <v>119</v>
      </c>
      <c r="E1990" s="2" t="s">
        <v>81</v>
      </c>
      <c r="F1990" s="4">
        <v>15000</v>
      </c>
      <c r="G1990" s="5">
        <v>0.8</v>
      </c>
      <c r="H1990" s="6">
        <v>0</v>
      </c>
      <c r="I1990" s="7">
        <f t="shared" si="155"/>
        <v>12000</v>
      </c>
      <c r="J1990" s="7">
        <f t="shared" si="156"/>
        <v>0</v>
      </c>
      <c r="K1990" s="7">
        <f t="shared" si="157"/>
        <v>12000</v>
      </c>
      <c r="L1990" s="4">
        <v>84000</v>
      </c>
      <c r="M1990" s="7">
        <f t="shared" si="158"/>
        <v>96000</v>
      </c>
      <c r="N1990" s="2" t="s">
        <v>34</v>
      </c>
      <c r="O1990" t="s">
        <v>23</v>
      </c>
      <c r="P1990" s="2" t="s">
        <v>2369</v>
      </c>
      <c r="Q1990" s="2">
        <v>1</v>
      </c>
      <c r="R1990" s="2" t="s">
        <v>24</v>
      </c>
      <c r="S1990" t="str">
        <f t="shared" si="159"/>
        <v>Wed</v>
      </c>
      <c r="T1990" t="str">
        <f>VLOOKUP(A1990,Status!$A$2:$B$1867,2,FALSE)</f>
        <v>Completed</v>
      </c>
    </row>
    <row r="1991" spans="1:20" x14ac:dyDescent="0.3">
      <c r="A1991" s="2" t="s">
        <v>2337</v>
      </c>
      <c r="B1991" s="3">
        <v>46022.41983796296</v>
      </c>
      <c r="C1991" s="2" t="s">
        <v>1041</v>
      </c>
      <c r="D1991" s="2" t="s">
        <v>85</v>
      </c>
      <c r="E1991" s="2" t="s">
        <v>28</v>
      </c>
      <c r="F1991" s="4">
        <v>15000</v>
      </c>
      <c r="G1991" s="5">
        <v>0.4</v>
      </c>
      <c r="H1991" s="6">
        <v>0</v>
      </c>
      <c r="I1991" s="7">
        <f t="shared" si="155"/>
        <v>6000</v>
      </c>
      <c r="J1991" s="7">
        <f t="shared" si="156"/>
        <v>0</v>
      </c>
      <c r="K1991" s="7">
        <f t="shared" si="157"/>
        <v>6000</v>
      </c>
      <c r="L1991" s="4">
        <v>30000</v>
      </c>
      <c r="M1991" s="7">
        <f t="shared" si="158"/>
        <v>36000</v>
      </c>
      <c r="N1991" s="2" t="s">
        <v>22</v>
      </c>
      <c r="O1991" t="s">
        <v>23</v>
      </c>
      <c r="P1991" s="2" t="s">
        <v>2366</v>
      </c>
      <c r="Q1991" s="2">
        <v>1</v>
      </c>
      <c r="R1991" s="2" t="s">
        <v>24</v>
      </c>
      <c r="S1991" t="str">
        <f t="shared" si="159"/>
        <v>Wed</v>
      </c>
      <c r="T1991" t="str">
        <f>VLOOKUP(A1991,Status!$A$2:$B$1867,2,FALSE)</f>
        <v>Completed</v>
      </c>
    </row>
    <row r="1992" spans="1:20" x14ac:dyDescent="0.3">
      <c r="A1992" s="2" t="s">
        <v>2338</v>
      </c>
      <c r="B1992" s="3">
        <v>46022.441678240742</v>
      </c>
      <c r="C1992" s="2" t="s">
        <v>645</v>
      </c>
      <c r="D1992" s="2" t="s">
        <v>366</v>
      </c>
      <c r="E1992" s="2" t="s">
        <v>36</v>
      </c>
      <c r="F1992" s="4">
        <v>13500</v>
      </c>
      <c r="G1992" s="5">
        <v>3</v>
      </c>
      <c r="H1992" s="6">
        <v>0</v>
      </c>
      <c r="I1992" s="7">
        <f t="shared" si="155"/>
        <v>40500</v>
      </c>
      <c r="J1992" s="7">
        <f t="shared" si="156"/>
        <v>0</v>
      </c>
      <c r="K1992" s="7">
        <f t="shared" si="157"/>
        <v>40500</v>
      </c>
      <c r="L1992" s="4">
        <v>21000</v>
      </c>
      <c r="M1992" s="7">
        <f t="shared" si="158"/>
        <v>61500</v>
      </c>
      <c r="N1992" s="2" t="s">
        <v>59</v>
      </c>
      <c r="O1992" t="s">
        <v>2111</v>
      </c>
      <c r="P1992" s="2" t="s">
        <v>2369</v>
      </c>
      <c r="Q1992" s="2">
        <v>3</v>
      </c>
      <c r="R1992" s="2" t="s">
        <v>24</v>
      </c>
      <c r="S1992" t="str">
        <f t="shared" si="159"/>
        <v>Wed</v>
      </c>
      <c r="T1992" t="str">
        <f>VLOOKUP(A1992,Status!$A$2:$B$1867,2,FALSE)</f>
        <v>Pending</v>
      </c>
    </row>
    <row r="1993" spans="1:20" x14ac:dyDescent="0.3">
      <c r="A1993" s="2" t="s">
        <v>2339</v>
      </c>
      <c r="B1993" s="3">
        <v>46022.449050925927</v>
      </c>
      <c r="C1993" s="2" t="s">
        <v>1645</v>
      </c>
      <c r="D1993" s="2" t="s">
        <v>69</v>
      </c>
      <c r="E1993" s="2" t="s">
        <v>54</v>
      </c>
      <c r="F1993" s="4">
        <v>14000</v>
      </c>
      <c r="G1993" s="5">
        <v>0.5</v>
      </c>
      <c r="H1993" s="6">
        <v>0</v>
      </c>
      <c r="I1993" s="7">
        <f t="shared" si="155"/>
        <v>7000</v>
      </c>
      <c r="J1993" s="7">
        <f t="shared" si="156"/>
        <v>0</v>
      </c>
      <c r="K1993" s="7">
        <f t="shared" si="157"/>
        <v>7000</v>
      </c>
      <c r="L1993" s="4">
        <v>87000</v>
      </c>
      <c r="M1993" s="7">
        <f t="shared" si="158"/>
        <v>94000</v>
      </c>
      <c r="N1993" s="2" t="s">
        <v>22</v>
      </c>
      <c r="O1993" t="s">
        <v>2108</v>
      </c>
      <c r="P1993" s="2" t="s">
        <v>2368</v>
      </c>
      <c r="Q1993" s="2">
        <v>3</v>
      </c>
      <c r="R1993" s="2" t="s">
        <v>35</v>
      </c>
      <c r="S1993" t="str">
        <f t="shared" si="159"/>
        <v>Wed</v>
      </c>
      <c r="T1993" t="str">
        <f>VLOOKUP(A1993,Status!$A$2:$B$1867,2,FALSE)</f>
        <v>Shipped</v>
      </c>
    </row>
    <row r="1994" spans="1:20" x14ac:dyDescent="0.3">
      <c r="A1994" s="2" t="s">
        <v>2339</v>
      </c>
      <c r="B1994" s="3">
        <v>46022.449050925927</v>
      </c>
      <c r="C1994" s="2" t="s">
        <v>1645</v>
      </c>
      <c r="D1994" s="2" t="s">
        <v>69</v>
      </c>
      <c r="E1994" s="2" t="s">
        <v>76</v>
      </c>
      <c r="F1994" s="4">
        <v>45000</v>
      </c>
      <c r="G1994" s="5">
        <v>0.5</v>
      </c>
      <c r="H1994" s="6">
        <v>0</v>
      </c>
      <c r="I1994" s="7">
        <f t="shared" si="155"/>
        <v>22500</v>
      </c>
      <c r="J1994" s="7">
        <f t="shared" si="156"/>
        <v>0</v>
      </c>
      <c r="K1994" s="7">
        <f t="shared" si="157"/>
        <v>22500</v>
      </c>
      <c r="L1994" s="4">
        <v>0</v>
      </c>
      <c r="M1994" s="7">
        <f t="shared" si="158"/>
        <v>22500</v>
      </c>
      <c r="N1994" s="2" t="s">
        <v>22</v>
      </c>
      <c r="O1994" t="s">
        <v>2108</v>
      </c>
      <c r="P1994" s="2" t="s">
        <v>2368</v>
      </c>
      <c r="Q1994" s="2">
        <v>3</v>
      </c>
      <c r="R1994" s="2" t="s">
        <v>35</v>
      </c>
      <c r="S1994" t="str">
        <f t="shared" si="159"/>
        <v>Wed</v>
      </c>
      <c r="T1994" t="str">
        <f>VLOOKUP(A1994,Status!$A$2:$B$1867,2,FALSE)</f>
        <v>Shipped</v>
      </c>
    </row>
    <row r="1995" spans="1:20" x14ac:dyDescent="0.3">
      <c r="A1995" s="2" t="s">
        <v>2340</v>
      </c>
      <c r="B1995" s="3">
        <v>46022.456689814811</v>
      </c>
      <c r="C1995" s="2" t="s">
        <v>56</v>
      </c>
      <c r="D1995" s="2" t="s">
        <v>57</v>
      </c>
      <c r="E1995" s="2" t="s">
        <v>58</v>
      </c>
      <c r="F1995" s="4">
        <v>17500</v>
      </c>
      <c r="G1995" s="5">
        <v>2.1</v>
      </c>
      <c r="H1995" s="6">
        <v>0</v>
      </c>
      <c r="I1995" s="7">
        <f t="shared" si="155"/>
        <v>36750</v>
      </c>
      <c r="J1995" s="7">
        <f t="shared" si="156"/>
        <v>0</v>
      </c>
      <c r="K1995" s="7">
        <f t="shared" si="157"/>
        <v>36750</v>
      </c>
      <c r="L1995" s="4">
        <v>26000</v>
      </c>
      <c r="M1995" s="7">
        <f t="shared" si="158"/>
        <v>62750</v>
      </c>
      <c r="N1995" s="2" t="s">
        <v>29</v>
      </c>
      <c r="O1995" t="s">
        <v>116</v>
      </c>
      <c r="P1995" s="2" t="s">
        <v>2366</v>
      </c>
      <c r="Q1995" s="2">
        <v>1</v>
      </c>
      <c r="R1995" s="2" t="s">
        <v>24</v>
      </c>
      <c r="S1995" t="str">
        <f t="shared" si="159"/>
        <v>Wed</v>
      </c>
      <c r="T1995" t="str">
        <f>VLOOKUP(A1995,Status!$A$2:$B$1867,2,FALSE)</f>
        <v>Cancelled</v>
      </c>
    </row>
    <row r="1996" spans="1:20" x14ac:dyDescent="0.3">
      <c r="A1996" s="2" t="s">
        <v>2341</v>
      </c>
      <c r="B1996" s="3">
        <v>46022.466435185182</v>
      </c>
      <c r="C1996" s="2" t="s">
        <v>148</v>
      </c>
      <c r="D1996" s="2" t="s">
        <v>20</v>
      </c>
      <c r="E1996" s="2" t="s">
        <v>66</v>
      </c>
      <c r="F1996" s="4">
        <v>46000</v>
      </c>
      <c r="G1996" s="5">
        <v>0.9</v>
      </c>
      <c r="H1996" s="6">
        <v>0</v>
      </c>
      <c r="I1996" s="7">
        <f t="shared" si="155"/>
        <v>41400</v>
      </c>
      <c r="J1996" s="7">
        <f t="shared" si="156"/>
        <v>0</v>
      </c>
      <c r="K1996" s="7">
        <f t="shared" si="157"/>
        <v>41400</v>
      </c>
      <c r="L1996" s="4">
        <v>15000</v>
      </c>
      <c r="M1996" s="7">
        <f t="shared" si="158"/>
        <v>56400</v>
      </c>
      <c r="N1996" s="2" t="s">
        <v>29</v>
      </c>
      <c r="O1996" t="s">
        <v>2111</v>
      </c>
      <c r="P1996" s="2" t="s">
        <v>2368</v>
      </c>
      <c r="Q1996" s="2">
        <v>5</v>
      </c>
      <c r="R1996" s="2" t="s">
        <v>24</v>
      </c>
      <c r="S1996" t="str">
        <f t="shared" si="159"/>
        <v>Wed</v>
      </c>
      <c r="T1996" t="str">
        <f>VLOOKUP(A1996,Status!$A$2:$B$1867,2,FALSE)</f>
        <v>Pending</v>
      </c>
    </row>
    <row r="1997" spans="1:20" x14ac:dyDescent="0.3">
      <c r="A1997" s="2" t="s">
        <v>2342</v>
      </c>
      <c r="B1997" s="3">
        <v>46022.573680555557</v>
      </c>
      <c r="C1997" s="2" t="s">
        <v>606</v>
      </c>
      <c r="D1997" s="2" t="s">
        <v>85</v>
      </c>
      <c r="E1997" s="2" t="s">
        <v>42</v>
      </c>
      <c r="F1997" s="4">
        <v>40000</v>
      </c>
      <c r="G1997" s="5">
        <v>0.7</v>
      </c>
      <c r="H1997" s="6">
        <v>0</v>
      </c>
      <c r="I1997" s="7">
        <f t="shared" si="155"/>
        <v>28000</v>
      </c>
      <c r="J1997" s="7">
        <f t="shared" si="156"/>
        <v>0</v>
      </c>
      <c r="K1997" s="7">
        <f t="shared" si="157"/>
        <v>28000</v>
      </c>
      <c r="L1997" s="4">
        <v>30000</v>
      </c>
      <c r="M1997" s="7">
        <f t="shared" si="158"/>
        <v>58000</v>
      </c>
      <c r="N1997" s="2" t="s">
        <v>59</v>
      </c>
      <c r="O1997" t="s">
        <v>23</v>
      </c>
      <c r="P1997" s="2" t="s">
        <v>2366</v>
      </c>
      <c r="Q1997" s="2">
        <v>4</v>
      </c>
      <c r="R1997" s="2" t="s">
        <v>24</v>
      </c>
      <c r="S1997" t="str">
        <f t="shared" si="159"/>
        <v>Wed</v>
      </c>
      <c r="T1997" t="str">
        <f>VLOOKUP(A1997,Status!$A$2:$B$1867,2,FALSE)</f>
        <v>Completed</v>
      </c>
    </row>
    <row r="1998" spans="1:20" x14ac:dyDescent="0.3">
      <c r="A1998" s="2" t="s">
        <v>2343</v>
      </c>
      <c r="B1998" s="3">
        <v>46022.603113425917</v>
      </c>
      <c r="C1998" s="2" t="s">
        <v>374</v>
      </c>
      <c r="D1998" s="2" t="s">
        <v>115</v>
      </c>
      <c r="E1998" s="2" t="s">
        <v>50</v>
      </c>
      <c r="F1998" s="4">
        <v>26000</v>
      </c>
      <c r="G1998" s="5">
        <v>1.1000000000000001</v>
      </c>
      <c r="H1998" s="6">
        <v>0</v>
      </c>
      <c r="I1998" s="7">
        <f t="shared" si="155"/>
        <v>28600.000000000004</v>
      </c>
      <c r="J1998" s="7">
        <f t="shared" si="156"/>
        <v>0</v>
      </c>
      <c r="K1998" s="7">
        <f t="shared" si="157"/>
        <v>28600.000000000004</v>
      </c>
      <c r="L1998" s="4">
        <v>78000</v>
      </c>
      <c r="M1998" s="7">
        <f t="shared" si="158"/>
        <v>106600</v>
      </c>
      <c r="N1998" s="2" t="s">
        <v>22</v>
      </c>
      <c r="O1998" t="s">
        <v>23</v>
      </c>
      <c r="P1998" s="2" t="s">
        <v>2371</v>
      </c>
      <c r="Q1998" s="2">
        <v>2</v>
      </c>
      <c r="R1998" s="2" t="s">
        <v>24</v>
      </c>
      <c r="S1998" t="str">
        <f t="shared" si="159"/>
        <v>Wed</v>
      </c>
      <c r="T1998" t="str">
        <f>VLOOKUP(A1998,Status!$A$2:$B$1867,2,FALSE)</f>
        <v>Completed</v>
      </c>
    </row>
    <row r="1999" spans="1:20" x14ac:dyDescent="0.3">
      <c r="A1999" s="2" t="s">
        <v>2344</v>
      </c>
      <c r="B1999" s="3">
        <v>46022.67769675926</v>
      </c>
      <c r="C1999" s="2" t="s">
        <v>684</v>
      </c>
      <c r="D1999" s="2" t="s">
        <v>112</v>
      </c>
      <c r="E1999" s="2" t="s">
        <v>191</v>
      </c>
      <c r="F1999" s="4">
        <v>15500</v>
      </c>
      <c r="G1999" s="5">
        <v>0.5</v>
      </c>
      <c r="H1999" s="6">
        <v>0</v>
      </c>
      <c r="I1999" s="7">
        <f t="shared" si="155"/>
        <v>7750</v>
      </c>
      <c r="J1999" s="7">
        <f t="shared" si="156"/>
        <v>0</v>
      </c>
      <c r="K1999" s="7">
        <f t="shared" si="157"/>
        <v>7750</v>
      </c>
      <c r="L1999" s="4">
        <v>0</v>
      </c>
      <c r="M1999" s="7">
        <f t="shared" si="158"/>
        <v>7750</v>
      </c>
      <c r="N1999" s="2" t="s">
        <v>22</v>
      </c>
      <c r="O1999" t="s">
        <v>2111</v>
      </c>
      <c r="P1999" s="2" t="s">
        <v>2371</v>
      </c>
      <c r="Q1999" s="2">
        <v>3</v>
      </c>
      <c r="R1999" s="2" t="s">
        <v>24</v>
      </c>
      <c r="S1999" t="str">
        <f t="shared" si="159"/>
        <v>Wed</v>
      </c>
      <c r="T1999" t="str">
        <f>VLOOKUP(A1999,Status!$A$2:$B$1867,2,FALSE)</f>
        <v>Pending</v>
      </c>
    </row>
    <row r="2000" spans="1:20" x14ac:dyDescent="0.3">
      <c r="A2000" s="2" t="s">
        <v>2345</v>
      </c>
      <c r="B2000" s="3">
        <v>46022.743923611109</v>
      </c>
      <c r="C2000" s="2" t="s">
        <v>359</v>
      </c>
      <c r="D2000" s="2" t="s">
        <v>106</v>
      </c>
      <c r="E2000" s="2" t="s">
        <v>66</v>
      </c>
      <c r="F2000" s="4">
        <v>46000</v>
      </c>
      <c r="G2000" s="5">
        <v>0.2</v>
      </c>
      <c r="H2000" s="6">
        <v>0</v>
      </c>
      <c r="I2000" s="7">
        <f t="shared" si="155"/>
        <v>9200</v>
      </c>
      <c r="J2000" s="7">
        <f t="shared" si="156"/>
        <v>0</v>
      </c>
      <c r="K2000" s="7">
        <f t="shared" si="157"/>
        <v>9200</v>
      </c>
      <c r="L2000" s="4">
        <v>18000</v>
      </c>
      <c r="M2000" s="7">
        <f t="shared" si="158"/>
        <v>27200</v>
      </c>
      <c r="N2000" s="2" t="s">
        <v>34</v>
      </c>
      <c r="O2000" t="s">
        <v>23</v>
      </c>
      <c r="P2000" s="2" t="s">
        <v>2368</v>
      </c>
      <c r="Q2000" s="2">
        <v>1</v>
      </c>
      <c r="R2000" s="2" t="s">
        <v>35</v>
      </c>
      <c r="S2000" t="str">
        <f t="shared" si="159"/>
        <v>Wed</v>
      </c>
      <c r="T2000" t="str">
        <f>VLOOKUP(A2000,Status!$A$2:$B$1867,2,FALSE)</f>
        <v>Completed</v>
      </c>
    </row>
    <row r="2001" spans="1:20" x14ac:dyDescent="0.3">
      <c r="A2001" s="2" t="s">
        <v>2346</v>
      </c>
      <c r="B2001" s="3">
        <v>46022.896284722221</v>
      </c>
      <c r="C2001" s="2" t="s">
        <v>1031</v>
      </c>
      <c r="D2001" s="2" t="s">
        <v>57</v>
      </c>
      <c r="E2001" s="2" t="s">
        <v>76</v>
      </c>
      <c r="F2001" s="4">
        <v>45000</v>
      </c>
      <c r="G2001" s="5">
        <v>0.5</v>
      </c>
      <c r="H2001" s="6">
        <v>0</v>
      </c>
      <c r="I2001" s="7">
        <f t="shared" si="155"/>
        <v>22500</v>
      </c>
      <c r="J2001" s="7">
        <f t="shared" si="156"/>
        <v>0</v>
      </c>
      <c r="K2001" s="7">
        <f t="shared" si="157"/>
        <v>22500</v>
      </c>
      <c r="L2001" s="4">
        <v>26000</v>
      </c>
      <c r="M2001" s="7">
        <f t="shared" si="158"/>
        <v>48500</v>
      </c>
      <c r="N2001" s="2" t="s">
        <v>22</v>
      </c>
      <c r="O2001" t="s">
        <v>2108</v>
      </c>
      <c r="P2001" s="2" t="s">
        <v>2367</v>
      </c>
      <c r="Q2001" s="2">
        <v>3</v>
      </c>
      <c r="R2001" s="2" t="s">
        <v>24</v>
      </c>
      <c r="S2001" t="str">
        <f t="shared" si="159"/>
        <v>Wed</v>
      </c>
      <c r="T2001" t="str">
        <f>VLOOKUP(A2001,Status!$A$2:$B$1867,2,FALSE)</f>
        <v>Shipped</v>
      </c>
    </row>
    <row r="2002" spans="1:20" x14ac:dyDescent="0.3">
      <c r="A2002" s="2" t="s">
        <v>2347</v>
      </c>
      <c r="B2002" s="3">
        <v>46022.910370370373</v>
      </c>
      <c r="C2002" s="2" t="s">
        <v>707</v>
      </c>
      <c r="D2002" s="2" t="s">
        <v>62</v>
      </c>
      <c r="E2002" s="2" t="s">
        <v>191</v>
      </c>
      <c r="F2002" s="4">
        <v>15500</v>
      </c>
      <c r="G2002" s="5">
        <v>0.4</v>
      </c>
      <c r="H2002" s="6">
        <v>0</v>
      </c>
      <c r="I2002" s="7">
        <f t="shared" si="155"/>
        <v>6200</v>
      </c>
      <c r="J2002" s="7">
        <f t="shared" si="156"/>
        <v>0</v>
      </c>
      <c r="K2002" s="7">
        <f t="shared" si="157"/>
        <v>6200</v>
      </c>
      <c r="L2002" s="4">
        <v>59000</v>
      </c>
      <c r="M2002" s="7">
        <f t="shared" si="158"/>
        <v>65200</v>
      </c>
      <c r="N2002" s="2" t="s">
        <v>34</v>
      </c>
      <c r="O2002" t="s">
        <v>2111</v>
      </c>
      <c r="P2002" s="2" t="s">
        <v>2367</v>
      </c>
      <c r="Q2002" s="2">
        <v>2</v>
      </c>
      <c r="R2002" s="2" t="s">
        <v>24</v>
      </c>
      <c r="S2002" t="str">
        <f t="shared" si="159"/>
        <v>Wed</v>
      </c>
      <c r="T2002" t="str">
        <f>VLOOKUP(A2002,Status!$A$2:$B$1867,2,FALSE)</f>
        <v>Pending</v>
      </c>
    </row>
    <row r="2003" spans="1:20" x14ac:dyDescent="0.3">
      <c r="A2003" s="2" t="s">
        <v>2348</v>
      </c>
      <c r="B2003" s="3">
        <v>46022.934317129628</v>
      </c>
      <c r="C2003" s="2" t="s">
        <v>573</v>
      </c>
      <c r="D2003" s="2" t="s">
        <v>426</v>
      </c>
      <c r="E2003" s="2" t="s">
        <v>171</v>
      </c>
      <c r="F2003" s="4">
        <v>12000</v>
      </c>
      <c r="G2003" s="5">
        <v>1.1000000000000001</v>
      </c>
      <c r="H2003" s="6">
        <v>0</v>
      </c>
      <c r="I2003" s="7">
        <f t="shared" si="155"/>
        <v>13200.000000000002</v>
      </c>
      <c r="J2003" s="7">
        <f t="shared" si="156"/>
        <v>0</v>
      </c>
      <c r="K2003" s="7">
        <f t="shared" si="157"/>
        <v>13200.000000000002</v>
      </c>
      <c r="L2003" s="4">
        <v>67000</v>
      </c>
      <c r="M2003" s="7">
        <f t="shared" si="158"/>
        <v>80200</v>
      </c>
      <c r="N2003" s="2" t="s">
        <v>22</v>
      </c>
      <c r="O2003" t="s">
        <v>2108</v>
      </c>
      <c r="P2003" s="2" t="s">
        <v>2369</v>
      </c>
      <c r="Q2003" s="2">
        <v>3</v>
      </c>
      <c r="R2003" s="2" t="s">
        <v>24</v>
      </c>
      <c r="S2003" t="str">
        <f t="shared" si="159"/>
        <v>Wed</v>
      </c>
      <c r="T2003" t="str">
        <f>VLOOKUP(A2003,Status!$A$2:$B$1867,2,FALSE)</f>
        <v>Shipped</v>
      </c>
    </row>
  </sheetData>
  <mergeCells count="2">
    <mergeCell ref="A2:R2"/>
    <mergeCell ref="A1:R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election activeCell="A14" sqref="A14"/>
    </sheetView>
  </sheetViews>
  <sheetFormatPr defaultColWidth="14.44140625" defaultRowHeight="14.4" x14ac:dyDescent="0.3"/>
  <cols>
    <col min="1" max="6" width="10.77734375" customWidth="1"/>
  </cols>
  <sheetData>
    <row r="1" spans="1:2" x14ac:dyDescent="0.3">
      <c r="A1" s="1" t="s">
        <v>0</v>
      </c>
      <c r="B1" s="1" t="s">
        <v>14</v>
      </c>
    </row>
    <row r="2" spans="1:2" x14ac:dyDescent="0.3">
      <c r="A2" s="2" t="s">
        <v>2238</v>
      </c>
      <c r="B2" s="2" t="s">
        <v>70</v>
      </c>
    </row>
    <row r="3" spans="1:2" x14ac:dyDescent="0.3">
      <c r="A3" s="2" t="s">
        <v>1821</v>
      </c>
      <c r="B3" s="2" t="s">
        <v>23</v>
      </c>
    </row>
    <row r="4" spans="1:2" x14ac:dyDescent="0.3">
      <c r="A4" s="2" t="s">
        <v>1380</v>
      </c>
      <c r="B4" s="2" t="s">
        <v>70</v>
      </c>
    </row>
    <row r="5" spans="1:2" x14ac:dyDescent="0.3">
      <c r="A5" s="2" t="s">
        <v>2109</v>
      </c>
      <c r="B5" s="2" t="s">
        <v>2108</v>
      </c>
    </row>
    <row r="6" spans="1:2" x14ac:dyDescent="0.3">
      <c r="A6" s="2" t="s">
        <v>987</v>
      </c>
      <c r="B6" s="2" t="s">
        <v>116</v>
      </c>
    </row>
    <row r="7" spans="1:2" x14ac:dyDescent="0.3">
      <c r="A7" s="2" t="s">
        <v>1002</v>
      </c>
      <c r="B7" s="2" t="s">
        <v>23</v>
      </c>
    </row>
    <row r="8" spans="1:2" x14ac:dyDescent="0.3">
      <c r="A8" s="2" t="s">
        <v>2229</v>
      </c>
      <c r="B8" s="2" t="s">
        <v>23</v>
      </c>
    </row>
    <row r="9" spans="1:2" x14ac:dyDescent="0.3">
      <c r="A9" s="2" t="s">
        <v>1307</v>
      </c>
      <c r="B9" s="2" t="s">
        <v>70</v>
      </c>
    </row>
    <row r="10" spans="1:2" x14ac:dyDescent="0.3">
      <c r="A10" s="2" t="s">
        <v>939</v>
      </c>
      <c r="B10" s="2" t="s">
        <v>23</v>
      </c>
    </row>
    <row r="11" spans="1:2" x14ac:dyDescent="0.3">
      <c r="A11" s="2" t="s">
        <v>1982</v>
      </c>
      <c r="B11" s="2" t="s">
        <v>23</v>
      </c>
    </row>
    <row r="12" spans="1:2" x14ac:dyDescent="0.3">
      <c r="A12" s="2" t="s">
        <v>1259</v>
      </c>
      <c r="B12" s="2" t="s">
        <v>23</v>
      </c>
    </row>
    <row r="13" spans="1:2" x14ac:dyDescent="0.3">
      <c r="A13" s="2" t="s">
        <v>491</v>
      </c>
      <c r="B13" s="2" t="s">
        <v>23</v>
      </c>
    </row>
    <row r="14" spans="1:2" x14ac:dyDescent="0.3">
      <c r="A14" s="2" t="s">
        <v>200</v>
      </c>
      <c r="B14" s="2" t="s">
        <v>23</v>
      </c>
    </row>
    <row r="15" spans="1:2" x14ac:dyDescent="0.3">
      <c r="A15" s="2" t="s">
        <v>340</v>
      </c>
      <c r="B15" s="2" t="s">
        <v>23</v>
      </c>
    </row>
    <row r="16" spans="1:2" x14ac:dyDescent="0.3">
      <c r="A16" s="2" t="s">
        <v>1186</v>
      </c>
      <c r="B16" s="2" t="s">
        <v>116</v>
      </c>
    </row>
    <row r="17" spans="1:2" x14ac:dyDescent="0.3">
      <c r="A17" s="2" t="s">
        <v>30</v>
      </c>
      <c r="B17" s="2" t="s">
        <v>23</v>
      </c>
    </row>
    <row r="18" spans="1:2" x14ac:dyDescent="0.3">
      <c r="A18" s="2" t="s">
        <v>711</v>
      </c>
      <c r="B18" s="2" t="s">
        <v>23</v>
      </c>
    </row>
    <row r="19" spans="1:2" x14ac:dyDescent="0.3">
      <c r="A19" s="2" t="s">
        <v>2018</v>
      </c>
      <c r="B19" s="2" t="s">
        <v>23</v>
      </c>
    </row>
    <row r="20" spans="1:2" x14ac:dyDescent="0.3">
      <c r="A20" s="2" t="s">
        <v>1763</v>
      </c>
      <c r="B20" s="2" t="s">
        <v>23</v>
      </c>
    </row>
    <row r="21" spans="1:2" ht="10.5" customHeight="1" x14ac:dyDescent="0.3">
      <c r="A21" s="2" t="s">
        <v>2116</v>
      </c>
      <c r="B21" s="2" t="s">
        <v>23</v>
      </c>
    </row>
    <row r="22" spans="1:2" ht="10.5" customHeight="1" x14ac:dyDescent="0.3">
      <c r="A22" s="2" t="s">
        <v>1366</v>
      </c>
      <c r="B22" s="2" t="s">
        <v>23</v>
      </c>
    </row>
    <row r="23" spans="1:2" ht="10.5" customHeight="1" x14ac:dyDescent="0.3">
      <c r="A23" s="2" t="s">
        <v>224</v>
      </c>
      <c r="B23" s="2" t="s">
        <v>23</v>
      </c>
    </row>
    <row r="24" spans="1:2" ht="10.5" customHeight="1" x14ac:dyDescent="0.3">
      <c r="A24" s="2" t="s">
        <v>332</v>
      </c>
      <c r="B24" s="2" t="s">
        <v>23</v>
      </c>
    </row>
    <row r="25" spans="1:2" ht="10.5" customHeight="1" x14ac:dyDescent="0.3">
      <c r="A25" s="2" t="s">
        <v>413</v>
      </c>
      <c r="B25" s="2" t="s">
        <v>70</v>
      </c>
    </row>
    <row r="26" spans="1:2" ht="10.5" customHeight="1" x14ac:dyDescent="0.3">
      <c r="A26" s="2" t="s">
        <v>687</v>
      </c>
      <c r="B26" s="2" t="s">
        <v>23</v>
      </c>
    </row>
    <row r="27" spans="1:2" ht="10.5" customHeight="1" x14ac:dyDescent="0.3">
      <c r="A27" s="2" t="s">
        <v>1011</v>
      </c>
      <c r="B27" s="2" t="s">
        <v>23</v>
      </c>
    </row>
    <row r="28" spans="1:2" ht="10.5" customHeight="1" x14ac:dyDescent="0.3">
      <c r="A28" s="2" t="s">
        <v>2331</v>
      </c>
      <c r="B28" s="2" t="s">
        <v>23</v>
      </c>
    </row>
    <row r="29" spans="1:2" ht="10.5" customHeight="1" x14ac:dyDescent="0.3">
      <c r="A29" s="2" t="s">
        <v>744</v>
      </c>
      <c r="B29" s="2" t="s">
        <v>23</v>
      </c>
    </row>
    <row r="30" spans="1:2" ht="10.5" customHeight="1" x14ac:dyDescent="0.3">
      <c r="A30" s="2" t="s">
        <v>281</v>
      </c>
      <c r="B30" s="2" t="s">
        <v>70</v>
      </c>
    </row>
    <row r="31" spans="1:2" ht="10.5" customHeight="1" x14ac:dyDescent="0.3">
      <c r="A31" s="2" t="s">
        <v>820</v>
      </c>
      <c r="B31" s="2" t="s">
        <v>70</v>
      </c>
    </row>
    <row r="32" spans="1:2" ht="10.5" customHeight="1" x14ac:dyDescent="0.3">
      <c r="A32" s="2" t="s">
        <v>850</v>
      </c>
      <c r="B32" s="2" t="s">
        <v>23</v>
      </c>
    </row>
    <row r="33" spans="1:2" ht="10.5" customHeight="1" x14ac:dyDescent="0.3">
      <c r="A33" s="2" t="s">
        <v>1627</v>
      </c>
      <c r="B33" s="2" t="s">
        <v>23</v>
      </c>
    </row>
    <row r="34" spans="1:2" ht="10.5" customHeight="1" x14ac:dyDescent="0.3">
      <c r="A34" s="2" t="s">
        <v>2035</v>
      </c>
      <c r="B34" s="2" t="s">
        <v>23</v>
      </c>
    </row>
    <row r="35" spans="1:2" ht="10.5" customHeight="1" x14ac:dyDescent="0.3">
      <c r="A35" s="2" t="s">
        <v>451</v>
      </c>
      <c r="B35" s="2" t="s">
        <v>23</v>
      </c>
    </row>
    <row r="36" spans="1:2" ht="10.5" customHeight="1" x14ac:dyDescent="0.3">
      <c r="A36" s="2" t="s">
        <v>973</v>
      </c>
      <c r="B36" s="2" t="s">
        <v>70</v>
      </c>
    </row>
    <row r="37" spans="1:2" ht="10.5" customHeight="1" x14ac:dyDescent="0.3">
      <c r="A37" s="2" t="s">
        <v>2219</v>
      </c>
      <c r="B37" s="2" t="s">
        <v>2108</v>
      </c>
    </row>
    <row r="38" spans="1:2" ht="10.5" customHeight="1" x14ac:dyDescent="0.3">
      <c r="A38" s="2" t="s">
        <v>429</v>
      </c>
      <c r="B38" s="2" t="s">
        <v>23</v>
      </c>
    </row>
    <row r="39" spans="1:2" ht="10.5" customHeight="1" x14ac:dyDescent="0.3">
      <c r="A39" s="2" t="s">
        <v>673</v>
      </c>
      <c r="B39" s="2" t="s">
        <v>70</v>
      </c>
    </row>
    <row r="40" spans="1:2" ht="10.5" customHeight="1" x14ac:dyDescent="0.3">
      <c r="A40" s="2" t="s">
        <v>2339</v>
      </c>
      <c r="B40" s="2" t="s">
        <v>2108</v>
      </c>
    </row>
    <row r="41" spans="1:2" ht="10.5" customHeight="1" x14ac:dyDescent="0.3">
      <c r="A41" s="2" t="s">
        <v>1342</v>
      </c>
      <c r="B41" s="2" t="s">
        <v>23</v>
      </c>
    </row>
    <row r="42" spans="1:2" ht="10.5" customHeight="1" x14ac:dyDescent="0.3">
      <c r="A42" s="2" t="s">
        <v>1935</v>
      </c>
      <c r="B42" s="2" t="s">
        <v>23</v>
      </c>
    </row>
    <row r="43" spans="1:2" ht="10.5" customHeight="1" x14ac:dyDescent="0.3">
      <c r="A43" s="2" t="s">
        <v>1212</v>
      </c>
      <c r="B43" s="2" t="s">
        <v>23</v>
      </c>
    </row>
    <row r="44" spans="1:2" ht="10.5" customHeight="1" x14ac:dyDescent="0.3">
      <c r="A44" s="2" t="s">
        <v>1135</v>
      </c>
      <c r="B44" s="2" t="s">
        <v>70</v>
      </c>
    </row>
    <row r="45" spans="1:2" ht="10.5" customHeight="1" x14ac:dyDescent="0.3">
      <c r="A45" s="2" t="s">
        <v>898</v>
      </c>
      <c r="B45" s="2" t="s">
        <v>23</v>
      </c>
    </row>
    <row r="46" spans="1:2" ht="10.5" customHeight="1" x14ac:dyDescent="0.3">
      <c r="A46" s="2" t="s">
        <v>1101</v>
      </c>
      <c r="B46" s="2" t="s">
        <v>23</v>
      </c>
    </row>
    <row r="47" spans="1:2" ht="10.5" customHeight="1" x14ac:dyDescent="0.3">
      <c r="A47" s="2" t="s">
        <v>2086</v>
      </c>
      <c r="B47" s="2" t="s">
        <v>23</v>
      </c>
    </row>
    <row r="48" spans="1:2" ht="10.5" customHeight="1" x14ac:dyDescent="0.3">
      <c r="A48" s="2" t="s">
        <v>2010</v>
      </c>
      <c r="B48" s="2" t="s">
        <v>23</v>
      </c>
    </row>
    <row r="49" spans="1:2" ht="10.5" customHeight="1" x14ac:dyDescent="0.3">
      <c r="A49" s="2" t="s">
        <v>1661</v>
      </c>
      <c r="B49" s="2" t="s">
        <v>116</v>
      </c>
    </row>
    <row r="50" spans="1:2" ht="10.5" customHeight="1" x14ac:dyDescent="0.3">
      <c r="A50" s="2" t="s">
        <v>60</v>
      </c>
      <c r="B50" s="2" t="s">
        <v>23</v>
      </c>
    </row>
    <row r="51" spans="1:2" ht="10.5" customHeight="1" x14ac:dyDescent="0.3">
      <c r="A51" s="2" t="s">
        <v>1007</v>
      </c>
      <c r="B51" s="2" t="s">
        <v>116</v>
      </c>
    </row>
    <row r="52" spans="1:2" ht="10.5" customHeight="1" x14ac:dyDescent="0.3">
      <c r="A52" s="2" t="s">
        <v>77</v>
      </c>
      <c r="B52" s="2" t="s">
        <v>23</v>
      </c>
    </row>
    <row r="53" spans="1:2" ht="10.5" customHeight="1" x14ac:dyDescent="0.3">
      <c r="A53" s="2" t="s">
        <v>2062</v>
      </c>
      <c r="B53" s="2" t="s">
        <v>70</v>
      </c>
    </row>
    <row r="54" spans="1:2" ht="10.5" customHeight="1" x14ac:dyDescent="0.3">
      <c r="A54" s="2" t="s">
        <v>1340</v>
      </c>
      <c r="B54" s="2" t="s">
        <v>23</v>
      </c>
    </row>
    <row r="55" spans="1:2" ht="10.5" customHeight="1" x14ac:dyDescent="0.3">
      <c r="A55" s="2" t="s">
        <v>2061</v>
      </c>
      <c r="B55" s="2" t="s">
        <v>23</v>
      </c>
    </row>
    <row r="56" spans="1:2" ht="10.5" customHeight="1" x14ac:dyDescent="0.3">
      <c r="A56" s="2" t="s">
        <v>1784</v>
      </c>
      <c r="B56" s="2" t="s">
        <v>23</v>
      </c>
    </row>
    <row r="57" spans="1:2" ht="10.5" customHeight="1" x14ac:dyDescent="0.3">
      <c r="A57" s="2" t="s">
        <v>1794</v>
      </c>
      <c r="B57" s="2" t="s">
        <v>23</v>
      </c>
    </row>
    <row r="58" spans="1:2" ht="10.5" customHeight="1" x14ac:dyDescent="0.3">
      <c r="A58" s="2" t="s">
        <v>1721</v>
      </c>
      <c r="B58" s="2" t="s">
        <v>116</v>
      </c>
    </row>
    <row r="59" spans="1:2" ht="10.5" customHeight="1" x14ac:dyDescent="0.3">
      <c r="A59" s="2" t="s">
        <v>541</v>
      </c>
      <c r="B59" s="2" t="s">
        <v>116</v>
      </c>
    </row>
    <row r="60" spans="1:2" ht="10.5" customHeight="1" x14ac:dyDescent="0.3">
      <c r="A60" s="2" t="s">
        <v>680</v>
      </c>
      <c r="B60" s="2" t="s">
        <v>70</v>
      </c>
    </row>
    <row r="61" spans="1:2" ht="10.5" customHeight="1" x14ac:dyDescent="0.3">
      <c r="A61" s="2" t="s">
        <v>1642</v>
      </c>
      <c r="B61" s="2" t="s">
        <v>23</v>
      </c>
    </row>
    <row r="62" spans="1:2" ht="10.5" customHeight="1" x14ac:dyDescent="0.3">
      <c r="A62" s="2" t="s">
        <v>1081</v>
      </c>
      <c r="B62" s="2" t="s">
        <v>23</v>
      </c>
    </row>
    <row r="63" spans="1:2" ht="10.5" customHeight="1" x14ac:dyDescent="0.3">
      <c r="A63" s="2" t="s">
        <v>250</v>
      </c>
      <c r="B63" s="2" t="s">
        <v>23</v>
      </c>
    </row>
    <row r="64" spans="1:2" ht="10.5" customHeight="1" x14ac:dyDescent="0.3">
      <c r="A64" s="2" t="s">
        <v>948</v>
      </c>
      <c r="B64" s="2" t="s">
        <v>23</v>
      </c>
    </row>
    <row r="65" spans="1:2" ht="10.5" customHeight="1" x14ac:dyDescent="0.3">
      <c r="A65" s="2" t="s">
        <v>2026</v>
      </c>
      <c r="B65" s="2" t="s">
        <v>23</v>
      </c>
    </row>
    <row r="66" spans="1:2" ht="10.5" customHeight="1" x14ac:dyDescent="0.3">
      <c r="A66" s="2" t="s">
        <v>1750</v>
      </c>
      <c r="B66" s="2" t="s">
        <v>23</v>
      </c>
    </row>
    <row r="67" spans="1:2" ht="10.5" customHeight="1" x14ac:dyDescent="0.3">
      <c r="A67" s="2" t="s">
        <v>1693</v>
      </c>
      <c r="B67" s="2" t="s">
        <v>23</v>
      </c>
    </row>
    <row r="68" spans="1:2" ht="10.5" customHeight="1" x14ac:dyDescent="0.3">
      <c r="A68" s="2" t="s">
        <v>2044</v>
      </c>
      <c r="B68" s="2" t="s">
        <v>23</v>
      </c>
    </row>
    <row r="69" spans="1:2" ht="10.5" customHeight="1" x14ac:dyDescent="0.3">
      <c r="A69" s="2" t="s">
        <v>1315</v>
      </c>
      <c r="B69" s="2" t="s">
        <v>23</v>
      </c>
    </row>
    <row r="70" spans="1:2" ht="10.5" customHeight="1" x14ac:dyDescent="0.3">
      <c r="A70" s="2" t="s">
        <v>482</v>
      </c>
      <c r="B70" s="2" t="s">
        <v>70</v>
      </c>
    </row>
    <row r="71" spans="1:2" ht="10.5" customHeight="1" x14ac:dyDescent="0.3">
      <c r="A71" s="2" t="s">
        <v>2213</v>
      </c>
      <c r="B71" s="2" t="s">
        <v>116</v>
      </c>
    </row>
    <row r="72" spans="1:2" ht="10.5" customHeight="1" x14ac:dyDescent="0.3">
      <c r="A72" s="2" t="s">
        <v>873</v>
      </c>
      <c r="B72" s="2" t="s">
        <v>23</v>
      </c>
    </row>
    <row r="73" spans="1:2" ht="10.5" customHeight="1" x14ac:dyDescent="0.3">
      <c r="A73" s="2" t="s">
        <v>550</v>
      </c>
      <c r="B73" s="2" t="s">
        <v>23</v>
      </c>
    </row>
    <row r="74" spans="1:2" ht="10.5" customHeight="1" x14ac:dyDescent="0.3">
      <c r="A74" s="2" t="s">
        <v>1583</v>
      </c>
      <c r="B74" s="2" t="s">
        <v>23</v>
      </c>
    </row>
    <row r="75" spans="1:2" ht="10.5" customHeight="1" x14ac:dyDescent="0.3">
      <c r="A75" s="2" t="s">
        <v>1188</v>
      </c>
      <c r="B75" s="2" t="s">
        <v>70</v>
      </c>
    </row>
    <row r="76" spans="1:2" ht="10.5" customHeight="1" x14ac:dyDescent="0.3">
      <c r="A76" s="2" t="s">
        <v>1206</v>
      </c>
      <c r="B76" s="2" t="s">
        <v>116</v>
      </c>
    </row>
    <row r="77" spans="1:2" ht="10.5" customHeight="1" x14ac:dyDescent="0.3">
      <c r="A77" s="2" t="s">
        <v>1881</v>
      </c>
      <c r="B77" s="2" t="s">
        <v>23</v>
      </c>
    </row>
    <row r="78" spans="1:2" ht="10.5" customHeight="1" x14ac:dyDescent="0.3">
      <c r="A78" s="2" t="s">
        <v>1354</v>
      </c>
      <c r="B78" s="2" t="s">
        <v>116</v>
      </c>
    </row>
    <row r="79" spans="1:2" ht="10.5" customHeight="1" x14ac:dyDescent="0.3">
      <c r="A79" s="2" t="s">
        <v>2194</v>
      </c>
      <c r="B79" s="2" t="s">
        <v>2108</v>
      </c>
    </row>
    <row r="80" spans="1:2" ht="10.5" customHeight="1" x14ac:dyDescent="0.3">
      <c r="A80" s="2" t="s">
        <v>1604</v>
      </c>
      <c r="B80" s="2" t="s">
        <v>23</v>
      </c>
    </row>
    <row r="81" spans="1:2" ht="10.5" customHeight="1" x14ac:dyDescent="0.3">
      <c r="A81" s="2" t="s">
        <v>1914</v>
      </c>
      <c r="B81" s="2" t="s">
        <v>23</v>
      </c>
    </row>
    <row r="82" spans="1:2" ht="10.5" customHeight="1" x14ac:dyDescent="0.3">
      <c r="A82" s="2" t="s">
        <v>935</v>
      </c>
      <c r="B82" s="2" t="s">
        <v>23</v>
      </c>
    </row>
    <row r="83" spans="1:2" ht="10.5" customHeight="1" x14ac:dyDescent="0.3">
      <c r="A83" s="2" t="s">
        <v>1090</v>
      </c>
      <c r="B83" s="2" t="s">
        <v>23</v>
      </c>
    </row>
    <row r="84" spans="1:2" ht="10.5" customHeight="1" x14ac:dyDescent="0.3">
      <c r="A84" s="2" t="s">
        <v>1326</v>
      </c>
      <c r="B84" s="2" t="s">
        <v>23</v>
      </c>
    </row>
    <row r="85" spans="1:2" ht="10.5" customHeight="1" x14ac:dyDescent="0.3">
      <c r="A85" s="2" t="s">
        <v>677</v>
      </c>
      <c r="B85" s="2" t="s">
        <v>116</v>
      </c>
    </row>
    <row r="86" spans="1:2" ht="10.5" customHeight="1" x14ac:dyDescent="0.3">
      <c r="A86" s="2" t="s">
        <v>1466</v>
      </c>
      <c r="B86" s="2" t="s">
        <v>23</v>
      </c>
    </row>
    <row r="87" spans="1:2" ht="10.5" customHeight="1" x14ac:dyDescent="0.3">
      <c r="A87" s="2" t="s">
        <v>894</v>
      </c>
      <c r="B87" s="2" t="s">
        <v>70</v>
      </c>
    </row>
    <row r="88" spans="1:2" ht="10.5" customHeight="1" x14ac:dyDescent="0.3">
      <c r="A88" s="2" t="s">
        <v>2033</v>
      </c>
      <c r="B88" s="2" t="s">
        <v>23</v>
      </c>
    </row>
    <row r="89" spans="1:2" ht="10.5" customHeight="1" x14ac:dyDescent="0.3">
      <c r="A89" s="2" t="s">
        <v>554</v>
      </c>
      <c r="B89" s="2" t="s">
        <v>23</v>
      </c>
    </row>
    <row r="90" spans="1:2" ht="10.5" customHeight="1" x14ac:dyDescent="0.3">
      <c r="A90" s="2" t="s">
        <v>1978</v>
      </c>
      <c r="B90" s="2" t="s">
        <v>23</v>
      </c>
    </row>
    <row r="91" spans="1:2" ht="10.5" customHeight="1" x14ac:dyDescent="0.3">
      <c r="A91" s="2" t="s">
        <v>628</v>
      </c>
      <c r="B91" s="2" t="s">
        <v>23</v>
      </c>
    </row>
    <row r="92" spans="1:2" ht="10.5" customHeight="1" x14ac:dyDescent="0.3">
      <c r="A92" s="2" t="s">
        <v>1852</v>
      </c>
      <c r="B92" s="2" t="s">
        <v>23</v>
      </c>
    </row>
    <row r="93" spans="1:2" ht="10.5" customHeight="1" x14ac:dyDescent="0.3">
      <c r="A93" s="2" t="s">
        <v>1737</v>
      </c>
      <c r="B93" s="2" t="s">
        <v>23</v>
      </c>
    </row>
    <row r="94" spans="1:2" ht="10.5" customHeight="1" x14ac:dyDescent="0.3">
      <c r="A94" s="2" t="s">
        <v>2212</v>
      </c>
      <c r="B94" s="2" t="s">
        <v>23</v>
      </c>
    </row>
    <row r="95" spans="1:2" ht="10.5" customHeight="1" x14ac:dyDescent="0.3">
      <c r="A95" s="2" t="s">
        <v>1266</v>
      </c>
      <c r="B95" s="2" t="s">
        <v>23</v>
      </c>
    </row>
    <row r="96" spans="1:2" ht="10.5" customHeight="1" x14ac:dyDescent="0.3">
      <c r="A96" s="2" t="s">
        <v>1331</v>
      </c>
      <c r="B96" s="2" t="s">
        <v>116</v>
      </c>
    </row>
    <row r="97" spans="1:2" ht="10.5" customHeight="1" x14ac:dyDescent="0.3">
      <c r="A97" s="2" t="s">
        <v>466</v>
      </c>
      <c r="B97" s="2" t="s">
        <v>23</v>
      </c>
    </row>
    <row r="98" spans="1:2" ht="10.5" customHeight="1" x14ac:dyDescent="0.3">
      <c r="A98" s="2" t="s">
        <v>1681</v>
      </c>
      <c r="B98" s="2" t="s">
        <v>70</v>
      </c>
    </row>
    <row r="99" spans="1:2" ht="10.5" customHeight="1" x14ac:dyDescent="0.3">
      <c r="A99" s="2" t="s">
        <v>845</v>
      </c>
      <c r="B99" s="2" t="s">
        <v>23</v>
      </c>
    </row>
    <row r="100" spans="1:2" ht="10.5" customHeight="1" x14ac:dyDescent="0.3">
      <c r="A100" s="2" t="s">
        <v>1568</v>
      </c>
      <c r="B100" s="2" t="s">
        <v>23</v>
      </c>
    </row>
    <row r="101" spans="1:2" ht="10.5" customHeight="1" x14ac:dyDescent="0.3">
      <c r="A101" s="2" t="s">
        <v>2255</v>
      </c>
      <c r="B101" s="2" t="s">
        <v>23</v>
      </c>
    </row>
    <row r="102" spans="1:2" ht="10.5" customHeight="1" x14ac:dyDescent="0.3">
      <c r="A102" s="2" t="s">
        <v>1812</v>
      </c>
      <c r="B102" s="2" t="s">
        <v>23</v>
      </c>
    </row>
    <row r="103" spans="1:2" ht="10.5" customHeight="1" x14ac:dyDescent="0.3">
      <c r="A103" s="2" t="s">
        <v>1025</v>
      </c>
      <c r="B103" s="2" t="s">
        <v>23</v>
      </c>
    </row>
    <row r="104" spans="1:2" ht="10.5" customHeight="1" x14ac:dyDescent="0.3">
      <c r="A104" s="2" t="s">
        <v>2037</v>
      </c>
      <c r="B104" s="2" t="s">
        <v>70</v>
      </c>
    </row>
    <row r="105" spans="1:2" ht="10.5" customHeight="1" x14ac:dyDescent="0.3">
      <c r="A105" s="2" t="s">
        <v>242</v>
      </c>
      <c r="B105" s="2" t="s">
        <v>70</v>
      </c>
    </row>
    <row r="106" spans="1:2" ht="10.5" customHeight="1" x14ac:dyDescent="0.3">
      <c r="A106" s="2" t="s">
        <v>663</v>
      </c>
      <c r="B106" s="2" t="s">
        <v>23</v>
      </c>
    </row>
    <row r="107" spans="1:2" ht="10.5" customHeight="1" x14ac:dyDescent="0.3">
      <c r="A107" s="2" t="s">
        <v>2196</v>
      </c>
      <c r="B107" s="2" t="s">
        <v>23</v>
      </c>
    </row>
    <row r="108" spans="1:2" ht="10.5" customHeight="1" x14ac:dyDescent="0.3">
      <c r="A108" s="2" t="s">
        <v>1176</v>
      </c>
      <c r="B108" s="2" t="s">
        <v>23</v>
      </c>
    </row>
    <row r="109" spans="1:2" ht="10.5" customHeight="1" x14ac:dyDescent="0.3">
      <c r="A109" s="2" t="s">
        <v>888</v>
      </c>
      <c r="B109" s="2" t="s">
        <v>23</v>
      </c>
    </row>
    <row r="110" spans="1:2" ht="10.5" customHeight="1" x14ac:dyDescent="0.3">
      <c r="A110" s="2" t="s">
        <v>1536</v>
      </c>
      <c r="B110" s="2" t="s">
        <v>23</v>
      </c>
    </row>
    <row r="111" spans="1:2" ht="10.5" customHeight="1" x14ac:dyDescent="0.3">
      <c r="A111" s="2" t="s">
        <v>1160</v>
      </c>
      <c r="B111" s="2" t="s">
        <v>23</v>
      </c>
    </row>
    <row r="112" spans="1:2" ht="10.5" customHeight="1" x14ac:dyDescent="0.3">
      <c r="A112" s="2" t="s">
        <v>400</v>
      </c>
      <c r="B112" s="2" t="s">
        <v>23</v>
      </c>
    </row>
    <row r="113" spans="1:2" ht="10.5" customHeight="1" x14ac:dyDescent="0.3">
      <c r="A113" s="2" t="s">
        <v>2187</v>
      </c>
      <c r="B113" s="2" t="s">
        <v>2111</v>
      </c>
    </row>
    <row r="114" spans="1:2" ht="10.5" customHeight="1" x14ac:dyDescent="0.3">
      <c r="A114" s="2" t="s">
        <v>2080</v>
      </c>
      <c r="B114" s="2" t="s">
        <v>23</v>
      </c>
    </row>
    <row r="115" spans="1:2" ht="10.5" customHeight="1" x14ac:dyDescent="0.3">
      <c r="A115" s="2" t="s">
        <v>292</v>
      </c>
      <c r="B115" s="2" t="s">
        <v>23</v>
      </c>
    </row>
    <row r="116" spans="1:2" ht="10.5" customHeight="1" x14ac:dyDescent="0.3">
      <c r="A116" s="2" t="s">
        <v>1846</v>
      </c>
      <c r="B116" s="2" t="s">
        <v>23</v>
      </c>
    </row>
    <row r="117" spans="1:2" ht="10.5" customHeight="1" x14ac:dyDescent="0.3">
      <c r="A117" s="2" t="s">
        <v>1690</v>
      </c>
      <c r="B117" s="2" t="s">
        <v>70</v>
      </c>
    </row>
    <row r="118" spans="1:2" ht="10.5" customHeight="1" x14ac:dyDescent="0.3">
      <c r="A118" s="2" t="s">
        <v>2174</v>
      </c>
      <c r="B118" s="2" t="s">
        <v>2111</v>
      </c>
    </row>
    <row r="119" spans="1:2" ht="10.5" customHeight="1" x14ac:dyDescent="0.3">
      <c r="A119" s="2" t="s">
        <v>1944</v>
      </c>
      <c r="B119" s="2" t="s">
        <v>23</v>
      </c>
    </row>
    <row r="120" spans="1:2" ht="10.5" customHeight="1" x14ac:dyDescent="0.3">
      <c r="A120" s="2" t="s">
        <v>2181</v>
      </c>
      <c r="B120" s="2" t="s">
        <v>116</v>
      </c>
    </row>
    <row r="121" spans="1:2" ht="10.5" customHeight="1" x14ac:dyDescent="0.3">
      <c r="A121" s="2" t="s">
        <v>876</v>
      </c>
      <c r="B121" s="2" t="s">
        <v>23</v>
      </c>
    </row>
    <row r="122" spans="1:2" ht="10.5" customHeight="1" x14ac:dyDescent="0.3">
      <c r="A122" s="2" t="s">
        <v>1912</v>
      </c>
      <c r="B122" s="2" t="s">
        <v>23</v>
      </c>
    </row>
    <row r="123" spans="1:2" ht="10.5" customHeight="1" x14ac:dyDescent="0.3">
      <c r="A123" s="2" t="s">
        <v>1671</v>
      </c>
      <c r="B123" s="2" t="s">
        <v>23</v>
      </c>
    </row>
    <row r="124" spans="1:2" ht="10.5" customHeight="1" x14ac:dyDescent="0.3">
      <c r="A124" s="2" t="s">
        <v>2094</v>
      </c>
      <c r="B124" s="2" t="s">
        <v>23</v>
      </c>
    </row>
    <row r="125" spans="1:2" ht="10.5" customHeight="1" x14ac:dyDescent="0.3">
      <c r="A125" s="2" t="s">
        <v>1068</v>
      </c>
      <c r="B125" s="2" t="s">
        <v>23</v>
      </c>
    </row>
    <row r="126" spans="1:2" ht="10.5" customHeight="1" x14ac:dyDescent="0.3">
      <c r="A126" s="2" t="s">
        <v>2136</v>
      </c>
      <c r="B126" s="2" t="s">
        <v>2108</v>
      </c>
    </row>
    <row r="127" spans="1:2" ht="10.5" customHeight="1" x14ac:dyDescent="0.3">
      <c r="A127" s="2" t="s">
        <v>1946</v>
      </c>
      <c r="B127" s="2" t="s">
        <v>23</v>
      </c>
    </row>
    <row r="128" spans="1:2" ht="10.5" customHeight="1" x14ac:dyDescent="0.3">
      <c r="A128" s="2" t="s">
        <v>1596</v>
      </c>
      <c r="B128" s="2" t="s">
        <v>23</v>
      </c>
    </row>
    <row r="129" spans="1:2" ht="10.5" customHeight="1" x14ac:dyDescent="0.3">
      <c r="A129" s="2" t="s">
        <v>311</v>
      </c>
      <c r="B129" s="2" t="s">
        <v>23</v>
      </c>
    </row>
    <row r="130" spans="1:2" ht="10.5" customHeight="1" x14ac:dyDescent="0.3">
      <c r="A130" s="2" t="s">
        <v>1045</v>
      </c>
      <c r="B130" s="2" t="s">
        <v>23</v>
      </c>
    </row>
    <row r="131" spans="1:2" ht="10.5" customHeight="1" x14ac:dyDescent="0.3">
      <c r="A131" s="2" t="s">
        <v>1700</v>
      </c>
      <c r="B131" s="2" t="s">
        <v>23</v>
      </c>
    </row>
    <row r="132" spans="1:2" ht="10.5" customHeight="1" x14ac:dyDescent="0.3">
      <c r="A132" s="2" t="s">
        <v>404</v>
      </c>
      <c r="B132" s="2" t="s">
        <v>23</v>
      </c>
    </row>
    <row r="133" spans="1:2" ht="10.5" customHeight="1" x14ac:dyDescent="0.3">
      <c r="A133" s="2" t="s">
        <v>1587</v>
      </c>
      <c r="B133" s="2" t="s">
        <v>23</v>
      </c>
    </row>
    <row r="134" spans="1:2" ht="10.5" customHeight="1" x14ac:dyDescent="0.3">
      <c r="A134" s="2" t="s">
        <v>1178</v>
      </c>
      <c r="B134" s="2" t="s">
        <v>23</v>
      </c>
    </row>
    <row r="135" spans="1:2" ht="10.5" customHeight="1" x14ac:dyDescent="0.3">
      <c r="A135" s="2" t="s">
        <v>1945</v>
      </c>
      <c r="B135" s="2" t="s">
        <v>23</v>
      </c>
    </row>
    <row r="136" spans="1:2" ht="10.5" customHeight="1" x14ac:dyDescent="0.3">
      <c r="A136" s="2" t="s">
        <v>1722</v>
      </c>
      <c r="B136" s="2" t="s">
        <v>23</v>
      </c>
    </row>
    <row r="137" spans="1:2" ht="10.5" customHeight="1" x14ac:dyDescent="0.3">
      <c r="A137" s="2" t="s">
        <v>1877</v>
      </c>
      <c r="B137" s="2" t="s">
        <v>23</v>
      </c>
    </row>
    <row r="138" spans="1:2" ht="10.5" customHeight="1" x14ac:dyDescent="0.3">
      <c r="A138" s="2" t="s">
        <v>1576</v>
      </c>
      <c r="B138" s="2" t="s">
        <v>23</v>
      </c>
    </row>
    <row r="139" spans="1:2" ht="10.5" customHeight="1" x14ac:dyDescent="0.3">
      <c r="A139" s="2" t="s">
        <v>1168</v>
      </c>
      <c r="B139" s="2" t="s">
        <v>116</v>
      </c>
    </row>
    <row r="140" spans="1:2" ht="10.5" customHeight="1" x14ac:dyDescent="0.3">
      <c r="A140" s="2" t="s">
        <v>1290</v>
      </c>
      <c r="B140" s="2" t="s">
        <v>23</v>
      </c>
    </row>
    <row r="141" spans="1:2" ht="10.5" customHeight="1" x14ac:dyDescent="0.3">
      <c r="A141" s="2" t="s">
        <v>2272</v>
      </c>
      <c r="B141" s="2" t="s">
        <v>2111</v>
      </c>
    </row>
    <row r="142" spans="1:2" ht="10.5" customHeight="1" x14ac:dyDescent="0.3">
      <c r="A142" s="2" t="s">
        <v>1374</v>
      </c>
      <c r="B142" s="2" t="s">
        <v>23</v>
      </c>
    </row>
    <row r="143" spans="1:2" ht="10.5" customHeight="1" x14ac:dyDescent="0.3">
      <c r="A143" s="2" t="s">
        <v>2297</v>
      </c>
      <c r="B143" s="2" t="s">
        <v>23</v>
      </c>
    </row>
    <row r="144" spans="1:2" ht="10.5" customHeight="1" x14ac:dyDescent="0.3">
      <c r="A144" s="2" t="s">
        <v>421</v>
      </c>
      <c r="B144" s="2" t="s">
        <v>70</v>
      </c>
    </row>
    <row r="145" spans="1:2" ht="10.5" customHeight="1" x14ac:dyDescent="0.3">
      <c r="A145" s="2" t="s">
        <v>591</v>
      </c>
      <c r="B145" s="2" t="s">
        <v>23</v>
      </c>
    </row>
    <row r="146" spans="1:2" ht="10.5" customHeight="1" x14ac:dyDescent="0.3">
      <c r="A146" s="2" t="s">
        <v>892</v>
      </c>
      <c r="B146" s="2" t="s">
        <v>23</v>
      </c>
    </row>
    <row r="147" spans="1:2" ht="10.5" customHeight="1" x14ac:dyDescent="0.3">
      <c r="A147" s="2" t="s">
        <v>1858</v>
      </c>
      <c r="B147" s="2" t="s">
        <v>23</v>
      </c>
    </row>
    <row r="148" spans="1:2" ht="10.5" customHeight="1" x14ac:dyDescent="0.3">
      <c r="A148" s="2" t="s">
        <v>2335</v>
      </c>
      <c r="B148" s="2" t="s">
        <v>2111</v>
      </c>
    </row>
    <row r="149" spans="1:2" ht="10.5" customHeight="1" x14ac:dyDescent="0.3">
      <c r="A149" s="2" t="s">
        <v>979</v>
      </c>
      <c r="B149" s="2" t="s">
        <v>116</v>
      </c>
    </row>
    <row r="150" spans="1:2" ht="10.5" customHeight="1" x14ac:dyDescent="0.3">
      <c r="A150" s="2" t="s">
        <v>1211</v>
      </c>
      <c r="B150" s="2" t="s">
        <v>70</v>
      </c>
    </row>
    <row r="151" spans="1:2" ht="10.5" customHeight="1" x14ac:dyDescent="0.3">
      <c r="A151" s="2" t="s">
        <v>2277</v>
      </c>
      <c r="B151" s="2" t="s">
        <v>23</v>
      </c>
    </row>
    <row r="152" spans="1:2" ht="10.5" customHeight="1" x14ac:dyDescent="0.3">
      <c r="A152" s="2" t="s">
        <v>1359</v>
      </c>
      <c r="B152" s="2" t="s">
        <v>23</v>
      </c>
    </row>
    <row r="153" spans="1:2" ht="10.5" customHeight="1" x14ac:dyDescent="0.3">
      <c r="A153" s="2" t="s">
        <v>1189</v>
      </c>
      <c r="B153" s="2" t="s">
        <v>70</v>
      </c>
    </row>
    <row r="154" spans="1:2" ht="10.5" customHeight="1" x14ac:dyDescent="0.3">
      <c r="A154" s="2" t="s">
        <v>1235</v>
      </c>
      <c r="B154" s="2" t="s">
        <v>23</v>
      </c>
    </row>
    <row r="155" spans="1:2" ht="10.5" customHeight="1" x14ac:dyDescent="0.3">
      <c r="A155" s="2" t="s">
        <v>2316</v>
      </c>
      <c r="B155" s="2" t="s">
        <v>116</v>
      </c>
    </row>
    <row r="156" spans="1:2" ht="10.5" customHeight="1" x14ac:dyDescent="0.3">
      <c r="A156" s="2" t="s">
        <v>320</v>
      </c>
      <c r="B156" s="2" t="s">
        <v>23</v>
      </c>
    </row>
    <row r="157" spans="1:2" ht="10.5" customHeight="1" x14ac:dyDescent="0.3">
      <c r="A157" s="2" t="s">
        <v>347</v>
      </c>
      <c r="B157" s="2" t="s">
        <v>23</v>
      </c>
    </row>
    <row r="158" spans="1:2" ht="10.5" customHeight="1" x14ac:dyDescent="0.3">
      <c r="A158" s="2" t="s">
        <v>1524</v>
      </c>
      <c r="B158" s="2" t="s">
        <v>23</v>
      </c>
    </row>
    <row r="159" spans="1:2" ht="10.5" customHeight="1" x14ac:dyDescent="0.3">
      <c r="A159" s="2" t="s">
        <v>1669</v>
      </c>
      <c r="B159" s="2" t="s">
        <v>23</v>
      </c>
    </row>
    <row r="160" spans="1:2" ht="10.5" customHeight="1" x14ac:dyDescent="0.3">
      <c r="A160" s="2" t="s">
        <v>1454</v>
      </c>
      <c r="B160" s="2" t="s">
        <v>23</v>
      </c>
    </row>
    <row r="161" spans="1:2" ht="10.5" customHeight="1" x14ac:dyDescent="0.3">
      <c r="A161" s="2" t="s">
        <v>1426</v>
      </c>
      <c r="B161" s="2" t="s">
        <v>23</v>
      </c>
    </row>
    <row r="162" spans="1:2" ht="10.5" customHeight="1" x14ac:dyDescent="0.3">
      <c r="A162" s="2" t="s">
        <v>1759</v>
      </c>
      <c r="B162" s="2" t="s">
        <v>23</v>
      </c>
    </row>
    <row r="163" spans="1:2" ht="10.5" customHeight="1" x14ac:dyDescent="0.3">
      <c r="A163" s="2" t="s">
        <v>614</v>
      </c>
      <c r="B163" s="2" t="s">
        <v>23</v>
      </c>
    </row>
    <row r="164" spans="1:2" ht="10.5" customHeight="1" x14ac:dyDescent="0.3">
      <c r="A164" s="2" t="s">
        <v>1404</v>
      </c>
      <c r="B164" s="2" t="s">
        <v>23</v>
      </c>
    </row>
    <row r="165" spans="1:2" ht="10.5" customHeight="1" x14ac:dyDescent="0.3">
      <c r="A165" s="2" t="s">
        <v>1925</v>
      </c>
      <c r="B165" s="2" t="s">
        <v>23</v>
      </c>
    </row>
    <row r="166" spans="1:2" ht="10.5" customHeight="1" x14ac:dyDescent="0.3">
      <c r="A166" s="2" t="s">
        <v>1742</v>
      </c>
      <c r="B166" s="2" t="s">
        <v>23</v>
      </c>
    </row>
    <row r="167" spans="1:2" ht="10.5" customHeight="1" x14ac:dyDescent="0.3">
      <c r="A167" s="2" t="s">
        <v>1096</v>
      </c>
      <c r="B167" s="2" t="s">
        <v>116</v>
      </c>
    </row>
    <row r="168" spans="1:2" ht="10.5" customHeight="1" x14ac:dyDescent="0.3">
      <c r="A168" s="2" t="s">
        <v>733</v>
      </c>
      <c r="B168" s="2" t="s">
        <v>23</v>
      </c>
    </row>
    <row r="169" spans="1:2" ht="10.5" customHeight="1" x14ac:dyDescent="0.3">
      <c r="A169" s="2" t="s">
        <v>2328</v>
      </c>
      <c r="B169" s="2" t="s">
        <v>2108</v>
      </c>
    </row>
    <row r="170" spans="1:2" ht="10.5" customHeight="1" x14ac:dyDescent="0.3">
      <c r="A170" s="2" t="s">
        <v>959</v>
      </c>
      <c r="B170" s="2" t="s">
        <v>23</v>
      </c>
    </row>
    <row r="171" spans="1:2" ht="10.5" customHeight="1" x14ac:dyDescent="0.3">
      <c r="A171" s="2" t="s">
        <v>1001</v>
      </c>
      <c r="B171" s="2" t="s">
        <v>23</v>
      </c>
    </row>
    <row r="172" spans="1:2" ht="10.5" customHeight="1" x14ac:dyDescent="0.3">
      <c r="A172" s="2" t="s">
        <v>1323</v>
      </c>
      <c r="B172" s="2" t="s">
        <v>23</v>
      </c>
    </row>
    <row r="173" spans="1:2" ht="10.5" customHeight="1" x14ac:dyDescent="0.3">
      <c r="A173" s="2" t="s">
        <v>1388</v>
      </c>
      <c r="B173" s="2" t="s">
        <v>23</v>
      </c>
    </row>
    <row r="174" spans="1:2" ht="10.5" customHeight="1" x14ac:dyDescent="0.3">
      <c r="A174" s="2" t="s">
        <v>988</v>
      </c>
      <c r="B174" s="2" t="s">
        <v>23</v>
      </c>
    </row>
    <row r="175" spans="1:2" ht="10.5" customHeight="1" x14ac:dyDescent="0.3">
      <c r="A175" s="2" t="s">
        <v>1262</v>
      </c>
      <c r="B175" s="2" t="s">
        <v>23</v>
      </c>
    </row>
    <row r="176" spans="1:2" ht="10.5" customHeight="1" x14ac:dyDescent="0.3">
      <c r="A176" s="2" t="s">
        <v>704</v>
      </c>
      <c r="B176" s="2" t="s">
        <v>23</v>
      </c>
    </row>
    <row r="177" spans="1:2" ht="10.5" customHeight="1" x14ac:dyDescent="0.3">
      <c r="A177" s="2" t="s">
        <v>2317</v>
      </c>
      <c r="B177" s="2" t="s">
        <v>23</v>
      </c>
    </row>
    <row r="178" spans="1:2" ht="10.5" customHeight="1" x14ac:dyDescent="0.3">
      <c r="A178" s="2" t="s">
        <v>1594</v>
      </c>
      <c r="B178" s="2" t="s">
        <v>23</v>
      </c>
    </row>
    <row r="179" spans="1:2" ht="10.5" customHeight="1" x14ac:dyDescent="0.3">
      <c r="A179" s="2" t="s">
        <v>2278</v>
      </c>
      <c r="B179" s="2" t="s">
        <v>2111</v>
      </c>
    </row>
    <row r="180" spans="1:2" ht="10.5" customHeight="1" x14ac:dyDescent="0.3">
      <c r="A180" s="2" t="s">
        <v>125</v>
      </c>
      <c r="B180" s="2" t="s">
        <v>23</v>
      </c>
    </row>
    <row r="181" spans="1:2" ht="10.5" customHeight="1" x14ac:dyDescent="0.3">
      <c r="A181" s="2" t="s">
        <v>2248</v>
      </c>
      <c r="B181" s="2" t="s">
        <v>23</v>
      </c>
    </row>
    <row r="182" spans="1:2" ht="10.5" customHeight="1" x14ac:dyDescent="0.3">
      <c r="A182" s="2" t="s">
        <v>89</v>
      </c>
      <c r="B182" s="2" t="s">
        <v>23</v>
      </c>
    </row>
    <row r="183" spans="1:2" ht="10.5" customHeight="1" x14ac:dyDescent="0.3">
      <c r="A183" s="2" t="s">
        <v>1349</v>
      </c>
      <c r="B183" s="2" t="s">
        <v>23</v>
      </c>
    </row>
    <row r="184" spans="1:2" ht="10.5" customHeight="1" x14ac:dyDescent="0.3">
      <c r="A184" s="2" t="s">
        <v>2087</v>
      </c>
      <c r="B184" s="2" t="s">
        <v>23</v>
      </c>
    </row>
    <row r="185" spans="1:2" ht="10.5" customHeight="1" x14ac:dyDescent="0.3">
      <c r="A185" s="2" t="s">
        <v>929</v>
      </c>
      <c r="B185" s="2" t="s">
        <v>23</v>
      </c>
    </row>
    <row r="186" spans="1:2" ht="10.5" customHeight="1" x14ac:dyDescent="0.3">
      <c r="A186" s="2" t="s">
        <v>1040</v>
      </c>
      <c r="B186" s="2" t="s">
        <v>23</v>
      </c>
    </row>
    <row r="187" spans="1:2" ht="10.5" customHeight="1" x14ac:dyDescent="0.3">
      <c r="A187" s="2" t="s">
        <v>295</v>
      </c>
      <c r="B187" s="2" t="s">
        <v>23</v>
      </c>
    </row>
    <row r="188" spans="1:2" ht="10.5" customHeight="1" x14ac:dyDescent="0.3">
      <c r="A188" s="2" t="s">
        <v>1030</v>
      </c>
      <c r="B188" s="2" t="s">
        <v>23</v>
      </c>
    </row>
    <row r="189" spans="1:2" ht="10.5" customHeight="1" x14ac:dyDescent="0.3">
      <c r="A189" s="2" t="s">
        <v>1753</v>
      </c>
      <c r="B189" s="2" t="s">
        <v>116</v>
      </c>
    </row>
    <row r="190" spans="1:2" ht="10.5" customHeight="1" x14ac:dyDescent="0.3">
      <c r="A190" s="2" t="s">
        <v>127</v>
      </c>
      <c r="B190" s="2" t="s">
        <v>23</v>
      </c>
    </row>
    <row r="191" spans="1:2" ht="10.5" customHeight="1" x14ac:dyDescent="0.3">
      <c r="A191" s="2" t="s">
        <v>1865</v>
      </c>
      <c r="B191" s="2" t="s">
        <v>116</v>
      </c>
    </row>
    <row r="192" spans="1:2" ht="10.5" customHeight="1" x14ac:dyDescent="0.3">
      <c r="A192" s="2" t="s">
        <v>656</v>
      </c>
      <c r="B192" s="2" t="s">
        <v>23</v>
      </c>
    </row>
    <row r="193" spans="1:2" ht="10.5" customHeight="1" x14ac:dyDescent="0.3">
      <c r="A193" s="2" t="s">
        <v>2333</v>
      </c>
      <c r="B193" s="2" t="s">
        <v>23</v>
      </c>
    </row>
    <row r="194" spans="1:2" ht="10.5" customHeight="1" x14ac:dyDescent="0.3">
      <c r="A194" s="2" t="s">
        <v>215</v>
      </c>
      <c r="B194" s="2" t="s">
        <v>23</v>
      </c>
    </row>
    <row r="195" spans="1:2" ht="10.5" customHeight="1" x14ac:dyDescent="0.3">
      <c r="A195" s="2" t="s">
        <v>1335</v>
      </c>
      <c r="B195" s="2" t="s">
        <v>23</v>
      </c>
    </row>
    <row r="196" spans="1:2" ht="10.5" customHeight="1" x14ac:dyDescent="0.3">
      <c r="A196" s="2" t="s">
        <v>1658</v>
      </c>
      <c r="B196" s="2" t="s">
        <v>23</v>
      </c>
    </row>
    <row r="197" spans="1:2" ht="10.5" customHeight="1" x14ac:dyDescent="0.3">
      <c r="A197" s="2" t="s">
        <v>1383</v>
      </c>
      <c r="B197" s="2" t="s">
        <v>23</v>
      </c>
    </row>
    <row r="198" spans="1:2" ht="10.5" customHeight="1" x14ac:dyDescent="0.3">
      <c r="A198" s="2" t="s">
        <v>257</v>
      </c>
      <c r="B198" s="2" t="s">
        <v>70</v>
      </c>
    </row>
    <row r="199" spans="1:2" ht="10.5" customHeight="1" x14ac:dyDescent="0.3">
      <c r="A199" s="2" t="s">
        <v>271</v>
      </c>
      <c r="B199" s="2" t="s">
        <v>23</v>
      </c>
    </row>
    <row r="200" spans="1:2" ht="10.5" customHeight="1" x14ac:dyDescent="0.3">
      <c r="A200" s="2" t="s">
        <v>986</v>
      </c>
      <c r="B200" s="2" t="s">
        <v>23</v>
      </c>
    </row>
    <row r="201" spans="1:2" ht="10.5" customHeight="1" x14ac:dyDescent="0.3">
      <c r="A201" s="2" t="s">
        <v>279</v>
      </c>
      <c r="B201" s="2" t="s">
        <v>23</v>
      </c>
    </row>
    <row r="202" spans="1:2" ht="10.5" customHeight="1" x14ac:dyDescent="0.3">
      <c r="A202" s="2" t="s">
        <v>1999</v>
      </c>
      <c r="B202" s="2" t="s">
        <v>23</v>
      </c>
    </row>
    <row r="203" spans="1:2" ht="10.5" customHeight="1" x14ac:dyDescent="0.3">
      <c r="A203" s="2" t="s">
        <v>1497</v>
      </c>
      <c r="B203" s="2" t="s">
        <v>23</v>
      </c>
    </row>
    <row r="204" spans="1:2" ht="10.5" customHeight="1" x14ac:dyDescent="0.3">
      <c r="A204" s="2" t="s">
        <v>1990</v>
      </c>
      <c r="B204" s="2" t="s">
        <v>23</v>
      </c>
    </row>
    <row r="205" spans="1:2" ht="10.5" customHeight="1" x14ac:dyDescent="0.3">
      <c r="A205" s="2" t="s">
        <v>1053</v>
      </c>
      <c r="B205" s="2" t="s">
        <v>23</v>
      </c>
    </row>
    <row r="206" spans="1:2" ht="10.5" customHeight="1" x14ac:dyDescent="0.3">
      <c r="A206" s="2" t="s">
        <v>1986</v>
      </c>
      <c r="B206" s="2" t="s">
        <v>70</v>
      </c>
    </row>
    <row r="207" spans="1:2" ht="10.5" customHeight="1" x14ac:dyDescent="0.3">
      <c r="A207" s="2" t="s">
        <v>1103</v>
      </c>
      <c r="B207" s="2" t="s">
        <v>116</v>
      </c>
    </row>
    <row r="208" spans="1:2" ht="10.5" customHeight="1" x14ac:dyDescent="0.3">
      <c r="A208" s="2" t="s">
        <v>980</v>
      </c>
      <c r="B208" s="2" t="s">
        <v>23</v>
      </c>
    </row>
    <row r="209" spans="1:2" ht="10.5" customHeight="1" x14ac:dyDescent="0.3">
      <c r="A209" s="2" t="s">
        <v>1313</v>
      </c>
      <c r="B209" s="2" t="s">
        <v>23</v>
      </c>
    </row>
    <row r="210" spans="1:2" ht="10.5" customHeight="1" x14ac:dyDescent="0.3">
      <c r="A210" s="2" t="s">
        <v>1649</v>
      </c>
      <c r="B210" s="2" t="s">
        <v>70</v>
      </c>
    </row>
    <row r="211" spans="1:2" ht="10.5" customHeight="1" x14ac:dyDescent="0.3">
      <c r="A211" s="2" t="s">
        <v>1566</v>
      </c>
      <c r="B211" s="2" t="s">
        <v>23</v>
      </c>
    </row>
    <row r="212" spans="1:2" ht="10.5" customHeight="1" x14ac:dyDescent="0.3">
      <c r="A212" s="2" t="s">
        <v>1320</v>
      </c>
      <c r="B212" s="2" t="s">
        <v>23</v>
      </c>
    </row>
    <row r="213" spans="1:2" ht="10.5" customHeight="1" x14ac:dyDescent="0.3">
      <c r="A213" s="2" t="s">
        <v>922</v>
      </c>
      <c r="B213" s="2" t="s">
        <v>70</v>
      </c>
    </row>
    <row r="214" spans="1:2" ht="10.5" customHeight="1" x14ac:dyDescent="0.3">
      <c r="A214" s="2" t="s">
        <v>648</v>
      </c>
      <c r="B214" s="2" t="s">
        <v>23</v>
      </c>
    </row>
    <row r="215" spans="1:2" ht="10.5" customHeight="1" x14ac:dyDescent="0.3">
      <c r="A215" s="2" t="s">
        <v>836</v>
      </c>
      <c r="B215" s="2" t="s">
        <v>23</v>
      </c>
    </row>
    <row r="216" spans="1:2" ht="10.5" customHeight="1" x14ac:dyDescent="0.3">
      <c r="A216" s="2" t="s">
        <v>304</v>
      </c>
      <c r="B216" s="2" t="s">
        <v>23</v>
      </c>
    </row>
    <row r="217" spans="1:2" ht="10.5" customHeight="1" x14ac:dyDescent="0.3">
      <c r="A217" s="2" t="s">
        <v>1361</v>
      </c>
      <c r="B217" s="2" t="s">
        <v>23</v>
      </c>
    </row>
    <row r="218" spans="1:2" ht="10.5" customHeight="1" x14ac:dyDescent="0.3">
      <c r="A218" s="2" t="s">
        <v>1231</v>
      </c>
      <c r="B218" s="2" t="s">
        <v>23</v>
      </c>
    </row>
    <row r="219" spans="1:2" ht="10.5" customHeight="1" x14ac:dyDescent="0.3">
      <c r="A219" s="2" t="s">
        <v>157</v>
      </c>
      <c r="B219" s="2" t="s">
        <v>116</v>
      </c>
    </row>
    <row r="220" spans="1:2" ht="10.5" customHeight="1" x14ac:dyDescent="0.3">
      <c r="A220" s="2" t="s">
        <v>423</v>
      </c>
      <c r="B220" s="2" t="s">
        <v>70</v>
      </c>
    </row>
    <row r="221" spans="1:2" ht="10.5" customHeight="1" x14ac:dyDescent="0.3">
      <c r="A221" s="2" t="s">
        <v>668</v>
      </c>
      <c r="B221" s="2" t="s">
        <v>23</v>
      </c>
    </row>
    <row r="222" spans="1:2" ht="10.5" customHeight="1" x14ac:dyDescent="0.3">
      <c r="A222" s="2" t="s">
        <v>925</v>
      </c>
      <c r="B222" s="2" t="s">
        <v>23</v>
      </c>
    </row>
    <row r="223" spans="1:2" ht="10.5" customHeight="1" x14ac:dyDescent="0.3">
      <c r="A223" s="2" t="s">
        <v>1317</v>
      </c>
      <c r="B223" s="2" t="s">
        <v>23</v>
      </c>
    </row>
    <row r="224" spans="1:2" ht="10.5" customHeight="1" x14ac:dyDescent="0.3">
      <c r="A224" s="2" t="s">
        <v>908</v>
      </c>
      <c r="B224" s="2" t="s">
        <v>23</v>
      </c>
    </row>
    <row r="225" spans="1:2" ht="10.5" customHeight="1" x14ac:dyDescent="0.3">
      <c r="A225" s="2" t="s">
        <v>1115</v>
      </c>
      <c r="B225" s="2" t="s">
        <v>23</v>
      </c>
    </row>
    <row r="226" spans="1:2" ht="10.5" customHeight="1" x14ac:dyDescent="0.3">
      <c r="A226" s="2" t="s">
        <v>445</v>
      </c>
      <c r="B226" s="2" t="s">
        <v>23</v>
      </c>
    </row>
    <row r="227" spans="1:2" ht="10.5" customHeight="1" x14ac:dyDescent="0.3">
      <c r="A227" s="2" t="s">
        <v>995</v>
      </c>
      <c r="B227" s="2" t="s">
        <v>23</v>
      </c>
    </row>
    <row r="228" spans="1:2" ht="10.5" customHeight="1" x14ac:dyDescent="0.3">
      <c r="A228" s="2" t="s">
        <v>1503</v>
      </c>
      <c r="B228" s="2" t="s">
        <v>23</v>
      </c>
    </row>
    <row r="229" spans="1:2" ht="10.5" customHeight="1" x14ac:dyDescent="0.3">
      <c r="A229" s="2" t="s">
        <v>424</v>
      </c>
      <c r="B229" s="2" t="s">
        <v>70</v>
      </c>
    </row>
    <row r="230" spans="1:2" ht="10.5" customHeight="1" x14ac:dyDescent="0.3">
      <c r="A230" s="2" t="s">
        <v>343</v>
      </c>
      <c r="B230" s="2" t="s">
        <v>23</v>
      </c>
    </row>
    <row r="231" spans="1:2" ht="10.5" customHeight="1" x14ac:dyDescent="0.3">
      <c r="A231" s="2" t="s">
        <v>406</v>
      </c>
      <c r="B231" s="2" t="s">
        <v>23</v>
      </c>
    </row>
    <row r="232" spans="1:2" ht="10.5" customHeight="1" x14ac:dyDescent="0.3">
      <c r="A232" s="2" t="s">
        <v>1292</v>
      </c>
      <c r="B232" s="2" t="s">
        <v>23</v>
      </c>
    </row>
    <row r="233" spans="1:2" ht="10.5" customHeight="1" x14ac:dyDescent="0.3">
      <c r="A233" s="2" t="s">
        <v>1344</v>
      </c>
      <c r="B233" s="2" t="s">
        <v>23</v>
      </c>
    </row>
    <row r="234" spans="1:2" ht="10.5" customHeight="1" x14ac:dyDescent="0.3">
      <c r="A234" s="2" t="s">
        <v>903</v>
      </c>
      <c r="B234" s="2" t="s">
        <v>23</v>
      </c>
    </row>
    <row r="235" spans="1:2" ht="10.5" customHeight="1" x14ac:dyDescent="0.3">
      <c r="A235" s="2" t="s">
        <v>831</v>
      </c>
      <c r="B235" s="2" t="s">
        <v>116</v>
      </c>
    </row>
    <row r="236" spans="1:2" ht="10.5" customHeight="1" x14ac:dyDescent="0.3">
      <c r="A236" s="2" t="s">
        <v>1194</v>
      </c>
      <c r="B236" s="2" t="s">
        <v>23</v>
      </c>
    </row>
    <row r="237" spans="1:2" ht="10.5" customHeight="1" x14ac:dyDescent="0.3">
      <c r="A237" s="2" t="s">
        <v>2291</v>
      </c>
      <c r="B237" s="2" t="s">
        <v>23</v>
      </c>
    </row>
    <row r="238" spans="1:2" ht="10.5" customHeight="1" x14ac:dyDescent="0.3">
      <c r="A238" s="2" t="s">
        <v>267</v>
      </c>
      <c r="B238" s="2" t="s">
        <v>23</v>
      </c>
    </row>
    <row r="239" spans="1:2" ht="10.5" customHeight="1" x14ac:dyDescent="0.3">
      <c r="A239" s="2" t="s">
        <v>471</v>
      </c>
      <c r="B239" s="2" t="s">
        <v>23</v>
      </c>
    </row>
    <row r="240" spans="1:2" ht="10.5" customHeight="1" x14ac:dyDescent="0.3">
      <c r="A240" s="2" t="s">
        <v>104</v>
      </c>
      <c r="B240" s="2" t="s">
        <v>23</v>
      </c>
    </row>
    <row r="241" spans="1:2" ht="10.5" customHeight="1" x14ac:dyDescent="0.3">
      <c r="A241" s="2" t="s">
        <v>1346</v>
      </c>
      <c r="B241" s="2" t="s">
        <v>23</v>
      </c>
    </row>
    <row r="242" spans="1:2" ht="10.5" customHeight="1" x14ac:dyDescent="0.3">
      <c r="A242" s="2" t="s">
        <v>1851</v>
      </c>
      <c r="B242" s="2" t="s">
        <v>23</v>
      </c>
    </row>
    <row r="243" spans="1:2" ht="10.5" customHeight="1" x14ac:dyDescent="0.3">
      <c r="A243" s="2" t="s">
        <v>1839</v>
      </c>
      <c r="B243" s="2" t="s">
        <v>23</v>
      </c>
    </row>
    <row r="244" spans="1:2" ht="10.5" customHeight="1" x14ac:dyDescent="0.3">
      <c r="A244" s="2" t="s">
        <v>2309</v>
      </c>
      <c r="B244" s="2" t="s">
        <v>23</v>
      </c>
    </row>
    <row r="245" spans="1:2" ht="10.5" customHeight="1" x14ac:dyDescent="0.3">
      <c r="A245" s="2" t="s">
        <v>1128</v>
      </c>
      <c r="B245" s="2" t="s">
        <v>116</v>
      </c>
    </row>
    <row r="246" spans="1:2" ht="10.5" customHeight="1" x14ac:dyDescent="0.3">
      <c r="A246" s="2" t="s">
        <v>2208</v>
      </c>
      <c r="B246" s="2" t="s">
        <v>23</v>
      </c>
    </row>
    <row r="247" spans="1:2" ht="10.5" customHeight="1" x14ac:dyDescent="0.3">
      <c r="A247" s="2" t="s">
        <v>2195</v>
      </c>
      <c r="B247" s="2" t="s">
        <v>23</v>
      </c>
    </row>
    <row r="248" spans="1:2" ht="10.5" customHeight="1" x14ac:dyDescent="0.3">
      <c r="A248" s="2" t="s">
        <v>1724</v>
      </c>
      <c r="B248" s="2" t="s">
        <v>23</v>
      </c>
    </row>
    <row r="249" spans="1:2" ht="10.5" customHeight="1" x14ac:dyDescent="0.3">
      <c r="A249" s="2" t="s">
        <v>1156</v>
      </c>
      <c r="B249" s="2" t="s">
        <v>23</v>
      </c>
    </row>
    <row r="250" spans="1:2" ht="10.5" customHeight="1" x14ac:dyDescent="0.3">
      <c r="A250" s="2" t="s">
        <v>653</v>
      </c>
      <c r="B250" s="2" t="s">
        <v>23</v>
      </c>
    </row>
    <row r="251" spans="1:2" ht="10.5" customHeight="1" x14ac:dyDescent="0.3">
      <c r="A251" s="2" t="s">
        <v>1545</v>
      </c>
      <c r="B251" s="2" t="s">
        <v>70</v>
      </c>
    </row>
    <row r="252" spans="1:2" ht="10.5" customHeight="1" x14ac:dyDescent="0.3">
      <c r="A252" s="2" t="s">
        <v>1451</v>
      </c>
      <c r="B252" s="2" t="s">
        <v>23</v>
      </c>
    </row>
    <row r="253" spans="1:2" ht="10.5" customHeight="1" x14ac:dyDescent="0.3">
      <c r="A253" s="2" t="s">
        <v>1800</v>
      </c>
      <c r="B253" s="2" t="s">
        <v>70</v>
      </c>
    </row>
    <row r="254" spans="1:2" ht="10.5" customHeight="1" x14ac:dyDescent="0.3">
      <c r="A254" s="2" t="s">
        <v>1789</v>
      </c>
      <c r="B254" s="2" t="s">
        <v>23</v>
      </c>
    </row>
    <row r="255" spans="1:2" ht="10.5" customHeight="1" x14ac:dyDescent="0.3">
      <c r="A255" s="2" t="s">
        <v>1085</v>
      </c>
      <c r="B255" s="2" t="s">
        <v>23</v>
      </c>
    </row>
    <row r="256" spans="1:2" ht="10.5" customHeight="1" x14ac:dyDescent="0.3">
      <c r="A256" s="2" t="s">
        <v>2193</v>
      </c>
      <c r="B256" s="2" t="s">
        <v>2108</v>
      </c>
    </row>
    <row r="257" spans="1:2" ht="10.5" customHeight="1" x14ac:dyDescent="0.3">
      <c r="A257" s="2" t="s">
        <v>1009</v>
      </c>
      <c r="B257" s="2" t="s">
        <v>23</v>
      </c>
    </row>
    <row r="258" spans="1:2" ht="10.5" customHeight="1" x14ac:dyDescent="0.3">
      <c r="A258" s="2" t="s">
        <v>1483</v>
      </c>
      <c r="B258" s="2" t="s">
        <v>23</v>
      </c>
    </row>
    <row r="259" spans="1:2" ht="10.5" customHeight="1" x14ac:dyDescent="0.3">
      <c r="A259" s="2" t="s">
        <v>1620</v>
      </c>
      <c r="B259" s="2" t="s">
        <v>23</v>
      </c>
    </row>
    <row r="260" spans="1:2" ht="10.5" customHeight="1" x14ac:dyDescent="0.3">
      <c r="A260" s="2" t="s">
        <v>1705</v>
      </c>
      <c r="B260" s="2" t="s">
        <v>23</v>
      </c>
    </row>
    <row r="261" spans="1:2" ht="10.5" customHeight="1" x14ac:dyDescent="0.3">
      <c r="A261" s="2" t="s">
        <v>1274</v>
      </c>
      <c r="B261" s="2" t="s">
        <v>23</v>
      </c>
    </row>
    <row r="262" spans="1:2" ht="10.5" customHeight="1" x14ac:dyDescent="0.3">
      <c r="A262" s="2" t="s">
        <v>737</v>
      </c>
      <c r="B262" s="2" t="s">
        <v>23</v>
      </c>
    </row>
    <row r="263" spans="1:2" ht="10.5" customHeight="1" x14ac:dyDescent="0.3">
      <c r="A263" s="2" t="s">
        <v>900</v>
      </c>
      <c r="B263" s="2" t="s">
        <v>23</v>
      </c>
    </row>
    <row r="264" spans="1:2" ht="10.5" customHeight="1" x14ac:dyDescent="0.3">
      <c r="A264" s="2" t="s">
        <v>2014</v>
      </c>
      <c r="B264" s="2" t="s">
        <v>70</v>
      </c>
    </row>
    <row r="265" spans="1:2" ht="10.5" customHeight="1" x14ac:dyDescent="0.3">
      <c r="A265" s="2" t="s">
        <v>1099</v>
      </c>
      <c r="B265" s="2" t="s">
        <v>23</v>
      </c>
    </row>
    <row r="266" spans="1:2" ht="10.5" customHeight="1" x14ac:dyDescent="0.3">
      <c r="A266" s="2" t="s">
        <v>1379</v>
      </c>
      <c r="B266" s="2" t="s">
        <v>23</v>
      </c>
    </row>
    <row r="267" spans="1:2" ht="10.5" customHeight="1" x14ac:dyDescent="0.3">
      <c r="A267" s="2" t="s">
        <v>2301</v>
      </c>
      <c r="B267" s="2" t="s">
        <v>2108</v>
      </c>
    </row>
    <row r="268" spans="1:2" ht="10.5" customHeight="1" x14ac:dyDescent="0.3">
      <c r="A268" s="2" t="s">
        <v>1728</v>
      </c>
      <c r="B268" s="2" t="s">
        <v>23</v>
      </c>
    </row>
    <row r="269" spans="1:2" ht="10.5" customHeight="1" x14ac:dyDescent="0.3">
      <c r="A269" s="2" t="s">
        <v>1988</v>
      </c>
      <c r="B269" s="2" t="s">
        <v>23</v>
      </c>
    </row>
    <row r="270" spans="1:2" ht="10.5" customHeight="1" x14ac:dyDescent="0.3">
      <c r="A270" s="2" t="s">
        <v>371</v>
      </c>
      <c r="B270" s="2" t="s">
        <v>70</v>
      </c>
    </row>
    <row r="271" spans="1:2" ht="10.5" customHeight="1" x14ac:dyDescent="0.3">
      <c r="A271" s="2" t="s">
        <v>2011</v>
      </c>
      <c r="B271" s="2" t="s">
        <v>23</v>
      </c>
    </row>
    <row r="272" spans="1:2" ht="10.5" customHeight="1" x14ac:dyDescent="0.3">
      <c r="A272" s="2" t="s">
        <v>2215</v>
      </c>
      <c r="B272" s="2" t="s">
        <v>2111</v>
      </c>
    </row>
    <row r="273" spans="1:2" ht="10.5" customHeight="1" x14ac:dyDescent="0.3">
      <c r="A273" s="2" t="s">
        <v>363</v>
      </c>
      <c r="B273" s="2" t="s">
        <v>23</v>
      </c>
    </row>
    <row r="274" spans="1:2" ht="10.5" customHeight="1" x14ac:dyDescent="0.3">
      <c r="A274" s="2" t="s">
        <v>695</v>
      </c>
      <c r="B274" s="2" t="s">
        <v>23</v>
      </c>
    </row>
    <row r="275" spans="1:2" ht="10.5" customHeight="1" x14ac:dyDescent="0.3">
      <c r="A275" s="2" t="s">
        <v>2148</v>
      </c>
      <c r="B275" s="2" t="s">
        <v>2111</v>
      </c>
    </row>
    <row r="276" spans="1:2" ht="10.5" customHeight="1" x14ac:dyDescent="0.3">
      <c r="A276" s="2" t="s">
        <v>1338</v>
      </c>
      <c r="B276" s="2" t="s">
        <v>70</v>
      </c>
    </row>
    <row r="277" spans="1:2" ht="10.5" customHeight="1" x14ac:dyDescent="0.3">
      <c r="A277" s="2" t="s">
        <v>1174</v>
      </c>
      <c r="B277" s="2" t="s">
        <v>23</v>
      </c>
    </row>
    <row r="278" spans="1:2" ht="10.5" customHeight="1" x14ac:dyDescent="0.3">
      <c r="A278" s="2" t="s">
        <v>438</v>
      </c>
      <c r="B278" s="2" t="s">
        <v>23</v>
      </c>
    </row>
    <row r="279" spans="1:2" ht="10.5" customHeight="1" x14ac:dyDescent="0.3">
      <c r="A279" s="2" t="s">
        <v>398</v>
      </c>
      <c r="B279" s="2" t="s">
        <v>23</v>
      </c>
    </row>
    <row r="280" spans="1:2" ht="10.5" customHeight="1" x14ac:dyDescent="0.3">
      <c r="A280" s="2" t="s">
        <v>1997</v>
      </c>
      <c r="B280" s="2" t="s">
        <v>23</v>
      </c>
    </row>
    <row r="281" spans="1:2" ht="10.5" customHeight="1" x14ac:dyDescent="0.3">
      <c r="A281" s="2" t="s">
        <v>1508</v>
      </c>
      <c r="B281" s="2" t="s">
        <v>23</v>
      </c>
    </row>
    <row r="282" spans="1:2" ht="10.5" customHeight="1" x14ac:dyDescent="0.3">
      <c r="A282" s="2" t="s">
        <v>1023</v>
      </c>
      <c r="B282" s="2" t="s">
        <v>23</v>
      </c>
    </row>
    <row r="283" spans="1:2" ht="10.5" customHeight="1" x14ac:dyDescent="0.3">
      <c r="A283" s="2" t="s">
        <v>2017</v>
      </c>
      <c r="B283" s="2" t="s">
        <v>23</v>
      </c>
    </row>
    <row r="284" spans="1:2" ht="10.5" customHeight="1" x14ac:dyDescent="0.3">
      <c r="A284" s="2" t="s">
        <v>1275</v>
      </c>
      <c r="B284" s="2" t="s">
        <v>23</v>
      </c>
    </row>
    <row r="285" spans="1:2" ht="10.5" customHeight="1" x14ac:dyDescent="0.3">
      <c r="A285" s="2" t="s">
        <v>2002</v>
      </c>
      <c r="B285" s="2" t="s">
        <v>70</v>
      </c>
    </row>
    <row r="286" spans="1:2" ht="10.5" customHeight="1" x14ac:dyDescent="0.3">
      <c r="A286" s="2" t="s">
        <v>2125</v>
      </c>
      <c r="B286" s="2" t="s">
        <v>23</v>
      </c>
    </row>
    <row r="287" spans="1:2" ht="10.5" customHeight="1" x14ac:dyDescent="0.3">
      <c r="A287" s="2" t="s">
        <v>336</v>
      </c>
      <c r="B287" s="2" t="s">
        <v>23</v>
      </c>
    </row>
    <row r="288" spans="1:2" ht="10.5" customHeight="1" x14ac:dyDescent="0.3">
      <c r="A288" s="2" t="s">
        <v>1248</v>
      </c>
      <c r="B288" s="2" t="s">
        <v>23</v>
      </c>
    </row>
    <row r="289" spans="1:2" ht="10.5" customHeight="1" x14ac:dyDescent="0.3">
      <c r="A289" s="2" t="s">
        <v>1884</v>
      </c>
      <c r="B289" s="2" t="s">
        <v>23</v>
      </c>
    </row>
    <row r="290" spans="1:2" ht="10.5" customHeight="1" x14ac:dyDescent="0.3">
      <c r="A290" s="2" t="s">
        <v>798</v>
      </c>
      <c r="B290" s="2" t="s">
        <v>23</v>
      </c>
    </row>
    <row r="291" spans="1:2" ht="10.5" customHeight="1" x14ac:dyDescent="0.3">
      <c r="A291" s="2" t="s">
        <v>1813</v>
      </c>
      <c r="B291" s="2" t="s">
        <v>70</v>
      </c>
    </row>
    <row r="292" spans="1:2" ht="10.5" customHeight="1" x14ac:dyDescent="0.3">
      <c r="A292" s="2" t="s">
        <v>1153</v>
      </c>
      <c r="B292" s="2" t="s">
        <v>116</v>
      </c>
    </row>
    <row r="293" spans="1:2" ht="10.5" customHeight="1" x14ac:dyDescent="0.3">
      <c r="A293" s="2" t="s">
        <v>1915</v>
      </c>
      <c r="B293" s="2" t="s">
        <v>23</v>
      </c>
    </row>
    <row r="294" spans="1:2" ht="10.5" customHeight="1" x14ac:dyDescent="0.3">
      <c r="A294" s="2" t="s">
        <v>2070</v>
      </c>
      <c r="B294" s="2" t="s">
        <v>23</v>
      </c>
    </row>
    <row r="295" spans="1:2" ht="10.5" customHeight="1" x14ac:dyDescent="0.3">
      <c r="A295" s="2" t="s">
        <v>2256</v>
      </c>
      <c r="B295" s="2" t="s">
        <v>23</v>
      </c>
    </row>
    <row r="296" spans="1:2" ht="10.5" customHeight="1" x14ac:dyDescent="0.3">
      <c r="A296" s="2" t="s">
        <v>2104</v>
      </c>
      <c r="B296" s="2" t="s">
        <v>23</v>
      </c>
    </row>
    <row r="297" spans="1:2" ht="10.5" customHeight="1" x14ac:dyDescent="0.3">
      <c r="A297" s="2" t="s">
        <v>1455</v>
      </c>
      <c r="B297" s="2" t="s">
        <v>23</v>
      </c>
    </row>
    <row r="298" spans="1:2" ht="10.5" customHeight="1" x14ac:dyDescent="0.3">
      <c r="A298" s="2" t="s">
        <v>595</v>
      </c>
      <c r="B298" s="2" t="s">
        <v>23</v>
      </c>
    </row>
    <row r="299" spans="1:2" ht="10.5" customHeight="1" x14ac:dyDescent="0.3">
      <c r="A299" s="2" t="s">
        <v>2003</v>
      </c>
      <c r="B299" s="2" t="s">
        <v>23</v>
      </c>
    </row>
    <row r="300" spans="1:2" ht="10.5" customHeight="1" x14ac:dyDescent="0.3">
      <c r="A300" s="2" t="s">
        <v>2334</v>
      </c>
      <c r="B300" s="2" t="s">
        <v>23</v>
      </c>
    </row>
    <row r="301" spans="1:2" ht="10.5" customHeight="1" x14ac:dyDescent="0.3">
      <c r="A301" s="2" t="s">
        <v>809</v>
      </c>
      <c r="B301" s="2" t="s">
        <v>23</v>
      </c>
    </row>
    <row r="302" spans="1:2" ht="10.5" customHeight="1" x14ac:dyDescent="0.3">
      <c r="A302" s="2" t="s">
        <v>1920</v>
      </c>
      <c r="B302" s="2" t="s">
        <v>23</v>
      </c>
    </row>
    <row r="303" spans="1:2" ht="10.5" customHeight="1" x14ac:dyDescent="0.3">
      <c r="A303" s="2" t="s">
        <v>1267</v>
      </c>
      <c r="B303" s="2" t="s">
        <v>23</v>
      </c>
    </row>
    <row r="304" spans="1:2" ht="10.5" customHeight="1" x14ac:dyDescent="0.3">
      <c r="A304" s="2" t="s">
        <v>2332</v>
      </c>
      <c r="B304" s="2" t="s">
        <v>23</v>
      </c>
    </row>
    <row r="305" spans="1:2" ht="10.5" customHeight="1" x14ac:dyDescent="0.3">
      <c r="A305" s="2" t="s">
        <v>2336</v>
      </c>
      <c r="B305" s="2" t="s">
        <v>23</v>
      </c>
    </row>
    <row r="306" spans="1:2" ht="10.5" customHeight="1" x14ac:dyDescent="0.3">
      <c r="A306" s="2" t="s">
        <v>379</v>
      </c>
      <c r="B306" s="2" t="s">
        <v>23</v>
      </c>
    </row>
    <row r="307" spans="1:2" ht="10.5" customHeight="1" x14ac:dyDescent="0.3">
      <c r="A307" s="2" t="s">
        <v>1394</v>
      </c>
      <c r="B307" s="2" t="s">
        <v>23</v>
      </c>
    </row>
    <row r="308" spans="1:2" ht="10.5" customHeight="1" x14ac:dyDescent="0.3">
      <c r="A308" s="2" t="s">
        <v>408</v>
      </c>
      <c r="B308" s="2" t="s">
        <v>23</v>
      </c>
    </row>
    <row r="309" spans="1:2" ht="10.5" customHeight="1" x14ac:dyDescent="0.3">
      <c r="A309" s="2" t="s">
        <v>1948</v>
      </c>
      <c r="B309" s="2" t="s">
        <v>70</v>
      </c>
    </row>
    <row r="310" spans="1:2" ht="10.5" customHeight="1" x14ac:dyDescent="0.3">
      <c r="A310" s="2" t="s">
        <v>1655</v>
      </c>
      <c r="B310" s="2" t="s">
        <v>23</v>
      </c>
    </row>
    <row r="311" spans="1:2" ht="10.5" customHeight="1" x14ac:dyDescent="0.3">
      <c r="A311" s="2" t="s">
        <v>1869</v>
      </c>
      <c r="B311" s="2" t="s">
        <v>23</v>
      </c>
    </row>
    <row r="312" spans="1:2" ht="10.5" customHeight="1" x14ac:dyDescent="0.3">
      <c r="A312" s="2" t="s">
        <v>1123</v>
      </c>
      <c r="B312" s="2" t="s">
        <v>23</v>
      </c>
    </row>
    <row r="313" spans="1:2" ht="10.5" customHeight="1" x14ac:dyDescent="0.3">
      <c r="A313" s="2" t="s">
        <v>1960</v>
      </c>
      <c r="B313" s="2" t="s">
        <v>70</v>
      </c>
    </row>
    <row r="314" spans="1:2" ht="10.5" customHeight="1" x14ac:dyDescent="0.3">
      <c r="A314" s="2" t="s">
        <v>1252</v>
      </c>
      <c r="B314" s="2" t="s">
        <v>70</v>
      </c>
    </row>
    <row r="315" spans="1:2" ht="10.5" customHeight="1" x14ac:dyDescent="0.3">
      <c r="A315" s="2" t="s">
        <v>1793</v>
      </c>
      <c r="B315" s="2" t="s">
        <v>23</v>
      </c>
    </row>
    <row r="316" spans="1:2" ht="10.5" customHeight="1" x14ac:dyDescent="0.3">
      <c r="A316" s="2" t="s">
        <v>714</v>
      </c>
      <c r="B316" s="2" t="s">
        <v>70</v>
      </c>
    </row>
    <row r="317" spans="1:2" ht="10.5" customHeight="1" x14ac:dyDescent="0.3">
      <c r="A317" s="2" t="s">
        <v>871</v>
      </c>
      <c r="B317" s="2" t="s">
        <v>23</v>
      </c>
    </row>
    <row r="318" spans="1:2" ht="10.5" customHeight="1" x14ac:dyDescent="0.3">
      <c r="A318" s="2" t="s">
        <v>1696</v>
      </c>
      <c r="B318" s="2" t="s">
        <v>23</v>
      </c>
    </row>
    <row r="319" spans="1:2" ht="10.5" customHeight="1" x14ac:dyDescent="0.3">
      <c r="A319" s="2" t="s">
        <v>1815</v>
      </c>
      <c r="B319" s="2" t="s">
        <v>23</v>
      </c>
    </row>
    <row r="320" spans="1:2" ht="10.5" customHeight="1" x14ac:dyDescent="0.3">
      <c r="A320" s="2" t="s">
        <v>1707</v>
      </c>
      <c r="B320" s="2" t="s">
        <v>70</v>
      </c>
    </row>
    <row r="321" spans="1:2" ht="10.5" customHeight="1" x14ac:dyDescent="0.3">
      <c r="A321" s="2" t="s">
        <v>791</v>
      </c>
      <c r="B321" s="2" t="s">
        <v>23</v>
      </c>
    </row>
    <row r="322" spans="1:2" ht="10.5" customHeight="1" x14ac:dyDescent="0.3">
      <c r="A322" s="2" t="s">
        <v>1981</v>
      </c>
      <c r="B322" s="2" t="s">
        <v>70</v>
      </c>
    </row>
    <row r="323" spans="1:2" ht="10.5" customHeight="1" x14ac:dyDescent="0.3">
      <c r="A323" s="2" t="s">
        <v>2271</v>
      </c>
      <c r="B323" s="2" t="s">
        <v>116</v>
      </c>
    </row>
    <row r="324" spans="1:2" ht="10.5" customHeight="1" x14ac:dyDescent="0.3">
      <c r="A324" s="2" t="s">
        <v>1390</v>
      </c>
      <c r="B324" s="2" t="s">
        <v>23</v>
      </c>
    </row>
    <row r="325" spans="1:2" ht="10.5" customHeight="1" x14ac:dyDescent="0.3">
      <c r="A325" s="2" t="s">
        <v>2043</v>
      </c>
      <c r="B325" s="2" t="s">
        <v>23</v>
      </c>
    </row>
    <row r="326" spans="1:2" ht="10.5" customHeight="1" x14ac:dyDescent="0.3">
      <c r="A326" s="2" t="s">
        <v>1578</v>
      </c>
      <c r="B326" s="2" t="s">
        <v>23</v>
      </c>
    </row>
    <row r="327" spans="1:2" ht="10.5" customHeight="1" x14ac:dyDescent="0.3">
      <c r="A327" s="2" t="s">
        <v>39</v>
      </c>
      <c r="B327" s="2" t="s">
        <v>23</v>
      </c>
    </row>
    <row r="328" spans="1:2" ht="10.5" customHeight="1" x14ac:dyDescent="0.3">
      <c r="A328" s="2" t="s">
        <v>1285</v>
      </c>
      <c r="B328" s="2" t="s">
        <v>70</v>
      </c>
    </row>
    <row r="329" spans="1:2" ht="10.5" customHeight="1" x14ac:dyDescent="0.3">
      <c r="A329" s="2" t="s">
        <v>462</v>
      </c>
      <c r="B329" s="2" t="s">
        <v>23</v>
      </c>
    </row>
    <row r="330" spans="1:2" ht="10.5" customHeight="1" x14ac:dyDescent="0.3">
      <c r="A330" s="2" t="s">
        <v>1625</v>
      </c>
      <c r="B330" s="2" t="s">
        <v>70</v>
      </c>
    </row>
    <row r="331" spans="1:2" ht="10.5" customHeight="1" x14ac:dyDescent="0.3">
      <c r="A331" s="2" t="s">
        <v>701</v>
      </c>
      <c r="B331" s="2" t="s">
        <v>23</v>
      </c>
    </row>
    <row r="332" spans="1:2" ht="10.5" customHeight="1" x14ac:dyDescent="0.3">
      <c r="A332" s="2" t="s">
        <v>942</v>
      </c>
      <c r="B332" s="2" t="s">
        <v>23</v>
      </c>
    </row>
    <row r="333" spans="1:2" ht="10.5" customHeight="1" x14ac:dyDescent="0.3">
      <c r="A333" s="2" t="s">
        <v>2298</v>
      </c>
      <c r="B333" s="2" t="s">
        <v>23</v>
      </c>
    </row>
    <row r="334" spans="1:2" ht="10.5" customHeight="1" x14ac:dyDescent="0.3">
      <c r="A334" s="2" t="s">
        <v>2106</v>
      </c>
      <c r="B334" s="2" t="s">
        <v>23</v>
      </c>
    </row>
    <row r="335" spans="1:2" ht="10.5" customHeight="1" x14ac:dyDescent="0.3">
      <c r="A335" s="2" t="s">
        <v>564</v>
      </c>
      <c r="B335" s="2" t="s">
        <v>116</v>
      </c>
    </row>
    <row r="336" spans="1:2" ht="10.5" customHeight="1" x14ac:dyDescent="0.3">
      <c r="A336" s="2" t="s">
        <v>1906</v>
      </c>
      <c r="B336" s="2" t="s">
        <v>23</v>
      </c>
    </row>
    <row r="337" spans="1:2" ht="10.5" customHeight="1" x14ac:dyDescent="0.3">
      <c r="A337" s="2" t="s">
        <v>306</v>
      </c>
      <c r="B337" s="2" t="s">
        <v>23</v>
      </c>
    </row>
    <row r="338" spans="1:2" ht="10.5" customHeight="1" x14ac:dyDescent="0.3">
      <c r="A338" s="2" t="s">
        <v>1033</v>
      </c>
      <c r="B338" s="2" t="s">
        <v>23</v>
      </c>
    </row>
    <row r="339" spans="1:2" ht="10.5" customHeight="1" x14ac:dyDescent="0.3">
      <c r="A339" s="2" t="s">
        <v>2124</v>
      </c>
      <c r="B339" s="2" t="s">
        <v>23</v>
      </c>
    </row>
    <row r="340" spans="1:2" ht="10.5" customHeight="1" x14ac:dyDescent="0.3">
      <c r="A340" s="2" t="s">
        <v>2175</v>
      </c>
      <c r="B340" s="2" t="s">
        <v>23</v>
      </c>
    </row>
    <row r="341" spans="1:2" ht="10.5" customHeight="1" x14ac:dyDescent="0.3">
      <c r="A341" s="2" t="s">
        <v>1985</v>
      </c>
      <c r="B341" s="2" t="s">
        <v>23</v>
      </c>
    </row>
    <row r="342" spans="1:2" ht="10.5" customHeight="1" x14ac:dyDescent="0.3">
      <c r="A342" s="2" t="s">
        <v>1421</v>
      </c>
      <c r="B342" s="2" t="s">
        <v>23</v>
      </c>
    </row>
    <row r="343" spans="1:2" ht="10.5" customHeight="1" x14ac:dyDescent="0.3">
      <c r="A343" s="2" t="s">
        <v>1905</v>
      </c>
      <c r="B343" s="2" t="s">
        <v>23</v>
      </c>
    </row>
    <row r="344" spans="1:2" ht="10.5" customHeight="1" x14ac:dyDescent="0.3">
      <c r="A344" s="2" t="s">
        <v>1718</v>
      </c>
      <c r="B344" s="2" t="s">
        <v>23</v>
      </c>
    </row>
    <row r="345" spans="1:2" ht="10.5" customHeight="1" x14ac:dyDescent="0.3">
      <c r="A345" s="2" t="s">
        <v>1941</v>
      </c>
      <c r="B345" s="2" t="s">
        <v>70</v>
      </c>
    </row>
    <row r="346" spans="1:2" ht="10.5" customHeight="1" x14ac:dyDescent="0.3">
      <c r="A346" s="2" t="s">
        <v>2210</v>
      </c>
      <c r="B346" s="2" t="s">
        <v>2111</v>
      </c>
    </row>
    <row r="347" spans="1:2" ht="10.5" customHeight="1" x14ac:dyDescent="0.3">
      <c r="A347" s="2" t="s">
        <v>630</v>
      </c>
      <c r="B347" s="2" t="s">
        <v>23</v>
      </c>
    </row>
    <row r="348" spans="1:2" ht="10.5" customHeight="1" x14ac:dyDescent="0.3">
      <c r="A348" s="2" t="s">
        <v>2233</v>
      </c>
      <c r="B348" s="2" t="s">
        <v>2111</v>
      </c>
    </row>
    <row r="349" spans="1:2" ht="10.5" customHeight="1" x14ac:dyDescent="0.3">
      <c r="A349" s="2" t="s">
        <v>1765</v>
      </c>
      <c r="B349" s="2" t="s">
        <v>116</v>
      </c>
    </row>
    <row r="350" spans="1:2" ht="10.5" customHeight="1" x14ac:dyDescent="0.3">
      <c r="A350" s="2" t="s">
        <v>1434</v>
      </c>
      <c r="B350" s="2" t="s">
        <v>23</v>
      </c>
    </row>
    <row r="351" spans="1:2" ht="10.5" customHeight="1" x14ac:dyDescent="0.3">
      <c r="A351" s="2" t="s">
        <v>1651</v>
      </c>
      <c r="B351" s="2" t="s">
        <v>23</v>
      </c>
    </row>
    <row r="352" spans="1:2" ht="10.5" customHeight="1" x14ac:dyDescent="0.3">
      <c r="A352" s="2" t="s">
        <v>1612</v>
      </c>
      <c r="B352" s="2" t="s">
        <v>23</v>
      </c>
    </row>
    <row r="353" spans="1:2" ht="10.5" customHeight="1" x14ac:dyDescent="0.3">
      <c r="A353" s="2" t="s">
        <v>819</v>
      </c>
      <c r="B353" s="2" t="s">
        <v>70</v>
      </c>
    </row>
    <row r="354" spans="1:2" ht="10.5" customHeight="1" x14ac:dyDescent="0.3">
      <c r="A354" s="2" t="s">
        <v>1203</v>
      </c>
      <c r="B354" s="2" t="s">
        <v>23</v>
      </c>
    </row>
    <row r="355" spans="1:2" ht="10.5" customHeight="1" x14ac:dyDescent="0.3">
      <c r="A355" s="2" t="s">
        <v>1477</v>
      </c>
      <c r="B355" s="2" t="s">
        <v>116</v>
      </c>
    </row>
    <row r="356" spans="1:2" ht="10.5" customHeight="1" x14ac:dyDescent="0.3">
      <c r="A356" s="2" t="s">
        <v>813</v>
      </c>
      <c r="B356" s="2" t="s">
        <v>23</v>
      </c>
    </row>
    <row r="357" spans="1:2" ht="10.5" customHeight="1" x14ac:dyDescent="0.3">
      <c r="A357" s="2" t="s">
        <v>2171</v>
      </c>
      <c r="B357" s="2" t="s">
        <v>2108</v>
      </c>
    </row>
    <row r="358" spans="1:2" ht="10.5" customHeight="1" x14ac:dyDescent="0.3">
      <c r="A358" s="2" t="s">
        <v>2200</v>
      </c>
      <c r="B358" s="2" t="s">
        <v>23</v>
      </c>
    </row>
    <row r="359" spans="1:2" ht="10.5" customHeight="1" x14ac:dyDescent="0.3">
      <c r="A359" s="2" t="s">
        <v>611</v>
      </c>
      <c r="B359" s="2" t="s">
        <v>23</v>
      </c>
    </row>
    <row r="360" spans="1:2" ht="10.5" customHeight="1" x14ac:dyDescent="0.3">
      <c r="A360" s="2" t="s">
        <v>2138</v>
      </c>
      <c r="B360" s="2" t="s">
        <v>2108</v>
      </c>
    </row>
    <row r="361" spans="1:2" ht="10.5" customHeight="1" x14ac:dyDescent="0.3">
      <c r="A361" s="2" t="s">
        <v>2092</v>
      </c>
      <c r="B361" s="2" t="s">
        <v>23</v>
      </c>
    </row>
    <row r="362" spans="1:2" ht="10.5" customHeight="1" x14ac:dyDescent="0.3">
      <c r="A362" s="2" t="s">
        <v>843</v>
      </c>
      <c r="B362" s="2" t="s">
        <v>23</v>
      </c>
    </row>
    <row r="363" spans="1:2" ht="10.5" customHeight="1" x14ac:dyDescent="0.3">
      <c r="A363" s="2" t="s">
        <v>964</v>
      </c>
      <c r="B363" s="2" t="s">
        <v>23</v>
      </c>
    </row>
    <row r="364" spans="1:2" ht="10.5" customHeight="1" x14ac:dyDescent="0.3">
      <c r="A364" s="2" t="s">
        <v>1422</v>
      </c>
      <c r="B364" s="2" t="s">
        <v>23</v>
      </c>
    </row>
    <row r="365" spans="1:2" ht="10.5" customHeight="1" x14ac:dyDescent="0.3">
      <c r="A365" s="2" t="s">
        <v>1553</v>
      </c>
      <c r="B365" s="2" t="s">
        <v>23</v>
      </c>
    </row>
    <row r="366" spans="1:2" ht="10.5" customHeight="1" x14ac:dyDescent="0.3">
      <c r="A366" s="2" t="s">
        <v>709</v>
      </c>
      <c r="B366" s="2" t="s">
        <v>116</v>
      </c>
    </row>
    <row r="367" spans="1:2" ht="10.5" customHeight="1" x14ac:dyDescent="0.3">
      <c r="A367" s="2" t="s">
        <v>602</v>
      </c>
      <c r="B367" s="2" t="s">
        <v>23</v>
      </c>
    </row>
    <row r="368" spans="1:2" ht="10.5" customHeight="1" x14ac:dyDescent="0.3">
      <c r="A368" s="2" t="s">
        <v>2235</v>
      </c>
      <c r="B368" s="2" t="s">
        <v>70</v>
      </c>
    </row>
    <row r="369" spans="1:2" ht="10.5" customHeight="1" x14ac:dyDescent="0.3">
      <c r="A369" s="2" t="s">
        <v>1610</v>
      </c>
      <c r="B369" s="2" t="s">
        <v>23</v>
      </c>
    </row>
    <row r="370" spans="1:2" ht="10.5" customHeight="1" x14ac:dyDescent="0.3">
      <c r="A370" s="2" t="s">
        <v>163</v>
      </c>
      <c r="B370" s="2" t="s">
        <v>23</v>
      </c>
    </row>
    <row r="371" spans="1:2" ht="10.5" customHeight="1" x14ac:dyDescent="0.3">
      <c r="A371" s="2" t="s">
        <v>1969</v>
      </c>
      <c r="B371" s="2" t="s">
        <v>70</v>
      </c>
    </row>
    <row r="372" spans="1:2" ht="10.5" customHeight="1" x14ac:dyDescent="0.3">
      <c r="A372" s="2" t="s">
        <v>997</v>
      </c>
      <c r="B372" s="2" t="s">
        <v>23</v>
      </c>
    </row>
    <row r="373" spans="1:2" ht="10.5" customHeight="1" x14ac:dyDescent="0.3">
      <c r="A373" s="2" t="s">
        <v>808</v>
      </c>
      <c r="B373" s="2" t="s">
        <v>23</v>
      </c>
    </row>
    <row r="374" spans="1:2" ht="10.5" customHeight="1" x14ac:dyDescent="0.3">
      <c r="A374" s="2" t="s">
        <v>2158</v>
      </c>
      <c r="B374" s="2" t="s">
        <v>2111</v>
      </c>
    </row>
    <row r="375" spans="1:2" ht="10.5" customHeight="1" x14ac:dyDescent="0.3">
      <c r="A375" s="2" t="s">
        <v>1485</v>
      </c>
      <c r="B375" s="2" t="s">
        <v>23</v>
      </c>
    </row>
    <row r="376" spans="1:2" ht="10.5" customHeight="1" x14ac:dyDescent="0.3">
      <c r="A376" s="2" t="s">
        <v>1163</v>
      </c>
      <c r="B376" s="2" t="s">
        <v>23</v>
      </c>
    </row>
    <row r="377" spans="1:2" ht="10.5" customHeight="1" x14ac:dyDescent="0.3">
      <c r="A377" s="2" t="s">
        <v>639</v>
      </c>
      <c r="B377" s="2" t="s">
        <v>23</v>
      </c>
    </row>
    <row r="378" spans="1:2" ht="10.5" customHeight="1" x14ac:dyDescent="0.3">
      <c r="A378" s="2" t="s">
        <v>2179</v>
      </c>
      <c r="B378" s="2" t="s">
        <v>2108</v>
      </c>
    </row>
    <row r="379" spans="1:2" ht="10.5" customHeight="1" x14ac:dyDescent="0.3">
      <c r="A379" s="2" t="s">
        <v>303</v>
      </c>
      <c r="B379" s="2" t="s">
        <v>70</v>
      </c>
    </row>
    <row r="380" spans="1:2" ht="10.5" customHeight="1" x14ac:dyDescent="0.3">
      <c r="A380" s="2" t="s">
        <v>650</v>
      </c>
      <c r="B380" s="2" t="s">
        <v>23</v>
      </c>
    </row>
    <row r="381" spans="1:2" ht="10.5" customHeight="1" x14ac:dyDescent="0.3">
      <c r="A381" s="2" t="s">
        <v>608</v>
      </c>
      <c r="B381" s="2" t="s">
        <v>23</v>
      </c>
    </row>
    <row r="382" spans="1:2" ht="10.5" customHeight="1" x14ac:dyDescent="0.3">
      <c r="A382" s="2" t="s">
        <v>2100</v>
      </c>
      <c r="B382" s="2" t="s">
        <v>70</v>
      </c>
    </row>
    <row r="383" spans="1:2" ht="10.5" customHeight="1" x14ac:dyDescent="0.3">
      <c r="A383" s="2" t="s">
        <v>1873</v>
      </c>
      <c r="B383" s="2" t="s">
        <v>116</v>
      </c>
    </row>
    <row r="384" spans="1:2" ht="10.5" customHeight="1" x14ac:dyDescent="0.3">
      <c r="A384" s="2" t="s">
        <v>383</v>
      </c>
      <c r="B384" s="2" t="s">
        <v>70</v>
      </c>
    </row>
    <row r="385" spans="1:2" ht="10.5" customHeight="1" x14ac:dyDescent="0.3">
      <c r="A385" s="2" t="s">
        <v>1633</v>
      </c>
      <c r="B385" s="2" t="s">
        <v>70</v>
      </c>
    </row>
    <row r="386" spans="1:2" ht="10.5" customHeight="1" x14ac:dyDescent="0.3">
      <c r="A386" s="2" t="s">
        <v>1631</v>
      </c>
      <c r="B386" s="2" t="s">
        <v>23</v>
      </c>
    </row>
    <row r="387" spans="1:2" ht="10.5" customHeight="1" x14ac:dyDescent="0.3">
      <c r="A387" s="2" t="s">
        <v>727</v>
      </c>
      <c r="B387" s="2" t="s">
        <v>23</v>
      </c>
    </row>
    <row r="388" spans="1:2" ht="10.5" customHeight="1" x14ac:dyDescent="0.3">
      <c r="A388" s="2" t="s">
        <v>1930</v>
      </c>
      <c r="B388" s="2" t="s">
        <v>23</v>
      </c>
    </row>
    <row r="389" spans="1:2" ht="10.5" customHeight="1" x14ac:dyDescent="0.3">
      <c r="A389" s="2" t="s">
        <v>1557</v>
      </c>
      <c r="B389" s="2" t="s">
        <v>23</v>
      </c>
    </row>
    <row r="390" spans="1:2" ht="10.5" customHeight="1" x14ac:dyDescent="0.3">
      <c r="A390" s="2" t="s">
        <v>2322</v>
      </c>
      <c r="B390" s="2" t="s">
        <v>23</v>
      </c>
    </row>
    <row r="391" spans="1:2" ht="10.5" customHeight="1" x14ac:dyDescent="0.3">
      <c r="A391" s="2" t="s">
        <v>129</v>
      </c>
      <c r="B391" s="2" t="s">
        <v>70</v>
      </c>
    </row>
    <row r="392" spans="1:2" ht="10.5" customHeight="1" x14ac:dyDescent="0.3">
      <c r="A392" s="2" t="s">
        <v>522</v>
      </c>
      <c r="B392" s="2" t="s">
        <v>23</v>
      </c>
    </row>
    <row r="393" spans="1:2" ht="10.5" customHeight="1" x14ac:dyDescent="0.3">
      <c r="A393" s="2" t="s">
        <v>2259</v>
      </c>
      <c r="B393" s="2" t="s">
        <v>23</v>
      </c>
    </row>
    <row r="394" spans="1:2" ht="10.5" customHeight="1" x14ac:dyDescent="0.3">
      <c r="A394" s="2" t="s">
        <v>954</v>
      </c>
      <c r="B394" s="2" t="s">
        <v>70</v>
      </c>
    </row>
    <row r="395" spans="1:2" ht="10.5" customHeight="1" x14ac:dyDescent="0.3">
      <c r="A395" s="2" t="s">
        <v>649</v>
      </c>
      <c r="B395" s="2" t="s">
        <v>70</v>
      </c>
    </row>
    <row r="396" spans="1:2" ht="10.5" customHeight="1" x14ac:dyDescent="0.3">
      <c r="A396" s="2" t="s">
        <v>961</v>
      </c>
      <c r="B396" s="2" t="s">
        <v>23</v>
      </c>
    </row>
    <row r="397" spans="1:2" ht="10.5" customHeight="1" x14ac:dyDescent="0.3">
      <c r="A397" s="2" t="s">
        <v>1602</v>
      </c>
      <c r="B397" s="2" t="s">
        <v>23</v>
      </c>
    </row>
    <row r="398" spans="1:2" ht="10.5" customHeight="1" x14ac:dyDescent="0.3">
      <c r="A398" s="2" t="s">
        <v>651</v>
      </c>
      <c r="B398" s="2" t="s">
        <v>23</v>
      </c>
    </row>
    <row r="399" spans="1:2" ht="10.5" customHeight="1" x14ac:dyDescent="0.3">
      <c r="A399" s="2" t="s">
        <v>1324</v>
      </c>
      <c r="B399" s="2" t="s">
        <v>23</v>
      </c>
    </row>
    <row r="400" spans="1:2" ht="10.5" customHeight="1" x14ac:dyDescent="0.3">
      <c r="A400" s="2" t="s">
        <v>2090</v>
      </c>
      <c r="B400" s="2" t="s">
        <v>23</v>
      </c>
    </row>
    <row r="401" spans="1:2" ht="10.5" customHeight="1" x14ac:dyDescent="0.3">
      <c r="A401" s="2" t="s">
        <v>814</v>
      </c>
      <c r="B401" s="2" t="s">
        <v>23</v>
      </c>
    </row>
    <row r="402" spans="1:2" ht="10.5" customHeight="1" x14ac:dyDescent="0.3">
      <c r="A402" s="2" t="s">
        <v>2231</v>
      </c>
      <c r="B402" s="2" t="s">
        <v>2111</v>
      </c>
    </row>
    <row r="403" spans="1:2" ht="10.5" customHeight="1" x14ac:dyDescent="0.3">
      <c r="A403" s="2" t="s">
        <v>661</v>
      </c>
      <c r="B403" s="2" t="s">
        <v>70</v>
      </c>
    </row>
    <row r="404" spans="1:2" ht="10.5" customHeight="1" x14ac:dyDescent="0.3">
      <c r="A404" s="2" t="s">
        <v>107</v>
      </c>
      <c r="B404" s="2" t="s">
        <v>23</v>
      </c>
    </row>
    <row r="405" spans="1:2" ht="10.5" customHeight="1" x14ac:dyDescent="0.3">
      <c r="A405" s="2" t="s">
        <v>683</v>
      </c>
      <c r="B405" s="2" t="s">
        <v>70</v>
      </c>
    </row>
    <row r="406" spans="1:2" ht="10.5" customHeight="1" x14ac:dyDescent="0.3">
      <c r="A406" s="2" t="s">
        <v>1238</v>
      </c>
      <c r="B406" s="2" t="s">
        <v>23</v>
      </c>
    </row>
    <row r="407" spans="1:2" ht="10.5" customHeight="1" x14ac:dyDescent="0.3">
      <c r="A407" s="2" t="s">
        <v>902</v>
      </c>
      <c r="B407" s="2" t="s">
        <v>23</v>
      </c>
    </row>
    <row r="408" spans="1:2" ht="10.5" customHeight="1" x14ac:dyDescent="0.3">
      <c r="A408" s="2" t="s">
        <v>1516</v>
      </c>
      <c r="B408" s="2" t="s">
        <v>23</v>
      </c>
    </row>
    <row r="409" spans="1:2" ht="10.5" customHeight="1" x14ac:dyDescent="0.3">
      <c r="A409" s="2" t="s">
        <v>2154</v>
      </c>
      <c r="B409" s="2" t="s">
        <v>2111</v>
      </c>
    </row>
    <row r="410" spans="1:2" ht="10.5" customHeight="1" x14ac:dyDescent="0.3">
      <c r="A410" s="2" t="s">
        <v>620</v>
      </c>
      <c r="B410" s="2" t="s">
        <v>23</v>
      </c>
    </row>
    <row r="411" spans="1:2" ht="10.5" customHeight="1" x14ac:dyDescent="0.3">
      <c r="A411" s="2" t="s">
        <v>991</v>
      </c>
      <c r="B411" s="2" t="s">
        <v>23</v>
      </c>
    </row>
    <row r="412" spans="1:2" ht="10.5" customHeight="1" x14ac:dyDescent="0.3">
      <c r="A412" s="2" t="s">
        <v>37</v>
      </c>
      <c r="B412" s="2" t="s">
        <v>23</v>
      </c>
    </row>
    <row r="413" spans="1:2" ht="10.5" customHeight="1" x14ac:dyDescent="0.3">
      <c r="A413" s="2" t="s">
        <v>1353</v>
      </c>
      <c r="B413" s="2" t="s">
        <v>23</v>
      </c>
    </row>
    <row r="414" spans="1:2" ht="10.5" customHeight="1" x14ac:dyDescent="0.3">
      <c r="A414" s="2" t="s">
        <v>920</v>
      </c>
      <c r="B414" s="2" t="s">
        <v>23</v>
      </c>
    </row>
    <row r="415" spans="1:2" ht="10.5" customHeight="1" x14ac:dyDescent="0.3">
      <c r="A415" s="2" t="s">
        <v>1385</v>
      </c>
      <c r="B415" s="2" t="s">
        <v>70</v>
      </c>
    </row>
    <row r="416" spans="1:2" ht="10.5" customHeight="1" x14ac:dyDescent="0.3">
      <c r="A416" s="2" t="s">
        <v>1792</v>
      </c>
      <c r="B416" s="2" t="s">
        <v>23</v>
      </c>
    </row>
    <row r="417" spans="1:2" ht="10.5" customHeight="1" x14ac:dyDescent="0.3">
      <c r="A417" s="2" t="s">
        <v>2027</v>
      </c>
      <c r="B417" s="2" t="s">
        <v>23</v>
      </c>
    </row>
    <row r="418" spans="1:2" ht="10.5" customHeight="1" x14ac:dyDescent="0.3">
      <c r="A418" s="2" t="s">
        <v>1668</v>
      </c>
      <c r="B418" s="2" t="s">
        <v>23</v>
      </c>
    </row>
    <row r="419" spans="1:2" ht="10.5" customHeight="1" x14ac:dyDescent="0.3">
      <c r="A419" s="2" t="s">
        <v>2067</v>
      </c>
      <c r="B419" s="2" t="s">
        <v>23</v>
      </c>
    </row>
    <row r="420" spans="1:2" ht="10.5" customHeight="1" x14ac:dyDescent="0.3">
      <c r="A420" s="2" t="s">
        <v>1034</v>
      </c>
      <c r="B420" s="2" t="s">
        <v>23</v>
      </c>
    </row>
    <row r="421" spans="1:2" ht="10.5" customHeight="1" x14ac:dyDescent="0.3">
      <c r="A421" s="2" t="s">
        <v>1236</v>
      </c>
      <c r="B421" s="2" t="s">
        <v>70</v>
      </c>
    </row>
    <row r="422" spans="1:2" ht="10.5" customHeight="1" x14ac:dyDescent="0.3">
      <c r="A422" s="2" t="s">
        <v>968</v>
      </c>
      <c r="B422" s="2" t="s">
        <v>70</v>
      </c>
    </row>
    <row r="423" spans="1:2" ht="10.5" customHeight="1" x14ac:dyDescent="0.3">
      <c r="A423" s="2" t="s">
        <v>277</v>
      </c>
      <c r="B423" s="2" t="s">
        <v>23</v>
      </c>
    </row>
    <row r="424" spans="1:2" ht="10.5" customHeight="1" x14ac:dyDescent="0.3">
      <c r="A424" s="2" t="s">
        <v>1701</v>
      </c>
      <c r="B424" s="2" t="s">
        <v>23</v>
      </c>
    </row>
    <row r="425" spans="1:2" ht="10.5" customHeight="1" x14ac:dyDescent="0.3">
      <c r="A425" s="2" t="s">
        <v>1974</v>
      </c>
      <c r="B425" s="2" t="s">
        <v>23</v>
      </c>
    </row>
    <row r="426" spans="1:2" ht="10.5" customHeight="1" x14ac:dyDescent="0.3">
      <c r="A426" s="2" t="s">
        <v>1916</v>
      </c>
      <c r="B426" s="2" t="s">
        <v>70</v>
      </c>
    </row>
    <row r="427" spans="1:2" ht="10.5" customHeight="1" x14ac:dyDescent="0.3">
      <c r="A427" s="2" t="s">
        <v>1841</v>
      </c>
      <c r="B427" s="2" t="s">
        <v>23</v>
      </c>
    </row>
    <row r="428" spans="1:2" ht="10.5" customHeight="1" x14ac:dyDescent="0.3">
      <c r="A428" s="2" t="s">
        <v>1166</v>
      </c>
      <c r="B428" s="2" t="s">
        <v>23</v>
      </c>
    </row>
    <row r="429" spans="1:2" ht="10.5" customHeight="1" x14ac:dyDescent="0.3">
      <c r="A429" s="2" t="s">
        <v>603</v>
      </c>
      <c r="B429" s="2" t="s">
        <v>23</v>
      </c>
    </row>
    <row r="430" spans="1:2" ht="10.5" customHeight="1" x14ac:dyDescent="0.3">
      <c r="A430" s="2" t="s">
        <v>2034</v>
      </c>
      <c r="B430" s="2" t="s">
        <v>23</v>
      </c>
    </row>
    <row r="431" spans="1:2" ht="10.5" customHeight="1" x14ac:dyDescent="0.3">
      <c r="A431" s="2" t="s">
        <v>936</v>
      </c>
      <c r="B431" s="2" t="s">
        <v>70</v>
      </c>
    </row>
    <row r="432" spans="1:2" ht="10.5" customHeight="1" x14ac:dyDescent="0.3">
      <c r="A432" s="2" t="s">
        <v>760</v>
      </c>
      <c r="B432" s="2" t="s">
        <v>70</v>
      </c>
    </row>
    <row r="433" spans="1:2" ht="10.5" customHeight="1" x14ac:dyDescent="0.3">
      <c r="A433" s="2" t="s">
        <v>1177</v>
      </c>
      <c r="B433" s="2" t="s">
        <v>23</v>
      </c>
    </row>
    <row r="434" spans="1:2" ht="10.5" customHeight="1" x14ac:dyDescent="0.3">
      <c r="A434" s="2" t="s">
        <v>204</v>
      </c>
      <c r="B434" s="2" t="s">
        <v>23</v>
      </c>
    </row>
    <row r="435" spans="1:2" ht="10.5" customHeight="1" x14ac:dyDescent="0.3">
      <c r="A435" s="2" t="s">
        <v>863</v>
      </c>
      <c r="B435" s="2" t="s">
        <v>116</v>
      </c>
    </row>
    <row r="436" spans="1:2" ht="10.5" customHeight="1" x14ac:dyDescent="0.3">
      <c r="A436" s="2" t="s">
        <v>1234</v>
      </c>
      <c r="B436" s="2" t="s">
        <v>23</v>
      </c>
    </row>
    <row r="437" spans="1:2" ht="10.5" customHeight="1" x14ac:dyDescent="0.3">
      <c r="A437" s="2" t="s">
        <v>1424</v>
      </c>
      <c r="B437" s="2" t="s">
        <v>70</v>
      </c>
    </row>
    <row r="438" spans="1:2" ht="10.5" customHeight="1" x14ac:dyDescent="0.3">
      <c r="A438" s="2" t="s">
        <v>1527</v>
      </c>
      <c r="B438" s="2" t="s">
        <v>23</v>
      </c>
    </row>
    <row r="439" spans="1:2" ht="10.5" customHeight="1" x14ac:dyDescent="0.3">
      <c r="A439" s="2" t="s">
        <v>565</v>
      </c>
      <c r="B439" s="2" t="s">
        <v>23</v>
      </c>
    </row>
    <row r="440" spans="1:2" ht="10.5" customHeight="1" x14ac:dyDescent="0.3">
      <c r="A440" s="2" t="s">
        <v>757</v>
      </c>
      <c r="B440" s="2" t="s">
        <v>70</v>
      </c>
    </row>
    <row r="441" spans="1:2" ht="10.5" customHeight="1" x14ac:dyDescent="0.3">
      <c r="A441" s="2" t="s">
        <v>1802</v>
      </c>
      <c r="B441" s="2" t="s">
        <v>23</v>
      </c>
    </row>
    <row r="442" spans="1:2" ht="10.5" customHeight="1" x14ac:dyDescent="0.3">
      <c r="A442" s="2" t="s">
        <v>1286</v>
      </c>
      <c r="B442" s="2" t="s">
        <v>116</v>
      </c>
    </row>
    <row r="443" spans="1:2" ht="10.5" customHeight="1" x14ac:dyDescent="0.3">
      <c r="A443" s="2" t="s">
        <v>906</v>
      </c>
      <c r="B443" s="2" t="s">
        <v>23</v>
      </c>
    </row>
    <row r="444" spans="1:2" ht="10.5" customHeight="1" x14ac:dyDescent="0.3">
      <c r="A444" s="2" t="s">
        <v>1195</v>
      </c>
      <c r="B444" s="2" t="s">
        <v>23</v>
      </c>
    </row>
    <row r="445" spans="1:2" ht="10.5" customHeight="1" x14ac:dyDescent="0.3">
      <c r="A445" s="2" t="s">
        <v>636</v>
      </c>
      <c r="B445" s="2" t="s">
        <v>23</v>
      </c>
    </row>
    <row r="446" spans="1:2" ht="10.5" customHeight="1" x14ac:dyDescent="0.3">
      <c r="A446" s="2" t="s">
        <v>944</v>
      </c>
      <c r="B446" s="2" t="s">
        <v>23</v>
      </c>
    </row>
    <row r="447" spans="1:2" ht="10.5" customHeight="1" x14ac:dyDescent="0.3">
      <c r="A447" s="2" t="s">
        <v>1932</v>
      </c>
      <c r="B447" s="2" t="s">
        <v>23</v>
      </c>
    </row>
    <row r="448" spans="1:2" ht="10.5" customHeight="1" x14ac:dyDescent="0.3">
      <c r="A448" s="2" t="s">
        <v>2338</v>
      </c>
      <c r="B448" s="2" t="s">
        <v>2111</v>
      </c>
    </row>
    <row r="449" spans="1:2" ht="10.5" customHeight="1" x14ac:dyDescent="0.3">
      <c r="A449" s="2" t="s">
        <v>1955</v>
      </c>
      <c r="B449" s="2" t="s">
        <v>23</v>
      </c>
    </row>
    <row r="450" spans="1:2" ht="10.5" customHeight="1" x14ac:dyDescent="0.3">
      <c r="A450" s="2" t="s">
        <v>1213</v>
      </c>
      <c r="B450" s="2" t="s">
        <v>23</v>
      </c>
    </row>
    <row r="451" spans="1:2" ht="10.5" customHeight="1" x14ac:dyDescent="0.3">
      <c r="A451" s="2" t="s">
        <v>1223</v>
      </c>
      <c r="B451" s="2" t="s">
        <v>23</v>
      </c>
    </row>
    <row r="452" spans="1:2" ht="10.5" customHeight="1" x14ac:dyDescent="0.3">
      <c r="A452" s="2" t="s">
        <v>682</v>
      </c>
      <c r="B452" s="2" t="s">
        <v>23</v>
      </c>
    </row>
    <row r="453" spans="1:2" ht="10.5" customHeight="1" x14ac:dyDescent="0.3">
      <c r="A453" s="2" t="s">
        <v>137</v>
      </c>
      <c r="B453" s="2" t="s">
        <v>70</v>
      </c>
    </row>
    <row r="454" spans="1:2" ht="10.5" customHeight="1" x14ac:dyDescent="0.3">
      <c r="A454" s="2" t="s">
        <v>571</v>
      </c>
      <c r="B454" s="2" t="s">
        <v>23</v>
      </c>
    </row>
    <row r="455" spans="1:2" ht="10.5" customHeight="1" x14ac:dyDescent="0.3">
      <c r="A455" s="2" t="s">
        <v>2128</v>
      </c>
      <c r="B455" s="2" t="s">
        <v>23</v>
      </c>
    </row>
    <row r="456" spans="1:2" ht="10.5" customHeight="1" x14ac:dyDescent="0.3">
      <c r="A456" s="2" t="s">
        <v>318</v>
      </c>
      <c r="B456" s="2" t="s">
        <v>116</v>
      </c>
    </row>
    <row r="457" spans="1:2" ht="10.5" customHeight="1" x14ac:dyDescent="0.3">
      <c r="A457" s="2" t="s">
        <v>1623</v>
      </c>
      <c r="B457" s="2" t="s">
        <v>23</v>
      </c>
    </row>
    <row r="458" spans="1:2" ht="10.5" customHeight="1" x14ac:dyDescent="0.3">
      <c r="A458" s="2" t="s">
        <v>1200</v>
      </c>
      <c r="B458" s="2" t="s">
        <v>70</v>
      </c>
    </row>
    <row r="459" spans="1:2" ht="10.5" customHeight="1" x14ac:dyDescent="0.3">
      <c r="A459" s="2" t="s">
        <v>700</v>
      </c>
      <c r="B459" s="2" t="s">
        <v>23</v>
      </c>
    </row>
    <row r="460" spans="1:2" ht="10.5" customHeight="1" x14ac:dyDescent="0.3">
      <c r="A460" s="2" t="s">
        <v>1691</v>
      </c>
      <c r="B460" s="2" t="s">
        <v>23</v>
      </c>
    </row>
    <row r="461" spans="1:2" ht="10.5" customHeight="1" x14ac:dyDescent="0.3">
      <c r="A461" s="2" t="s">
        <v>2142</v>
      </c>
      <c r="B461" s="2" t="s">
        <v>23</v>
      </c>
    </row>
    <row r="462" spans="1:2" ht="10.5" customHeight="1" x14ac:dyDescent="0.3">
      <c r="A462" s="2" t="s">
        <v>1556</v>
      </c>
      <c r="B462" s="2" t="s">
        <v>23</v>
      </c>
    </row>
    <row r="463" spans="1:2" ht="10.5" customHeight="1" x14ac:dyDescent="0.3">
      <c r="A463" s="2" t="s">
        <v>1091</v>
      </c>
      <c r="B463" s="2" t="s">
        <v>23</v>
      </c>
    </row>
    <row r="464" spans="1:2" ht="10.5" customHeight="1" x14ac:dyDescent="0.3">
      <c r="A464" s="2" t="s">
        <v>1868</v>
      </c>
      <c r="B464" s="2" t="s">
        <v>23</v>
      </c>
    </row>
    <row r="465" spans="1:2" ht="10.5" customHeight="1" x14ac:dyDescent="0.3">
      <c r="A465" s="2" t="s">
        <v>1112</v>
      </c>
      <c r="B465" s="2" t="s">
        <v>70</v>
      </c>
    </row>
    <row r="466" spans="1:2" ht="10.5" customHeight="1" x14ac:dyDescent="0.3">
      <c r="A466" s="2" t="s">
        <v>194</v>
      </c>
      <c r="B466" s="2" t="s">
        <v>23</v>
      </c>
    </row>
    <row r="467" spans="1:2" ht="10.5" customHeight="1" x14ac:dyDescent="0.3">
      <c r="A467" s="2" t="s">
        <v>2326</v>
      </c>
      <c r="B467" s="2" t="s">
        <v>23</v>
      </c>
    </row>
    <row r="468" spans="1:2" ht="10.5" customHeight="1" x14ac:dyDescent="0.3">
      <c r="A468" s="2" t="s">
        <v>2269</v>
      </c>
      <c r="B468" s="2" t="s">
        <v>23</v>
      </c>
    </row>
    <row r="469" spans="1:2" ht="10.5" customHeight="1" x14ac:dyDescent="0.3">
      <c r="A469" s="2" t="s">
        <v>1798</v>
      </c>
      <c r="B469" s="2" t="s">
        <v>23</v>
      </c>
    </row>
    <row r="470" spans="1:2" ht="10.5" customHeight="1" x14ac:dyDescent="0.3">
      <c r="A470" s="2" t="s">
        <v>1950</v>
      </c>
      <c r="B470" s="2" t="s">
        <v>70</v>
      </c>
    </row>
    <row r="471" spans="1:2" ht="10.5" customHeight="1" x14ac:dyDescent="0.3">
      <c r="A471" s="2" t="s">
        <v>1429</v>
      </c>
      <c r="B471" s="2" t="s">
        <v>23</v>
      </c>
    </row>
    <row r="472" spans="1:2" ht="10.5" customHeight="1" x14ac:dyDescent="0.3">
      <c r="A472" s="2" t="s">
        <v>585</v>
      </c>
      <c r="B472" s="2" t="s">
        <v>23</v>
      </c>
    </row>
    <row r="473" spans="1:2" ht="10.5" customHeight="1" x14ac:dyDescent="0.3">
      <c r="A473" s="2" t="s">
        <v>1938</v>
      </c>
      <c r="B473" s="2" t="s">
        <v>23</v>
      </c>
    </row>
    <row r="474" spans="1:2" ht="10.5" customHeight="1" x14ac:dyDescent="0.3">
      <c r="A474" s="2" t="s">
        <v>1363</v>
      </c>
      <c r="B474" s="2" t="s">
        <v>23</v>
      </c>
    </row>
    <row r="475" spans="1:2" ht="10.5" customHeight="1" x14ac:dyDescent="0.3">
      <c r="A475" s="2" t="s">
        <v>1239</v>
      </c>
      <c r="B475" s="2" t="s">
        <v>23</v>
      </c>
    </row>
    <row r="476" spans="1:2" ht="10.5" customHeight="1" x14ac:dyDescent="0.3">
      <c r="A476" s="2" t="s">
        <v>872</v>
      </c>
      <c r="B476" s="2" t="s">
        <v>23</v>
      </c>
    </row>
    <row r="477" spans="1:2" ht="10.5" customHeight="1" x14ac:dyDescent="0.3">
      <c r="A477" s="2" t="s">
        <v>2024</v>
      </c>
      <c r="B477" s="2" t="s">
        <v>23</v>
      </c>
    </row>
    <row r="478" spans="1:2" ht="10.5" customHeight="1" x14ac:dyDescent="0.3">
      <c r="A478" s="2" t="s">
        <v>1066</v>
      </c>
      <c r="B478" s="2" t="s">
        <v>23</v>
      </c>
    </row>
    <row r="479" spans="1:2" ht="10.5" customHeight="1" x14ac:dyDescent="0.3">
      <c r="A479" s="2" t="s">
        <v>2285</v>
      </c>
      <c r="B479" s="2" t="s">
        <v>2111</v>
      </c>
    </row>
    <row r="480" spans="1:2" ht="10.5" customHeight="1" x14ac:dyDescent="0.3">
      <c r="A480" s="2" t="s">
        <v>1065</v>
      </c>
      <c r="B480" s="2" t="s">
        <v>23</v>
      </c>
    </row>
    <row r="481" spans="1:2" ht="10.5" customHeight="1" x14ac:dyDescent="0.3">
      <c r="A481" s="2" t="s">
        <v>1043</v>
      </c>
      <c r="B481" s="2" t="s">
        <v>70</v>
      </c>
    </row>
    <row r="482" spans="1:2" ht="10.5" customHeight="1" x14ac:dyDescent="0.3">
      <c r="A482" s="2" t="s">
        <v>2008</v>
      </c>
      <c r="B482" s="2" t="s">
        <v>70</v>
      </c>
    </row>
    <row r="483" spans="1:2" ht="10.5" customHeight="1" x14ac:dyDescent="0.3">
      <c r="A483" s="2" t="s">
        <v>1908</v>
      </c>
      <c r="B483" s="2" t="s">
        <v>70</v>
      </c>
    </row>
    <row r="484" spans="1:2" ht="10.5" customHeight="1" x14ac:dyDescent="0.3">
      <c r="A484" s="2" t="s">
        <v>361</v>
      </c>
      <c r="B484" s="2" t="s">
        <v>23</v>
      </c>
    </row>
    <row r="485" spans="1:2" ht="10.5" customHeight="1" x14ac:dyDescent="0.3">
      <c r="A485" s="2" t="s">
        <v>1680</v>
      </c>
      <c r="B485" s="2" t="s">
        <v>116</v>
      </c>
    </row>
    <row r="486" spans="1:2" ht="10.5" customHeight="1" x14ac:dyDescent="0.3">
      <c r="A486" s="2" t="s">
        <v>2036</v>
      </c>
      <c r="B486" s="2" t="s">
        <v>23</v>
      </c>
    </row>
    <row r="487" spans="1:2" ht="10.5" customHeight="1" x14ac:dyDescent="0.3">
      <c r="A487" s="2" t="s">
        <v>1133</v>
      </c>
      <c r="B487" s="2" t="s">
        <v>23</v>
      </c>
    </row>
    <row r="488" spans="1:2" ht="10.5" customHeight="1" x14ac:dyDescent="0.3">
      <c r="A488" s="2" t="s">
        <v>1590</v>
      </c>
      <c r="B488" s="2" t="s">
        <v>23</v>
      </c>
    </row>
    <row r="489" spans="1:2" ht="10.5" customHeight="1" x14ac:dyDescent="0.3">
      <c r="A489" s="2" t="s">
        <v>1777</v>
      </c>
      <c r="B489" s="2" t="s">
        <v>23</v>
      </c>
    </row>
    <row r="490" spans="1:2" ht="10.5" customHeight="1" x14ac:dyDescent="0.3">
      <c r="A490" s="2" t="s">
        <v>1597</v>
      </c>
      <c r="B490" s="2" t="s">
        <v>23</v>
      </c>
    </row>
    <row r="491" spans="1:2" ht="10.5" customHeight="1" x14ac:dyDescent="0.3">
      <c r="A491" s="2" t="s">
        <v>1874</v>
      </c>
      <c r="B491" s="2" t="s">
        <v>116</v>
      </c>
    </row>
    <row r="492" spans="1:2" ht="10.5" customHeight="1" x14ac:dyDescent="0.3">
      <c r="A492" s="2" t="s">
        <v>1639</v>
      </c>
      <c r="B492" s="2" t="s">
        <v>70</v>
      </c>
    </row>
    <row r="493" spans="1:2" ht="10.5" customHeight="1" x14ac:dyDescent="0.3">
      <c r="A493" s="2" t="s">
        <v>1606</v>
      </c>
      <c r="B493" s="2" t="s">
        <v>23</v>
      </c>
    </row>
    <row r="494" spans="1:2" ht="10.5" customHeight="1" x14ac:dyDescent="0.3">
      <c r="A494" s="2" t="s">
        <v>865</v>
      </c>
      <c r="B494" s="2" t="s">
        <v>23</v>
      </c>
    </row>
    <row r="495" spans="1:2" ht="10.5" customHeight="1" x14ac:dyDescent="0.3">
      <c r="A495" s="2" t="s">
        <v>1107</v>
      </c>
      <c r="B495" s="2" t="s">
        <v>70</v>
      </c>
    </row>
    <row r="496" spans="1:2" ht="10.5" customHeight="1" x14ac:dyDescent="0.3">
      <c r="A496" s="2" t="s">
        <v>1288</v>
      </c>
      <c r="B496" s="2" t="s">
        <v>70</v>
      </c>
    </row>
    <row r="497" spans="1:2" ht="10.5" customHeight="1" x14ac:dyDescent="0.3">
      <c r="A497" s="2" t="s">
        <v>1280</v>
      </c>
      <c r="B497" s="2" t="s">
        <v>23</v>
      </c>
    </row>
    <row r="498" spans="1:2" ht="10.5" customHeight="1" x14ac:dyDescent="0.3">
      <c r="A498" s="2" t="s">
        <v>1499</v>
      </c>
      <c r="B498" s="2" t="s">
        <v>70</v>
      </c>
    </row>
    <row r="499" spans="1:2" ht="10.5" customHeight="1" x14ac:dyDescent="0.3">
      <c r="A499" s="2" t="s">
        <v>152</v>
      </c>
      <c r="B499" s="2" t="s">
        <v>23</v>
      </c>
    </row>
    <row r="500" spans="1:2" ht="10.5" customHeight="1" x14ac:dyDescent="0.3">
      <c r="A500" s="2" t="s">
        <v>2119</v>
      </c>
      <c r="B500" s="2" t="s">
        <v>2108</v>
      </c>
    </row>
    <row r="501" spans="1:2" ht="10.5" customHeight="1" x14ac:dyDescent="0.3">
      <c r="A501" s="2" t="s">
        <v>1310</v>
      </c>
      <c r="B501" s="2" t="s">
        <v>23</v>
      </c>
    </row>
    <row r="502" spans="1:2" ht="10.5" customHeight="1" x14ac:dyDescent="0.3">
      <c r="A502" s="2" t="s">
        <v>1694</v>
      </c>
      <c r="B502" s="2" t="s">
        <v>23</v>
      </c>
    </row>
    <row r="503" spans="1:2" ht="10.5" customHeight="1" x14ac:dyDescent="0.3">
      <c r="A503" s="2" t="s">
        <v>1619</v>
      </c>
      <c r="B503" s="2" t="s">
        <v>23</v>
      </c>
    </row>
    <row r="504" spans="1:2" ht="10.5" customHeight="1" x14ac:dyDescent="0.3">
      <c r="A504" s="2" t="s">
        <v>220</v>
      </c>
      <c r="B504" s="2" t="s">
        <v>116</v>
      </c>
    </row>
    <row r="505" spans="1:2" ht="10.5" customHeight="1" x14ac:dyDescent="0.3">
      <c r="A505" s="2" t="s">
        <v>625</v>
      </c>
      <c r="B505" s="2" t="s">
        <v>23</v>
      </c>
    </row>
    <row r="506" spans="1:2" ht="10.5" customHeight="1" x14ac:dyDescent="0.3">
      <c r="A506" s="2" t="s">
        <v>1617</v>
      </c>
      <c r="B506" s="2" t="s">
        <v>70</v>
      </c>
    </row>
    <row r="507" spans="1:2" ht="10.5" customHeight="1" x14ac:dyDescent="0.3">
      <c r="A507" s="2" t="s">
        <v>2076</v>
      </c>
      <c r="B507" s="2" t="s">
        <v>23</v>
      </c>
    </row>
    <row r="508" spans="1:2" ht="10.5" customHeight="1" x14ac:dyDescent="0.3">
      <c r="A508" s="2" t="s">
        <v>1202</v>
      </c>
      <c r="B508" s="2" t="s">
        <v>23</v>
      </c>
    </row>
    <row r="509" spans="1:2" ht="10.5" customHeight="1" x14ac:dyDescent="0.3">
      <c r="A509" s="2" t="s">
        <v>883</v>
      </c>
      <c r="B509" s="2" t="s">
        <v>23</v>
      </c>
    </row>
    <row r="510" spans="1:2" ht="10.5" customHeight="1" x14ac:dyDescent="0.3">
      <c r="A510" s="2" t="s">
        <v>879</v>
      </c>
      <c r="B510" s="2" t="s">
        <v>23</v>
      </c>
    </row>
    <row r="511" spans="1:2" ht="10.5" customHeight="1" x14ac:dyDescent="0.3">
      <c r="A511" s="2" t="s">
        <v>463</v>
      </c>
      <c r="B511" s="2" t="s">
        <v>70</v>
      </c>
    </row>
    <row r="512" spans="1:2" ht="10.5" customHeight="1" x14ac:dyDescent="0.3">
      <c r="A512" s="2" t="s">
        <v>623</v>
      </c>
      <c r="B512" s="2" t="s">
        <v>23</v>
      </c>
    </row>
    <row r="513" spans="1:2" ht="10.5" customHeight="1" x14ac:dyDescent="0.3">
      <c r="A513" s="2" t="s">
        <v>852</v>
      </c>
      <c r="B513" s="2" t="s">
        <v>23</v>
      </c>
    </row>
    <row r="514" spans="1:2" ht="10.5" customHeight="1" x14ac:dyDescent="0.3">
      <c r="A514" s="2" t="s">
        <v>597</v>
      </c>
      <c r="B514" s="2" t="s">
        <v>23</v>
      </c>
    </row>
    <row r="515" spans="1:2" ht="10.5" customHeight="1" x14ac:dyDescent="0.3">
      <c r="A515" s="2" t="s">
        <v>1294</v>
      </c>
      <c r="B515" s="2" t="s">
        <v>23</v>
      </c>
    </row>
    <row r="516" spans="1:2" ht="10.5" customHeight="1" x14ac:dyDescent="0.3">
      <c r="A516" s="2" t="s">
        <v>659</v>
      </c>
      <c r="B516" s="2" t="s">
        <v>23</v>
      </c>
    </row>
    <row r="517" spans="1:2" ht="10.5" customHeight="1" x14ac:dyDescent="0.3">
      <c r="A517" s="2" t="s">
        <v>1951</v>
      </c>
      <c r="B517" s="2" t="s">
        <v>23</v>
      </c>
    </row>
    <row r="518" spans="1:2" ht="10.5" customHeight="1" x14ac:dyDescent="0.3">
      <c r="A518" s="2" t="s">
        <v>1169</v>
      </c>
      <c r="B518" s="2" t="s">
        <v>23</v>
      </c>
    </row>
    <row r="519" spans="1:2" ht="10.5" customHeight="1" x14ac:dyDescent="0.3">
      <c r="A519" s="2" t="s">
        <v>1715</v>
      </c>
      <c r="B519" s="2" t="s">
        <v>23</v>
      </c>
    </row>
    <row r="520" spans="1:2" ht="10.5" customHeight="1" x14ac:dyDescent="0.3">
      <c r="A520" s="2" t="s">
        <v>454</v>
      </c>
      <c r="B520" s="2" t="s">
        <v>23</v>
      </c>
    </row>
    <row r="521" spans="1:2" ht="10.5" customHeight="1" x14ac:dyDescent="0.3">
      <c r="A521" s="2" t="s">
        <v>856</v>
      </c>
      <c r="B521" s="2" t="s">
        <v>23</v>
      </c>
    </row>
    <row r="522" spans="1:2" ht="10.5" customHeight="1" x14ac:dyDescent="0.3">
      <c r="A522" s="2" t="s">
        <v>226</v>
      </c>
      <c r="B522" s="2" t="s">
        <v>23</v>
      </c>
    </row>
    <row r="523" spans="1:2" ht="10.5" customHeight="1" x14ac:dyDescent="0.3">
      <c r="A523" s="2" t="s">
        <v>367</v>
      </c>
      <c r="B523" s="2" t="s">
        <v>23</v>
      </c>
    </row>
    <row r="524" spans="1:2" ht="10.5" customHeight="1" x14ac:dyDescent="0.3">
      <c r="A524" s="2" t="s">
        <v>1020</v>
      </c>
      <c r="B524" s="2" t="s">
        <v>23</v>
      </c>
    </row>
    <row r="525" spans="1:2" ht="10.5" customHeight="1" x14ac:dyDescent="0.3">
      <c r="A525" s="2" t="s">
        <v>1247</v>
      </c>
      <c r="B525" s="2" t="s">
        <v>23</v>
      </c>
    </row>
    <row r="526" spans="1:2" ht="10.5" customHeight="1" x14ac:dyDescent="0.3">
      <c r="A526" s="2" t="s">
        <v>1192</v>
      </c>
      <c r="B526" s="2" t="s">
        <v>23</v>
      </c>
    </row>
    <row r="527" spans="1:2" ht="10.5" customHeight="1" x14ac:dyDescent="0.3">
      <c r="A527" s="2" t="s">
        <v>1154</v>
      </c>
      <c r="B527" s="2" t="s">
        <v>23</v>
      </c>
    </row>
    <row r="528" spans="1:2" ht="10.5" customHeight="1" x14ac:dyDescent="0.3">
      <c r="A528" s="2" t="s">
        <v>2318</v>
      </c>
      <c r="B528" s="2" t="s">
        <v>23</v>
      </c>
    </row>
    <row r="529" spans="1:2" ht="10.5" customHeight="1" x14ac:dyDescent="0.3">
      <c r="A529" s="2" t="s">
        <v>918</v>
      </c>
      <c r="B529" s="2" t="s">
        <v>70</v>
      </c>
    </row>
    <row r="530" spans="1:2" ht="10.5" customHeight="1" x14ac:dyDescent="0.3">
      <c r="A530" s="2" t="s">
        <v>1289</v>
      </c>
      <c r="B530" s="2" t="s">
        <v>116</v>
      </c>
    </row>
    <row r="531" spans="1:2" ht="10.5" customHeight="1" x14ac:dyDescent="0.3">
      <c r="A531" s="2" t="s">
        <v>1475</v>
      </c>
      <c r="B531" s="2" t="s">
        <v>23</v>
      </c>
    </row>
    <row r="532" spans="1:2" ht="10.5" customHeight="1" x14ac:dyDescent="0.3">
      <c r="A532" s="2" t="s">
        <v>1039</v>
      </c>
      <c r="B532" s="2" t="s">
        <v>23</v>
      </c>
    </row>
    <row r="533" spans="1:2" ht="10.5" customHeight="1" x14ac:dyDescent="0.3">
      <c r="A533" s="2" t="s">
        <v>1562</v>
      </c>
      <c r="B533" s="2" t="s">
        <v>23</v>
      </c>
    </row>
    <row r="534" spans="1:2" ht="10.5" customHeight="1" x14ac:dyDescent="0.3">
      <c r="A534" s="2" t="s">
        <v>310</v>
      </c>
      <c r="B534" s="2" t="s">
        <v>23</v>
      </c>
    </row>
    <row r="535" spans="1:2" ht="10.5" customHeight="1" x14ac:dyDescent="0.3">
      <c r="A535" s="2" t="s">
        <v>1022</v>
      </c>
      <c r="B535" s="2" t="s">
        <v>23</v>
      </c>
    </row>
    <row r="536" spans="1:2" ht="10.5" customHeight="1" x14ac:dyDescent="0.3">
      <c r="A536" s="2" t="s">
        <v>644</v>
      </c>
      <c r="B536" s="2" t="s">
        <v>23</v>
      </c>
    </row>
    <row r="537" spans="1:2" ht="10.5" customHeight="1" x14ac:dyDescent="0.3">
      <c r="A537" s="2" t="s">
        <v>753</v>
      </c>
      <c r="B537" s="2" t="s">
        <v>23</v>
      </c>
    </row>
    <row r="538" spans="1:2" ht="10.5" customHeight="1" x14ac:dyDescent="0.3">
      <c r="A538" s="2" t="s">
        <v>1397</v>
      </c>
      <c r="B538" s="2" t="s">
        <v>70</v>
      </c>
    </row>
    <row r="539" spans="1:2" ht="10.5" customHeight="1" x14ac:dyDescent="0.3">
      <c r="A539" s="2" t="s">
        <v>665</v>
      </c>
      <c r="B539" s="2" t="s">
        <v>23</v>
      </c>
    </row>
    <row r="540" spans="1:2" ht="10.5" customHeight="1" x14ac:dyDescent="0.3">
      <c r="A540" s="2" t="s">
        <v>719</v>
      </c>
      <c r="B540" s="2" t="s">
        <v>23</v>
      </c>
    </row>
    <row r="541" spans="1:2" ht="10.5" customHeight="1" x14ac:dyDescent="0.3">
      <c r="A541" s="2" t="s">
        <v>2226</v>
      </c>
      <c r="B541" s="2" t="s">
        <v>23</v>
      </c>
    </row>
    <row r="542" spans="1:2" ht="10.5" customHeight="1" x14ac:dyDescent="0.3">
      <c r="A542" s="2" t="s">
        <v>577</v>
      </c>
      <c r="B542" s="2" t="s">
        <v>23</v>
      </c>
    </row>
    <row r="543" spans="1:2" ht="10.5" customHeight="1" x14ac:dyDescent="0.3">
      <c r="A543" s="2" t="s">
        <v>738</v>
      </c>
      <c r="B543" s="2" t="s">
        <v>23</v>
      </c>
    </row>
    <row r="544" spans="1:2" ht="10.5" customHeight="1" x14ac:dyDescent="0.3">
      <c r="A544" s="2" t="s">
        <v>139</v>
      </c>
      <c r="B544" s="2" t="s">
        <v>70</v>
      </c>
    </row>
    <row r="545" spans="1:2" ht="10.5" customHeight="1" x14ac:dyDescent="0.3">
      <c r="A545" s="2" t="s">
        <v>375</v>
      </c>
      <c r="B545" s="2" t="s">
        <v>116</v>
      </c>
    </row>
    <row r="546" spans="1:2" ht="10.5" customHeight="1" x14ac:dyDescent="0.3">
      <c r="A546" s="2" t="s">
        <v>2198</v>
      </c>
      <c r="B546" s="2" t="s">
        <v>23</v>
      </c>
    </row>
    <row r="547" spans="1:2" ht="10.5" customHeight="1" x14ac:dyDescent="0.3">
      <c r="A547" s="2" t="s">
        <v>963</v>
      </c>
      <c r="B547" s="2" t="s">
        <v>70</v>
      </c>
    </row>
    <row r="548" spans="1:2" ht="10.5" customHeight="1" x14ac:dyDescent="0.3">
      <c r="A548" s="2" t="s">
        <v>1989</v>
      </c>
      <c r="B548" s="2" t="s">
        <v>70</v>
      </c>
    </row>
    <row r="549" spans="1:2" ht="10.5" customHeight="1" x14ac:dyDescent="0.3">
      <c r="A549" s="2" t="s">
        <v>624</v>
      </c>
      <c r="B549" s="2" t="s">
        <v>23</v>
      </c>
    </row>
    <row r="550" spans="1:2" ht="10.5" customHeight="1" x14ac:dyDescent="0.3">
      <c r="A550" s="2" t="s">
        <v>1473</v>
      </c>
      <c r="B550" s="2" t="s">
        <v>23</v>
      </c>
    </row>
    <row r="551" spans="1:2" ht="10.5" customHeight="1" x14ac:dyDescent="0.3">
      <c r="A551" s="2" t="s">
        <v>1979</v>
      </c>
      <c r="B551" s="2" t="s">
        <v>23</v>
      </c>
    </row>
    <row r="552" spans="1:2" ht="10.5" customHeight="1" x14ac:dyDescent="0.3">
      <c r="A552" s="2" t="s">
        <v>1162</v>
      </c>
      <c r="B552" s="2" t="s">
        <v>23</v>
      </c>
    </row>
    <row r="553" spans="1:2" ht="10.5" customHeight="1" x14ac:dyDescent="0.3">
      <c r="A553" s="2" t="s">
        <v>2239</v>
      </c>
      <c r="B553" s="2" t="s">
        <v>23</v>
      </c>
    </row>
    <row r="554" spans="1:2" ht="10.5" customHeight="1" x14ac:dyDescent="0.3">
      <c r="A554" s="2" t="s">
        <v>2348</v>
      </c>
      <c r="B554" s="2" t="s">
        <v>2108</v>
      </c>
    </row>
    <row r="555" spans="1:2" ht="10.5" customHeight="1" x14ac:dyDescent="0.3">
      <c r="A555" s="2" t="s">
        <v>1679</v>
      </c>
      <c r="B555" s="2" t="s">
        <v>70</v>
      </c>
    </row>
    <row r="556" spans="1:2" ht="10.5" customHeight="1" x14ac:dyDescent="0.3">
      <c r="A556" s="2" t="s">
        <v>2312</v>
      </c>
      <c r="B556" s="2" t="s">
        <v>2111</v>
      </c>
    </row>
    <row r="557" spans="1:2" ht="10.5" customHeight="1" x14ac:dyDescent="0.3">
      <c r="A557" s="2" t="s">
        <v>924</v>
      </c>
      <c r="B557" s="2" t="s">
        <v>23</v>
      </c>
    </row>
    <row r="558" spans="1:2" ht="10.5" customHeight="1" x14ac:dyDescent="0.3">
      <c r="A558" s="2" t="s">
        <v>2139</v>
      </c>
      <c r="B558" s="2" t="s">
        <v>2108</v>
      </c>
    </row>
    <row r="559" spans="1:2" ht="10.5" customHeight="1" x14ac:dyDescent="0.3">
      <c r="A559" s="2" t="s">
        <v>2121</v>
      </c>
      <c r="B559" s="2" t="s">
        <v>23</v>
      </c>
    </row>
    <row r="560" spans="1:2" ht="10.5" customHeight="1" x14ac:dyDescent="0.3">
      <c r="A560" s="2" t="s">
        <v>79</v>
      </c>
      <c r="B560" s="2" t="s">
        <v>23</v>
      </c>
    </row>
    <row r="561" spans="1:2" ht="10.5" customHeight="1" x14ac:dyDescent="0.3">
      <c r="A561" s="2" t="s">
        <v>1904</v>
      </c>
      <c r="B561" s="2" t="s">
        <v>23</v>
      </c>
    </row>
    <row r="562" spans="1:2" ht="10.5" customHeight="1" x14ac:dyDescent="0.3">
      <c r="A562" s="2" t="s">
        <v>2091</v>
      </c>
      <c r="B562" s="2" t="s">
        <v>23</v>
      </c>
    </row>
    <row r="563" spans="1:2" ht="10.5" customHeight="1" x14ac:dyDescent="0.3">
      <c r="A563" s="2" t="s">
        <v>181</v>
      </c>
      <c r="B563" s="2" t="s">
        <v>23</v>
      </c>
    </row>
    <row r="564" spans="1:2" ht="10.5" customHeight="1" x14ac:dyDescent="0.3">
      <c r="A564" s="2" t="s">
        <v>2232</v>
      </c>
      <c r="B564" s="2" t="s">
        <v>23</v>
      </c>
    </row>
    <row r="565" spans="1:2" ht="10.5" customHeight="1" x14ac:dyDescent="0.3">
      <c r="A565" s="2" t="s">
        <v>778</v>
      </c>
      <c r="B565" s="2" t="s">
        <v>116</v>
      </c>
    </row>
    <row r="566" spans="1:2" ht="10.5" customHeight="1" x14ac:dyDescent="0.3">
      <c r="A566" s="2" t="s">
        <v>1377</v>
      </c>
      <c r="B566" s="2" t="s">
        <v>23</v>
      </c>
    </row>
    <row r="567" spans="1:2" ht="10.5" customHeight="1" x14ac:dyDescent="0.3">
      <c r="A567" s="2" t="s">
        <v>750</v>
      </c>
      <c r="B567" s="2" t="s">
        <v>23</v>
      </c>
    </row>
    <row r="568" spans="1:2" ht="10.5" customHeight="1" x14ac:dyDescent="0.3">
      <c r="A568" s="2" t="s">
        <v>2202</v>
      </c>
      <c r="B568" s="2" t="s">
        <v>23</v>
      </c>
    </row>
    <row r="569" spans="1:2" ht="10.5" customHeight="1" x14ac:dyDescent="0.3">
      <c r="A569" s="2" t="s">
        <v>2047</v>
      </c>
      <c r="B569" s="2" t="s">
        <v>23</v>
      </c>
    </row>
    <row r="570" spans="1:2" ht="10.5" customHeight="1" x14ac:dyDescent="0.3">
      <c r="A570" s="2" t="s">
        <v>982</v>
      </c>
      <c r="B570" s="2" t="s">
        <v>116</v>
      </c>
    </row>
    <row r="571" spans="1:2" ht="10.5" customHeight="1" x14ac:dyDescent="0.3">
      <c r="A571" s="2" t="s">
        <v>1729</v>
      </c>
      <c r="B571" s="2" t="s">
        <v>23</v>
      </c>
    </row>
    <row r="572" spans="1:2" ht="10.5" customHeight="1" x14ac:dyDescent="0.3">
      <c r="A572" s="2" t="s">
        <v>1760</v>
      </c>
      <c r="B572" s="2" t="s">
        <v>23</v>
      </c>
    </row>
    <row r="573" spans="1:2" ht="10.5" customHeight="1" x14ac:dyDescent="0.3">
      <c r="A573" s="2" t="s">
        <v>2120</v>
      </c>
      <c r="B573" s="2" t="s">
        <v>23</v>
      </c>
    </row>
    <row r="574" spans="1:2" ht="10.5" customHeight="1" x14ac:dyDescent="0.3">
      <c r="A574" s="2" t="s">
        <v>805</v>
      </c>
      <c r="B574" s="2" t="s">
        <v>23</v>
      </c>
    </row>
    <row r="575" spans="1:2" ht="10.5" customHeight="1" x14ac:dyDescent="0.3">
      <c r="A575" s="2" t="s">
        <v>1118</v>
      </c>
      <c r="B575" s="2" t="s">
        <v>23</v>
      </c>
    </row>
    <row r="576" spans="1:2" ht="10.5" customHeight="1" x14ac:dyDescent="0.3">
      <c r="A576" s="2" t="s">
        <v>494</v>
      </c>
      <c r="B576" s="2" t="s">
        <v>116</v>
      </c>
    </row>
    <row r="577" spans="1:2" ht="10.5" customHeight="1" x14ac:dyDescent="0.3">
      <c r="A577" s="2" t="s">
        <v>576</v>
      </c>
      <c r="B577" s="2" t="s">
        <v>70</v>
      </c>
    </row>
    <row r="578" spans="1:2" ht="10.5" customHeight="1" x14ac:dyDescent="0.3">
      <c r="A578" s="2" t="s">
        <v>2059</v>
      </c>
      <c r="B578" s="2" t="s">
        <v>23</v>
      </c>
    </row>
    <row r="579" spans="1:2" ht="10.5" customHeight="1" x14ac:dyDescent="0.3">
      <c r="A579" s="2" t="s">
        <v>1863</v>
      </c>
      <c r="B579" s="2" t="s">
        <v>23</v>
      </c>
    </row>
    <row r="580" spans="1:2" ht="10.5" customHeight="1" x14ac:dyDescent="0.3">
      <c r="A580" s="2" t="s">
        <v>1628</v>
      </c>
      <c r="B580" s="2" t="s">
        <v>23</v>
      </c>
    </row>
    <row r="581" spans="1:2" ht="10.5" customHeight="1" x14ac:dyDescent="0.3">
      <c r="A581" s="2" t="s">
        <v>643</v>
      </c>
      <c r="B581" s="2" t="s">
        <v>23</v>
      </c>
    </row>
    <row r="582" spans="1:2" ht="10.5" customHeight="1" x14ac:dyDescent="0.3">
      <c r="A582" s="2" t="s">
        <v>2225</v>
      </c>
      <c r="B582" s="2" t="s">
        <v>116</v>
      </c>
    </row>
    <row r="583" spans="1:2" ht="10.5" customHeight="1" x14ac:dyDescent="0.3">
      <c r="A583" s="2" t="s">
        <v>1648</v>
      </c>
      <c r="B583" s="2" t="s">
        <v>23</v>
      </c>
    </row>
    <row r="584" spans="1:2" ht="10.5" customHeight="1" x14ac:dyDescent="0.3">
      <c r="A584" s="2" t="s">
        <v>2115</v>
      </c>
      <c r="B584" s="2" t="s">
        <v>23</v>
      </c>
    </row>
    <row r="585" spans="1:2" ht="10.5" customHeight="1" x14ac:dyDescent="0.3">
      <c r="A585" s="2" t="s">
        <v>789</v>
      </c>
      <c r="B585" s="2" t="s">
        <v>23</v>
      </c>
    </row>
    <row r="586" spans="1:2" ht="10.5" customHeight="1" x14ac:dyDescent="0.3">
      <c r="A586" s="2" t="s">
        <v>327</v>
      </c>
      <c r="B586" s="2" t="s">
        <v>23</v>
      </c>
    </row>
    <row r="587" spans="1:2" ht="10.5" customHeight="1" x14ac:dyDescent="0.3">
      <c r="A587" s="2" t="s">
        <v>1087</v>
      </c>
      <c r="B587" s="2" t="s">
        <v>23</v>
      </c>
    </row>
    <row r="588" spans="1:2" ht="10.5" customHeight="1" x14ac:dyDescent="0.3">
      <c r="A588" s="2" t="s">
        <v>1971</v>
      </c>
      <c r="B588" s="2" t="s">
        <v>23</v>
      </c>
    </row>
    <row r="589" spans="1:2" ht="10.5" customHeight="1" x14ac:dyDescent="0.3">
      <c r="A589" s="2" t="s">
        <v>1172</v>
      </c>
      <c r="B589" s="2" t="s">
        <v>23</v>
      </c>
    </row>
    <row r="590" spans="1:2" ht="10.5" customHeight="1" x14ac:dyDescent="0.3">
      <c r="A590" s="2" t="s">
        <v>460</v>
      </c>
      <c r="B590" s="2" t="s">
        <v>23</v>
      </c>
    </row>
    <row r="591" spans="1:2" ht="10.5" customHeight="1" x14ac:dyDescent="0.3">
      <c r="A591" s="2" t="s">
        <v>947</v>
      </c>
      <c r="B591" s="2" t="s">
        <v>23</v>
      </c>
    </row>
    <row r="592" spans="1:2" ht="10.5" customHeight="1" x14ac:dyDescent="0.3">
      <c r="A592" s="2" t="s">
        <v>802</v>
      </c>
      <c r="B592" s="2" t="s">
        <v>23</v>
      </c>
    </row>
    <row r="593" spans="1:2" ht="10.5" customHeight="1" x14ac:dyDescent="0.3">
      <c r="A593" s="2" t="s">
        <v>1062</v>
      </c>
      <c r="B593" s="2" t="s">
        <v>23</v>
      </c>
    </row>
    <row r="594" spans="1:2" ht="10.5" customHeight="1" x14ac:dyDescent="0.3">
      <c r="A594" s="2" t="s">
        <v>2343</v>
      </c>
      <c r="B594" s="2" t="s">
        <v>23</v>
      </c>
    </row>
    <row r="595" spans="1:2" ht="10.5" customHeight="1" x14ac:dyDescent="0.3">
      <c r="A595" s="2" t="s">
        <v>1889</v>
      </c>
      <c r="B595" s="2" t="s">
        <v>23</v>
      </c>
    </row>
    <row r="596" spans="1:2" ht="10.5" customHeight="1" x14ac:dyDescent="0.3">
      <c r="A596" s="2" t="s">
        <v>1714</v>
      </c>
      <c r="B596" s="2" t="s">
        <v>23</v>
      </c>
    </row>
    <row r="597" spans="1:2" ht="10.5" customHeight="1" x14ac:dyDescent="0.3">
      <c r="A597" s="2" t="s">
        <v>1410</v>
      </c>
      <c r="B597" s="2" t="s">
        <v>23</v>
      </c>
    </row>
    <row r="598" spans="1:2" ht="10.5" customHeight="1" x14ac:dyDescent="0.3">
      <c r="A598" s="2" t="s">
        <v>2077</v>
      </c>
      <c r="B598" s="2" t="s">
        <v>23</v>
      </c>
    </row>
    <row r="599" spans="1:2" ht="10.5" customHeight="1" x14ac:dyDescent="0.3">
      <c r="A599" s="2" t="s">
        <v>2191</v>
      </c>
      <c r="B599" s="2" t="s">
        <v>23</v>
      </c>
    </row>
    <row r="600" spans="1:2" ht="10.5" customHeight="1" x14ac:dyDescent="0.3">
      <c r="A600" s="2" t="s">
        <v>984</v>
      </c>
      <c r="B600" s="2" t="s">
        <v>23</v>
      </c>
    </row>
    <row r="601" spans="1:2" ht="10.5" customHeight="1" x14ac:dyDescent="0.3">
      <c r="A601" s="2" t="s">
        <v>202</v>
      </c>
      <c r="B601" s="2" t="s">
        <v>23</v>
      </c>
    </row>
    <row r="602" spans="1:2" ht="10.5" customHeight="1" x14ac:dyDescent="0.3">
      <c r="A602" s="2" t="s">
        <v>952</v>
      </c>
      <c r="B602" s="2" t="s">
        <v>23</v>
      </c>
    </row>
    <row r="603" spans="1:2" ht="10.5" customHeight="1" x14ac:dyDescent="0.3">
      <c r="A603" s="2" t="s">
        <v>2133</v>
      </c>
      <c r="B603" s="2" t="s">
        <v>23</v>
      </c>
    </row>
    <row r="604" spans="1:2" ht="10.5" customHeight="1" x14ac:dyDescent="0.3">
      <c r="A604" s="2" t="s">
        <v>1450</v>
      </c>
      <c r="B604" s="2" t="s">
        <v>23</v>
      </c>
    </row>
    <row r="605" spans="1:2" ht="10.5" customHeight="1" x14ac:dyDescent="0.3">
      <c r="A605" s="2" t="s">
        <v>2016</v>
      </c>
      <c r="B605" s="2" t="s">
        <v>23</v>
      </c>
    </row>
    <row r="606" spans="1:2" ht="10.5" customHeight="1" x14ac:dyDescent="0.3">
      <c r="A606" s="2" t="s">
        <v>1319</v>
      </c>
      <c r="B606" s="2" t="s">
        <v>23</v>
      </c>
    </row>
    <row r="607" spans="1:2" ht="10.5" customHeight="1" x14ac:dyDescent="0.3">
      <c r="A607" s="2" t="s">
        <v>1444</v>
      </c>
      <c r="B607" s="2" t="s">
        <v>23</v>
      </c>
    </row>
    <row r="608" spans="1:2" ht="10.5" customHeight="1" x14ac:dyDescent="0.3">
      <c r="A608" s="2" t="s">
        <v>1782</v>
      </c>
      <c r="B608" s="2" t="s">
        <v>23</v>
      </c>
    </row>
    <row r="609" spans="1:2" ht="10.5" customHeight="1" x14ac:dyDescent="0.3">
      <c r="A609" s="2" t="s">
        <v>1371</v>
      </c>
      <c r="B609" s="2" t="s">
        <v>23</v>
      </c>
    </row>
    <row r="610" spans="1:2" ht="10.5" customHeight="1" x14ac:dyDescent="0.3">
      <c r="A610" s="2" t="s">
        <v>1098</v>
      </c>
      <c r="B610" s="2" t="s">
        <v>23</v>
      </c>
    </row>
    <row r="611" spans="1:2" ht="10.5" customHeight="1" x14ac:dyDescent="0.3">
      <c r="A611" s="2" t="s">
        <v>2325</v>
      </c>
      <c r="B611" s="2" t="s">
        <v>23</v>
      </c>
    </row>
    <row r="612" spans="1:2" ht="10.5" customHeight="1" x14ac:dyDescent="0.3">
      <c r="A612" s="2" t="s">
        <v>2172</v>
      </c>
      <c r="B612" s="2" t="s">
        <v>2108</v>
      </c>
    </row>
    <row r="613" spans="1:2" ht="10.5" customHeight="1" x14ac:dyDescent="0.3">
      <c r="A613" s="2" t="s">
        <v>283</v>
      </c>
      <c r="B613" s="2" t="s">
        <v>116</v>
      </c>
    </row>
    <row r="614" spans="1:2" ht="10.5" customHeight="1" x14ac:dyDescent="0.3">
      <c r="A614" s="2" t="s">
        <v>1848</v>
      </c>
      <c r="B614" s="2" t="s">
        <v>70</v>
      </c>
    </row>
    <row r="615" spans="1:2" ht="10.5" customHeight="1" x14ac:dyDescent="0.3">
      <c r="A615" s="2" t="s">
        <v>1032</v>
      </c>
      <c r="B615" s="2" t="s">
        <v>23</v>
      </c>
    </row>
    <row r="616" spans="1:2" ht="10.5" customHeight="1" x14ac:dyDescent="0.3">
      <c r="A616" s="2" t="s">
        <v>2159</v>
      </c>
      <c r="B616" s="2" t="s">
        <v>2111</v>
      </c>
    </row>
    <row r="617" spans="1:2" ht="10.5" customHeight="1" x14ac:dyDescent="0.3">
      <c r="A617" s="2" t="s">
        <v>917</v>
      </c>
      <c r="B617" s="2" t="s">
        <v>23</v>
      </c>
    </row>
    <row r="618" spans="1:2" ht="10.5" customHeight="1" x14ac:dyDescent="0.3">
      <c r="A618" s="2" t="s">
        <v>2078</v>
      </c>
      <c r="B618" s="2" t="s">
        <v>23</v>
      </c>
    </row>
    <row r="619" spans="1:2" ht="10.5" customHeight="1" x14ac:dyDescent="0.3">
      <c r="A619" s="2" t="s">
        <v>601</v>
      </c>
      <c r="B619" s="2" t="s">
        <v>23</v>
      </c>
    </row>
    <row r="620" spans="1:2" ht="10.5" customHeight="1" x14ac:dyDescent="0.3">
      <c r="A620" s="2" t="s">
        <v>192</v>
      </c>
      <c r="B620" s="2" t="s">
        <v>23</v>
      </c>
    </row>
    <row r="621" spans="1:2" ht="10.5" customHeight="1" x14ac:dyDescent="0.3">
      <c r="A621" s="2" t="s">
        <v>1352</v>
      </c>
      <c r="B621" s="2" t="s">
        <v>23</v>
      </c>
    </row>
    <row r="622" spans="1:2" ht="10.5" customHeight="1" x14ac:dyDescent="0.3">
      <c r="A622" s="2" t="s">
        <v>1943</v>
      </c>
      <c r="B622" s="2" t="s">
        <v>23</v>
      </c>
    </row>
    <row r="623" spans="1:2" ht="10.5" customHeight="1" x14ac:dyDescent="0.3">
      <c r="A623" s="2" t="s">
        <v>2185</v>
      </c>
      <c r="B623" s="2" t="s">
        <v>2111</v>
      </c>
    </row>
    <row r="624" spans="1:2" ht="10.5" customHeight="1" x14ac:dyDescent="0.3">
      <c r="A624" s="2" t="s">
        <v>992</v>
      </c>
      <c r="B624" s="2" t="s">
        <v>23</v>
      </c>
    </row>
    <row r="625" spans="1:2" ht="10.5" customHeight="1" x14ac:dyDescent="0.3">
      <c r="A625" s="2" t="s">
        <v>248</v>
      </c>
      <c r="B625" s="2" t="s">
        <v>23</v>
      </c>
    </row>
    <row r="626" spans="1:2" ht="10.5" customHeight="1" x14ac:dyDescent="0.3">
      <c r="A626" s="2" t="s">
        <v>1458</v>
      </c>
      <c r="B626" s="2" t="s">
        <v>23</v>
      </c>
    </row>
    <row r="627" spans="1:2" ht="10.5" customHeight="1" x14ac:dyDescent="0.3">
      <c r="A627" s="2" t="s">
        <v>2155</v>
      </c>
      <c r="B627" s="2" t="s">
        <v>23</v>
      </c>
    </row>
    <row r="628" spans="1:2" ht="10.5" customHeight="1" x14ac:dyDescent="0.3">
      <c r="A628" s="2" t="s">
        <v>549</v>
      </c>
      <c r="B628" s="2" t="s">
        <v>23</v>
      </c>
    </row>
    <row r="629" spans="1:2" ht="10.5" customHeight="1" x14ac:dyDescent="0.3">
      <c r="A629" s="2" t="s">
        <v>55</v>
      </c>
      <c r="B629" s="2" t="s">
        <v>23</v>
      </c>
    </row>
    <row r="630" spans="1:2" ht="10.5" customHeight="1" x14ac:dyDescent="0.3">
      <c r="A630" s="2" t="s">
        <v>2320</v>
      </c>
      <c r="B630" s="2" t="s">
        <v>2111</v>
      </c>
    </row>
    <row r="631" spans="1:2" ht="10.5" customHeight="1" x14ac:dyDescent="0.3">
      <c r="A631" s="2" t="s">
        <v>1634</v>
      </c>
      <c r="B631" s="2" t="s">
        <v>23</v>
      </c>
    </row>
    <row r="632" spans="1:2" ht="10.5" customHeight="1" x14ac:dyDescent="0.3">
      <c r="A632" s="2" t="s">
        <v>2126</v>
      </c>
      <c r="B632" s="2" t="s">
        <v>23</v>
      </c>
    </row>
    <row r="633" spans="1:2" ht="10.5" customHeight="1" x14ac:dyDescent="0.3">
      <c r="A633" s="2" t="s">
        <v>269</v>
      </c>
      <c r="B633" s="2" t="s">
        <v>23</v>
      </c>
    </row>
    <row r="634" spans="1:2" ht="10.5" customHeight="1" x14ac:dyDescent="0.3">
      <c r="A634" s="2" t="s">
        <v>145</v>
      </c>
      <c r="B634" s="2" t="s">
        <v>23</v>
      </c>
    </row>
    <row r="635" spans="1:2" ht="10.5" customHeight="1" x14ac:dyDescent="0.3">
      <c r="A635" s="2" t="s">
        <v>63</v>
      </c>
      <c r="B635" s="2" t="s">
        <v>23</v>
      </c>
    </row>
    <row r="636" spans="1:2" ht="10.5" customHeight="1" x14ac:dyDescent="0.3">
      <c r="A636" s="2" t="s">
        <v>1786</v>
      </c>
      <c r="B636" s="2" t="s">
        <v>116</v>
      </c>
    </row>
    <row r="637" spans="1:2" ht="10.5" customHeight="1" x14ac:dyDescent="0.3">
      <c r="A637" s="2" t="s">
        <v>1704</v>
      </c>
      <c r="B637" s="2" t="s">
        <v>23</v>
      </c>
    </row>
    <row r="638" spans="1:2" ht="10.5" customHeight="1" x14ac:dyDescent="0.3">
      <c r="A638" s="2" t="s">
        <v>1688</v>
      </c>
      <c r="B638" s="2" t="s">
        <v>70</v>
      </c>
    </row>
    <row r="639" spans="1:2" ht="10.5" customHeight="1" x14ac:dyDescent="0.3">
      <c r="A639" s="2" t="s">
        <v>815</v>
      </c>
      <c r="B639" s="2" t="s">
        <v>23</v>
      </c>
    </row>
    <row r="640" spans="1:2" ht="10.5" customHeight="1" x14ac:dyDescent="0.3">
      <c r="A640" s="2" t="s">
        <v>1608</v>
      </c>
      <c r="B640" s="2" t="s">
        <v>70</v>
      </c>
    </row>
    <row r="641" spans="1:2" ht="10.5" customHeight="1" x14ac:dyDescent="0.3">
      <c r="A641" s="2" t="s">
        <v>348</v>
      </c>
      <c r="B641" s="2" t="s">
        <v>23</v>
      </c>
    </row>
    <row r="642" spans="1:2" ht="10.5" customHeight="1" x14ac:dyDescent="0.3">
      <c r="A642" s="2" t="s">
        <v>969</v>
      </c>
      <c r="B642" s="2" t="s">
        <v>23</v>
      </c>
    </row>
    <row r="643" spans="1:2" ht="10.5" customHeight="1" x14ac:dyDescent="0.3">
      <c r="A643" s="2" t="s">
        <v>914</v>
      </c>
      <c r="B643" s="2" t="s">
        <v>23</v>
      </c>
    </row>
    <row r="644" spans="1:2" ht="10.5" customHeight="1" x14ac:dyDescent="0.3">
      <c r="A644" s="2" t="s">
        <v>1204</v>
      </c>
      <c r="B644" s="2" t="s">
        <v>70</v>
      </c>
    </row>
    <row r="645" spans="1:2" ht="10.5" customHeight="1" x14ac:dyDescent="0.3">
      <c r="A645" s="2" t="s">
        <v>51</v>
      </c>
      <c r="B645" s="2" t="s">
        <v>23</v>
      </c>
    </row>
    <row r="646" spans="1:2" ht="10.5" customHeight="1" x14ac:dyDescent="0.3">
      <c r="A646" s="2" t="s">
        <v>706</v>
      </c>
      <c r="B646" s="2" t="s">
        <v>23</v>
      </c>
    </row>
    <row r="647" spans="1:2" ht="10.5" customHeight="1" x14ac:dyDescent="0.3">
      <c r="A647" s="2" t="s">
        <v>641</v>
      </c>
      <c r="B647" s="2" t="s">
        <v>70</v>
      </c>
    </row>
    <row r="648" spans="1:2" ht="10.5" customHeight="1" x14ac:dyDescent="0.3">
      <c r="A648" s="2" t="s">
        <v>2308</v>
      </c>
      <c r="B648" s="2" t="s">
        <v>2111</v>
      </c>
    </row>
    <row r="649" spans="1:2" ht="10.5" customHeight="1" x14ac:dyDescent="0.3">
      <c r="A649" s="2" t="s">
        <v>1644</v>
      </c>
      <c r="B649" s="2" t="s">
        <v>70</v>
      </c>
    </row>
    <row r="650" spans="1:2" ht="10.5" customHeight="1" x14ac:dyDescent="0.3">
      <c r="A650" s="2" t="s">
        <v>411</v>
      </c>
      <c r="B650" s="2" t="s">
        <v>23</v>
      </c>
    </row>
    <row r="651" spans="1:2" ht="10.5" customHeight="1" x14ac:dyDescent="0.3">
      <c r="A651" s="2" t="s">
        <v>1855</v>
      </c>
      <c r="B651" s="2" t="s">
        <v>23</v>
      </c>
    </row>
    <row r="652" spans="1:2" ht="10.5" customHeight="1" x14ac:dyDescent="0.3">
      <c r="A652" s="2" t="s">
        <v>1381</v>
      </c>
      <c r="B652" s="2" t="s">
        <v>23</v>
      </c>
    </row>
    <row r="653" spans="1:2" ht="10.5" customHeight="1" x14ac:dyDescent="0.3">
      <c r="A653" s="2" t="s">
        <v>2140</v>
      </c>
      <c r="B653" s="2" t="s">
        <v>23</v>
      </c>
    </row>
    <row r="654" spans="1:2" ht="10.5" customHeight="1" x14ac:dyDescent="0.3">
      <c r="A654" s="2" t="s">
        <v>509</v>
      </c>
      <c r="B654" s="2" t="s">
        <v>70</v>
      </c>
    </row>
    <row r="655" spans="1:2" ht="10.5" customHeight="1" x14ac:dyDescent="0.3">
      <c r="A655" s="2" t="s">
        <v>2013</v>
      </c>
      <c r="B655" s="2" t="s">
        <v>23</v>
      </c>
    </row>
    <row r="656" spans="1:2" ht="10.5" customHeight="1" x14ac:dyDescent="0.3">
      <c r="A656" s="2" t="s">
        <v>2217</v>
      </c>
      <c r="B656" s="2" t="s">
        <v>23</v>
      </c>
    </row>
    <row r="657" spans="1:2" ht="10.5" customHeight="1" x14ac:dyDescent="0.3">
      <c r="A657" s="2" t="s">
        <v>930</v>
      </c>
      <c r="B657" s="2" t="s">
        <v>23</v>
      </c>
    </row>
    <row r="658" spans="1:2" ht="10.5" customHeight="1" x14ac:dyDescent="0.3">
      <c r="A658" s="2" t="s">
        <v>618</v>
      </c>
      <c r="B658" s="2" t="s">
        <v>23</v>
      </c>
    </row>
    <row r="659" spans="1:2" ht="10.5" customHeight="1" x14ac:dyDescent="0.3">
      <c r="A659" s="2" t="s">
        <v>1000</v>
      </c>
      <c r="B659" s="2" t="s">
        <v>23</v>
      </c>
    </row>
    <row r="660" spans="1:2" ht="10.5" customHeight="1" x14ac:dyDescent="0.3">
      <c r="A660" s="2" t="s">
        <v>2327</v>
      </c>
      <c r="B660" s="2" t="s">
        <v>23</v>
      </c>
    </row>
    <row r="661" spans="1:2" ht="10.5" customHeight="1" x14ac:dyDescent="0.3">
      <c r="A661" s="2" t="s">
        <v>415</v>
      </c>
      <c r="B661" s="2" t="s">
        <v>116</v>
      </c>
    </row>
    <row r="662" spans="1:2" ht="10.5" customHeight="1" x14ac:dyDescent="0.3">
      <c r="A662" s="2" t="s">
        <v>578</v>
      </c>
      <c r="B662" s="2" t="s">
        <v>23</v>
      </c>
    </row>
    <row r="663" spans="1:2" ht="10.5" customHeight="1" x14ac:dyDescent="0.3">
      <c r="A663" s="2" t="s">
        <v>632</v>
      </c>
      <c r="B663" s="2" t="s">
        <v>23</v>
      </c>
    </row>
    <row r="664" spans="1:2" ht="10.5" customHeight="1" x14ac:dyDescent="0.3">
      <c r="A664" s="2" t="s">
        <v>881</v>
      </c>
      <c r="B664" s="2" t="s">
        <v>23</v>
      </c>
    </row>
    <row r="665" spans="1:2" ht="10.5" customHeight="1" x14ac:dyDescent="0.3">
      <c r="A665" s="2" t="s">
        <v>2184</v>
      </c>
      <c r="B665" s="2" t="s">
        <v>2108</v>
      </c>
    </row>
    <row r="666" spans="1:2" ht="10.5" customHeight="1" x14ac:dyDescent="0.3">
      <c r="A666" s="2" t="s">
        <v>2065</v>
      </c>
      <c r="B666" s="2" t="s">
        <v>23</v>
      </c>
    </row>
    <row r="667" spans="1:2" ht="10.5" customHeight="1" x14ac:dyDescent="0.3">
      <c r="A667" s="2" t="s">
        <v>1537</v>
      </c>
      <c r="B667" s="2" t="s">
        <v>23</v>
      </c>
    </row>
    <row r="668" spans="1:2" ht="10.5" customHeight="1" x14ac:dyDescent="0.3">
      <c r="A668" s="2" t="s">
        <v>826</v>
      </c>
      <c r="B668" s="2" t="s">
        <v>70</v>
      </c>
    </row>
    <row r="669" spans="1:2" ht="10.5" customHeight="1" x14ac:dyDescent="0.3">
      <c r="A669" s="2" t="s">
        <v>1900</v>
      </c>
      <c r="B669" s="2" t="s">
        <v>23</v>
      </c>
    </row>
    <row r="670" spans="1:2" ht="10.5" customHeight="1" x14ac:dyDescent="0.3">
      <c r="A670" s="2" t="s">
        <v>2112</v>
      </c>
      <c r="B670" s="2" t="s">
        <v>2111</v>
      </c>
    </row>
    <row r="671" spans="1:2" ht="10.5" customHeight="1" x14ac:dyDescent="0.3">
      <c r="A671" s="2" t="s">
        <v>923</v>
      </c>
      <c r="B671" s="2" t="s">
        <v>70</v>
      </c>
    </row>
    <row r="672" spans="1:2" ht="10.5" customHeight="1" x14ac:dyDescent="0.3">
      <c r="A672" s="2" t="s">
        <v>1875</v>
      </c>
      <c r="B672" s="2" t="s">
        <v>23</v>
      </c>
    </row>
    <row r="673" spans="1:2" ht="10.5" customHeight="1" x14ac:dyDescent="0.3">
      <c r="A673" s="2" t="s">
        <v>1640</v>
      </c>
      <c r="B673" s="2" t="s">
        <v>70</v>
      </c>
    </row>
    <row r="674" spans="1:2" ht="10.5" customHeight="1" x14ac:dyDescent="0.3">
      <c r="A674" s="2" t="s">
        <v>1638</v>
      </c>
      <c r="B674" s="2" t="s">
        <v>70</v>
      </c>
    </row>
    <row r="675" spans="1:2" ht="10.5" customHeight="1" x14ac:dyDescent="0.3">
      <c r="A675" s="2" t="s">
        <v>543</v>
      </c>
      <c r="B675" s="2" t="s">
        <v>23</v>
      </c>
    </row>
    <row r="676" spans="1:2" ht="10.5" customHeight="1" x14ac:dyDescent="0.3">
      <c r="A676" s="2" t="s">
        <v>1129</v>
      </c>
      <c r="B676" s="2" t="s">
        <v>23</v>
      </c>
    </row>
    <row r="677" spans="1:2" ht="10.5" customHeight="1" x14ac:dyDescent="0.3">
      <c r="A677" s="2" t="s">
        <v>2342</v>
      </c>
      <c r="B677" s="2" t="s">
        <v>23</v>
      </c>
    </row>
    <row r="678" spans="1:2" ht="10.5" customHeight="1" x14ac:dyDescent="0.3">
      <c r="A678" s="2" t="s">
        <v>921</v>
      </c>
      <c r="B678" s="2" t="s">
        <v>23</v>
      </c>
    </row>
    <row r="679" spans="1:2" ht="10.5" customHeight="1" x14ac:dyDescent="0.3">
      <c r="A679" s="2" t="s">
        <v>747</v>
      </c>
      <c r="B679" s="2" t="s">
        <v>23</v>
      </c>
    </row>
    <row r="680" spans="1:2" ht="10.5" customHeight="1" x14ac:dyDescent="0.3">
      <c r="A680" s="2" t="s">
        <v>294</v>
      </c>
      <c r="B680" s="2" t="s">
        <v>23</v>
      </c>
    </row>
    <row r="681" spans="1:2" ht="10.5" customHeight="1" x14ac:dyDescent="0.3">
      <c r="A681" s="2" t="s">
        <v>2220</v>
      </c>
      <c r="B681" s="2" t="s">
        <v>23</v>
      </c>
    </row>
    <row r="682" spans="1:2" ht="10.5" customHeight="1" x14ac:dyDescent="0.3">
      <c r="A682" s="2" t="s">
        <v>502</v>
      </c>
      <c r="B682" s="2" t="s">
        <v>23</v>
      </c>
    </row>
    <row r="683" spans="1:2" ht="10.5" customHeight="1" x14ac:dyDescent="0.3">
      <c r="A683" s="2" t="s">
        <v>1719</v>
      </c>
      <c r="B683" s="2" t="s">
        <v>23</v>
      </c>
    </row>
    <row r="684" spans="1:2" ht="10.5" customHeight="1" x14ac:dyDescent="0.3">
      <c r="A684" s="2" t="s">
        <v>1809</v>
      </c>
      <c r="B684" s="2" t="s">
        <v>23</v>
      </c>
    </row>
    <row r="685" spans="1:2" ht="10.5" customHeight="1" x14ac:dyDescent="0.3">
      <c r="A685" s="2" t="s">
        <v>579</v>
      </c>
      <c r="B685" s="2" t="s">
        <v>23</v>
      </c>
    </row>
    <row r="686" spans="1:2" ht="10.5" customHeight="1" x14ac:dyDescent="0.3">
      <c r="A686" s="2" t="s">
        <v>1713</v>
      </c>
      <c r="B686" s="2" t="s">
        <v>70</v>
      </c>
    </row>
    <row r="687" spans="1:2" ht="10.5" customHeight="1" x14ac:dyDescent="0.3">
      <c r="A687" s="2" t="s">
        <v>211</v>
      </c>
      <c r="B687" s="2" t="s">
        <v>23</v>
      </c>
    </row>
    <row r="688" spans="1:2" ht="10.5" customHeight="1" x14ac:dyDescent="0.3">
      <c r="A688" s="2" t="s">
        <v>2345</v>
      </c>
      <c r="B688" s="2" t="s">
        <v>23</v>
      </c>
    </row>
    <row r="689" spans="1:2" ht="10.5" customHeight="1" x14ac:dyDescent="0.3">
      <c r="A689" s="2" t="s">
        <v>1624</v>
      </c>
      <c r="B689" s="2" t="s">
        <v>70</v>
      </c>
    </row>
    <row r="690" spans="1:2" ht="10.5" customHeight="1" x14ac:dyDescent="0.3">
      <c r="A690" s="2" t="s">
        <v>172</v>
      </c>
      <c r="B690" s="2" t="s">
        <v>23</v>
      </c>
    </row>
    <row r="691" spans="1:2" ht="10.5" customHeight="1" x14ac:dyDescent="0.3">
      <c r="A691" s="2" t="s">
        <v>1797</v>
      </c>
      <c r="B691" s="2" t="s">
        <v>23</v>
      </c>
    </row>
    <row r="692" spans="1:2" ht="10.5" customHeight="1" x14ac:dyDescent="0.3">
      <c r="A692" s="2" t="s">
        <v>1871</v>
      </c>
      <c r="B692" s="2" t="s">
        <v>23</v>
      </c>
    </row>
    <row r="693" spans="1:2" ht="10.5" customHeight="1" x14ac:dyDescent="0.3">
      <c r="A693" s="2" t="s">
        <v>1818</v>
      </c>
      <c r="B693" s="2" t="s">
        <v>23</v>
      </c>
    </row>
    <row r="694" spans="1:2" ht="10.5" customHeight="1" x14ac:dyDescent="0.3">
      <c r="A694" s="2" t="s">
        <v>1805</v>
      </c>
      <c r="B694" s="2" t="s">
        <v>23</v>
      </c>
    </row>
    <row r="695" spans="1:2" ht="10.5" customHeight="1" x14ac:dyDescent="0.3">
      <c r="A695" s="2" t="s">
        <v>1831</v>
      </c>
      <c r="B695" s="2" t="s">
        <v>23</v>
      </c>
    </row>
    <row r="696" spans="1:2" ht="10.5" customHeight="1" x14ac:dyDescent="0.3">
      <c r="A696" s="2" t="s">
        <v>147</v>
      </c>
      <c r="B696" s="2" t="s">
        <v>23</v>
      </c>
    </row>
    <row r="697" spans="1:2" ht="10.5" customHeight="1" x14ac:dyDescent="0.3">
      <c r="A697" s="2" t="s">
        <v>475</v>
      </c>
      <c r="B697" s="2" t="s">
        <v>23</v>
      </c>
    </row>
    <row r="698" spans="1:2" ht="10.5" customHeight="1" x14ac:dyDescent="0.3">
      <c r="A698" s="2" t="s">
        <v>545</v>
      </c>
      <c r="B698" s="2" t="s">
        <v>23</v>
      </c>
    </row>
    <row r="699" spans="1:2" ht="10.5" customHeight="1" x14ac:dyDescent="0.3">
      <c r="A699" s="2" t="s">
        <v>1593</v>
      </c>
      <c r="B699" s="2" t="s">
        <v>23</v>
      </c>
    </row>
    <row r="700" spans="1:2" ht="10.5" customHeight="1" x14ac:dyDescent="0.3">
      <c r="A700" s="2" t="s">
        <v>297</v>
      </c>
      <c r="B700" s="2" t="s">
        <v>23</v>
      </c>
    </row>
    <row r="701" spans="1:2" ht="10.5" customHeight="1" x14ac:dyDescent="0.3">
      <c r="A701" s="2" t="s">
        <v>2347</v>
      </c>
      <c r="B701" s="2" t="s">
        <v>2111</v>
      </c>
    </row>
    <row r="702" spans="1:2" ht="10.5" customHeight="1" x14ac:dyDescent="0.3">
      <c r="A702" s="2" t="s">
        <v>207</v>
      </c>
      <c r="B702" s="2" t="s">
        <v>23</v>
      </c>
    </row>
    <row r="703" spans="1:2" ht="10.5" customHeight="1" x14ac:dyDescent="0.3">
      <c r="A703" s="2" t="s">
        <v>1173</v>
      </c>
      <c r="B703" s="2" t="s">
        <v>23</v>
      </c>
    </row>
    <row r="704" spans="1:2" ht="10.5" customHeight="1" x14ac:dyDescent="0.3">
      <c r="A704" s="2" t="s">
        <v>2028</v>
      </c>
      <c r="B704" s="2" t="s">
        <v>23</v>
      </c>
    </row>
    <row r="705" spans="1:2" ht="10.5" customHeight="1" x14ac:dyDescent="0.3">
      <c r="A705" s="2" t="s">
        <v>943</v>
      </c>
      <c r="B705" s="2" t="s">
        <v>23</v>
      </c>
    </row>
    <row r="706" spans="1:2" ht="10.5" customHeight="1" x14ac:dyDescent="0.3">
      <c r="A706" s="2" t="s">
        <v>1555</v>
      </c>
      <c r="B706" s="2" t="s">
        <v>23</v>
      </c>
    </row>
    <row r="707" spans="1:2" ht="10.5" customHeight="1" x14ac:dyDescent="0.3">
      <c r="A707" s="2" t="s">
        <v>593</v>
      </c>
      <c r="B707" s="2" t="s">
        <v>70</v>
      </c>
    </row>
    <row r="708" spans="1:2" ht="10.5" customHeight="1" x14ac:dyDescent="0.3">
      <c r="A708" s="2" t="s">
        <v>1678</v>
      </c>
      <c r="B708" s="2" t="s">
        <v>23</v>
      </c>
    </row>
    <row r="709" spans="1:2" ht="10.5" customHeight="1" x14ac:dyDescent="0.3">
      <c r="A709" s="2" t="s">
        <v>2323</v>
      </c>
      <c r="B709" s="2" t="s">
        <v>116</v>
      </c>
    </row>
    <row r="710" spans="1:2" ht="10.5" customHeight="1" x14ac:dyDescent="0.3">
      <c r="A710" s="2" t="s">
        <v>1592</v>
      </c>
      <c r="B710" s="2" t="s">
        <v>23</v>
      </c>
    </row>
    <row r="711" spans="1:2" ht="10.5" customHeight="1" x14ac:dyDescent="0.3">
      <c r="A711" s="2" t="s">
        <v>878</v>
      </c>
      <c r="B711" s="2" t="s">
        <v>23</v>
      </c>
    </row>
    <row r="712" spans="1:2" ht="10.5" customHeight="1" x14ac:dyDescent="0.3">
      <c r="A712" s="2" t="s">
        <v>2129</v>
      </c>
      <c r="B712" s="2" t="s">
        <v>2111</v>
      </c>
    </row>
    <row r="713" spans="1:2" ht="10.5" customHeight="1" x14ac:dyDescent="0.3">
      <c r="A713" s="2" t="s">
        <v>1037</v>
      </c>
      <c r="B713" s="2" t="s">
        <v>23</v>
      </c>
    </row>
    <row r="714" spans="1:2" ht="10.5" customHeight="1" x14ac:dyDescent="0.3">
      <c r="A714" s="2" t="s">
        <v>1309</v>
      </c>
      <c r="B714" s="2" t="s">
        <v>23</v>
      </c>
    </row>
    <row r="715" spans="1:2" ht="10.5" customHeight="1" x14ac:dyDescent="0.3">
      <c r="A715" s="2" t="s">
        <v>1533</v>
      </c>
      <c r="B715" s="2" t="s">
        <v>23</v>
      </c>
    </row>
    <row r="716" spans="1:2" ht="10.5" customHeight="1" x14ac:dyDescent="0.3">
      <c r="A716" s="2" t="s">
        <v>1752</v>
      </c>
      <c r="B716" s="2" t="s">
        <v>23</v>
      </c>
    </row>
    <row r="717" spans="1:2" ht="10.5" customHeight="1" x14ac:dyDescent="0.3">
      <c r="A717" s="2" t="s">
        <v>321</v>
      </c>
      <c r="B717" s="2" t="s">
        <v>23</v>
      </c>
    </row>
    <row r="718" spans="1:2" ht="10.5" customHeight="1" x14ac:dyDescent="0.3">
      <c r="A718" s="2" t="s">
        <v>2103</v>
      </c>
      <c r="B718" s="2" t="s">
        <v>23</v>
      </c>
    </row>
    <row r="719" spans="1:2" ht="10.5" customHeight="1" x14ac:dyDescent="0.3">
      <c r="A719" s="2" t="s">
        <v>2221</v>
      </c>
      <c r="B719" s="2" t="s">
        <v>23</v>
      </c>
    </row>
    <row r="720" spans="1:2" ht="10.5" customHeight="1" x14ac:dyDescent="0.3">
      <c r="A720" s="2" t="s">
        <v>1859</v>
      </c>
      <c r="B720" s="2" t="s">
        <v>23</v>
      </c>
    </row>
    <row r="721" spans="1:2" ht="10.5" customHeight="1" x14ac:dyDescent="0.3">
      <c r="A721" s="2" t="s">
        <v>2113</v>
      </c>
      <c r="B721" s="2" t="s">
        <v>2111</v>
      </c>
    </row>
    <row r="722" spans="1:2" ht="10.5" customHeight="1" x14ac:dyDescent="0.3">
      <c r="A722" s="2" t="s">
        <v>2057</v>
      </c>
      <c r="B722" s="2" t="s">
        <v>23</v>
      </c>
    </row>
    <row r="723" spans="1:2" ht="10.5" customHeight="1" x14ac:dyDescent="0.3">
      <c r="A723" s="2" t="s">
        <v>2066</v>
      </c>
      <c r="B723" s="2" t="s">
        <v>23</v>
      </c>
    </row>
    <row r="724" spans="1:2" ht="10.5" customHeight="1" x14ac:dyDescent="0.3">
      <c r="A724" s="2" t="s">
        <v>2262</v>
      </c>
      <c r="B724" s="2" t="s">
        <v>2108</v>
      </c>
    </row>
    <row r="725" spans="1:2" ht="10.5" customHeight="1" x14ac:dyDescent="0.3">
      <c r="A725" s="2" t="s">
        <v>910</v>
      </c>
      <c r="B725" s="2" t="s">
        <v>23</v>
      </c>
    </row>
    <row r="726" spans="1:2" ht="10.5" customHeight="1" x14ac:dyDescent="0.3">
      <c r="A726" s="2" t="s">
        <v>860</v>
      </c>
      <c r="B726" s="2" t="s">
        <v>23</v>
      </c>
    </row>
    <row r="727" spans="1:2" ht="10.5" customHeight="1" x14ac:dyDescent="0.3">
      <c r="A727" s="2" t="s">
        <v>2177</v>
      </c>
      <c r="B727" s="2" t="s">
        <v>2111</v>
      </c>
    </row>
    <row r="728" spans="1:2" ht="10.5" customHeight="1" x14ac:dyDescent="0.3">
      <c r="A728" s="2" t="s">
        <v>1171</v>
      </c>
      <c r="B728" s="2" t="s">
        <v>70</v>
      </c>
    </row>
    <row r="729" spans="1:2" ht="10.5" customHeight="1" x14ac:dyDescent="0.3">
      <c r="A729" s="2" t="s">
        <v>1448</v>
      </c>
      <c r="B729" s="2" t="s">
        <v>23</v>
      </c>
    </row>
    <row r="730" spans="1:2" ht="10.5" customHeight="1" x14ac:dyDescent="0.3">
      <c r="A730" s="2" t="s">
        <v>1540</v>
      </c>
      <c r="B730" s="2" t="s">
        <v>23</v>
      </c>
    </row>
    <row r="731" spans="1:2" ht="10.5" customHeight="1" x14ac:dyDescent="0.3">
      <c r="A731" s="2" t="s">
        <v>1584</v>
      </c>
      <c r="B731" s="2" t="s">
        <v>23</v>
      </c>
    </row>
    <row r="732" spans="1:2" ht="10.5" customHeight="1" x14ac:dyDescent="0.3">
      <c r="A732" s="2" t="s">
        <v>2319</v>
      </c>
      <c r="B732" s="2" t="s">
        <v>23</v>
      </c>
    </row>
    <row r="733" spans="1:2" ht="10.5" customHeight="1" x14ac:dyDescent="0.3">
      <c r="A733" s="2" t="s">
        <v>1561</v>
      </c>
      <c r="B733" s="2" t="s">
        <v>23</v>
      </c>
    </row>
    <row r="734" spans="1:2" ht="10.5" customHeight="1" x14ac:dyDescent="0.3">
      <c r="A734" s="2" t="s">
        <v>373</v>
      </c>
      <c r="B734" s="2" t="s">
        <v>23</v>
      </c>
    </row>
    <row r="735" spans="1:2" ht="10.5" customHeight="1" x14ac:dyDescent="0.3">
      <c r="A735" s="2" t="s">
        <v>1183</v>
      </c>
      <c r="B735" s="2" t="s">
        <v>23</v>
      </c>
    </row>
    <row r="736" spans="1:2" ht="10.5" customHeight="1" x14ac:dyDescent="0.3">
      <c r="A736" s="2" t="s">
        <v>472</v>
      </c>
      <c r="B736" s="2" t="s">
        <v>23</v>
      </c>
    </row>
    <row r="737" spans="1:2" ht="10.5" customHeight="1" x14ac:dyDescent="0.3">
      <c r="A737" s="2" t="s">
        <v>1939</v>
      </c>
      <c r="B737" s="2" t="s">
        <v>23</v>
      </c>
    </row>
    <row r="738" spans="1:2" ht="10.5" customHeight="1" x14ac:dyDescent="0.3">
      <c r="A738" s="2" t="s">
        <v>1894</v>
      </c>
      <c r="B738" s="2" t="s">
        <v>23</v>
      </c>
    </row>
    <row r="739" spans="1:2" ht="10.5" customHeight="1" x14ac:dyDescent="0.3">
      <c r="A739" s="2" t="s">
        <v>2132</v>
      </c>
      <c r="B739" s="2" t="s">
        <v>2108</v>
      </c>
    </row>
    <row r="740" spans="1:2" ht="10.5" customHeight="1" x14ac:dyDescent="0.3">
      <c r="A740" s="2" t="s">
        <v>2275</v>
      </c>
      <c r="B740" s="2" t="s">
        <v>23</v>
      </c>
    </row>
    <row r="741" spans="1:2" ht="10.5" customHeight="1" x14ac:dyDescent="0.3">
      <c r="A741" s="2" t="s">
        <v>1836</v>
      </c>
      <c r="B741" s="2" t="s">
        <v>23</v>
      </c>
    </row>
    <row r="742" spans="1:2" ht="10.5" customHeight="1" x14ac:dyDescent="0.3">
      <c r="A742" s="2" t="s">
        <v>261</v>
      </c>
      <c r="B742" s="2" t="s">
        <v>23</v>
      </c>
    </row>
    <row r="743" spans="1:2" ht="10.5" customHeight="1" x14ac:dyDescent="0.3">
      <c r="A743" s="2" t="s">
        <v>1656</v>
      </c>
      <c r="B743" s="2" t="s">
        <v>23</v>
      </c>
    </row>
    <row r="744" spans="1:2" ht="10.5" customHeight="1" x14ac:dyDescent="0.3">
      <c r="A744" s="2" t="s">
        <v>1585</v>
      </c>
      <c r="B744" s="2" t="s">
        <v>23</v>
      </c>
    </row>
    <row r="745" spans="1:2" ht="10.5" customHeight="1" x14ac:dyDescent="0.3">
      <c r="A745" s="2" t="s">
        <v>1496</v>
      </c>
      <c r="B745" s="2" t="s">
        <v>70</v>
      </c>
    </row>
    <row r="746" spans="1:2" ht="10.5" customHeight="1" x14ac:dyDescent="0.3">
      <c r="A746" s="2" t="s">
        <v>2084</v>
      </c>
      <c r="B746" s="2" t="s">
        <v>116</v>
      </c>
    </row>
    <row r="747" spans="1:2" ht="10.5" customHeight="1" x14ac:dyDescent="0.3">
      <c r="A747" s="2" t="s">
        <v>342</v>
      </c>
      <c r="B747" s="2" t="s">
        <v>70</v>
      </c>
    </row>
    <row r="748" spans="1:2" ht="10.5" customHeight="1" x14ac:dyDescent="0.3">
      <c r="A748" s="2" t="s">
        <v>397</v>
      </c>
      <c r="B748" s="2" t="s">
        <v>23</v>
      </c>
    </row>
    <row r="749" spans="1:2" ht="10.5" customHeight="1" x14ac:dyDescent="0.3">
      <c r="A749" s="2" t="s">
        <v>897</v>
      </c>
      <c r="B749" s="2" t="s">
        <v>23</v>
      </c>
    </row>
    <row r="750" spans="1:2" ht="10.5" customHeight="1" x14ac:dyDescent="0.3">
      <c r="A750" s="2" t="s">
        <v>1035</v>
      </c>
      <c r="B750" s="2" t="s">
        <v>70</v>
      </c>
    </row>
    <row r="751" spans="1:2" ht="10.5" customHeight="1" x14ac:dyDescent="0.3">
      <c r="A751" s="2" t="s">
        <v>1417</v>
      </c>
      <c r="B751" s="2" t="s">
        <v>23</v>
      </c>
    </row>
    <row r="752" spans="1:2" ht="10.5" customHeight="1" x14ac:dyDescent="0.3">
      <c r="A752" s="2" t="s">
        <v>1574</v>
      </c>
      <c r="B752" s="2" t="s">
        <v>23</v>
      </c>
    </row>
    <row r="753" spans="1:2" ht="10.5" customHeight="1" x14ac:dyDescent="0.3">
      <c r="A753" s="2" t="s">
        <v>1716</v>
      </c>
      <c r="B753" s="2" t="s">
        <v>70</v>
      </c>
    </row>
    <row r="754" spans="1:2" ht="10.5" customHeight="1" x14ac:dyDescent="0.3">
      <c r="A754" s="2" t="s">
        <v>520</v>
      </c>
      <c r="B754" s="2" t="s">
        <v>23</v>
      </c>
    </row>
    <row r="755" spans="1:2" ht="10.5" customHeight="1" x14ac:dyDescent="0.3">
      <c r="A755" s="2" t="s">
        <v>339</v>
      </c>
      <c r="B755" s="2" t="s">
        <v>23</v>
      </c>
    </row>
    <row r="756" spans="1:2" ht="10.5" customHeight="1" x14ac:dyDescent="0.3">
      <c r="A756" s="2" t="s">
        <v>2344</v>
      </c>
      <c r="B756" s="2" t="s">
        <v>2111</v>
      </c>
    </row>
    <row r="757" spans="1:2" ht="10.5" customHeight="1" x14ac:dyDescent="0.3">
      <c r="A757" s="2" t="s">
        <v>2137</v>
      </c>
      <c r="B757" s="2" t="s">
        <v>2108</v>
      </c>
    </row>
    <row r="758" spans="1:2" ht="10.5" customHeight="1" x14ac:dyDescent="0.3">
      <c r="A758" s="2" t="s">
        <v>2167</v>
      </c>
      <c r="B758" s="2" t="s">
        <v>2108</v>
      </c>
    </row>
    <row r="759" spans="1:2" ht="10.5" customHeight="1" x14ac:dyDescent="0.3">
      <c r="A759" s="2" t="s">
        <v>1771</v>
      </c>
      <c r="B759" s="2" t="s">
        <v>23</v>
      </c>
    </row>
    <row r="760" spans="1:2" ht="10.5" customHeight="1" x14ac:dyDescent="0.3">
      <c r="A760" s="2" t="s">
        <v>1356</v>
      </c>
      <c r="B760" s="2" t="s">
        <v>23</v>
      </c>
    </row>
    <row r="761" spans="1:2" ht="10.5" customHeight="1" x14ac:dyDescent="0.3">
      <c r="A761" s="2" t="s">
        <v>2295</v>
      </c>
      <c r="B761" s="2" t="s">
        <v>23</v>
      </c>
    </row>
    <row r="762" spans="1:2" ht="10.5" customHeight="1" x14ac:dyDescent="0.3">
      <c r="A762" s="2" t="s">
        <v>666</v>
      </c>
      <c r="B762" s="2" t="s">
        <v>70</v>
      </c>
    </row>
    <row r="763" spans="1:2" ht="10.5" customHeight="1" x14ac:dyDescent="0.3">
      <c r="A763" s="2" t="s">
        <v>781</v>
      </c>
      <c r="B763" s="2" t="s">
        <v>23</v>
      </c>
    </row>
    <row r="764" spans="1:2" ht="10.5" customHeight="1" x14ac:dyDescent="0.3">
      <c r="A764" s="2" t="s">
        <v>1021</v>
      </c>
      <c r="B764" s="2" t="s">
        <v>23</v>
      </c>
    </row>
    <row r="765" spans="1:2" ht="10.5" customHeight="1" x14ac:dyDescent="0.3">
      <c r="A765" s="2" t="s">
        <v>1572</v>
      </c>
      <c r="B765" s="2" t="s">
        <v>116</v>
      </c>
    </row>
    <row r="766" spans="1:2" ht="10.5" customHeight="1" x14ac:dyDescent="0.3">
      <c r="A766" s="2" t="s">
        <v>2046</v>
      </c>
      <c r="B766" s="2" t="s">
        <v>70</v>
      </c>
    </row>
    <row r="767" spans="1:2" ht="10.5" customHeight="1" x14ac:dyDescent="0.3">
      <c r="A767" s="2" t="s">
        <v>1754</v>
      </c>
      <c r="B767" s="2" t="s">
        <v>70</v>
      </c>
    </row>
    <row r="768" spans="1:2" ht="10.5" customHeight="1" x14ac:dyDescent="0.3">
      <c r="A768" s="2" t="s">
        <v>2082</v>
      </c>
      <c r="B768" s="2" t="s">
        <v>70</v>
      </c>
    </row>
    <row r="769" spans="1:2" ht="10.5" customHeight="1" x14ac:dyDescent="0.3">
      <c r="A769" s="2" t="s">
        <v>1807</v>
      </c>
      <c r="B769" s="2" t="s">
        <v>23</v>
      </c>
    </row>
    <row r="770" spans="1:2" ht="10.5" customHeight="1" x14ac:dyDescent="0.3">
      <c r="A770" s="2" t="s">
        <v>1864</v>
      </c>
      <c r="B770" s="2" t="s">
        <v>23</v>
      </c>
    </row>
    <row r="771" spans="1:2" ht="10.5" customHeight="1" x14ac:dyDescent="0.3">
      <c r="A771" s="2" t="s">
        <v>1895</v>
      </c>
      <c r="B771" s="2" t="s">
        <v>23</v>
      </c>
    </row>
    <row r="772" spans="1:2" ht="10.5" customHeight="1" x14ac:dyDescent="0.3">
      <c r="A772" s="2" t="s">
        <v>1488</v>
      </c>
      <c r="B772" s="2" t="s">
        <v>116</v>
      </c>
    </row>
    <row r="773" spans="1:2" ht="10.5" customHeight="1" x14ac:dyDescent="0.3">
      <c r="A773" s="2" t="s">
        <v>1462</v>
      </c>
      <c r="B773" s="2" t="s">
        <v>23</v>
      </c>
    </row>
    <row r="774" spans="1:2" ht="10.5" customHeight="1" x14ac:dyDescent="0.3">
      <c r="A774" s="2" t="s">
        <v>1084</v>
      </c>
      <c r="B774" s="2" t="s">
        <v>23</v>
      </c>
    </row>
    <row r="775" spans="1:2" ht="10.5" customHeight="1" x14ac:dyDescent="0.3">
      <c r="A775" s="2" t="s">
        <v>1702</v>
      </c>
      <c r="B775" s="2" t="s">
        <v>23</v>
      </c>
    </row>
    <row r="776" spans="1:2" ht="10.5" customHeight="1" x14ac:dyDescent="0.3">
      <c r="A776" s="2" t="s">
        <v>1182</v>
      </c>
      <c r="B776" s="2" t="s">
        <v>116</v>
      </c>
    </row>
    <row r="777" spans="1:2" ht="10.5" customHeight="1" x14ac:dyDescent="0.3">
      <c r="A777" s="2" t="s">
        <v>2049</v>
      </c>
      <c r="B777" s="2" t="s">
        <v>116</v>
      </c>
    </row>
    <row r="778" spans="1:2" ht="10.5" customHeight="1" x14ac:dyDescent="0.3">
      <c r="A778" s="2" t="s">
        <v>1295</v>
      </c>
      <c r="B778" s="2" t="s">
        <v>23</v>
      </c>
    </row>
    <row r="779" spans="1:2" ht="10.5" customHeight="1" x14ac:dyDescent="0.3">
      <c r="A779" s="2" t="s">
        <v>1687</v>
      </c>
      <c r="B779" s="2" t="s">
        <v>23</v>
      </c>
    </row>
    <row r="780" spans="1:2" ht="10.5" customHeight="1" x14ac:dyDescent="0.3">
      <c r="A780" s="2" t="s">
        <v>762</v>
      </c>
      <c r="B780" s="2" t="s">
        <v>23</v>
      </c>
    </row>
    <row r="781" spans="1:2" ht="10.5" customHeight="1" x14ac:dyDescent="0.3">
      <c r="A781" s="2" t="s">
        <v>678</v>
      </c>
      <c r="B781" s="2" t="s">
        <v>23</v>
      </c>
    </row>
    <row r="782" spans="1:2" ht="10.5" customHeight="1" x14ac:dyDescent="0.3">
      <c r="A782" s="2" t="s">
        <v>560</v>
      </c>
      <c r="B782" s="2" t="s">
        <v>23</v>
      </c>
    </row>
    <row r="783" spans="1:2" ht="10.5" customHeight="1" x14ac:dyDescent="0.3">
      <c r="A783" s="2" t="s">
        <v>433</v>
      </c>
      <c r="B783" s="2" t="s">
        <v>23</v>
      </c>
    </row>
    <row r="784" spans="1:2" ht="10.5" customHeight="1" x14ac:dyDescent="0.3">
      <c r="A784" s="2" t="s">
        <v>2276</v>
      </c>
      <c r="B784" s="2" t="s">
        <v>2108</v>
      </c>
    </row>
    <row r="785" spans="1:2" ht="10.5" customHeight="1" x14ac:dyDescent="0.3">
      <c r="A785" s="2" t="s">
        <v>1375</v>
      </c>
      <c r="B785" s="2" t="s">
        <v>116</v>
      </c>
    </row>
    <row r="786" spans="1:2" ht="10.5" customHeight="1" x14ac:dyDescent="0.3">
      <c r="A786" s="2" t="s">
        <v>890</v>
      </c>
      <c r="B786" s="2" t="s">
        <v>70</v>
      </c>
    </row>
    <row r="787" spans="1:2" ht="10.5" customHeight="1" x14ac:dyDescent="0.3">
      <c r="A787" s="2" t="s">
        <v>2012</v>
      </c>
      <c r="B787" s="2" t="s">
        <v>116</v>
      </c>
    </row>
    <row r="788" spans="1:2" ht="10.5" customHeight="1" x14ac:dyDescent="0.3">
      <c r="A788" s="2" t="s">
        <v>1452</v>
      </c>
      <c r="B788" s="2" t="s">
        <v>70</v>
      </c>
    </row>
    <row r="789" spans="1:2" ht="10.5" customHeight="1" x14ac:dyDescent="0.3">
      <c r="A789" s="2" t="s">
        <v>1301</v>
      </c>
      <c r="B789" s="2" t="s">
        <v>23</v>
      </c>
    </row>
    <row r="790" spans="1:2" ht="10.5" customHeight="1" x14ac:dyDescent="0.3">
      <c r="A790" s="2" t="s">
        <v>693</v>
      </c>
      <c r="B790" s="2" t="s">
        <v>23</v>
      </c>
    </row>
    <row r="791" spans="1:2" ht="10.5" customHeight="1" x14ac:dyDescent="0.3">
      <c r="A791" s="2" t="s">
        <v>1329</v>
      </c>
      <c r="B791" s="2" t="s">
        <v>23</v>
      </c>
    </row>
    <row r="792" spans="1:2" ht="10.5" customHeight="1" x14ac:dyDescent="0.3">
      <c r="A792" s="2" t="s">
        <v>2279</v>
      </c>
      <c r="B792" s="2" t="s">
        <v>23</v>
      </c>
    </row>
    <row r="793" spans="1:2" ht="10.5" customHeight="1" x14ac:dyDescent="0.3">
      <c r="A793" s="2" t="s">
        <v>2053</v>
      </c>
      <c r="B793" s="2" t="s">
        <v>23</v>
      </c>
    </row>
    <row r="794" spans="1:2" ht="10.5" customHeight="1" x14ac:dyDescent="0.3">
      <c r="A794" s="2" t="s">
        <v>1233</v>
      </c>
      <c r="B794" s="2" t="s">
        <v>23</v>
      </c>
    </row>
    <row r="795" spans="1:2" ht="10.5" customHeight="1" x14ac:dyDescent="0.3">
      <c r="A795" s="2" t="s">
        <v>534</v>
      </c>
      <c r="B795" s="2" t="s">
        <v>23</v>
      </c>
    </row>
    <row r="796" spans="1:2" ht="10.5" customHeight="1" x14ac:dyDescent="0.3">
      <c r="A796" s="2" t="s">
        <v>529</v>
      </c>
      <c r="B796" s="2" t="s">
        <v>23</v>
      </c>
    </row>
    <row r="797" spans="1:2" ht="10.5" customHeight="1" x14ac:dyDescent="0.3">
      <c r="A797" s="2" t="s">
        <v>447</v>
      </c>
      <c r="B797" s="2" t="s">
        <v>23</v>
      </c>
    </row>
    <row r="798" spans="1:2" ht="10.5" customHeight="1" x14ac:dyDescent="0.3">
      <c r="A798" s="2" t="s">
        <v>1626</v>
      </c>
      <c r="B798" s="2" t="s">
        <v>70</v>
      </c>
    </row>
    <row r="799" spans="1:2" ht="10.5" customHeight="1" x14ac:dyDescent="0.3">
      <c r="A799" s="2" t="s">
        <v>1282</v>
      </c>
      <c r="B799" s="2" t="s">
        <v>23</v>
      </c>
    </row>
    <row r="800" spans="1:2" ht="10.5" customHeight="1" x14ac:dyDescent="0.3">
      <c r="A800" s="2" t="s">
        <v>1296</v>
      </c>
      <c r="B800" s="2" t="s">
        <v>23</v>
      </c>
    </row>
    <row r="801" spans="1:2" ht="10.5" customHeight="1" x14ac:dyDescent="0.3">
      <c r="A801" s="2" t="s">
        <v>265</v>
      </c>
      <c r="B801" s="2" t="s">
        <v>70</v>
      </c>
    </row>
    <row r="802" spans="1:2" ht="10.5" customHeight="1" x14ac:dyDescent="0.3">
      <c r="A802" s="2" t="s">
        <v>419</v>
      </c>
      <c r="B802" s="2" t="s">
        <v>70</v>
      </c>
    </row>
    <row r="803" spans="1:2" ht="10.5" customHeight="1" x14ac:dyDescent="0.3">
      <c r="A803" s="2" t="s">
        <v>1650</v>
      </c>
      <c r="B803" s="2" t="s">
        <v>23</v>
      </c>
    </row>
    <row r="804" spans="1:2" ht="10.5" customHeight="1" x14ac:dyDescent="0.3">
      <c r="A804" s="2" t="s">
        <v>1093</v>
      </c>
      <c r="B804" s="2" t="s">
        <v>23</v>
      </c>
    </row>
    <row r="805" spans="1:2" ht="10.5" customHeight="1" x14ac:dyDescent="0.3">
      <c r="A805" s="2" t="s">
        <v>1682</v>
      </c>
      <c r="B805" s="2" t="s">
        <v>23</v>
      </c>
    </row>
    <row r="806" spans="1:2" ht="10.5" customHeight="1" x14ac:dyDescent="0.3">
      <c r="A806" s="2" t="s">
        <v>1355</v>
      </c>
      <c r="B806" s="2" t="s">
        <v>70</v>
      </c>
    </row>
    <row r="807" spans="1:2" ht="10.5" customHeight="1" x14ac:dyDescent="0.3">
      <c r="A807" s="2" t="s">
        <v>1428</v>
      </c>
      <c r="B807" s="2" t="s">
        <v>23</v>
      </c>
    </row>
    <row r="808" spans="1:2" ht="10.5" customHeight="1" x14ac:dyDescent="0.3">
      <c r="A808" s="2" t="s">
        <v>369</v>
      </c>
      <c r="B808" s="2" t="s">
        <v>23</v>
      </c>
    </row>
    <row r="809" spans="1:2" ht="10.5" customHeight="1" x14ac:dyDescent="0.3">
      <c r="A809" s="2" t="s">
        <v>786</v>
      </c>
      <c r="B809" s="2" t="s">
        <v>23</v>
      </c>
    </row>
    <row r="810" spans="1:2" ht="10.5" customHeight="1" x14ac:dyDescent="0.3">
      <c r="A810" s="2" t="s">
        <v>919</v>
      </c>
      <c r="B810" s="2" t="s">
        <v>23</v>
      </c>
    </row>
    <row r="811" spans="1:2" ht="10.5" customHeight="1" x14ac:dyDescent="0.3">
      <c r="A811" s="2" t="s">
        <v>2303</v>
      </c>
      <c r="B811" s="2" t="s">
        <v>23</v>
      </c>
    </row>
    <row r="812" spans="1:2" ht="10.5" customHeight="1" x14ac:dyDescent="0.3">
      <c r="A812" s="2" t="s">
        <v>120</v>
      </c>
      <c r="B812" s="2" t="s">
        <v>23</v>
      </c>
    </row>
    <row r="813" spans="1:2" ht="10.5" customHeight="1" x14ac:dyDescent="0.3">
      <c r="A813" s="2" t="s">
        <v>1012</v>
      </c>
      <c r="B813" s="2" t="s">
        <v>23</v>
      </c>
    </row>
    <row r="814" spans="1:2" ht="10.5" customHeight="1" x14ac:dyDescent="0.3">
      <c r="A814" s="2" t="s">
        <v>1413</v>
      </c>
      <c r="B814" s="2" t="s">
        <v>23</v>
      </c>
    </row>
    <row r="815" spans="1:2" ht="10.5" customHeight="1" x14ac:dyDescent="0.3">
      <c r="A815" s="2" t="s">
        <v>2288</v>
      </c>
      <c r="B815" s="2" t="s">
        <v>23</v>
      </c>
    </row>
    <row r="816" spans="1:2" ht="10.5" customHeight="1" x14ac:dyDescent="0.3">
      <c r="A816" s="2" t="s">
        <v>2230</v>
      </c>
      <c r="B816" s="2" t="s">
        <v>2111</v>
      </c>
    </row>
    <row r="817" spans="1:2" ht="10.5" customHeight="1" x14ac:dyDescent="0.3">
      <c r="A817" s="2" t="s">
        <v>496</v>
      </c>
      <c r="B817" s="2" t="s">
        <v>23</v>
      </c>
    </row>
    <row r="818" spans="1:2" ht="10.5" customHeight="1" x14ac:dyDescent="0.3">
      <c r="A818" s="2" t="s">
        <v>1571</v>
      </c>
      <c r="B818" s="2" t="s">
        <v>23</v>
      </c>
    </row>
    <row r="819" spans="1:2" ht="10.5" customHeight="1" x14ac:dyDescent="0.3">
      <c r="A819" s="2" t="s">
        <v>1867</v>
      </c>
      <c r="B819" s="2" t="s">
        <v>23</v>
      </c>
    </row>
    <row r="820" spans="1:2" ht="10.5" customHeight="1" x14ac:dyDescent="0.3">
      <c r="A820" s="2" t="s">
        <v>1768</v>
      </c>
      <c r="B820" s="2" t="s">
        <v>70</v>
      </c>
    </row>
    <row r="821" spans="1:2" ht="10.5" customHeight="1" x14ac:dyDescent="0.3">
      <c r="A821" s="2" t="s">
        <v>2250</v>
      </c>
      <c r="B821" s="2" t="s">
        <v>23</v>
      </c>
    </row>
    <row r="822" spans="1:2" ht="10.5" customHeight="1" x14ac:dyDescent="0.3">
      <c r="A822" s="2" t="s">
        <v>515</v>
      </c>
      <c r="B822" s="2" t="s">
        <v>23</v>
      </c>
    </row>
    <row r="823" spans="1:2" ht="10.5" customHeight="1" x14ac:dyDescent="0.3">
      <c r="A823" s="2" t="s">
        <v>2201</v>
      </c>
      <c r="B823" s="2" t="s">
        <v>2108</v>
      </c>
    </row>
    <row r="824" spans="1:2" ht="10.5" customHeight="1" x14ac:dyDescent="0.3">
      <c r="A824" s="2" t="s">
        <v>864</v>
      </c>
      <c r="B824" s="2" t="s">
        <v>23</v>
      </c>
    </row>
    <row r="825" spans="1:2" ht="10.5" customHeight="1" x14ac:dyDescent="0.3">
      <c r="A825" s="2" t="s">
        <v>884</v>
      </c>
      <c r="B825" s="2" t="s">
        <v>23</v>
      </c>
    </row>
    <row r="826" spans="1:2" ht="10.5" customHeight="1" x14ac:dyDescent="0.3">
      <c r="A826" s="2" t="s">
        <v>1843</v>
      </c>
      <c r="B826" s="2" t="s">
        <v>23</v>
      </c>
    </row>
    <row r="827" spans="1:2" ht="10.5" customHeight="1" x14ac:dyDescent="0.3">
      <c r="A827" s="2" t="s">
        <v>1140</v>
      </c>
      <c r="B827" s="2" t="s">
        <v>23</v>
      </c>
    </row>
    <row r="828" spans="1:2" ht="10.5" customHeight="1" x14ac:dyDescent="0.3">
      <c r="A828" s="2" t="s">
        <v>558</v>
      </c>
      <c r="B828" s="2" t="s">
        <v>23</v>
      </c>
    </row>
    <row r="829" spans="1:2" ht="10.5" customHeight="1" x14ac:dyDescent="0.3">
      <c r="A829" s="2" t="s">
        <v>234</v>
      </c>
      <c r="B829" s="2" t="s">
        <v>23</v>
      </c>
    </row>
    <row r="830" spans="1:2" ht="10.5" customHeight="1" x14ac:dyDescent="0.3">
      <c r="A830" s="2" t="s">
        <v>1816</v>
      </c>
      <c r="B830" s="2" t="s">
        <v>70</v>
      </c>
    </row>
    <row r="831" spans="1:2" ht="10.5" customHeight="1" x14ac:dyDescent="0.3">
      <c r="A831" s="2" t="s">
        <v>998</v>
      </c>
      <c r="B831" s="2" t="s">
        <v>23</v>
      </c>
    </row>
    <row r="832" spans="1:2" ht="10.5" customHeight="1" x14ac:dyDescent="0.3">
      <c r="A832" s="2" t="s">
        <v>1517</v>
      </c>
      <c r="B832" s="2" t="s">
        <v>116</v>
      </c>
    </row>
    <row r="833" spans="1:2" ht="10.5" customHeight="1" x14ac:dyDescent="0.3">
      <c r="A833" s="2" t="s">
        <v>627</v>
      </c>
      <c r="B833" s="2" t="s">
        <v>70</v>
      </c>
    </row>
    <row r="834" spans="1:2" ht="10.5" customHeight="1" x14ac:dyDescent="0.3">
      <c r="A834" s="2" t="s">
        <v>2145</v>
      </c>
      <c r="B834" s="2" t="s">
        <v>2111</v>
      </c>
    </row>
    <row r="835" spans="1:2" ht="10.5" customHeight="1" x14ac:dyDescent="0.3">
      <c r="A835" s="2" t="s">
        <v>1482</v>
      </c>
      <c r="B835" s="2" t="s">
        <v>23</v>
      </c>
    </row>
    <row r="836" spans="1:2" ht="10.5" customHeight="1" x14ac:dyDescent="0.3">
      <c r="A836" s="2" t="s">
        <v>467</v>
      </c>
      <c r="B836" s="2" t="s">
        <v>70</v>
      </c>
    </row>
    <row r="837" spans="1:2" ht="10.5" customHeight="1" x14ac:dyDescent="0.3">
      <c r="A837" s="2" t="s">
        <v>492</v>
      </c>
      <c r="B837" s="2" t="s">
        <v>23</v>
      </c>
    </row>
    <row r="838" spans="1:2" ht="10.5" customHeight="1" x14ac:dyDescent="0.3">
      <c r="A838" s="2" t="s">
        <v>1193</v>
      </c>
      <c r="B838" s="2" t="s">
        <v>70</v>
      </c>
    </row>
    <row r="839" spans="1:2" ht="10.5" customHeight="1" x14ac:dyDescent="0.3">
      <c r="A839" s="2" t="s">
        <v>1446</v>
      </c>
      <c r="B839" s="2" t="s">
        <v>23</v>
      </c>
    </row>
    <row r="840" spans="1:2" ht="10.5" customHeight="1" x14ac:dyDescent="0.3">
      <c r="A840" s="2" t="s">
        <v>2135</v>
      </c>
      <c r="B840" s="2" t="s">
        <v>2108</v>
      </c>
    </row>
    <row r="841" spans="1:2" ht="10.5" customHeight="1" x14ac:dyDescent="0.3">
      <c r="A841" s="2" t="s">
        <v>1532</v>
      </c>
      <c r="B841" s="2" t="s">
        <v>70</v>
      </c>
    </row>
    <row r="842" spans="1:2" ht="10.5" customHeight="1" x14ac:dyDescent="0.3">
      <c r="A842" s="2" t="s">
        <v>1456</v>
      </c>
      <c r="B842" s="2" t="s">
        <v>23</v>
      </c>
    </row>
    <row r="843" spans="1:2" ht="10.5" customHeight="1" x14ac:dyDescent="0.3">
      <c r="A843" s="2" t="s">
        <v>2089</v>
      </c>
      <c r="B843" s="2" t="s">
        <v>23</v>
      </c>
    </row>
    <row r="844" spans="1:2" ht="10.5" customHeight="1" x14ac:dyDescent="0.3">
      <c r="A844" s="2" t="s">
        <v>615</v>
      </c>
      <c r="B844" s="2" t="s">
        <v>70</v>
      </c>
    </row>
    <row r="845" spans="1:2" ht="10.5" customHeight="1" x14ac:dyDescent="0.3">
      <c r="A845" s="2" t="s">
        <v>71</v>
      </c>
      <c r="B845" s="2" t="s">
        <v>23</v>
      </c>
    </row>
    <row r="846" spans="1:2" ht="10.5" customHeight="1" x14ac:dyDescent="0.3">
      <c r="A846" s="2" t="s">
        <v>949</v>
      </c>
      <c r="B846" s="2" t="s">
        <v>23</v>
      </c>
    </row>
    <row r="847" spans="1:2" ht="10.5" customHeight="1" x14ac:dyDescent="0.3">
      <c r="A847" s="2" t="s">
        <v>2270</v>
      </c>
      <c r="B847" s="2" t="s">
        <v>2111</v>
      </c>
    </row>
    <row r="848" spans="1:2" ht="10.5" customHeight="1" x14ac:dyDescent="0.3">
      <c r="A848" s="2" t="s">
        <v>1853</v>
      </c>
      <c r="B848" s="2" t="s">
        <v>23</v>
      </c>
    </row>
    <row r="849" spans="1:2" ht="10.5" customHeight="1" x14ac:dyDescent="0.3">
      <c r="A849" s="2" t="s">
        <v>1635</v>
      </c>
      <c r="B849" s="2" t="s">
        <v>23</v>
      </c>
    </row>
    <row r="850" spans="1:2" ht="10.5" customHeight="1" x14ac:dyDescent="0.3">
      <c r="A850" s="2" t="s">
        <v>1886</v>
      </c>
      <c r="B850" s="2" t="s">
        <v>23</v>
      </c>
    </row>
    <row r="851" spans="1:2" ht="10.5" customHeight="1" x14ac:dyDescent="0.3">
      <c r="A851" s="2" t="s">
        <v>1187</v>
      </c>
      <c r="B851" s="2" t="s">
        <v>70</v>
      </c>
    </row>
    <row r="852" spans="1:2" ht="10.5" customHeight="1" x14ac:dyDescent="0.3">
      <c r="A852" s="2" t="s">
        <v>932</v>
      </c>
      <c r="B852" s="2" t="s">
        <v>23</v>
      </c>
    </row>
    <row r="853" spans="1:2" ht="10.5" customHeight="1" x14ac:dyDescent="0.3">
      <c r="A853" s="2" t="s">
        <v>1479</v>
      </c>
      <c r="B853" s="2" t="s">
        <v>23</v>
      </c>
    </row>
    <row r="854" spans="1:2" ht="10.5" customHeight="1" x14ac:dyDescent="0.3">
      <c r="A854" s="2" t="s">
        <v>2304</v>
      </c>
      <c r="B854" s="2" t="s">
        <v>2108</v>
      </c>
    </row>
    <row r="855" spans="1:2" ht="10.5" customHeight="1" x14ac:dyDescent="0.3">
      <c r="A855" s="2" t="s">
        <v>1141</v>
      </c>
      <c r="B855" s="2" t="s">
        <v>23</v>
      </c>
    </row>
    <row r="856" spans="1:2" ht="10.5" customHeight="1" x14ac:dyDescent="0.3">
      <c r="A856" s="2" t="s">
        <v>1519</v>
      </c>
      <c r="B856" s="2" t="s">
        <v>23</v>
      </c>
    </row>
    <row r="857" spans="1:2" ht="10.5" customHeight="1" x14ac:dyDescent="0.3">
      <c r="A857" s="2" t="s">
        <v>1400</v>
      </c>
      <c r="B857" s="2" t="s">
        <v>23</v>
      </c>
    </row>
    <row r="858" spans="1:2" ht="10.5" customHeight="1" x14ac:dyDescent="0.3">
      <c r="A858" s="2" t="s">
        <v>149</v>
      </c>
      <c r="B858" s="2" t="s">
        <v>23</v>
      </c>
    </row>
    <row r="859" spans="1:2" ht="10.5" customHeight="1" x14ac:dyDescent="0.3">
      <c r="A859" s="2" t="s">
        <v>2039</v>
      </c>
      <c r="B859" s="2" t="s">
        <v>23</v>
      </c>
    </row>
    <row r="860" spans="1:2" ht="10.5" customHeight="1" x14ac:dyDescent="0.3">
      <c r="A860" s="2" t="s">
        <v>469</v>
      </c>
      <c r="B860" s="2" t="s">
        <v>23</v>
      </c>
    </row>
    <row r="861" spans="1:2" ht="10.5" customHeight="1" x14ac:dyDescent="0.3">
      <c r="A861" s="2" t="s">
        <v>2337</v>
      </c>
      <c r="B861" s="2" t="s">
        <v>23</v>
      </c>
    </row>
    <row r="862" spans="1:2" ht="10.5" customHeight="1" x14ac:dyDescent="0.3">
      <c r="A862" s="2" t="s">
        <v>887</v>
      </c>
      <c r="B862" s="2" t="s">
        <v>23</v>
      </c>
    </row>
    <row r="863" spans="1:2" ht="10.5" customHeight="1" x14ac:dyDescent="0.3">
      <c r="A863" s="2" t="s">
        <v>213</v>
      </c>
      <c r="B863" s="2" t="s">
        <v>23</v>
      </c>
    </row>
    <row r="864" spans="1:2" ht="10.5" customHeight="1" x14ac:dyDescent="0.3">
      <c r="A864" s="2" t="s">
        <v>1595</v>
      </c>
      <c r="B864" s="2" t="s">
        <v>23</v>
      </c>
    </row>
    <row r="865" spans="1:2" ht="10.5" customHeight="1" x14ac:dyDescent="0.3">
      <c r="A865" s="2" t="s">
        <v>1733</v>
      </c>
      <c r="B865" s="2" t="s">
        <v>70</v>
      </c>
    </row>
    <row r="866" spans="1:2" ht="10.5" customHeight="1" x14ac:dyDescent="0.3">
      <c r="A866" s="2" t="s">
        <v>857</v>
      </c>
      <c r="B866" s="2" t="s">
        <v>23</v>
      </c>
    </row>
    <row r="867" spans="1:2" ht="10.5" customHeight="1" x14ac:dyDescent="0.3">
      <c r="A867" s="2" t="s">
        <v>1316</v>
      </c>
      <c r="B867" s="2" t="s">
        <v>23</v>
      </c>
    </row>
    <row r="868" spans="1:2" ht="10.5" customHeight="1" x14ac:dyDescent="0.3">
      <c r="A868" s="2" t="s">
        <v>2283</v>
      </c>
      <c r="B868" s="2" t="s">
        <v>116</v>
      </c>
    </row>
    <row r="869" spans="1:2" ht="10.5" customHeight="1" x14ac:dyDescent="0.3">
      <c r="A869" s="2" t="s">
        <v>355</v>
      </c>
      <c r="B869" s="2" t="s">
        <v>23</v>
      </c>
    </row>
    <row r="870" spans="1:2" ht="10.5" customHeight="1" x14ac:dyDescent="0.3">
      <c r="A870" s="2" t="s">
        <v>2293</v>
      </c>
      <c r="B870" s="2" t="s">
        <v>23</v>
      </c>
    </row>
    <row r="871" spans="1:2" ht="10.5" customHeight="1" x14ac:dyDescent="0.3">
      <c r="A871" s="2" t="s">
        <v>588</v>
      </c>
      <c r="B871" s="2" t="s">
        <v>23</v>
      </c>
    </row>
    <row r="872" spans="1:2" ht="10.5" customHeight="1" x14ac:dyDescent="0.3">
      <c r="A872" s="2" t="s">
        <v>782</v>
      </c>
      <c r="B872" s="2" t="s">
        <v>23</v>
      </c>
    </row>
    <row r="873" spans="1:2" ht="10.5" customHeight="1" x14ac:dyDescent="0.3">
      <c r="A873" s="2" t="s">
        <v>1063</v>
      </c>
      <c r="B873" s="2" t="s">
        <v>23</v>
      </c>
    </row>
    <row r="874" spans="1:2" ht="10.5" customHeight="1" x14ac:dyDescent="0.3">
      <c r="A874" s="2" t="s">
        <v>2249</v>
      </c>
      <c r="B874" s="2" t="s">
        <v>2111</v>
      </c>
    </row>
    <row r="875" spans="1:2" ht="10.5" customHeight="1" x14ac:dyDescent="0.3">
      <c r="A875" s="2" t="s">
        <v>285</v>
      </c>
      <c r="B875" s="2" t="s">
        <v>70</v>
      </c>
    </row>
    <row r="876" spans="1:2" ht="10.5" customHeight="1" x14ac:dyDescent="0.3">
      <c r="A876" s="2" t="s">
        <v>566</v>
      </c>
      <c r="B876" s="2" t="s">
        <v>23</v>
      </c>
    </row>
    <row r="877" spans="1:2" ht="10.5" customHeight="1" x14ac:dyDescent="0.3">
      <c r="A877" s="2" t="s">
        <v>746</v>
      </c>
      <c r="B877" s="2" t="s">
        <v>23</v>
      </c>
    </row>
    <row r="878" spans="1:2" ht="10.5" customHeight="1" x14ac:dyDescent="0.3">
      <c r="A878" s="2" t="s">
        <v>1677</v>
      </c>
      <c r="B878" s="2" t="s">
        <v>23</v>
      </c>
    </row>
    <row r="879" spans="1:2" ht="10.5" customHeight="1" x14ac:dyDescent="0.3">
      <c r="A879" s="2" t="s">
        <v>1891</v>
      </c>
      <c r="B879" s="2" t="s">
        <v>23</v>
      </c>
    </row>
    <row r="880" spans="1:2" ht="10.5" customHeight="1" x14ac:dyDescent="0.3">
      <c r="A880" s="2" t="s">
        <v>670</v>
      </c>
      <c r="B880" s="2" t="s">
        <v>23</v>
      </c>
    </row>
    <row r="881" spans="1:2" ht="10.5" customHeight="1" x14ac:dyDescent="0.3">
      <c r="A881" s="2" t="s">
        <v>2147</v>
      </c>
      <c r="B881" s="2" t="s">
        <v>2111</v>
      </c>
    </row>
    <row r="882" spans="1:2" ht="10.5" customHeight="1" x14ac:dyDescent="0.3">
      <c r="A882" s="2" t="s">
        <v>1621</v>
      </c>
      <c r="B882" s="2" t="s">
        <v>23</v>
      </c>
    </row>
    <row r="883" spans="1:2" ht="10.5" customHeight="1" x14ac:dyDescent="0.3">
      <c r="A883" s="2" t="s">
        <v>869</v>
      </c>
      <c r="B883" s="2" t="s">
        <v>23</v>
      </c>
    </row>
    <row r="884" spans="1:2" ht="10.5" customHeight="1" x14ac:dyDescent="0.3">
      <c r="A884" s="2" t="s">
        <v>1542</v>
      </c>
      <c r="B884" s="2" t="s">
        <v>23</v>
      </c>
    </row>
    <row r="885" spans="1:2" ht="10.5" customHeight="1" x14ac:dyDescent="0.3">
      <c r="A885" s="2" t="s">
        <v>2052</v>
      </c>
      <c r="B885" s="2" t="s">
        <v>23</v>
      </c>
    </row>
    <row r="886" spans="1:2" ht="10.5" customHeight="1" x14ac:dyDescent="0.3">
      <c r="A886" s="2" t="s">
        <v>255</v>
      </c>
      <c r="B886" s="2" t="s">
        <v>23</v>
      </c>
    </row>
    <row r="887" spans="1:2" ht="10.5" customHeight="1" x14ac:dyDescent="0.3">
      <c r="A887" s="2" t="s">
        <v>1406</v>
      </c>
      <c r="B887" s="2" t="s">
        <v>23</v>
      </c>
    </row>
    <row r="888" spans="1:2" ht="10.5" customHeight="1" x14ac:dyDescent="0.3">
      <c r="A888" s="2" t="s">
        <v>783</v>
      </c>
      <c r="B888" s="2" t="s">
        <v>23</v>
      </c>
    </row>
    <row r="889" spans="1:2" ht="10.5" customHeight="1" x14ac:dyDescent="0.3">
      <c r="A889" s="2" t="s">
        <v>634</v>
      </c>
      <c r="B889" s="2" t="s">
        <v>23</v>
      </c>
    </row>
    <row r="890" spans="1:2" ht="10.5" customHeight="1" x14ac:dyDescent="0.3">
      <c r="A890" s="2" t="s">
        <v>1242</v>
      </c>
      <c r="B890" s="2" t="s">
        <v>23</v>
      </c>
    </row>
    <row r="891" spans="1:2" ht="10.5" customHeight="1" x14ac:dyDescent="0.3">
      <c r="A891" s="2" t="s">
        <v>1832</v>
      </c>
      <c r="B891" s="2" t="s">
        <v>23</v>
      </c>
    </row>
    <row r="892" spans="1:2" ht="10.5" customHeight="1" x14ac:dyDescent="0.3">
      <c r="A892" s="2" t="s">
        <v>1510</v>
      </c>
      <c r="B892" s="2" t="s">
        <v>23</v>
      </c>
    </row>
    <row r="893" spans="1:2" ht="10.5" customHeight="1" x14ac:dyDescent="0.3">
      <c r="A893" s="2" t="s">
        <v>1244</v>
      </c>
      <c r="B893" s="2" t="s">
        <v>116</v>
      </c>
    </row>
    <row r="894" spans="1:2" ht="10.5" customHeight="1" x14ac:dyDescent="0.3">
      <c r="A894" s="2" t="s">
        <v>1343</v>
      </c>
      <c r="B894" s="2" t="s">
        <v>23</v>
      </c>
    </row>
    <row r="895" spans="1:2" ht="10.5" customHeight="1" x14ac:dyDescent="0.3">
      <c r="A895" s="2" t="s">
        <v>1883</v>
      </c>
      <c r="B895" s="2" t="s">
        <v>70</v>
      </c>
    </row>
    <row r="896" spans="1:2" ht="10.5" customHeight="1" x14ac:dyDescent="0.3">
      <c r="A896" s="2" t="s">
        <v>1185</v>
      </c>
      <c r="B896" s="2" t="s">
        <v>70</v>
      </c>
    </row>
    <row r="897" spans="1:2" ht="10.5" customHeight="1" x14ac:dyDescent="0.3">
      <c r="A897" s="2" t="s">
        <v>1614</v>
      </c>
      <c r="B897" s="2" t="s">
        <v>23</v>
      </c>
    </row>
    <row r="898" spans="1:2" ht="10.5" customHeight="1" x14ac:dyDescent="0.3">
      <c r="A898" s="2" t="s">
        <v>1581</v>
      </c>
      <c r="B898" s="2" t="s">
        <v>23</v>
      </c>
    </row>
    <row r="899" spans="1:2" ht="10.5" customHeight="1" x14ac:dyDescent="0.3">
      <c r="A899" s="2" t="s">
        <v>2123</v>
      </c>
      <c r="B899" s="2" t="s">
        <v>23</v>
      </c>
    </row>
    <row r="900" spans="1:2" ht="10.5" customHeight="1" x14ac:dyDescent="0.3">
      <c r="A900" s="2" t="s">
        <v>1622</v>
      </c>
      <c r="B900" s="2" t="s">
        <v>23</v>
      </c>
    </row>
    <row r="901" spans="1:2" ht="10.5" customHeight="1" x14ac:dyDescent="0.3">
      <c r="A901" s="2" t="s">
        <v>1270</v>
      </c>
      <c r="B901" s="2" t="s">
        <v>23</v>
      </c>
    </row>
    <row r="902" spans="1:2" ht="10.5" customHeight="1" x14ac:dyDescent="0.3">
      <c r="A902" s="2" t="s">
        <v>1558</v>
      </c>
      <c r="B902" s="2" t="s">
        <v>23</v>
      </c>
    </row>
    <row r="903" spans="1:2" ht="10.5" customHeight="1" x14ac:dyDescent="0.3">
      <c r="A903" s="2" t="s">
        <v>2315</v>
      </c>
      <c r="B903" s="2" t="s">
        <v>23</v>
      </c>
    </row>
    <row r="904" spans="1:2" ht="10.5" customHeight="1" x14ac:dyDescent="0.3">
      <c r="A904" s="2" t="s">
        <v>675</v>
      </c>
      <c r="B904" s="2" t="s">
        <v>23</v>
      </c>
    </row>
    <row r="905" spans="1:2" ht="10.5" customHeight="1" x14ac:dyDescent="0.3">
      <c r="A905" s="2" t="s">
        <v>562</v>
      </c>
      <c r="B905" s="2" t="s">
        <v>70</v>
      </c>
    </row>
    <row r="906" spans="1:2" ht="10.5" customHeight="1" x14ac:dyDescent="0.3">
      <c r="A906" s="2" t="s">
        <v>458</v>
      </c>
      <c r="B906" s="2" t="s">
        <v>23</v>
      </c>
    </row>
    <row r="907" spans="1:2" ht="10.5" customHeight="1" x14ac:dyDescent="0.3">
      <c r="A907" s="2" t="s">
        <v>2284</v>
      </c>
      <c r="B907" s="2" t="s">
        <v>23</v>
      </c>
    </row>
    <row r="908" spans="1:2" ht="10.5" customHeight="1" x14ac:dyDescent="0.3">
      <c r="A908" s="2" t="s">
        <v>1146</v>
      </c>
      <c r="B908" s="2" t="s">
        <v>70</v>
      </c>
    </row>
    <row r="909" spans="1:2" ht="10.5" customHeight="1" x14ac:dyDescent="0.3">
      <c r="A909" s="2" t="s">
        <v>570</v>
      </c>
      <c r="B909" s="2" t="s">
        <v>23</v>
      </c>
    </row>
    <row r="910" spans="1:2" ht="10.5" customHeight="1" x14ac:dyDescent="0.3">
      <c r="A910" s="2" t="s">
        <v>497</v>
      </c>
      <c r="B910" s="2" t="s">
        <v>116</v>
      </c>
    </row>
    <row r="911" spans="1:2" ht="10.5" customHeight="1" x14ac:dyDescent="0.3">
      <c r="A911" s="2" t="s">
        <v>377</v>
      </c>
      <c r="B911" s="2" t="s">
        <v>23</v>
      </c>
    </row>
    <row r="912" spans="1:2" ht="10.5" customHeight="1" x14ac:dyDescent="0.3">
      <c r="A912" s="2" t="s">
        <v>2209</v>
      </c>
      <c r="B912" s="2" t="s">
        <v>23</v>
      </c>
    </row>
    <row r="913" spans="1:2" ht="10.5" customHeight="1" x14ac:dyDescent="0.3">
      <c r="A913" s="2" t="s">
        <v>2186</v>
      </c>
      <c r="B913" s="2" t="s">
        <v>23</v>
      </c>
    </row>
    <row r="914" spans="1:2" ht="10.5" customHeight="1" x14ac:dyDescent="0.3">
      <c r="A914" s="2" t="s">
        <v>2105</v>
      </c>
      <c r="B914" s="2" t="s">
        <v>23</v>
      </c>
    </row>
    <row r="915" spans="1:2" ht="10.5" customHeight="1" x14ac:dyDescent="0.3">
      <c r="A915" s="2" t="s">
        <v>2029</v>
      </c>
      <c r="B915" s="2" t="s">
        <v>23</v>
      </c>
    </row>
    <row r="916" spans="1:2" ht="10.5" customHeight="1" x14ac:dyDescent="0.3">
      <c r="A916" s="2" t="s">
        <v>1367</v>
      </c>
      <c r="B916" s="2" t="s">
        <v>70</v>
      </c>
    </row>
    <row r="917" spans="1:2" ht="10.5" customHeight="1" x14ac:dyDescent="0.3">
      <c r="A917" s="2" t="s">
        <v>885</v>
      </c>
      <c r="B917" s="2" t="s">
        <v>70</v>
      </c>
    </row>
    <row r="918" spans="1:2" ht="10.5" customHeight="1" x14ac:dyDescent="0.3">
      <c r="A918" s="2" t="s">
        <v>1808</v>
      </c>
      <c r="B918" s="2" t="s">
        <v>23</v>
      </c>
    </row>
    <row r="919" spans="1:2" ht="10.5" customHeight="1" x14ac:dyDescent="0.3">
      <c r="A919" s="2" t="s">
        <v>752</v>
      </c>
      <c r="B919" s="2" t="s">
        <v>23</v>
      </c>
    </row>
    <row r="920" spans="1:2" ht="10.5" customHeight="1" x14ac:dyDescent="0.3">
      <c r="A920" s="2" t="s">
        <v>1167</v>
      </c>
      <c r="B920" s="2" t="s">
        <v>70</v>
      </c>
    </row>
    <row r="921" spans="1:2" ht="10.5" customHeight="1" x14ac:dyDescent="0.3">
      <c r="A921" s="2" t="s">
        <v>2101</v>
      </c>
      <c r="B921" s="2" t="s">
        <v>70</v>
      </c>
    </row>
    <row r="922" spans="1:2" ht="10.5" customHeight="1" x14ac:dyDescent="0.3">
      <c r="A922" s="2" t="s">
        <v>1493</v>
      </c>
      <c r="B922" s="2" t="s">
        <v>23</v>
      </c>
    </row>
    <row r="923" spans="1:2" ht="10.5" customHeight="1" x14ac:dyDescent="0.3">
      <c r="A923" s="2" t="s">
        <v>796</v>
      </c>
      <c r="B923" s="2" t="s">
        <v>23</v>
      </c>
    </row>
    <row r="924" spans="1:2" ht="10.5" customHeight="1" x14ac:dyDescent="0.3">
      <c r="A924" s="2" t="s">
        <v>1936</v>
      </c>
      <c r="B924" s="2" t="s">
        <v>23</v>
      </c>
    </row>
    <row r="925" spans="1:2" ht="10.5" customHeight="1" x14ac:dyDescent="0.3">
      <c r="A925" s="2" t="s">
        <v>1670</v>
      </c>
      <c r="B925" s="2" t="s">
        <v>23</v>
      </c>
    </row>
    <row r="926" spans="1:2" ht="10.5" customHeight="1" x14ac:dyDescent="0.3">
      <c r="A926" s="2" t="s">
        <v>999</v>
      </c>
      <c r="B926" s="2" t="s">
        <v>23</v>
      </c>
    </row>
    <row r="927" spans="1:2" ht="10.5" customHeight="1" x14ac:dyDescent="0.3">
      <c r="A927" s="2" t="s">
        <v>1224</v>
      </c>
      <c r="B927" s="2" t="s">
        <v>23</v>
      </c>
    </row>
    <row r="928" spans="1:2" ht="10.5" customHeight="1" x14ac:dyDescent="0.3">
      <c r="A928" s="2" t="s">
        <v>338</v>
      </c>
      <c r="B928" s="2" t="s">
        <v>23</v>
      </c>
    </row>
    <row r="929" spans="1:2" ht="10.5" customHeight="1" x14ac:dyDescent="0.3">
      <c r="A929" s="2" t="s">
        <v>251</v>
      </c>
      <c r="B929" s="2" t="s">
        <v>23</v>
      </c>
    </row>
    <row r="930" spans="1:2" ht="10.5" customHeight="1" x14ac:dyDescent="0.3">
      <c r="A930" s="2" t="s">
        <v>1870</v>
      </c>
      <c r="B930" s="2" t="s">
        <v>23</v>
      </c>
    </row>
    <row r="931" spans="1:2" ht="10.5" customHeight="1" x14ac:dyDescent="0.3">
      <c r="A931" s="2" t="s">
        <v>553</v>
      </c>
      <c r="B931" s="2" t="s">
        <v>23</v>
      </c>
    </row>
    <row r="932" spans="1:2" ht="10.5" customHeight="1" x14ac:dyDescent="0.3">
      <c r="A932" s="2" t="s">
        <v>1017</v>
      </c>
      <c r="B932" s="2" t="s">
        <v>23</v>
      </c>
    </row>
    <row r="933" spans="1:2" ht="10.5" customHeight="1" x14ac:dyDescent="0.3">
      <c r="A933" s="2" t="s">
        <v>743</v>
      </c>
      <c r="B933" s="2" t="s">
        <v>23</v>
      </c>
    </row>
    <row r="934" spans="1:2" ht="10.5" customHeight="1" x14ac:dyDescent="0.3">
      <c r="A934" s="2" t="s">
        <v>110</v>
      </c>
      <c r="B934" s="2" t="s">
        <v>23</v>
      </c>
    </row>
    <row r="935" spans="1:2" ht="10.5" customHeight="1" x14ac:dyDescent="0.3">
      <c r="A935" s="2" t="s">
        <v>1741</v>
      </c>
      <c r="B935" s="2" t="s">
        <v>23</v>
      </c>
    </row>
    <row r="936" spans="1:2" ht="10.5" customHeight="1" x14ac:dyDescent="0.3">
      <c r="A936" s="2" t="s">
        <v>2246</v>
      </c>
      <c r="B936" s="2" t="s">
        <v>2111</v>
      </c>
    </row>
    <row r="937" spans="1:2" ht="10.5" customHeight="1" x14ac:dyDescent="0.3">
      <c r="A937" s="2" t="s">
        <v>797</v>
      </c>
      <c r="B937" s="2" t="s">
        <v>23</v>
      </c>
    </row>
    <row r="938" spans="1:2" ht="10.5" customHeight="1" x14ac:dyDescent="0.3">
      <c r="A938" s="2" t="s">
        <v>2289</v>
      </c>
      <c r="B938" s="2" t="s">
        <v>2108</v>
      </c>
    </row>
    <row r="939" spans="1:2" ht="10.5" customHeight="1" x14ac:dyDescent="0.3">
      <c r="A939" s="2" t="s">
        <v>2096</v>
      </c>
      <c r="B939" s="2" t="s">
        <v>23</v>
      </c>
    </row>
    <row r="940" spans="1:2" ht="10.5" customHeight="1" x14ac:dyDescent="0.3">
      <c r="A940" s="2" t="s">
        <v>532</v>
      </c>
      <c r="B940" s="2" t="s">
        <v>23</v>
      </c>
    </row>
    <row r="941" spans="1:2" ht="10.5" customHeight="1" x14ac:dyDescent="0.3">
      <c r="A941" s="2" t="s">
        <v>761</v>
      </c>
      <c r="B941" s="2" t="s">
        <v>23</v>
      </c>
    </row>
    <row r="942" spans="1:2" ht="10.5" customHeight="1" x14ac:dyDescent="0.3">
      <c r="A942" s="2" t="s">
        <v>1529</v>
      </c>
      <c r="B942" s="2" t="s">
        <v>23</v>
      </c>
    </row>
    <row r="943" spans="1:2" ht="10.5" customHeight="1" x14ac:dyDescent="0.3">
      <c r="A943" s="2" t="s">
        <v>1569</v>
      </c>
      <c r="B943" s="2" t="s">
        <v>23</v>
      </c>
    </row>
    <row r="944" spans="1:2" ht="10.5" customHeight="1" x14ac:dyDescent="0.3">
      <c r="A944" s="2" t="s">
        <v>832</v>
      </c>
      <c r="B944" s="2" t="s">
        <v>70</v>
      </c>
    </row>
    <row r="945" spans="1:2" ht="10.5" customHeight="1" x14ac:dyDescent="0.3">
      <c r="A945" s="2" t="s">
        <v>1861</v>
      </c>
      <c r="B945" s="2" t="s">
        <v>23</v>
      </c>
    </row>
    <row r="946" spans="1:2" ht="10.5" customHeight="1" x14ac:dyDescent="0.3">
      <c r="A946" s="2" t="s">
        <v>1554</v>
      </c>
      <c r="B946" s="2" t="s">
        <v>23</v>
      </c>
    </row>
    <row r="947" spans="1:2" ht="10.5" customHeight="1" x14ac:dyDescent="0.3">
      <c r="A947" s="2" t="s">
        <v>73</v>
      </c>
      <c r="B947" s="2" t="s">
        <v>23</v>
      </c>
    </row>
    <row r="948" spans="1:2" ht="10.5" customHeight="1" x14ac:dyDescent="0.3">
      <c r="A948" s="2" t="s">
        <v>1824</v>
      </c>
      <c r="B948" s="2" t="s">
        <v>23</v>
      </c>
    </row>
    <row r="949" spans="1:2" ht="10.5" customHeight="1" x14ac:dyDescent="0.3">
      <c r="A949" s="2" t="s">
        <v>1042</v>
      </c>
      <c r="B949" s="2" t="s">
        <v>23</v>
      </c>
    </row>
    <row r="950" spans="1:2" ht="10.5" customHeight="1" x14ac:dyDescent="0.3">
      <c r="A950" s="2" t="s">
        <v>1441</v>
      </c>
      <c r="B950" s="2" t="s">
        <v>23</v>
      </c>
    </row>
    <row r="951" spans="1:2" ht="10.5" customHeight="1" x14ac:dyDescent="0.3">
      <c r="A951" s="2" t="s">
        <v>1791</v>
      </c>
      <c r="B951" s="2" t="s">
        <v>23</v>
      </c>
    </row>
    <row r="952" spans="1:2" ht="10.5" customHeight="1" x14ac:dyDescent="0.3">
      <c r="A952" s="2" t="s">
        <v>938</v>
      </c>
      <c r="B952" s="2" t="s">
        <v>23</v>
      </c>
    </row>
    <row r="953" spans="1:2" ht="10.5" customHeight="1" x14ac:dyDescent="0.3">
      <c r="A953" s="2" t="s">
        <v>478</v>
      </c>
      <c r="B953" s="2" t="s">
        <v>23</v>
      </c>
    </row>
    <row r="954" spans="1:2" ht="10.5" customHeight="1" x14ac:dyDescent="0.3">
      <c r="A954" s="2" t="s">
        <v>2241</v>
      </c>
      <c r="B954" s="2" t="s">
        <v>2111</v>
      </c>
    </row>
    <row r="955" spans="1:2" ht="10.5" customHeight="1" x14ac:dyDescent="0.3">
      <c r="A955" s="2" t="s">
        <v>67</v>
      </c>
      <c r="B955" s="2" t="s">
        <v>70</v>
      </c>
    </row>
    <row r="956" spans="1:2" ht="10.5" customHeight="1" x14ac:dyDescent="0.3">
      <c r="A956" s="2" t="s">
        <v>1382</v>
      </c>
      <c r="B956" s="2" t="s">
        <v>23</v>
      </c>
    </row>
    <row r="957" spans="1:2" ht="10.5" customHeight="1" x14ac:dyDescent="0.3">
      <c r="A957" s="2" t="s">
        <v>313</v>
      </c>
      <c r="B957" s="2" t="s">
        <v>23</v>
      </c>
    </row>
    <row r="958" spans="1:2" ht="10.5" customHeight="1" x14ac:dyDescent="0.3">
      <c r="A958" s="2" t="s">
        <v>1322</v>
      </c>
      <c r="B958" s="2" t="s">
        <v>23</v>
      </c>
    </row>
    <row r="959" spans="1:2" ht="10.5" customHeight="1" x14ac:dyDescent="0.3">
      <c r="A959" s="2" t="s">
        <v>169</v>
      </c>
      <c r="B959" s="2" t="s">
        <v>23</v>
      </c>
    </row>
    <row r="960" spans="1:2" ht="10.5" customHeight="1" x14ac:dyDescent="0.3">
      <c r="A960" s="2" t="s">
        <v>417</v>
      </c>
      <c r="B960" s="2" t="s">
        <v>23</v>
      </c>
    </row>
    <row r="961" spans="1:2" ht="10.5" customHeight="1" x14ac:dyDescent="0.3">
      <c r="A961" s="2" t="s">
        <v>955</v>
      </c>
      <c r="B961" s="2" t="s">
        <v>23</v>
      </c>
    </row>
    <row r="962" spans="1:2" ht="10.5" customHeight="1" x14ac:dyDescent="0.3">
      <c r="A962" s="2" t="s">
        <v>899</v>
      </c>
      <c r="B962" s="2" t="s">
        <v>23</v>
      </c>
    </row>
    <row r="963" spans="1:2" ht="10.5" customHeight="1" x14ac:dyDescent="0.3">
      <c r="A963" s="2" t="s">
        <v>1922</v>
      </c>
      <c r="B963" s="2" t="s">
        <v>116</v>
      </c>
    </row>
    <row r="964" spans="1:2" ht="10.5" customHeight="1" x14ac:dyDescent="0.3">
      <c r="A964" s="2" t="s">
        <v>2005</v>
      </c>
      <c r="B964" s="2" t="s">
        <v>23</v>
      </c>
    </row>
    <row r="965" spans="1:2" ht="10.5" customHeight="1" x14ac:dyDescent="0.3">
      <c r="A965" s="2" t="s">
        <v>1299</v>
      </c>
      <c r="B965" s="2" t="s">
        <v>23</v>
      </c>
    </row>
    <row r="966" spans="1:2" ht="10.5" customHeight="1" x14ac:dyDescent="0.3">
      <c r="A966" s="2" t="s">
        <v>1605</v>
      </c>
      <c r="B966" s="2" t="s">
        <v>23</v>
      </c>
    </row>
    <row r="967" spans="1:2" ht="10.5" customHeight="1" x14ac:dyDescent="0.3">
      <c r="A967" s="2" t="s">
        <v>1205</v>
      </c>
      <c r="B967" s="2" t="s">
        <v>23</v>
      </c>
    </row>
    <row r="968" spans="1:2" ht="10.5" customHeight="1" x14ac:dyDescent="0.3">
      <c r="A968" s="2" t="s">
        <v>537</v>
      </c>
      <c r="B968" s="2" t="s">
        <v>23</v>
      </c>
    </row>
    <row r="969" spans="1:2" ht="10.5" customHeight="1" x14ac:dyDescent="0.3">
      <c r="A969" s="2" t="s">
        <v>1058</v>
      </c>
      <c r="B969" s="2" t="s">
        <v>23</v>
      </c>
    </row>
    <row r="970" spans="1:2" ht="10.5" customHeight="1" x14ac:dyDescent="0.3">
      <c r="A970" s="2" t="s">
        <v>1515</v>
      </c>
      <c r="B970" s="2" t="s">
        <v>23</v>
      </c>
    </row>
    <row r="971" spans="1:2" ht="10.5" customHeight="1" x14ac:dyDescent="0.3">
      <c r="A971" s="2" t="s">
        <v>1256</v>
      </c>
      <c r="B971" s="2" t="s">
        <v>23</v>
      </c>
    </row>
    <row r="972" spans="1:2" ht="10.5" customHeight="1" x14ac:dyDescent="0.3">
      <c r="A972" s="2" t="s">
        <v>1481</v>
      </c>
      <c r="B972" s="2" t="s">
        <v>23</v>
      </c>
    </row>
    <row r="973" spans="1:2" ht="10.5" customHeight="1" x14ac:dyDescent="0.3">
      <c r="A973" s="2" t="s">
        <v>503</v>
      </c>
      <c r="B973" s="2" t="s">
        <v>23</v>
      </c>
    </row>
    <row r="974" spans="1:2" ht="10.5" customHeight="1" x14ac:dyDescent="0.3">
      <c r="A974" s="2" t="s">
        <v>1507</v>
      </c>
      <c r="B974" s="2" t="s">
        <v>23</v>
      </c>
    </row>
    <row r="975" spans="1:2" ht="10.5" customHeight="1" x14ac:dyDescent="0.3">
      <c r="A975" s="2" t="s">
        <v>953</v>
      </c>
      <c r="B975" s="2" t="s">
        <v>116</v>
      </c>
    </row>
    <row r="976" spans="1:2" ht="10.5" customHeight="1" x14ac:dyDescent="0.3">
      <c r="A976" s="2" t="s">
        <v>1165</v>
      </c>
      <c r="B976" s="2" t="s">
        <v>116</v>
      </c>
    </row>
    <row r="977" spans="1:2" ht="10.5" customHeight="1" x14ac:dyDescent="0.3">
      <c r="A977" s="2" t="s">
        <v>1100</v>
      </c>
      <c r="B977" s="2" t="s">
        <v>23</v>
      </c>
    </row>
    <row r="978" spans="1:2" ht="10.5" customHeight="1" x14ac:dyDescent="0.3">
      <c r="A978" s="2" t="s">
        <v>971</v>
      </c>
      <c r="B978" s="2" t="s">
        <v>116</v>
      </c>
    </row>
    <row r="979" spans="1:2" ht="10.5" customHeight="1" x14ac:dyDescent="0.3">
      <c r="A979" s="2" t="s">
        <v>1962</v>
      </c>
      <c r="B979" s="2" t="s">
        <v>23</v>
      </c>
    </row>
    <row r="980" spans="1:2" ht="10.5" customHeight="1" x14ac:dyDescent="0.3">
      <c r="A980" s="2" t="s">
        <v>1567</v>
      </c>
      <c r="B980" s="2" t="s">
        <v>23</v>
      </c>
    </row>
    <row r="981" spans="1:2" ht="10.5" customHeight="1" x14ac:dyDescent="0.3">
      <c r="A981" s="2" t="s">
        <v>993</v>
      </c>
      <c r="B981" s="2" t="s">
        <v>23</v>
      </c>
    </row>
    <row r="982" spans="1:2" ht="10.5" customHeight="1" x14ac:dyDescent="0.3">
      <c r="A982" s="2" t="s">
        <v>2281</v>
      </c>
      <c r="B982" s="2" t="s">
        <v>23</v>
      </c>
    </row>
    <row r="983" spans="1:2" ht="10.5" customHeight="1" x14ac:dyDescent="0.3">
      <c r="A983" s="2" t="s">
        <v>1257</v>
      </c>
      <c r="B983" s="2" t="s">
        <v>23</v>
      </c>
    </row>
    <row r="984" spans="1:2" ht="10.5" customHeight="1" x14ac:dyDescent="0.3">
      <c r="A984" s="2" t="s">
        <v>1530</v>
      </c>
      <c r="B984" s="2" t="s">
        <v>23</v>
      </c>
    </row>
    <row r="985" spans="1:2" ht="10.5" customHeight="1" x14ac:dyDescent="0.3">
      <c r="A985" s="2" t="s">
        <v>2130</v>
      </c>
      <c r="B985" s="2" t="s">
        <v>2111</v>
      </c>
    </row>
    <row r="986" spans="1:2" ht="10.5" customHeight="1" x14ac:dyDescent="0.3">
      <c r="A986" s="2" t="s">
        <v>1522</v>
      </c>
      <c r="B986" s="2" t="s">
        <v>70</v>
      </c>
    </row>
    <row r="987" spans="1:2" ht="10.5" customHeight="1" x14ac:dyDescent="0.3">
      <c r="A987" s="2" t="s">
        <v>2022</v>
      </c>
      <c r="B987" s="2" t="s">
        <v>116</v>
      </c>
    </row>
    <row r="988" spans="1:2" ht="10.5" customHeight="1" x14ac:dyDescent="0.3">
      <c r="A988" s="2" t="s">
        <v>402</v>
      </c>
      <c r="B988" s="2" t="s">
        <v>23</v>
      </c>
    </row>
    <row r="989" spans="1:2" ht="10.5" customHeight="1" x14ac:dyDescent="0.3">
      <c r="A989" s="2" t="s">
        <v>1114</v>
      </c>
      <c r="B989" s="2" t="s">
        <v>23</v>
      </c>
    </row>
    <row r="990" spans="1:2" ht="10.5" customHeight="1" x14ac:dyDescent="0.3">
      <c r="A990" s="2" t="s">
        <v>861</v>
      </c>
      <c r="B990" s="2" t="s">
        <v>23</v>
      </c>
    </row>
    <row r="991" spans="1:2" ht="10.5" customHeight="1" x14ac:dyDescent="0.3">
      <c r="A991" s="2" t="s">
        <v>1643</v>
      </c>
      <c r="B991" s="2" t="s">
        <v>23</v>
      </c>
    </row>
    <row r="992" spans="1:2" ht="10.5" customHeight="1" x14ac:dyDescent="0.3">
      <c r="A992" s="2" t="s">
        <v>784</v>
      </c>
      <c r="B992" s="2" t="s">
        <v>23</v>
      </c>
    </row>
    <row r="993" spans="1:2" ht="10.5" customHeight="1" x14ac:dyDescent="0.3">
      <c r="A993" s="2" t="s">
        <v>1501</v>
      </c>
      <c r="B993" s="2" t="s">
        <v>23</v>
      </c>
    </row>
    <row r="994" spans="1:2" ht="10.5" customHeight="1" x14ac:dyDescent="0.3">
      <c r="A994" s="2" t="s">
        <v>485</v>
      </c>
      <c r="B994" s="2" t="s">
        <v>23</v>
      </c>
    </row>
    <row r="995" spans="1:2" ht="10.5" customHeight="1" x14ac:dyDescent="0.3">
      <c r="A995" s="2" t="s">
        <v>1330</v>
      </c>
      <c r="B995" s="2" t="s">
        <v>23</v>
      </c>
    </row>
    <row r="996" spans="1:2" ht="10.5" customHeight="1" x14ac:dyDescent="0.3">
      <c r="A996" s="2" t="s">
        <v>405</v>
      </c>
      <c r="B996" s="2" t="s">
        <v>70</v>
      </c>
    </row>
    <row r="997" spans="1:2" ht="10.5" customHeight="1" x14ac:dyDescent="0.3">
      <c r="A997" s="2" t="s">
        <v>880</v>
      </c>
      <c r="B997" s="2" t="s">
        <v>23</v>
      </c>
    </row>
    <row r="998" spans="1:2" ht="10.5" customHeight="1" x14ac:dyDescent="0.3">
      <c r="A998" s="2" t="s">
        <v>1897</v>
      </c>
      <c r="B998" s="2" t="s">
        <v>23</v>
      </c>
    </row>
    <row r="999" spans="1:2" ht="10.5" customHeight="1" x14ac:dyDescent="0.3">
      <c r="A999" s="2" t="s">
        <v>1662</v>
      </c>
      <c r="B999" s="2" t="s">
        <v>23</v>
      </c>
    </row>
    <row r="1000" spans="1:2" ht="10.5" customHeight="1" x14ac:dyDescent="0.3">
      <c r="A1000" s="2" t="s">
        <v>1086</v>
      </c>
      <c r="B1000" s="2" t="s">
        <v>23</v>
      </c>
    </row>
    <row r="1001" spans="1:2" ht="10.5" customHeight="1" x14ac:dyDescent="0.3">
      <c r="A1001" s="2" t="s">
        <v>1826</v>
      </c>
      <c r="B1001" s="2" t="s">
        <v>23</v>
      </c>
    </row>
    <row r="1002" spans="1:2" ht="10.5" customHeight="1" x14ac:dyDescent="0.3">
      <c r="A1002" s="2" t="s">
        <v>846</v>
      </c>
      <c r="B1002" s="2" t="s">
        <v>70</v>
      </c>
    </row>
    <row r="1003" spans="1:2" ht="10.5" customHeight="1" x14ac:dyDescent="0.3">
      <c r="A1003" s="2" t="s">
        <v>2324</v>
      </c>
      <c r="B1003" s="2" t="s">
        <v>2111</v>
      </c>
    </row>
    <row r="1004" spans="1:2" ht="10.5" customHeight="1" x14ac:dyDescent="0.3">
      <c r="A1004" s="2" t="s">
        <v>539</v>
      </c>
      <c r="B1004" s="2" t="s">
        <v>116</v>
      </c>
    </row>
    <row r="1005" spans="1:2" ht="10.5" customHeight="1" x14ac:dyDescent="0.3">
      <c r="A1005" s="2" t="s">
        <v>1179</v>
      </c>
      <c r="B1005" s="2" t="s">
        <v>23</v>
      </c>
    </row>
    <row r="1006" spans="1:2" ht="10.5" customHeight="1" x14ac:dyDescent="0.3">
      <c r="A1006" s="2" t="s">
        <v>1498</v>
      </c>
      <c r="B1006" s="2" t="s">
        <v>23</v>
      </c>
    </row>
    <row r="1007" spans="1:2" ht="10.5" customHeight="1" x14ac:dyDescent="0.3">
      <c r="A1007" s="2" t="s">
        <v>768</v>
      </c>
      <c r="B1007" s="2" t="s">
        <v>23</v>
      </c>
    </row>
    <row r="1008" spans="1:2" ht="10.5" customHeight="1" x14ac:dyDescent="0.3">
      <c r="A1008" s="2" t="s">
        <v>2021</v>
      </c>
      <c r="B1008" s="2" t="s">
        <v>23</v>
      </c>
    </row>
    <row r="1009" spans="1:2" ht="10.5" customHeight="1" x14ac:dyDescent="0.3">
      <c r="A1009" s="2" t="s">
        <v>1056</v>
      </c>
      <c r="B1009" s="2" t="s">
        <v>70</v>
      </c>
    </row>
    <row r="1010" spans="1:2" ht="10.5" customHeight="1" x14ac:dyDescent="0.3">
      <c r="A1010" s="2" t="s">
        <v>1398</v>
      </c>
      <c r="B1010" s="2" t="s">
        <v>23</v>
      </c>
    </row>
    <row r="1011" spans="1:2" ht="10.5" customHeight="1" x14ac:dyDescent="0.3">
      <c r="A1011" s="2" t="s">
        <v>756</v>
      </c>
      <c r="B1011" s="2" t="s">
        <v>116</v>
      </c>
    </row>
    <row r="1012" spans="1:2" ht="10.5" customHeight="1" x14ac:dyDescent="0.3">
      <c r="A1012" s="2" t="s">
        <v>2306</v>
      </c>
      <c r="B1012" s="2" t="s">
        <v>2111</v>
      </c>
    </row>
    <row r="1013" spans="1:2" ht="10.5" customHeight="1" x14ac:dyDescent="0.3">
      <c r="A1013" s="2" t="s">
        <v>1953</v>
      </c>
      <c r="B1013" s="2" t="s">
        <v>23</v>
      </c>
    </row>
    <row r="1014" spans="1:2" ht="10.5" customHeight="1" x14ac:dyDescent="0.3">
      <c r="A1014" s="2" t="s">
        <v>1942</v>
      </c>
      <c r="B1014" s="2" t="s">
        <v>23</v>
      </c>
    </row>
    <row r="1015" spans="1:2" ht="10.5" customHeight="1" x14ac:dyDescent="0.3">
      <c r="A1015" s="2" t="s">
        <v>323</v>
      </c>
      <c r="B1015" s="2" t="s">
        <v>23</v>
      </c>
    </row>
    <row r="1016" spans="1:2" ht="10.5" customHeight="1" x14ac:dyDescent="0.3">
      <c r="A1016" s="2" t="s">
        <v>1512</v>
      </c>
      <c r="B1016" s="2" t="s">
        <v>23</v>
      </c>
    </row>
    <row r="1017" spans="1:2" ht="10.5" customHeight="1" x14ac:dyDescent="0.3">
      <c r="A1017" s="2" t="s">
        <v>1391</v>
      </c>
      <c r="B1017" s="2" t="s">
        <v>70</v>
      </c>
    </row>
    <row r="1018" spans="1:2" ht="10.5" customHeight="1" x14ac:dyDescent="0.3">
      <c r="A1018" s="2" t="s">
        <v>833</v>
      </c>
      <c r="B1018" s="2" t="s">
        <v>23</v>
      </c>
    </row>
    <row r="1019" spans="1:2" ht="10.5" customHeight="1" x14ac:dyDescent="0.3">
      <c r="A1019" s="2" t="s">
        <v>1837</v>
      </c>
      <c r="B1019" s="2" t="s">
        <v>70</v>
      </c>
    </row>
    <row r="1020" spans="1:2" ht="10.5" customHeight="1" x14ac:dyDescent="0.3">
      <c r="A1020" s="2" t="s">
        <v>1975</v>
      </c>
      <c r="B1020" s="2" t="s">
        <v>23</v>
      </c>
    </row>
    <row r="1021" spans="1:2" ht="10.5" customHeight="1" x14ac:dyDescent="0.3">
      <c r="A1021" s="2" t="s">
        <v>1523</v>
      </c>
      <c r="B1021" s="2" t="s">
        <v>23</v>
      </c>
    </row>
    <row r="1022" spans="1:2" ht="10.5" customHeight="1" x14ac:dyDescent="0.3">
      <c r="A1022" s="2" t="s">
        <v>1443</v>
      </c>
      <c r="B1022" s="2" t="s">
        <v>23</v>
      </c>
    </row>
    <row r="1023" spans="1:2" ht="10.5" customHeight="1" x14ac:dyDescent="0.3">
      <c r="A1023" s="2" t="s">
        <v>951</v>
      </c>
      <c r="B1023" s="2" t="s">
        <v>23</v>
      </c>
    </row>
    <row r="1024" spans="1:2" ht="10.5" customHeight="1" x14ac:dyDescent="0.3">
      <c r="A1024" s="2" t="s">
        <v>849</v>
      </c>
      <c r="B1024" s="2" t="s">
        <v>23</v>
      </c>
    </row>
    <row r="1025" spans="1:2" ht="10.5" customHeight="1" x14ac:dyDescent="0.3">
      <c r="A1025" s="2" t="s">
        <v>1464</v>
      </c>
      <c r="B1025" s="2" t="s">
        <v>23</v>
      </c>
    </row>
    <row r="1026" spans="1:2" ht="10.5" customHeight="1" x14ac:dyDescent="0.3">
      <c r="A1026" s="2" t="s">
        <v>1351</v>
      </c>
      <c r="B1026" s="2" t="s">
        <v>23</v>
      </c>
    </row>
    <row r="1027" spans="1:2" ht="10.5" customHeight="1" x14ac:dyDescent="0.3">
      <c r="A1027" s="2" t="s">
        <v>1776</v>
      </c>
      <c r="B1027" s="2" t="s">
        <v>23</v>
      </c>
    </row>
    <row r="1028" spans="1:2" ht="10.5" customHeight="1" x14ac:dyDescent="0.3">
      <c r="A1028" s="2" t="s">
        <v>1756</v>
      </c>
      <c r="B1028" s="2" t="s">
        <v>23</v>
      </c>
    </row>
    <row r="1029" spans="1:2" ht="10.5" customHeight="1" x14ac:dyDescent="0.3">
      <c r="A1029" s="2" t="s">
        <v>1300</v>
      </c>
      <c r="B1029" s="2" t="s">
        <v>23</v>
      </c>
    </row>
    <row r="1030" spans="1:2" ht="10.5" customHeight="1" x14ac:dyDescent="0.3">
      <c r="A1030" s="2" t="s">
        <v>896</v>
      </c>
      <c r="B1030" s="2" t="s">
        <v>23</v>
      </c>
    </row>
    <row r="1031" spans="1:2" ht="10.5" customHeight="1" x14ac:dyDescent="0.3">
      <c r="A1031" s="2" t="s">
        <v>427</v>
      </c>
      <c r="B1031" s="2" t="s">
        <v>23</v>
      </c>
    </row>
    <row r="1032" spans="1:2" ht="10.5" customHeight="1" x14ac:dyDescent="0.3">
      <c r="A1032" s="2" t="s">
        <v>1965</v>
      </c>
      <c r="B1032" s="2" t="s">
        <v>23</v>
      </c>
    </row>
    <row r="1033" spans="1:2" ht="10.5" customHeight="1" x14ac:dyDescent="0.3">
      <c r="A1033" s="2" t="s">
        <v>2261</v>
      </c>
      <c r="B1033" s="2" t="s">
        <v>23</v>
      </c>
    </row>
    <row r="1034" spans="1:2" ht="10.5" customHeight="1" x14ac:dyDescent="0.3">
      <c r="A1034" s="2" t="s">
        <v>1860</v>
      </c>
      <c r="B1034" s="2" t="s">
        <v>23</v>
      </c>
    </row>
    <row r="1035" spans="1:2" ht="10.5" customHeight="1" x14ac:dyDescent="0.3">
      <c r="A1035" s="2" t="s">
        <v>859</v>
      </c>
      <c r="B1035" s="2" t="s">
        <v>23</v>
      </c>
    </row>
    <row r="1036" spans="1:2" ht="10.5" customHeight="1" x14ac:dyDescent="0.3">
      <c r="A1036" s="2" t="s">
        <v>1952</v>
      </c>
      <c r="B1036" s="2" t="s">
        <v>23</v>
      </c>
    </row>
    <row r="1037" spans="1:2" ht="10.5" customHeight="1" x14ac:dyDescent="0.3">
      <c r="A1037" s="2" t="s">
        <v>816</v>
      </c>
      <c r="B1037" s="2" t="s">
        <v>70</v>
      </c>
    </row>
    <row r="1038" spans="1:2" ht="10.5" customHeight="1" x14ac:dyDescent="0.3">
      <c r="A1038" s="2" t="s">
        <v>2102</v>
      </c>
      <c r="B1038" s="2" t="s">
        <v>23</v>
      </c>
    </row>
    <row r="1039" spans="1:2" ht="10.5" customHeight="1" x14ac:dyDescent="0.3">
      <c r="A1039" s="2" t="s">
        <v>1822</v>
      </c>
      <c r="B1039" s="2" t="s">
        <v>70</v>
      </c>
    </row>
    <row r="1040" spans="1:2" ht="10.5" customHeight="1" x14ac:dyDescent="0.3">
      <c r="A1040" s="2" t="s">
        <v>1842</v>
      </c>
      <c r="B1040" s="2" t="s">
        <v>23</v>
      </c>
    </row>
    <row r="1041" spans="1:2" ht="10.5" customHeight="1" x14ac:dyDescent="0.3">
      <c r="A1041" s="2" t="s">
        <v>1402</v>
      </c>
      <c r="B1041" s="2" t="s">
        <v>23</v>
      </c>
    </row>
    <row r="1042" spans="1:2" ht="10.5" customHeight="1" x14ac:dyDescent="0.3">
      <c r="A1042" s="2" t="s">
        <v>1844</v>
      </c>
      <c r="B1042" s="2" t="s">
        <v>23</v>
      </c>
    </row>
    <row r="1043" spans="1:2" ht="10.5" customHeight="1" x14ac:dyDescent="0.3">
      <c r="A1043" s="2" t="s">
        <v>198</v>
      </c>
      <c r="B1043" s="2" t="s">
        <v>23</v>
      </c>
    </row>
    <row r="1044" spans="1:2" ht="10.5" customHeight="1" x14ac:dyDescent="0.3">
      <c r="A1044" s="2" t="s">
        <v>2204</v>
      </c>
      <c r="B1044" s="2" t="s">
        <v>2111</v>
      </c>
    </row>
    <row r="1045" spans="1:2" ht="10.5" customHeight="1" x14ac:dyDescent="0.3">
      <c r="A1045" s="2" t="s">
        <v>806</v>
      </c>
      <c r="B1045" s="2" t="s">
        <v>23</v>
      </c>
    </row>
    <row r="1046" spans="1:2" ht="10.5" customHeight="1" x14ac:dyDescent="0.3">
      <c r="A1046" s="2" t="s">
        <v>834</v>
      </c>
      <c r="B1046" s="2" t="s">
        <v>23</v>
      </c>
    </row>
    <row r="1047" spans="1:2" ht="10.5" customHeight="1" x14ac:dyDescent="0.3">
      <c r="A1047" s="2" t="s">
        <v>441</v>
      </c>
      <c r="B1047" s="2" t="s">
        <v>23</v>
      </c>
    </row>
    <row r="1048" spans="1:2" ht="10.5" customHeight="1" x14ac:dyDescent="0.3">
      <c r="A1048" s="2" t="s">
        <v>155</v>
      </c>
      <c r="B1048" s="2" t="s">
        <v>23</v>
      </c>
    </row>
    <row r="1049" spans="1:2" ht="10.5" customHeight="1" x14ac:dyDescent="0.3">
      <c r="A1049" s="2" t="s">
        <v>2286</v>
      </c>
      <c r="B1049" s="2" t="s">
        <v>23</v>
      </c>
    </row>
    <row r="1050" spans="1:2" ht="10.5" customHeight="1" x14ac:dyDescent="0.3">
      <c r="A1050" s="2" t="s">
        <v>2321</v>
      </c>
      <c r="B1050" s="2" t="s">
        <v>23</v>
      </c>
    </row>
    <row r="1051" spans="1:2" ht="10.5" customHeight="1" x14ac:dyDescent="0.3">
      <c r="A1051" s="2" t="s">
        <v>507</v>
      </c>
      <c r="B1051" s="2" t="s">
        <v>23</v>
      </c>
    </row>
    <row r="1052" spans="1:2" ht="10.5" customHeight="1" x14ac:dyDescent="0.3">
      <c r="A1052" s="2" t="s">
        <v>946</v>
      </c>
      <c r="B1052" s="2" t="s">
        <v>23</v>
      </c>
    </row>
    <row r="1053" spans="1:2" ht="10.5" customHeight="1" x14ac:dyDescent="0.3">
      <c r="A1053" s="2" t="s">
        <v>319</v>
      </c>
      <c r="B1053" s="2" t="s">
        <v>23</v>
      </c>
    </row>
    <row r="1054" spans="1:2" ht="10.5" customHeight="1" x14ac:dyDescent="0.3">
      <c r="A1054" s="2" t="s">
        <v>1049</v>
      </c>
      <c r="B1054" s="2" t="s">
        <v>70</v>
      </c>
    </row>
    <row r="1055" spans="1:2" ht="10.5" customHeight="1" x14ac:dyDescent="0.3">
      <c r="A1055" s="2" t="s">
        <v>940</v>
      </c>
      <c r="B1055" s="2" t="s">
        <v>23</v>
      </c>
    </row>
    <row r="1056" spans="1:2" ht="10.5" customHeight="1" x14ac:dyDescent="0.3">
      <c r="A1056" s="2" t="s">
        <v>1251</v>
      </c>
      <c r="B1056" s="2" t="s">
        <v>23</v>
      </c>
    </row>
    <row r="1057" spans="1:2" ht="10.5" customHeight="1" x14ac:dyDescent="0.3">
      <c r="A1057" s="2" t="s">
        <v>2041</v>
      </c>
      <c r="B1057" s="2" t="s">
        <v>23</v>
      </c>
    </row>
    <row r="1058" spans="1:2" ht="10.5" customHeight="1" x14ac:dyDescent="0.3">
      <c r="A1058" s="2" t="s">
        <v>590</v>
      </c>
      <c r="B1058" s="2" t="s">
        <v>23</v>
      </c>
    </row>
    <row r="1059" spans="1:2" ht="10.5" customHeight="1" x14ac:dyDescent="0.3">
      <c r="A1059" s="2" t="s">
        <v>1306</v>
      </c>
      <c r="B1059" s="2" t="s">
        <v>23</v>
      </c>
    </row>
    <row r="1060" spans="1:2" ht="10.5" customHeight="1" x14ac:dyDescent="0.3">
      <c r="A1060" s="2" t="s">
        <v>216</v>
      </c>
      <c r="B1060" s="2" t="s">
        <v>23</v>
      </c>
    </row>
    <row r="1061" spans="1:2" ht="10.5" customHeight="1" x14ac:dyDescent="0.3">
      <c r="A1061" s="2" t="s">
        <v>86</v>
      </c>
      <c r="B1061" s="2" t="s">
        <v>23</v>
      </c>
    </row>
    <row r="1062" spans="1:2" ht="10.5" customHeight="1" x14ac:dyDescent="0.3">
      <c r="A1062" s="2" t="s">
        <v>1947</v>
      </c>
      <c r="B1062" s="2" t="s">
        <v>23</v>
      </c>
    </row>
    <row r="1063" spans="1:2" ht="10.5" customHeight="1" x14ac:dyDescent="0.3">
      <c r="A1063" s="2" t="s">
        <v>1014</v>
      </c>
      <c r="B1063" s="2" t="s">
        <v>70</v>
      </c>
    </row>
    <row r="1064" spans="1:2" ht="10.5" customHeight="1" x14ac:dyDescent="0.3">
      <c r="A1064" s="2" t="s">
        <v>315</v>
      </c>
      <c r="B1064" s="2" t="s">
        <v>23</v>
      </c>
    </row>
    <row r="1065" spans="1:2" ht="10.5" customHeight="1" x14ac:dyDescent="0.3">
      <c r="A1065" s="2" t="s">
        <v>1720</v>
      </c>
      <c r="B1065" s="2" t="s">
        <v>23</v>
      </c>
    </row>
    <row r="1066" spans="1:2" ht="10.5" customHeight="1" x14ac:dyDescent="0.3">
      <c r="A1066" s="2" t="s">
        <v>904</v>
      </c>
      <c r="B1066" s="2" t="s">
        <v>23</v>
      </c>
    </row>
    <row r="1067" spans="1:2" ht="10.5" customHeight="1" x14ac:dyDescent="0.3">
      <c r="A1067" s="2" t="s">
        <v>966</v>
      </c>
      <c r="B1067" s="2" t="s">
        <v>23</v>
      </c>
    </row>
    <row r="1068" spans="1:2" ht="10.5" customHeight="1" x14ac:dyDescent="0.3">
      <c r="A1068" s="2" t="s">
        <v>1198</v>
      </c>
      <c r="B1068" s="2" t="s">
        <v>23</v>
      </c>
    </row>
    <row r="1069" spans="1:2" ht="10.5" customHeight="1" x14ac:dyDescent="0.3">
      <c r="A1069" s="2" t="s">
        <v>1697</v>
      </c>
      <c r="B1069" s="2" t="s">
        <v>70</v>
      </c>
    </row>
    <row r="1070" spans="1:2" ht="10.5" customHeight="1" x14ac:dyDescent="0.3">
      <c r="A1070" s="2" t="s">
        <v>1538</v>
      </c>
      <c r="B1070" s="2" t="s">
        <v>23</v>
      </c>
    </row>
    <row r="1071" spans="1:2" ht="10.5" customHeight="1" x14ac:dyDescent="0.3">
      <c r="A1071" s="2" t="s">
        <v>2064</v>
      </c>
      <c r="B1071" s="2" t="s">
        <v>70</v>
      </c>
    </row>
    <row r="1072" spans="1:2" ht="10.5" customHeight="1" x14ac:dyDescent="0.3">
      <c r="A1072" s="2" t="s">
        <v>941</v>
      </c>
      <c r="B1072" s="2" t="s">
        <v>23</v>
      </c>
    </row>
    <row r="1073" spans="1:2" ht="10.5" customHeight="1" x14ac:dyDescent="0.3">
      <c r="A1073" s="2" t="s">
        <v>1495</v>
      </c>
      <c r="B1073" s="2" t="s">
        <v>23</v>
      </c>
    </row>
    <row r="1074" spans="1:2" ht="10.5" customHeight="1" x14ac:dyDescent="0.3">
      <c r="A1074" s="2" t="s">
        <v>1245</v>
      </c>
      <c r="B1074" s="2" t="s">
        <v>23</v>
      </c>
    </row>
    <row r="1075" spans="1:2" ht="10.5" customHeight="1" x14ac:dyDescent="0.3">
      <c r="A1075" s="2" t="s">
        <v>1478</v>
      </c>
      <c r="B1075" s="2" t="s">
        <v>23</v>
      </c>
    </row>
    <row r="1076" spans="1:2" ht="10.5" customHeight="1" x14ac:dyDescent="0.3">
      <c r="A1076" s="2" t="s">
        <v>1654</v>
      </c>
      <c r="B1076" s="2" t="s">
        <v>23</v>
      </c>
    </row>
    <row r="1077" spans="1:2" ht="10.5" customHeight="1" x14ac:dyDescent="0.3">
      <c r="A1077" s="2" t="s">
        <v>1425</v>
      </c>
      <c r="B1077" s="2" t="s">
        <v>23</v>
      </c>
    </row>
    <row r="1078" spans="1:2" ht="10.5" customHeight="1" x14ac:dyDescent="0.3">
      <c r="A1078" s="2" t="s">
        <v>1070</v>
      </c>
      <c r="B1078" s="2" t="s">
        <v>23</v>
      </c>
    </row>
    <row r="1079" spans="1:2" ht="10.5" customHeight="1" x14ac:dyDescent="0.3">
      <c r="A1079" s="2" t="s">
        <v>821</v>
      </c>
      <c r="B1079" s="2" t="s">
        <v>23</v>
      </c>
    </row>
    <row r="1080" spans="1:2" ht="10.5" customHeight="1" x14ac:dyDescent="0.3">
      <c r="A1080" s="2" t="s">
        <v>237</v>
      </c>
      <c r="B1080" s="2" t="s">
        <v>23</v>
      </c>
    </row>
    <row r="1081" spans="1:2" ht="10.5" customHeight="1" x14ac:dyDescent="0.3">
      <c r="A1081" s="2" t="s">
        <v>1666</v>
      </c>
      <c r="B1081" s="2" t="s">
        <v>23</v>
      </c>
    </row>
    <row r="1082" spans="1:2" ht="10.5" customHeight="1" x14ac:dyDescent="0.3">
      <c r="A1082" s="2" t="s">
        <v>1131</v>
      </c>
      <c r="B1082" s="2" t="s">
        <v>23</v>
      </c>
    </row>
    <row r="1083" spans="1:2" ht="10.5" customHeight="1" x14ac:dyDescent="0.3">
      <c r="A1083" s="2" t="s">
        <v>1744</v>
      </c>
      <c r="B1083" s="2" t="s">
        <v>23</v>
      </c>
    </row>
    <row r="1084" spans="1:2" ht="10.5" customHeight="1" x14ac:dyDescent="0.3">
      <c r="A1084" s="2" t="s">
        <v>1420</v>
      </c>
      <c r="B1084" s="2" t="s">
        <v>23</v>
      </c>
    </row>
    <row r="1085" spans="1:2" ht="10.5" customHeight="1" x14ac:dyDescent="0.3">
      <c r="A1085" s="2" t="s">
        <v>240</v>
      </c>
      <c r="B1085" s="2" t="s">
        <v>23</v>
      </c>
    </row>
    <row r="1086" spans="1:2" ht="10.5" customHeight="1" x14ac:dyDescent="0.3">
      <c r="A1086" s="2" t="s">
        <v>2240</v>
      </c>
      <c r="B1086" s="2" t="s">
        <v>23</v>
      </c>
    </row>
    <row r="1087" spans="1:2" ht="10.5" customHeight="1" x14ac:dyDescent="0.3">
      <c r="A1087" s="2" t="s">
        <v>1725</v>
      </c>
      <c r="B1087" s="2" t="s">
        <v>70</v>
      </c>
    </row>
    <row r="1088" spans="1:2" ht="10.5" customHeight="1" x14ac:dyDescent="0.3">
      <c r="A1088" s="2" t="s">
        <v>1220</v>
      </c>
      <c r="B1088" s="2" t="s">
        <v>23</v>
      </c>
    </row>
    <row r="1089" spans="1:2" ht="10.5" customHeight="1" x14ac:dyDescent="0.3">
      <c r="A1089" s="2" t="s">
        <v>456</v>
      </c>
      <c r="B1089" s="2" t="s">
        <v>23</v>
      </c>
    </row>
    <row r="1090" spans="1:2" ht="10.5" customHeight="1" x14ac:dyDescent="0.3">
      <c r="A1090" s="2" t="s">
        <v>2282</v>
      </c>
      <c r="B1090" s="2" t="s">
        <v>23</v>
      </c>
    </row>
    <row r="1091" spans="1:2" ht="10.5" customHeight="1" x14ac:dyDescent="0.3">
      <c r="A1091" s="2" t="s">
        <v>1539</v>
      </c>
      <c r="B1091" s="2" t="s">
        <v>70</v>
      </c>
    </row>
    <row r="1092" spans="1:2" ht="10.5" customHeight="1" x14ac:dyDescent="0.3">
      <c r="A1092" s="2" t="s">
        <v>1094</v>
      </c>
      <c r="B1092" s="2" t="s">
        <v>23</v>
      </c>
    </row>
    <row r="1093" spans="1:2" ht="10.5" customHeight="1" x14ac:dyDescent="0.3">
      <c r="A1093" s="2" t="s">
        <v>1995</v>
      </c>
      <c r="B1093" s="2" t="s">
        <v>23</v>
      </c>
    </row>
    <row r="1094" spans="1:2" ht="10.5" customHeight="1" x14ac:dyDescent="0.3">
      <c r="A1094" s="2" t="s">
        <v>2055</v>
      </c>
      <c r="B1094" s="2" t="s">
        <v>23</v>
      </c>
    </row>
    <row r="1095" spans="1:2" ht="10.5" customHeight="1" x14ac:dyDescent="0.3">
      <c r="A1095" s="2" t="s">
        <v>2073</v>
      </c>
      <c r="B1095" s="2" t="s">
        <v>23</v>
      </c>
    </row>
    <row r="1096" spans="1:2" ht="10.5" customHeight="1" x14ac:dyDescent="0.3">
      <c r="A1096" s="2" t="s">
        <v>1145</v>
      </c>
      <c r="B1096" s="2" t="s">
        <v>23</v>
      </c>
    </row>
    <row r="1097" spans="1:2" ht="10.5" customHeight="1" x14ac:dyDescent="0.3">
      <c r="A1097" s="2" t="s">
        <v>2004</v>
      </c>
      <c r="B1097" s="2" t="s">
        <v>23</v>
      </c>
    </row>
    <row r="1098" spans="1:2" ht="10.5" customHeight="1" x14ac:dyDescent="0.3">
      <c r="A1098" s="2" t="s">
        <v>2294</v>
      </c>
      <c r="B1098" s="2" t="s">
        <v>2108</v>
      </c>
    </row>
    <row r="1099" spans="1:2" ht="10.5" customHeight="1" x14ac:dyDescent="0.3">
      <c r="A1099" s="2" t="s">
        <v>2081</v>
      </c>
      <c r="B1099" s="2" t="s">
        <v>23</v>
      </c>
    </row>
    <row r="1100" spans="1:2" ht="10.5" customHeight="1" x14ac:dyDescent="0.3">
      <c r="A1100" s="2" t="s">
        <v>764</v>
      </c>
      <c r="B1100" s="2" t="s">
        <v>23</v>
      </c>
    </row>
    <row r="1101" spans="1:2" ht="10.5" customHeight="1" x14ac:dyDescent="0.3">
      <c r="A1101" s="2" t="s">
        <v>1814</v>
      </c>
      <c r="B1101" s="2" t="s">
        <v>23</v>
      </c>
    </row>
    <row r="1102" spans="1:2" ht="10.5" customHeight="1" x14ac:dyDescent="0.3">
      <c r="A1102" s="2" t="s">
        <v>546</v>
      </c>
      <c r="B1102" s="2" t="s">
        <v>23</v>
      </c>
    </row>
    <row r="1103" spans="1:2" ht="10.5" customHeight="1" x14ac:dyDescent="0.3">
      <c r="A1103" s="2" t="s">
        <v>1491</v>
      </c>
      <c r="B1103" s="2" t="s">
        <v>23</v>
      </c>
    </row>
    <row r="1104" spans="1:2" ht="10.5" customHeight="1" x14ac:dyDescent="0.3">
      <c r="A1104" s="2" t="s">
        <v>1940</v>
      </c>
      <c r="B1104" s="2" t="s">
        <v>70</v>
      </c>
    </row>
    <row r="1105" spans="1:2" ht="10.5" customHeight="1" x14ac:dyDescent="0.3">
      <c r="A1105" s="2" t="s">
        <v>364</v>
      </c>
      <c r="B1105" s="2" t="s">
        <v>23</v>
      </c>
    </row>
    <row r="1106" spans="1:2" ht="10.5" customHeight="1" x14ac:dyDescent="0.3">
      <c r="A1106" s="2" t="s">
        <v>487</v>
      </c>
      <c r="B1106" s="2" t="s">
        <v>70</v>
      </c>
    </row>
    <row r="1107" spans="1:2" ht="10.5" customHeight="1" x14ac:dyDescent="0.3">
      <c r="A1107" s="2" t="s">
        <v>349</v>
      </c>
      <c r="B1107" s="2" t="s">
        <v>23</v>
      </c>
    </row>
    <row r="1108" spans="1:2" ht="10.5" customHeight="1" x14ac:dyDescent="0.3">
      <c r="A1108" s="2" t="s">
        <v>1453</v>
      </c>
      <c r="B1108" s="2" t="s">
        <v>23</v>
      </c>
    </row>
    <row r="1109" spans="1:2" ht="10.5" customHeight="1" x14ac:dyDescent="0.3">
      <c r="A1109" s="2" t="s">
        <v>607</v>
      </c>
      <c r="B1109" s="2" t="s">
        <v>70</v>
      </c>
    </row>
    <row r="1110" spans="1:2" ht="10.5" customHeight="1" x14ac:dyDescent="0.3">
      <c r="A1110" s="2" t="s">
        <v>697</v>
      </c>
      <c r="B1110" s="2" t="s">
        <v>23</v>
      </c>
    </row>
    <row r="1111" spans="1:2" ht="10.5" customHeight="1" x14ac:dyDescent="0.3">
      <c r="A1111" s="2" t="s">
        <v>1795</v>
      </c>
      <c r="B1111" s="2" t="s">
        <v>23</v>
      </c>
    </row>
    <row r="1112" spans="1:2" ht="10.5" customHeight="1" x14ac:dyDescent="0.3">
      <c r="A1112" s="2" t="s">
        <v>1600</v>
      </c>
      <c r="B1112" s="2" t="s">
        <v>23</v>
      </c>
    </row>
    <row r="1113" spans="1:2" ht="10.5" customHeight="1" x14ac:dyDescent="0.3">
      <c r="A1113" s="2" t="s">
        <v>1659</v>
      </c>
      <c r="B1113" s="2" t="s">
        <v>23</v>
      </c>
    </row>
    <row r="1114" spans="1:2" ht="10.5" customHeight="1" x14ac:dyDescent="0.3">
      <c r="A1114" s="2" t="s">
        <v>205</v>
      </c>
      <c r="B1114" s="2" t="s">
        <v>23</v>
      </c>
    </row>
    <row r="1115" spans="1:2" ht="10.5" customHeight="1" x14ac:dyDescent="0.3">
      <c r="A1115" s="2" t="s">
        <v>2118</v>
      </c>
      <c r="B1115" s="2" t="s">
        <v>70</v>
      </c>
    </row>
    <row r="1116" spans="1:2" ht="10.5" customHeight="1" x14ac:dyDescent="0.3">
      <c r="A1116" s="2" t="s">
        <v>1804</v>
      </c>
      <c r="B1116" s="2" t="s">
        <v>116</v>
      </c>
    </row>
    <row r="1117" spans="1:2" ht="10.5" customHeight="1" x14ac:dyDescent="0.3">
      <c r="A1117" s="2" t="s">
        <v>568</v>
      </c>
      <c r="B1117" s="2" t="s">
        <v>23</v>
      </c>
    </row>
    <row r="1118" spans="1:2" ht="10.5" customHeight="1" x14ac:dyDescent="0.3">
      <c r="A1118" s="2" t="s">
        <v>2009</v>
      </c>
      <c r="B1118" s="2" t="s">
        <v>23</v>
      </c>
    </row>
    <row r="1119" spans="1:2" ht="10.5" customHeight="1" x14ac:dyDescent="0.3">
      <c r="A1119" s="2" t="s">
        <v>1305</v>
      </c>
      <c r="B1119" s="2" t="s">
        <v>23</v>
      </c>
    </row>
    <row r="1120" spans="1:2" ht="10.5" customHeight="1" x14ac:dyDescent="0.3">
      <c r="A1120" s="2" t="s">
        <v>547</v>
      </c>
      <c r="B1120" s="2" t="s">
        <v>23</v>
      </c>
    </row>
    <row r="1121" spans="1:2" ht="10.5" customHeight="1" x14ac:dyDescent="0.3">
      <c r="A1121" s="2" t="s">
        <v>2206</v>
      </c>
      <c r="B1121" s="2" t="s">
        <v>23</v>
      </c>
    </row>
    <row r="1122" spans="1:2" ht="10.5" customHeight="1" x14ac:dyDescent="0.3">
      <c r="A1122" s="2" t="s">
        <v>926</v>
      </c>
      <c r="B1122" s="2" t="s">
        <v>23</v>
      </c>
    </row>
    <row r="1123" spans="1:2" ht="10.5" customHeight="1" x14ac:dyDescent="0.3">
      <c r="A1123" s="2" t="s">
        <v>1191</v>
      </c>
      <c r="B1123" s="2" t="s">
        <v>23</v>
      </c>
    </row>
    <row r="1124" spans="1:2" ht="10.5" customHeight="1" x14ac:dyDescent="0.3">
      <c r="A1124" s="2" t="s">
        <v>708</v>
      </c>
      <c r="B1124" s="2" t="s">
        <v>23</v>
      </c>
    </row>
    <row r="1125" spans="1:2" ht="10.5" customHeight="1" x14ac:dyDescent="0.3">
      <c r="A1125" s="2" t="s">
        <v>519</v>
      </c>
      <c r="B1125" s="2" t="s">
        <v>70</v>
      </c>
    </row>
    <row r="1126" spans="1:2" ht="10.5" customHeight="1" x14ac:dyDescent="0.3">
      <c r="A1126" s="2" t="s">
        <v>524</v>
      </c>
      <c r="B1126" s="2" t="s">
        <v>23</v>
      </c>
    </row>
    <row r="1127" spans="1:2" ht="10.5" customHeight="1" x14ac:dyDescent="0.3">
      <c r="A1127" s="2" t="s">
        <v>1132</v>
      </c>
      <c r="B1127" s="2" t="s">
        <v>23</v>
      </c>
    </row>
    <row r="1128" spans="1:2" ht="10.5" customHeight="1" x14ac:dyDescent="0.3">
      <c r="A1128" s="2" t="s">
        <v>1061</v>
      </c>
      <c r="B1128" s="2" t="s">
        <v>23</v>
      </c>
    </row>
    <row r="1129" spans="1:2" ht="10.5" customHeight="1" x14ac:dyDescent="0.3">
      <c r="A1129" s="2" t="s">
        <v>130</v>
      </c>
      <c r="B1129" s="2" t="s">
        <v>70</v>
      </c>
    </row>
    <row r="1130" spans="1:2" ht="10.5" customHeight="1" x14ac:dyDescent="0.3">
      <c r="A1130" s="2" t="s">
        <v>1968</v>
      </c>
      <c r="B1130" s="2" t="s">
        <v>70</v>
      </c>
    </row>
    <row r="1131" spans="1:2" ht="10.5" customHeight="1" x14ac:dyDescent="0.3">
      <c r="A1131" s="2" t="s">
        <v>1664</v>
      </c>
      <c r="B1131" s="2" t="s">
        <v>23</v>
      </c>
    </row>
    <row r="1132" spans="1:2" ht="10.5" customHeight="1" x14ac:dyDescent="0.3">
      <c r="A1132" s="2" t="s">
        <v>716</v>
      </c>
      <c r="B1132" s="2" t="s">
        <v>23</v>
      </c>
    </row>
    <row r="1133" spans="1:2" ht="10.5" customHeight="1" x14ac:dyDescent="0.3">
      <c r="A1133" s="2" t="s">
        <v>1341</v>
      </c>
      <c r="B1133" s="2" t="s">
        <v>116</v>
      </c>
    </row>
    <row r="1134" spans="1:2" ht="10.5" customHeight="1" x14ac:dyDescent="0.3">
      <c r="A1134" s="2" t="s">
        <v>956</v>
      </c>
      <c r="B1134" s="2" t="s">
        <v>23</v>
      </c>
    </row>
    <row r="1135" spans="1:2" ht="10.5" customHeight="1" x14ac:dyDescent="0.3">
      <c r="A1135" s="2" t="s">
        <v>1762</v>
      </c>
      <c r="B1135" s="2" t="s">
        <v>23</v>
      </c>
    </row>
    <row r="1136" spans="1:2" ht="10.5" customHeight="1" x14ac:dyDescent="0.3">
      <c r="A1136" s="2" t="s">
        <v>1297</v>
      </c>
      <c r="B1136" s="2" t="s">
        <v>23</v>
      </c>
    </row>
    <row r="1137" spans="1:2" ht="10.5" customHeight="1" x14ac:dyDescent="0.3">
      <c r="A1137" s="2" t="s">
        <v>1991</v>
      </c>
      <c r="B1137" s="2" t="s">
        <v>23</v>
      </c>
    </row>
    <row r="1138" spans="1:2" ht="10.5" customHeight="1" x14ac:dyDescent="0.3">
      <c r="A1138" s="2" t="s">
        <v>1866</v>
      </c>
      <c r="B1138" s="2" t="s">
        <v>23</v>
      </c>
    </row>
    <row r="1139" spans="1:2" ht="10.5" customHeight="1" x14ac:dyDescent="0.3">
      <c r="A1139" s="2" t="s">
        <v>776</v>
      </c>
      <c r="B1139" s="2" t="s">
        <v>23</v>
      </c>
    </row>
    <row r="1140" spans="1:2" ht="10.5" customHeight="1" x14ac:dyDescent="0.3">
      <c r="A1140" s="2" t="s">
        <v>875</v>
      </c>
      <c r="B1140" s="2" t="s">
        <v>23</v>
      </c>
    </row>
    <row r="1141" spans="1:2" ht="10.5" customHeight="1" x14ac:dyDescent="0.3">
      <c r="A1141" s="2" t="s">
        <v>1646</v>
      </c>
      <c r="B1141" s="2" t="s">
        <v>23</v>
      </c>
    </row>
    <row r="1142" spans="1:2" ht="10.5" customHeight="1" x14ac:dyDescent="0.3">
      <c r="A1142" s="2" t="s">
        <v>1480</v>
      </c>
      <c r="B1142" s="2" t="s">
        <v>70</v>
      </c>
    </row>
    <row r="1143" spans="1:2" ht="10.5" customHeight="1" x14ac:dyDescent="0.3">
      <c r="A1143" s="2" t="s">
        <v>1910</v>
      </c>
      <c r="B1143" s="2" t="s">
        <v>23</v>
      </c>
    </row>
    <row r="1144" spans="1:2" ht="10.5" customHeight="1" x14ac:dyDescent="0.3">
      <c r="A1144" s="2" t="s">
        <v>1980</v>
      </c>
      <c r="B1144" s="2" t="s">
        <v>23</v>
      </c>
    </row>
    <row r="1145" spans="1:2" ht="10.5" customHeight="1" x14ac:dyDescent="0.3">
      <c r="A1145" s="2" t="s">
        <v>855</v>
      </c>
      <c r="B1145" s="2" t="s">
        <v>23</v>
      </c>
    </row>
    <row r="1146" spans="1:2" ht="10.5" customHeight="1" x14ac:dyDescent="0.3">
      <c r="A1146" s="2" t="s">
        <v>175</v>
      </c>
      <c r="B1146" s="2" t="s">
        <v>23</v>
      </c>
    </row>
    <row r="1147" spans="1:2" ht="10.5" customHeight="1" x14ac:dyDescent="0.3">
      <c r="A1147" s="2" t="s">
        <v>830</v>
      </c>
      <c r="B1147" s="2" t="s">
        <v>23</v>
      </c>
    </row>
    <row r="1148" spans="1:2" ht="10.5" customHeight="1" x14ac:dyDescent="0.3">
      <c r="A1148" s="2" t="s">
        <v>1237</v>
      </c>
      <c r="B1148" s="2" t="s">
        <v>23</v>
      </c>
    </row>
    <row r="1149" spans="1:2" ht="10.5" customHeight="1" x14ac:dyDescent="0.3">
      <c r="A1149" s="2" t="s">
        <v>1830</v>
      </c>
      <c r="B1149" s="2" t="s">
        <v>23</v>
      </c>
    </row>
    <row r="1150" spans="1:2" ht="10.5" customHeight="1" x14ac:dyDescent="0.3">
      <c r="A1150" s="2" t="s">
        <v>357</v>
      </c>
      <c r="B1150" s="2" t="s">
        <v>23</v>
      </c>
    </row>
    <row r="1151" spans="1:2" ht="10.5" customHeight="1" x14ac:dyDescent="0.3">
      <c r="A1151" s="2" t="s">
        <v>1408</v>
      </c>
      <c r="B1151" s="2" t="s">
        <v>23</v>
      </c>
    </row>
    <row r="1152" spans="1:2" ht="10.5" customHeight="1" x14ac:dyDescent="0.3">
      <c r="A1152" s="2" t="s">
        <v>209</v>
      </c>
      <c r="B1152" s="2" t="s">
        <v>23</v>
      </c>
    </row>
    <row r="1153" spans="1:2" ht="10.5" customHeight="1" x14ac:dyDescent="0.3">
      <c r="A1153" s="2" t="s">
        <v>1736</v>
      </c>
      <c r="B1153" s="2" t="s">
        <v>23</v>
      </c>
    </row>
    <row r="1154" spans="1:2" ht="10.5" customHeight="1" x14ac:dyDescent="0.3">
      <c r="A1154" s="2" t="s">
        <v>2169</v>
      </c>
      <c r="B1154" s="2" t="s">
        <v>23</v>
      </c>
    </row>
    <row r="1155" spans="1:2" ht="10.5" customHeight="1" x14ac:dyDescent="0.3">
      <c r="A1155" s="2" t="s">
        <v>1271</v>
      </c>
      <c r="B1155" s="2" t="s">
        <v>23</v>
      </c>
    </row>
    <row r="1156" spans="1:2" ht="10.5" customHeight="1" x14ac:dyDescent="0.3">
      <c r="A1156" s="2" t="s">
        <v>1726</v>
      </c>
      <c r="B1156" s="2" t="s">
        <v>23</v>
      </c>
    </row>
    <row r="1157" spans="1:2" ht="10.5" customHeight="1" x14ac:dyDescent="0.3">
      <c r="A1157" s="2" t="s">
        <v>396</v>
      </c>
      <c r="B1157" s="2" t="s">
        <v>23</v>
      </c>
    </row>
    <row r="1158" spans="1:2" ht="10.5" customHeight="1" x14ac:dyDescent="0.3">
      <c r="A1158" s="2" t="s">
        <v>1564</v>
      </c>
      <c r="B1158" s="2" t="s">
        <v>23</v>
      </c>
    </row>
    <row r="1159" spans="1:2" ht="10.5" customHeight="1" x14ac:dyDescent="0.3">
      <c r="A1159" s="2" t="s">
        <v>2247</v>
      </c>
      <c r="B1159" s="2" t="s">
        <v>2111</v>
      </c>
    </row>
    <row r="1160" spans="1:2" ht="10.5" customHeight="1" x14ac:dyDescent="0.3">
      <c r="A1160" s="2" t="s">
        <v>2160</v>
      </c>
      <c r="B1160" s="2" t="s">
        <v>23</v>
      </c>
    </row>
    <row r="1161" spans="1:2" ht="10.5" customHeight="1" x14ac:dyDescent="0.3">
      <c r="A1161" s="2" t="s">
        <v>83</v>
      </c>
      <c r="B1161" s="2" t="s">
        <v>23</v>
      </c>
    </row>
    <row r="1162" spans="1:2" ht="10.5" customHeight="1" x14ac:dyDescent="0.3">
      <c r="A1162" s="2" t="s">
        <v>1598</v>
      </c>
      <c r="B1162" s="2" t="s">
        <v>23</v>
      </c>
    </row>
    <row r="1163" spans="1:2" ht="10.5" customHeight="1" x14ac:dyDescent="0.3">
      <c r="A1163" s="2" t="s">
        <v>2074</v>
      </c>
      <c r="B1163" s="2" t="s">
        <v>23</v>
      </c>
    </row>
    <row r="1164" spans="1:2" ht="10.5" customHeight="1" x14ac:dyDescent="0.3">
      <c r="A1164" s="2" t="s">
        <v>291</v>
      </c>
      <c r="B1164" s="2" t="s">
        <v>70</v>
      </c>
    </row>
    <row r="1165" spans="1:2" ht="10.5" customHeight="1" x14ac:dyDescent="0.3">
      <c r="A1165" s="2" t="s">
        <v>1601</v>
      </c>
      <c r="B1165" s="2" t="s">
        <v>23</v>
      </c>
    </row>
    <row r="1166" spans="1:2" ht="10.5" customHeight="1" x14ac:dyDescent="0.3">
      <c r="A1166" s="2" t="s">
        <v>1548</v>
      </c>
      <c r="B1166" s="2" t="s">
        <v>23</v>
      </c>
    </row>
    <row r="1167" spans="1:2" ht="10.5" customHeight="1" x14ac:dyDescent="0.3">
      <c r="A1167" s="2" t="s">
        <v>2162</v>
      </c>
      <c r="B1167" s="2" t="s">
        <v>2108</v>
      </c>
    </row>
    <row r="1168" spans="1:2" ht="10.5" customHeight="1" x14ac:dyDescent="0.3">
      <c r="A1168" s="2" t="s">
        <v>1710</v>
      </c>
      <c r="B1168" s="2" t="s">
        <v>70</v>
      </c>
    </row>
    <row r="1169" spans="1:2" ht="10.5" customHeight="1" x14ac:dyDescent="0.3">
      <c r="A1169" s="2" t="s">
        <v>1105</v>
      </c>
      <c r="B1169" s="2" t="s">
        <v>23</v>
      </c>
    </row>
    <row r="1170" spans="1:2" ht="10.5" customHeight="1" x14ac:dyDescent="0.3">
      <c r="A1170" s="2" t="s">
        <v>246</v>
      </c>
      <c r="B1170" s="2" t="s">
        <v>23</v>
      </c>
    </row>
    <row r="1171" spans="1:2" ht="10.5" customHeight="1" x14ac:dyDescent="0.3">
      <c r="A1171" s="2" t="s">
        <v>1570</v>
      </c>
      <c r="B1171" s="2" t="s">
        <v>23</v>
      </c>
    </row>
    <row r="1172" spans="1:2" ht="10.5" customHeight="1" x14ac:dyDescent="0.3">
      <c r="A1172" s="2" t="s">
        <v>1159</v>
      </c>
      <c r="B1172" s="2" t="s">
        <v>23</v>
      </c>
    </row>
    <row r="1173" spans="1:2" ht="10.5" customHeight="1" x14ac:dyDescent="0.3">
      <c r="A1173" s="2" t="s">
        <v>1492</v>
      </c>
      <c r="B1173" s="2" t="s">
        <v>23</v>
      </c>
    </row>
    <row r="1174" spans="1:2" ht="10.5" customHeight="1" x14ac:dyDescent="0.3">
      <c r="A1174" s="2" t="s">
        <v>1148</v>
      </c>
      <c r="B1174" s="2" t="s">
        <v>23</v>
      </c>
    </row>
    <row r="1175" spans="1:2" ht="10.5" customHeight="1" x14ac:dyDescent="0.3">
      <c r="A1175" s="2" t="s">
        <v>1686</v>
      </c>
      <c r="B1175" s="2" t="s">
        <v>23</v>
      </c>
    </row>
    <row r="1176" spans="1:2" ht="10.5" customHeight="1" x14ac:dyDescent="0.3">
      <c r="A1176" s="2" t="s">
        <v>1365</v>
      </c>
      <c r="B1176" s="2" t="s">
        <v>23</v>
      </c>
    </row>
    <row r="1177" spans="1:2" ht="10.5" customHeight="1" x14ac:dyDescent="0.3">
      <c r="A1177" s="2" t="s">
        <v>1819</v>
      </c>
      <c r="B1177" s="2" t="s">
        <v>23</v>
      </c>
    </row>
    <row r="1178" spans="1:2" ht="10.5" customHeight="1" x14ac:dyDescent="0.3">
      <c r="A1178" s="2" t="s">
        <v>586</v>
      </c>
      <c r="B1178" s="2" t="s">
        <v>23</v>
      </c>
    </row>
    <row r="1179" spans="1:2" ht="10.5" customHeight="1" x14ac:dyDescent="0.3">
      <c r="A1179" s="2" t="s">
        <v>1364</v>
      </c>
      <c r="B1179" s="2" t="s">
        <v>70</v>
      </c>
    </row>
    <row r="1180" spans="1:2" ht="10.5" customHeight="1" x14ac:dyDescent="0.3">
      <c r="A1180" s="2" t="s">
        <v>1751</v>
      </c>
      <c r="B1180" s="2" t="s">
        <v>23</v>
      </c>
    </row>
    <row r="1181" spans="1:2" ht="10.5" customHeight="1" x14ac:dyDescent="0.3">
      <c r="A1181" s="2" t="s">
        <v>1092</v>
      </c>
      <c r="B1181" s="2" t="s">
        <v>23</v>
      </c>
    </row>
    <row r="1182" spans="1:2" ht="10.5" customHeight="1" x14ac:dyDescent="0.3">
      <c r="A1182" s="2" t="s">
        <v>1803</v>
      </c>
      <c r="B1182" s="2" t="s">
        <v>23</v>
      </c>
    </row>
    <row r="1183" spans="1:2" ht="10.5" customHeight="1" x14ac:dyDescent="0.3">
      <c r="A1183" s="2" t="s">
        <v>965</v>
      </c>
      <c r="B1183" s="2" t="s">
        <v>23</v>
      </c>
    </row>
    <row r="1184" spans="1:2" ht="10.5" customHeight="1" x14ac:dyDescent="0.3">
      <c r="A1184" s="2" t="s">
        <v>2314</v>
      </c>
      <c r="B1184" s="2" t="s">
        <v>2111</v>
      </c>
    </row>
    <row r="1185" spans="1:2" ht="10.5" customHeight="1" x14ac:dyDescent="0.3">
      <c r="A1185" s="2" t="s">
        <v>1907</v>
      </c>
      <c r="B1185" s="2" t="s">
        <v>23</v>
      </c>
    </row>
    <row r="1186" spans="1:2" ht="10.5" customHeight="1" x14ac:dyDescent="0.3">
      <c r="A1186" s="2" t="s">
        <v>2163</v>
      </c>
      <c r="B1186" s="2" t="s">
        <v>23</v>
      </c>
    </row>
    <row r="1187" spans="1:2" ht="10.5" customHeight="1" x14ac:dyDescent="0.3">
      <c r="A1187" s="2" t="s">
        <v>1896</v>
      </c>
      <c r="B1187" s="2" t="s">
        <v>70</v>
      </c>
    </row>
    <row r="1188" spans="1:2" ht="10.5" customHeight="1" x14ac:dyDescent="0.3">
      <c r="A1188" s="2" t="s">
        <v>811</v>
      </c>
      <c r="B1188" s="2" t="s">
        <v>23</v>
      </c>
    </row>
    <row r="1189" spans="1:2" ht="10.5" customHeight="1" x14ac:dyDescent="0.3">
      <c r="A1189" s="2" t="s">
        <v>1401</v>
      </c>
      <c r="B1189" s="2" t="s">
        <v>23</v>
      </c>
    </row>
    <row r="1190" spans="1:2" ht="10.5" customHeight="1" x14ac:dyDescent="0.3">
      <c r="A1190" s="2" t="s">
        <v>1110</v>
      </c>
      <c r="B1190" s="2" t="s">
        <v>23</v>
      </c>
    </row>
    <row r="1191" spans="1:2" ht="10.5" customHeight="1" x14ac:dyDescent="0.3">
      <c r="A1191" s="2" t="s">
        <v>166</v>
      </c>
      <c r="B1191" s="2" t="s">
        <v>23</v>
      </c>
    </row>
    <row r="1192" spans="1:2" ht="10.5" customHeight="1" x14ac:dyDescent="0.3">
      <c r="A1192" s="2" t="s">
        <v>1161</v>
      </c>
      <c r="B1192" s="2" t="s">
        <v>23</v>
      </c>
    </row>
    <row r="1193" spans="1:2" ht="10.5" customHeight="1" x14ac:dyDescent="0.3">
      <c r="A1193" s="2" t="s">
        <v>755</v>
      </c>
      <c r="B1193" s="2" t="s">
        <v>23</v>
      </c>
    </row>
    <row r="1194" spans="1:2" ht="10.5" customHeight="1" x14ac:dyDescent="0.3">
      <c r="A1194" s="2" t="s">
        <v>726</v>
      </c>
      <c r="B1194" s="2" t="s">
        <v>23</v>
      </c>
    </row>
    <row r="1195" spans="1:2" ht="10.5" customHeight="1" x14ac:dyDescent="0.3">
      <c r="A1195" s="2" t="s">
        <v>1447</v>
      </c>
      <c r="B1195" s="2" t="s">
        <v>23</v>
      </c>
    </row>
    <row r="1196" spans="1:2" ht="10.5" customHeight="1" x14ac:dyDescent="0.3">
      <c r="A1196" s="2" t="s">
        <v>1674</v>
      </c>
      <c r="B1196" s="2" t="s">
        <v>23</v>
      </c>
    </row>
    <row r="1197" spans="1:2" ht="10.5" customHeight="1" x14ac:dyDescent="0.3">
      <c r="A1197" s="2" t="s">
        <v>1911</v>
      </c>
      <c r="B1197" s="2" t="s">
        <v>23</v>
      </c>
    </row>
    <row r="1198" spans="1:2" ht="10.5" customHeight="1" x14ac:dyDescent="0.3">
      <c r="A1198" s="2" t="s">
        <v>189</v>
      </c>
      <c r="B1198" s="2" t="s">
        <v>23</v>
      </c>
    </row>
    <row r="1199" spans="1:2" ht="10.5" customHeight="1" x14ac:dyDescent="0.3">
      <c r="A1199" s="2" t="s">
        <v>671</v>
      </c>
      <c r="B1199" s="2" t="s">
        <v>23</v>
      </c>
    </row>
    <row r="1200" spans="1:2" ht="10.5" customHeight="1" x14ac:dyDescent="0.3">
      <c r="A1200" s="2" t="s">
        <v>2257</v>
      </c>
      <c r="B1200" s="2" t="s">
        <v>2111</v>
      </c>
    </row>
    <row r="1201" spans="1:2" ht="10.5" customHeight="1" x14ac:dyDescent="0.3">
      <c r="A1201" s="2" t="s">
        <v>555</v>
      </c>
      <c r="B1201" s="2" t="s">
        <v>23</v>
      </c>
    </row>
    <row r="1202" spans="1:2" ht="10.5" customHeight="1" x14ac:dyDescent="0.3">
      <c r="A1202" s="2" t="s">
        <v>345</v>
      </c>
      <c r="B1202" s="2" t="s">
        <v>70</v>
      </c>
    </row>
    <row r="1203" spans="1:2" ht="10.5" customHeight="1" x14ac:dyDescent="0.3">
      <c r="A1203" s="2" t="s">
        <v>409</v>
      </c>
      <c r="B1203" s="2" t="s">
        <v>70</v>
      </c>
    </row>
    <row r="1204" spans="1:2" ht="10.5" customHeight="1" x14ac:dyDescent="0.3">
      <c r="A1204" s="2" t="s">
        <v>1663</v>
      </c>
      <c r="B1204" s="2" t="s">
        <v>23</v>
      </c>
    </row>
    <row r="1205" spans="1:2" ht="10.5" customHeight="1" x14ac:dyDescent="0.3">
      <c r="A1205" s="2" t="s">
        <v>1618</v>
      </c>
      <c r="B1205" s="2" t="s">
        <v>23</v>
      </c>
    </row>
    <row r="1206" spans="1:2" ht="10.5" customHeight="1" x14ac:dyDescent="0.3">
      <c r="A1206" s="2" t="s">
        <v>664</v>
      </c>
      <c r="B1206" s="2" t="s">
        <v>23</v>
      </c>
    </row>
    <row r="1207" spans="1:2" ht="10.5" customHeight="1" x14ac:dyDescent="0.3">
      <c r="A1207" s="2" t="s">
        <v>505</v>
      </c>
      <c r="B1207" s="2" t="s">
        <v>23</v>
      </c>
    </row>
    <row r="1208" spans="1:2" ht="10.5" customHeight="1" x14ac:dyDescent="0.3">
      <c r="A1208" s="2" t="s">
        <v>1811</v>
      </c>
      <c r="B1208" s="2" t="s">
        <v>23</v>
      </c>
    </row>
    <row r="1209" spans="1:2" ht="10.5" customHeight="1" x14ac:dyDescent="0.3">
      <c r="A1209" s="2" t="s">
        <v>43</v>
      </c>
      <c r="B1209" s="2" t="s">
        <v>23</v>
      </c>
    </row>
    <row r="1210" spans="1:2" ht="10.5" customHeight="1" x14ac:dyDescent="0.3">
      <c r="A1210" s="2" t="s">
        <v>1222</v>
      </c>
      <c r="B1210" s="2" t="s">
        <v>116</v>
      </c>
    </row>
    <row r="1211" spans="1:2" ht="10.5" customHeight="1" x14ac:dyDescent="0.3">
      <c r="A1211" s="2" t="s">
        <v>1709</v>
      </c>
      <c r="B1211" s="2" t="s">
        <v>23</v>
      </c>
    </row>
    <row r="1212" spans="1:2" ht="10.5" customHeight="1" x14ac:dyDescent="0.3">
      <c r="A1212" s="2" t="s">
        <v>1395</v>
      </c>
      <c r="B1212" s="2" t="s">
        <v>23</v>
      </c>
    </row>
    <row r="1213" spans="1:2" ht="10.5" customHeight="1" x14ac:dyDescent="0.3">
      <c r="A1213" s="2" t="s">
        <v>751</v>
      </c>
      <c r="B1213" s="2" t="s">
        <v>23</v>
      </c>
    </row>
    <row r="1214" spans="1:2" ht="10.5" customHeight="1" x14ac:dyDescent="0.3">
      <c r="A1214" s="2" t="s">
        <v>1706</v>
      </c>
      <c r="B1214" s="2" t="s">
        <v>23</v>
      </c>
    </row>
    <row r="1215" spans="1:2" ht="10.5" customHeight="1" x14ac:dyDescent="0.3">
      <c r="A1215" s="2" t="s">
        <v>609</v>
      </c>
      <c r="B1215" s="2" t="s">
        <v>23</v>
      </c>
    </row>
    <row r="1216" spans="1:2" ht="10.5" customHeight="1" x14ac:dyDescent="0.3">
      <c r="A1216" s="2" t="s">
        <v>2143</v>
      </c>
      <c r="B1216" s="2" t="s">
        <v>23</v>
      </c>
    </row>
    <row r="1217" spans="1:2" ht="10.5" customHeight="1" x14ac:dyDescent="0.3">
      <c r="A1217" s="2" t="s">
        <v>1956</v>
      </c>
      <c r="B1217" s="2" t="s">
        <v>23</v>
      </c>
    </row>
    <row r="1218" spans="1:2" ht="10.5" customHeight="1" x14ac:dyDescent="0.3">
      <c r="A1218" s="2" t="s">
        <v>1378</v>
      </c>
      <c r="B1218" s="2" t="s">
        <v>23</v>
      </c>
    </row>
    <row r="1219" spans="1:2" ht="10.5" customHeight="1" x14ac:dyDescent="0.3">
      <c r="A1219" s="2" t="s">
        <v>525</v>
      </c>
      <c r="B1219" s="2" t="s">
        <v>23</v>
      </c>
    </row>
    <row r="1220" spans="1:2" ht="10.5" customHeight="1" x14ac:dyDescent="0.3">
      <c r="A1220" s="2" t="s">
        <v>1432</v>
      </c>
      <c r="B1220" s="2" t="s">
        <v>23</v>
      </c>
    </row>
    <row r="1221" spans="1:2" ht="10.5" customHeight="1" x14ac:dyDescent="0.3">
      <c r="A1221" s="2" t="s">
        <v>1258</v>
      </c>
      <c r="B1221" s="2" t="s">
        <v>23</v>
      </c>
    </row>
    <row r="1222" spans="1:2" ht="10.5" customHeight="1" x14ac:dyDescent="0.3">
      <c r="A1222" s="2" t="s">
        <v>1476</v>
      </c>
      <c r="B1222" s="2" t="s">
        <v>23</v>
      </c>
    </row>
    <row r="1223" spans="1:2" ht="10.5" customHeight="1" x14ac:dyDescent="0.3">
      <c r="A1223" s="2" t="s">
        <v>1957</v>
      </c>
      <c r="B1223" s="2" t="s">
        <v>70</v>
      </c>
    </row>
    <row r="1224" spans="1:2" ht="10.5" customHeight="1" x14ac:dyDescent="0.3">
      <c r="A1224" s="2" t="s">
        <v>1175</v>
      </c>
      <c r="B1224" s="2" t="s">
        <v>116</v>
      </c>
    </row>
    <row r="1225" spans="1:2" ht="10.5" customHeight="1" x14ac:dyDescent="0.3">
      <c r="A1225" s="2" t="s">
        <v>1772</v>
      </c>
      <c r="B1225" s="2" t="s">
        <v>23</v>
      </c>
    </row>
    <row r="1226" spans="1:2" ht="10.5" customHeight="1" x14ac:dyDescent="0.3">
      <c r="A1226" s="2" t="s">
        <v>1761</v>
      </c>
      <c r="B1226" s="2" t="s">
        <v>23</v>
      </c>
    </row>
    <row r="1227" spans="1:2" ht="10.5" customHeight="1" x14ac:dyDescent="0.3">
      <c r="A1227" s="2" t="s">
        <v>1360</v>
      </c>
      <c r="B1227" s="2" t="s">
        <v>23</v>
      </c>
    </row>
    <row r="1228" spans="1:2" ht="10.5" customHeight="1" x14ac:dyDescent="0.3">
      <c r="A1228" s="2" t="s">
        <v>1708</v>
      </c>
      <c r="B1228" s="2" t="s">
        <v>23</v>
      </c>
    </row>
    <row r="1229" spans="1:2" ht="10.5" customHeight="1" x14ac:dyDescent="0.3">
      <c r="A1229" s="2" t="s">
        <v>1933</v>
      </c>
      <c r="B1229" s="2" t="s">
        <v>70</v>
      </c>
    </row>
    <row r="1230" spans="1:2" ht="10.5" customHeight="1" x14ac:dyDescent="0.3">
      <c r="A1230" s="2" t="s">
        <v>1854</v>
      </c>
      <c r="B1230" s="2" t="s">
        <v>23</v>
      </c>
    </row>
    <row r="1231" spans="1:2" ht="10.5" customHeight="1" x14ac:dyDescent="0.3">
      <c r="A1231" s="2" t="s">
        <v>1834</v>
      </c>
      <c r="B1231" s="2" t="s">
        <v>23</v>
      </c>
    </row>
    <row r="1232" spans="1:2" ht="10.5" customHeight="1" x14ac:dyDescent="0.3">
      <c r="A1232" s="2" t="s">
        <v>1711</v>
      </c>
      <c r="B1232" s="2" t="s">
        <v>23</v>
      </c>
    </row>
    <row r="1233" spans="1:2" ht="10.5" customHeight="1" x14ac:dyDescent="0.3">
      <c r="A1233" s="2" t="s">
        <v>388</v>
      </c>
      <c r="B1233" s="2" t="s">
        <v>70</v>
      </c>
    </row>
    <row r="1234" spans="1:2" ht="10.5" customHeight="1" x14ac:dyDescent="0.3">
      <c r="A1234" s="2" t="s">
        <v>244</v>
      </c>
      <c r="B1234" s="2" t="s">
        <v>23</v>
      </c>
    </row>
    <row r="1235" spans="1:2" ht="10.5" customHeight="1" x14ac:dyDescent="0.3">
      <c r="A1235" s="2" t="s">
        <v>990</v>
      </c>
      <c r="B1235" s="2" t="s">
        <v>23</v>
      </c>
    </row>
    <row r="1236" spans="1:2" ht="10.5" customHeight="1" x14ac:dyDescent="0.3">
      <c r="A1236" s="2" t="s">
        <v>1076</v>
      </c>
      <c r="B1236" s="2" t="s">
        <v>23</v>
      </c>
    </row>
    <row r="1237" spans="1:2" ht="10.5" customHeight="1" x14ac:dyDescent="0.3">
      <c r="A1237" s="2" t="s">
        <v>2168</v>
      </c>
      <c r="B1237" s="2" t="s">
        <v>23</v>
      </c>
    </row>
    <row r="1238" spans="1:2" ht="10.5" customHeight="1" x14ac:dyDescent="0.3">
      <c r="A1238" s="2" t="s">
        <v>1277</v>
      </c>
      <c r="B1238" s="2" t="s">
        <v>116</v>
      </c>
    </row>
    <row r="1239" spans="1:2" ht="10.5" customHeight="1" x14ac:dyDescent="0.3">
      <c r="A1239" s="2" t="s">
        <v>1072</v>
      </c>
      <c r="B1239" s="2" t="s">
        <v>23</v>
      </c>
    </row>
    <row r="1240" spans="1:2" ht="10.5" customHeight="1" x14ac:dyDescent="0.3">
      <c r="A1240" s="2" t="s">
        <v>1059</v>
      </c>
      <c r="B1240" s="2" t="s">
        <v>70</v>
      </c>
    </row>
    <row r="1241" spans="1:2" ht="10.5" customHeight="1" x14ac:dyDescent="0.3">
      <c r="A1241" s="2" t="s">
        <v>1075</v>
      </c>
      <c r="B1241" s="2" t="s">
        <v>23</v>
      </c>
    </row>
    <row r="1242" spans="1:2" ht="10.5" customHeight="1" x14ac:dyDescent="0.3">
      <c r="A1242" s="2" t="s">
        <v>2192</v>
      </c>
      <c r="B1242" s="2" t="s">
        <v>2108</v>
      </c>
    </row>
    <row r="1243" spans="1:2" ht="10.5" customHeight="1" x14ac:dyDescent="0.3">
      <c r="A1243" s="2" t="s">
        <v>2218</v>
      </c>
      <c r="B1243" s="2" t="s">
        <v>2111</v>
      </c>
    </row>
    <row r="1244" spans="1:2" ht="10.5" customHeight="1" x14ac:dyDescent="0.3">
      <c r="A1244" s="2" t="s">
        <v>2242</v>
      </c>
      <c r="B1244" s="2" t="s">
        <v>2108</v>
      </c>
    </row>
    <row r="1245" spans="1:2" ht="10.5" customHeight="1" x14ac:dyDescent="0.3">
      <c r="A1245" s="2" t="s">
        <v>1221</v>
      </c>
      <c r="B1245" s="2" t="s">
        <v>23</v>
      </c>
    </row>
    <row r="1246" spans="1:2" ht="10.5" customHeight="1" x14ac:dyDescent="0.3">
      <c r="A1246" s="2" t="s">
        <v>1917</v>
      </c>
      <c r="B1246" s="2" t="s">
        <v>23</v>
      </c>
    </row>
    <row r="1247" spans="1:2" ht="10.5" customHeight="1" x14ac:dyDescent="0.3">
      <c r="A1247" s="2" t="s">
        <v>734</v>
      </c>
      <c r="B1247" s="2" t="s">
        <v>23</v>
      </c>
    </row>
    <row r="1248" spans="1:2" ht="10.5" customHeight="1" x14ac:dyDescent="0.3">
      <c r="A1248" s="2" t="s">
        <v>1788</v>
      </c>
      <c r="B1248" s="2" t="s">
        <v>70</v>
      </c>
    </row>
    <row r="1249" spans="1:2" ht="10.5" customHeight="1" x14ac:dyDescent="0.3">
      <c r="A1249" s="2" t="s">
        <v>804</v>
      </c>
      <c r="B1249" s="2" t="s">
        <v>23</v>
      </c>
    </row>
    <row r="1250" spans="1:2" ht="10.5" customHeight="1" x14ac:dyDescent="0.3">
      <c r="A1250" s="2" t="s">
        <v>2299</v>
      </c>
      <c r="B1250" s="2" t="s">
        <v>2108</v>
      </c>
    </row>
    <row r="1251" spans="1:2" ht="10.5" customHeight="1" x14ac:dyDescent="0.3">
      <c r="A1251" s="2" t="s">
        <v>2031</v>
      </c>
      <c r="B1251" s="2" t="s">
        <v>23</v>
      </c>
    </row>
    <row r="1252" spans="1:2" ht="10.5" customHeight="1" x14ac:dyDescent="0.3">
      <c r="A1252" s="2" t="s">
        <v>975</v>
      </c>
      <c r="B1252" s="2" t="s">
        <v>70</v>
      </c>
    </row>
    <row r="1253" spans="1:2" ht="10.5" customHeight="1" x14ac:dyDescent="0.3">
      <c r="A1253" s="2" t="s">
        <v>1757</v>
      </c>
      <c r="B1253" s="2" t="s">
        <v>23</v>
      </c>
    </row>
    <row r="1254" spans="1:2" ht="10.5" customHeight="1" x14ac:dyDescent="0.3">
      <c r="A1254" s="2" t="s">
        <v>1977</v>
      </c>
      <c r="B1254" s="2" t="s">
        <v>23</v>
      </c>
    </row>
    <row r="1255" spans="1:2" ht="10.5" customHeight="1" x14ac:dyDescent="0.3">
      <c r="A1255" s="2" t="s">
        <v>1396</v>
      </c>
      <c r="B1255" s="2" t="s">
        <v>70</v>
      </c>
    </row>
    <row r="1256" spans="1:2" ht="10.5" customHeight="1" x14ac:dyDescent="0.3">
      <c r="A1256" s="2" t="s">
        <v>1362</v>
      </c>
      <c r="B1256" s="2" t="s">
        <v>23</v>
      </c>
    </row>
    <row r="1257" spans="1:2" ht="10.5" customHeight="1" x14ac:dyDescent="0.3">
      <c r="A1257" s="2" t="s">
        <v>2157</v>
      </c>
      <c r="B1257" s="2" t="s">
        <v>2108</v>
      </c>
    </row>
    <row r="1258" spans="1:2" ht="10.5" customHeight="1" x14ac:dyDescent="0.3">
      <c r="A1258" s="2" t="s">
        <v>1987</v>
      </c>
      <c r="B1258" s="2" t="s">
        <v>23</v>
      </c>
    </row>
    <row r="1259" spans="1:2" ht="10.5" customHeight="1" x14ac:dyDescent="0.3">
      <c r="A1259" s="2" t="s">
        <v>1457</v>
      </c>
      <c r="B1259" s="2" t="s">
        <v>23</v>
      </c>
    </row>
    <row r="1260" spans="1:2" ht="10.5" customHeight="1" x14ac:dyDescent="0.3">
      <c r="A1260" s="2" t="s">
        <v>500</v>
      </c>
      <c r="B1260" s="2" t="s">
        <v>23</v>
      </c>
    </row>
    <row r="1261" spans="1:2" ht="10.5" customHeight="1" x14ac:dyDescent="0.3">
      <c r="A1261" s="2" t="s">
        <v>2263</v>
      </c>
      <c r="B1261" s="2" t="s">
        <v>2111</v>
      </c>
    </row>
    <row r="1262" spans="1:2" ht="10.5" customHeight="1" x14ac:dyDescent="0.3">
      <c r="A1262" s="2" t="s">
        <v>1954</v>
      </c>
      <c r="B1262" s="2" t="s">
        <v>23</v>
      </c>
    </row>
    <row r="1263" spans="1:2" ht="10.5" customHeight="1" x14ac:dyDescent="0.3">
      <c r="A1263" s="2" t="s">
        <v>2038</v>
      </c>
      <c r="B1263" s="2" t="s">
        <v>23</v>
      </c>
    </row>
    <row r="1264" spans="1:2" ht="10.5" customHeight="1" x14ac:dyDescent="0.3">
      <c r="A1264" s="2" t="s">
        <v>431</v>
      </c>
      <c r="B1264" s="2" t="s">
        <v>23</v>
      </c>
    </row>
    <row r="1265" spans="1:2" ht="10.5" customHeight="1" x14ac:dyDescent="0.3">
      <c r="A1265" s="2" t="s">
        <v>1755</v>
      </c>
      <c r="B1265" s="2" t="s">
        <v>70</v>
      </c>
    </row>
    <row r="1266" spans="1:2" ht="10.5" customHeight="1" x14ac:dyDescent="0.3">
      <c r="A1266" s="2" t="s">
        <v>862</v>
      </c>
      <c r="B1266" s="2" t="s">
        <v>70</v>
      </c>
    </row>
    <row r="1267" spans="1:2" ht="10.5" customHeight="1" x14ac:dyDescent="0.3">
      <c r="A1267" s="2" t="s">
        <v>1125</v>
      </c>
      <c r="B1267" s="2" t="s">
        <v>23</v>
      </c>
    </row>
    <row r="1268" spans="1:2" ht="10.5" customHeight="1" x14ac:dyDescent="0.3">
      <c r="A1268" s="2" t="s">
        <v>1723</v>
      </c>
      <c r="B1268" s="2" t="s">
        <v>23</v>
      </c>
    </row>
    <row r="1269" spans="1:2" ht="10.5" customHeight="1" x14ac:dyDescent="0.3">
      <c r="A1269" s="2" t="s">
        <v>2097</v>
      </c>
      <c r="B1269" s="2" t="s">
        <v>70</v>
      </c>
    </row>
    <row r="1270" spans="1:2" ht="10.5" customHeight="1" x14ac:dyDescent="0.3">
      <c r="A1270" s="2" t="s">
        <v>1469</v>
      </c>
      <c r="B1270" s="2" t="s">
        <v>23</v>
      </c>
    </row>
    <row r="1271" spans="1:2" ht="10.5" customHeight="1" x14ac:dyDescent="0.3">
      <c r="A1271" s="2" t="s">
        <v>2214</v>
      </c>
      <c r="B1271" s="2" t="s">
        <v>23</v>
      </c>
    </row>
    <row r="1272" spans="1:2" ht="10.5" customHeight="1" x14ac:dyDescent="0.3">
      <c r="A1272" s="2" t="s">
        <v>1334</v>
      </c>
      <c r="B1272" s="2" t="s">
        <v>23</v>
      </c>
    </row>
    <row r="1273" spans="1:2" ht="10.5" customHeight="1" x14ac:dyDescent="0.3">
      <c r="A1273" s="2" t="s">
        <v>1743</v>
      </c>
      <c r="B1273" s="2" t="s">
        <v>23</v>
      </c>
    </row>
    <row r="1274" spans="1:2" ht="10.5" customHeight="1" x14ac:dyDescent="0.3">
      <c r="A1274" s="2" t="s">
        <v>2152</v>
      </c>
      <c r="B1274" s="2" t="s">
        <v>2111</v>
      </c>
    </row>
    <row r="1275" spans="1:2" ht="10.5" customHeight="1" x14ac:dyDescent="0.3">
      <c r="A1275" s="2" t="s">
        <v>1430</v>
      </c>
      <c r="B1275" s="2" t="s">
        <v>116</v>
      </c>
    </row>
    <row r="1276" spans="1:2" ht="10.5" customHeight="1" x14ac:dyDescent="0.3">
      <c r="A1276" s="2" t="s">
        <v>1227</v>
      </c>
      <c r="B1276" s="2" t="s">
        <v>23</v>
      </c>
    </row>
    <row r="1277" spans="1:2" ht="10.5" customHeight="1" x14ac:dyDescent="0.3">
      <c r="A1277" s="2" t="s">
        <v>1411</v>
      </c>
      <c r="B1277" s="2" t="s">
        <v>23</v>
      </c>
    </row>
    <row r="1278" spans="1:2" ht="10.5" customHeight="1" x14ac:dyDescent="0.3">
      <c r="A1278" s="2" t="s">
        <v>1850</v>
      </c>
      <c r="B1278" s="2" t="s">
        <v>23</v>
      </c>
    </row>
    <row r="1279" spans="1:2" ht="10.5" customHeight="1" x14ac:dyDescent="0.3">
      <c r="A1279" s="2" t="s">
        <v>722</v>
      </c>
      <c r="B1279" s="2" t="s">
        <v>23</v>
      </c>
    </row>
    <row r="1280" spans="1:2" ht="10.5" customHeight="1" x14ac:dyDescent="0.3">
      <c r="A1280" s="2" t="s">
        <v>1419</v>
      </c>
      <c r="B1280" s="2" t="s">
        <v>23</v>
      </c>
    </row>
    <row r="1281" spans="1:2" ht="10.5" customHeight="1" x14ac:dyDescent="0.3">
      <c r="A1281" s="2" t="s">
        <v>436</v>
      </c>
      <c r="B1281" s="2" t="s">
        <v>70</v>
      </c>
    </row>
    <row r="1282" spans="1:2" ht="10.5" customHeight="1" x14ac:dyDescent="0.3">
      <c r="A1282" s="2" t="s">
        <v>1216</v>
      </c>
      <c r="B1282" s="2" t="s">
        <v>23</v>
      </c>
    </row>
    <row r="1283" spans="1:2" ht="10.5" customHeight="1" x14ac:dyDescent="0.3">
      <c r="A1283" s="2" t="s">
        <v>1249</v>
      </c>
      <c r="B1283" s="2" t="s">
        <v>23</v>
      </c>
    </row>
    <row r="1284" spans="1:2" ht="10.5" customHeight="1" x14ac:dyDescent="0.3">
      <c r="A1284" s="2" t="s">
        <v>233</v>
      </c>
      <c r="B1284" s="2" t="s">
        <v>116</v>
      </c>
    </row>
    <row r="1285" spans="1:2" ht="10.5" customHeight="1" x14ac:dyDescent="0.3">
      <c r="A1285" s="2" t="s">
        <v>2040</v>
      </c>
      <c r="B1285" s="2" t="s">
        <v>23</v>
      </c>
    </row>
    <row r="1286" spans="1:2" ht="10.5" customHeight="1" x14ac:dyDescent="0.3">
      <c r="A1286" s="2" t="s">
        <v>2164</v>
      </c>
      <c r="B1286" s="2" t="s">
        <v>2111</v>
      </c>
    </row>
    <row r="1287" spans="1:2" ht="10.5" customHeight="1" x14ac:dyDescent="0.3">
      <c r="A1287" s="2" t="s">
        <v>1506</v>
      </c>
      <c r="B1287" s="2" t="s">
        <v>23</v>
      </c>
    </row>
    <row r="1288" spans="1:2" ht="10.5" customHeight="1" x14ac:dyDescent="0.3">
      <c r="A1288" s="2" t="s">
        <v>2244</v>
      </c>
      <c r="B1288" s="2" t="s">
        <v>2111</v>
      </c>
    </row>
    <row r="1289" spans="1:2" ht="10.5" customHeight="1" x14ac:dyDescent="0.3">
      <c r="A1289" s="2" t="s">
        <v>1067</v>
      </c>
      <c r="B1289" s="2" t="s">
        <v>23</v>
      </c>
    </row>
    <row r="1290" spans="1:2" ht="10.5" customHeight="1" x14ac:dyDescent="0.3">
      <c r="A1290" s="2" t="s">
        <v>2207</v>
      </c>
      <c r="B1290" s="2" t="s">
        <v>23</v>
      </c>
    </row>
    <row r="1291" spans="1:2" ht="10.5" customHeight="1" x14ac:dyDescent="0.3">
      <c r="A1291" s="2" t="s">
        <v>822</v>
      </c>
      <c r="B1291" s="2" t="s">
        <v>23</v>
      </c>
    </row>
    <row r="1292" spans="1:2" ht="10.5" customHeight="1" x14ac:dyDescent="0.3">
      <c r="A1292" s="2" t="s">
        <v>962</v>
      </c>
      <c r="B1292" s="2" t="s">
        <v>70</v>
      </c>
    </row>
    <row r="1293" spans="1:2" ht="10.5" customHeight="1" x14ac:dyDescent="0.3">
      <c r="A1293" s="2" t="s">
        <v>1010</v>
      </c>
      <c r="B1293" s="2" t="s">
        <v>23</v>
      </c>
    </row>
    <row r="1294" spans="1:2" ht="10.5" customHeight="1" x14ac:dyDescent="0.3">
      <c r="A1294" s="2" t="s">
        <v>531</v>
      </c>
      <c r="B1294" s="2" t="s">
        <v>23</v>
      </c>
    </row>
    <row r="1295" spans="1:2" ht="10.5" customHeight="1" x14ac:dyDescent="0.3">
      <c r="A1295" s="2" t="s">
        <v>1494</v>
      </c>
      <c r="B1295" s="2" t="s">
        <v>23</v>
      </c>
    </row>
    <row r="1296" spans="1:2" ht="10.5" customHeight="1" x14ac:dyDescent="0.3">
      <c r="A1296" s="2" t="s">
        <v>1591</v>
      </c>
      <c r="B1296" s="2" t="s">
        <v>23</v>
      </c>
    </row>
    <row r="1297" spans="1:2" ht="10.5" customHeight="1" x14ac:dyDescent="0.3">
      <c r="A1297" s="2" t="s">
        <v>1445</v>
      </c>
      <c r="B1297" s="2" t="s">
        <v>23</v>
      </c>
    </row>
    <row r="1298" spans="1:2" ht="10.5" customHeight="1" x14ac:dyDescent="0.3">
      <c r="A1298" s="2" t="s">
        <v>1924</v>
      </c>
      <c r="B1298" s="2" t="s">
        <v>23</v>
      </c>
    </row>
    <row r="1299" spans="1:2" ht="10.5" customHeight="1" x14ac:dyDescent="0.3">
      <c r="A1299" s="2" t="s">
        <v>2292</v>
      </c>
      <c r="B1299" s="2" t="s">
        <v>23</v>
      </c>
    </row>
    <row r="1300" spans="1:2" ht="10.5" customHeight="1" x14ac:dyDescent="0.3">
      <c r="A1300" s="2" t="s">
        <v>2296</v>
      </c>
      <c r="B1300" s="2" t="s">
        <v>23</v>
      </c>
    </row>
    <row r="1301" spans="1:2" ht="10.5" customHeight="1" x14ac:dyDescent="0.3">
      <c r="A1301" s="2" t="s">
        <v>1138</v>
      </c>
      <c r="B1301" s="2" t="s">
        <v>23</v>
      </c>
    </row>
    <row r="1302" spans="1:2" ht="10.5" customHeight="1" x14ac:dyDescent="0.3">
      <c r="A1302" s="2" t="s">
        <v>1414</v>
      </c>
      <c r="B1302" s="2" t="s">
        <v>23</v>
      </c>
    </row>
    <row r="1303" spans="1:2" ht="10.5" customHeight="1" x14ac:dyDescent="0.3">
      <c r="A1303" s="2" t="s">
        <v>1579</v>
      </c>
      <c r="B1303" s="2" t="s">
        <v>23</v>
      </c>
    </row>
    <row r="1304" spans="1:2" ht="10.5" customHeight="1" x14ac:dyDescent="0.3">
      <c r="A1304" s="2" t="s">
        <v>1589</v>
      </c>
      <c r="B1304" s="2" t="s">
        <v>23</v>
      </c>
    </row>
    <row r="1305" spans="1:2" ht="10.5" customHeight="1" x14ac:dyDescent="0.3">
      <c r="A1305" s="2" t="s">
        <v>728</v>
      </c>
      <c r="B1305" s="2" t="s">
        <v>116</v>
      </c>
    </row>
    <row r="1306" spans="1:2" ht="10.5" customHeight="1" x14ac:dyDescent="0.3">
      <c r="A1306" s="2" t="s">
        <v>2060</v>
      </c>
      <c r="B1306" s="2" t="s">
        <v>23</v>
      </c>
    </row>
    <row r="1307" spans="1:2" ht="10.5" customHeight="1" x14ac:dyDescent="0.3">
      <c r="A1307" s="2" t="s">
        <v>1150</v>
      </c>
      <c r="B1307" s="2" t="s">
        <v>70</v>
      </c>
    </row>
    <row r="1308" spans="1:2" ht="10.5" customHeight="1" x14ac:dyDescent="0.3">
      <c r="A1308" s="2" t="s">
        <v>526</v>
      </c>
      <c r="B1308" s="2" t="s">
        <v>23</v>
      </c>
    </row>
    <row r="1309" spans="1:2" ht="10.5" customHeight="1" x14ac:dyDescent="0.3">
      <c r="A1309" s="2" t="s">
        <v>325</v>
      </c>
      <c r="B1309" s="2" t="s">
        <v>23</v>
      </c>
    </row>
    <row r="1310" spans="1:2" ht="10.5" customHeight="1" x14ac:dyDescent="0.3">
      <c r="A1310" s="2" t="s">
        <v>2258</v>
      </c>
      <c r="B1310" s="2" t="s">
        <v>2111</v>
      </c>
    </row>
    <row r="1311" spans="1:2" ht="10.5" customHeight="1" x14ac:dyDescent="0.3">
      <c r="A1311" s="2" t="s">
        <v>841</v>
      </c>
      <c r="B1311" s="2" t="s">
        <v>23</v>
      </c>
    </row>
    <row r="1312" spans="1:2" ht="10.5" customHeight="1" x14ac:dyDescent="0.3">
      <c r="A1312" s="2" t="s">
        <v>1208</v>
      </c>
      <c r="B1312" s="2" t="s">
        <v>23</v>
      </c>
    </row>
    <row r="1313" spans="1:2" ht="10.5" customHeight="1" x14ac:dyDescent="0.3">
      <c r="A1313" s="2" t="s">
        <v>1547</v>
      </c>
      <c r="B1313" s="2" t="s">
        <v>23</v>
      </c>
    </row>
    <row r="1314" spans="1:2" ht="10.5" customHeight="1" x14ac:dyDescent="0.3">
      <c r="A1314" s="2" t="s">
        <v>1487</v>
      </c>
      <c r="B1314" s="2" t="s">
        <v>23</v>
      </c>
    </row>
    <row r="1315" spans="1:2" ht="10.5" customHeight="1" x14ac:dyDescent="0.3">
      <c r="A1315" s="2" t="s">
        <v>2340</v>
      </c>
      <c r="B1315" s="2" t="s">
        <v>116</v>
      </c>
    </row>
    <row r="1316" spans="1:2" ht="10.5" customHeight="1" x14ac:dyDescent="0.3">
      <c r="A1316" s="2" t="s">
        <v>1929</v>
      </c>
      <c r="B1316" s="2" t="s">
        <v>23</v>
      </c>
    </row>
    <row r="1317" spans="1:2" ht="10.5" customHeight="1" x14ac:dyDescent="0.3">
      <c r="A1317" s="2" t="s">
        <v>536</v>
      </c>
      <c r="B1317" s="2" t="s">
        <v>23</v>
      </c>
    </row>
    <row r="1318" spans="1:2" ht="10.5" customHeight="1" x14ac:dyDescent="0.3">
      <c r="A1318" s="2" t="s">
        <v>1418</v>
      </c>
      <c r="B1318" s="2" t="s">
        <v>23</v>
      </c>
    </row>
    <row r="1319" spans="1:2" ht="10.5" customHeight="1" x14ac:dyDescent="0.3">
      <c r="A1319" s="2" t="s">
        <v>1083</v>
      </c>
      <c r="B1319" s="2" t="s">
        <v>23</v>
      </c>
    </row>
    <row r="1320" spans="1:2" ht="10.5" customHeight="1" x14ac:dyDescent="0.3">
      <c r="A1320" s="2" t="s">
        <v>1504</v>
      </c>
      <c r="B1320" s="2" t="s">
        <v>23</v>
      </c>
    </row>
    <row r="1321" spans="1:2" ht="10.5" customHeight="1" x14ac:dyDescent="0.3">
      <c r="A1321" s="2" t="s">
        <v>1047</v>
      </c>
      <c r="B1321" s="2" t="s">
        <v>23</v>
      </c>
    </row>
    <row r="1322" spans="1:2" ht="10.5" customHeight="1" x14ac:dyDescent="0.3">
      <c r="A1322" s="2" t="s">
        <v>2153</v>
      </c>
      <c r="B1322" s="2" t="s">
        <v>23</v>
      </c>
    </row>
    <row r="1323" spans="1:2" ht="10.5" customHeight="1" x14ac:dyDescent="0.3">
      <c r="A1323" s="2" t="s">
        <v>2205</v>
      </c>
      <c r="B1323" s="2" t="s">
        <v>2108</v>
      </c>
    </row>
    <row r="1324" spans="1:2" ht="10.5" customHeight="1" x14ac:dyDescent="0.3">
      <c r="A1324" s="2" t="s">
        <v>476</v>
      </c>
      <c r="B1324" s="2" t="s">
        <v>23</v>
      </c>
    </row>
    <row r="1325" spans="1:2" ht="10.5" customHeight="1" x14ac:dyDescent="0.3">
      <c r="A1325" s="2" t="s">
        <v>2176</v>
      </c>
      <c r="B1325" s="2" t="s">
        <v>23</v>
      </c>
    </row>
    <row r="1326" spans="1:2" ht="10.5" customHeight="1" x14ac:dyDescent="0.3">
      <c r="A1326" s="2" t="s">
        <v>465</v>
      </c>
      <c r="B1326" s="2" t="s">
        <v>23</v>
      </c>
    </row>
    <row r="1327" spans="1:2" ht="10.5" customHeight="1" x14ac:dyDescent="0.3">
      <c r="A1327" s="2" t="s">
        <v>1692</v>
      </c>
      <c r="B1327" s="2" t="s">
        <v>70</v>
      </c>
    </row>
    <row r="1328" spans="1:2" ht="10.5" customHeight="1" x14ac:dyDescent="0.3">
      <c r="A1328" s="2" t="s">
        <v>552</v>
      </c>
      <c r="B1328" s="2" t="s">
        <v>23</v>
      </c>
    </row>
    <row r="1329" spans="1:2" ht="10.5" customHeight="1" x14ac:dyDescent="0.3">
      <c r="A1329" s="2" t="s">
        <v>498</v>
      </c>
      <c r="B1329" s="2" t="s">
        <v>23</v>
      </c>
    </row>
    <row r="1330" spans="1:2" ht="10.5" customHeight="1" x14ac:dyDescent="0.3">
      <c r="A1330" s="2" t="s">
        <v>2006</v>
      </c>
      <c r="B1330" s="2" t="s">
        <v>23</v>
      </c>
    </row>
    <row r="1331" spans="1:2" ht="10.5" customHeight="1" x14ac:dyDescent="0.3">
      <c r="A1331" s="2" t="s">
        <v>692</v>
      </c>
      <c r="B1331" s="2" t="s">
        <v>23</v>
      </c>
    </row>
    <row r="1332" spans="1:2" ht="10.5" customHeight="1" x14ac:dyDescent="0.3">
      <c r="A1332" s="2" t="s">
        <v>1887</v>
      </c>
      <c r="B1332" s="2" t="s">
        <v>23</v>
      </c>
    </row>
    <row r="1333" spans="1:2" ht="10.5" customHeight="1" x14ac:dyDescent="0.3">
      <c r="A1333" s="2" t="s">
        <v>2236</v>
      </c>
      <c r="B1333" s="2" t="s">
        <v>2108</v>
      </c>
    </row>
    <row r="1334" spans="1:2" ht="10.5" customHeight="1" x14ac:dyDescent="0.3">
      <c r="A1334" s="2" t="s">
        <v>1647</v>
      </c>
      <c r="B1334" s="2" t="s">
        <v>116</v>
      </c>
    </row>
    <row r="1335" spans="1:2" ht="10.5" customHeight="1" x14ac:dyDescent="0.3">
      <c r="A1335" s="2" t="s">
        <v>381</v>
      </c>
      <c r="B1335" s="2" t="s">
        <v>23</v>
      </c>
    </row>
    <row r="1336" spans="1:2" ht="10.5" customHeight="1" x14ac:dyDescent="0.3">
      <c r="A1336" s="2" t="s">
        <v>1088</v>
      </c>
      <c r="B1336" s="2" t="s">
        <v>23</v>
      </c>
    </row>
    <row r="1337" spans="1:2" ht="10.5" customHeight="1" x14ac:dyDescent="0.3">
      <c r="A1337" s="2" t="s">
        <v>1470</v>
      </c>
      <c r="B1337" s="2" t="s">
        <v>23</v>
      </c>
    </row>
    <row r="1338" spans="1:2" ht="10.5" customHeight="1" x14ac:dyDescent="0.3">
      <c r="A1338" s="2" t="s">
        <v>937</v>
      </c>
      <c r="B1338" s="2" t="s">
        <v>23</v>
      </c>
    </row>
    <row r="1339" spans="1:2" ht="10.5" customHeight="1" x14ac:dyDescent="0.3">
      <c r="A1339" s="2" t="s">
        <v>2161</v>
      </c>
      <c r="B1339" s="2" t="s">
        <v>23</v>
      </c>
    </row>
    <row r="1340" spans="1:2" ht="10.5" customHeight="1" x14ac:dyDescent="0.3">
      <c r="A1340" s="2" t="s">
        <v>1609</v>
      </c>
      <c r="B1340" s="2" t="s">
        <v>23</v>
      </c>
    </row>
    <row r="1341" spans="1:2" ht="10.5" customHeight="1" x14ac:dyDescent="0.3">
      <c r="A1341" s="2" t="s">
        <v>572</v>
      </c>
      <c r="B1341" s="2" t="s">
        <v>70</v>
      </c>
    </row>
    <row r="1342" spans="1:2" ht="10.5" customHeight="1" x14ac:dyDescent="0.3">
      <c r="A1342" s="2" t="s">
        <v>1109</v>
      </c>
      <c r="B1342" s="2" t="s">
        <v>23</v>
      </c>
    </row>
    <row r="1343" spans="1:2" ht="10.5" customHeight="1" x14ac:dyDescent="0.3">
      <c r="A1343" s="2" t="s">
        <v>1008</v>
      </c>
      <c r="B1343" s="2" t="s">
        <v>23</v>
      </c>
    </row>
    <row r="1344" spans="1:2" ht="10.5" customHeight="1" x14ac:dyDescent="0.3">
      <c r="A1344" s="2" t="s">
        <v>2141</v>
      </c>
      <c r="B1344" s="2" t="s">
        <v>23</v>
      </c>
    </row>
    <row r="1345" spans="1:2" ht="10.5" customHeight="1" x14ac:dyDescent="0.3">
      <c r="A1345" s="2" t="s">
        <v>2032</v>
      </c>
      <c r="B1345" s="2" t="s">
        <v>23</v>
      </c>
    </row>
    <row r="1346" spans="1:2" ht="10.5" customHeight="1" x14ac:dyDescent="0.3">
      <c r="A1346" s="2" t="s">
        <v>840</v>
      </c>
      <c r="B1346" s="2" t="s">
        <v>23</v>
      </c>
    </row>
    <row r="1347" spans="1:2" ht="10.5" customHeight="1" x14ac:dyDescent="0.3">
      <c r="A1347" s="2" t="s">
        <v>2310</v>
      </c>
      <c r="B1347" s="2" t="s">
        <v>2108</v>
      </c>
    </row>
    <row r="1348" spans="1:2" ht="10.5" customHeight="1" x14ac:dyDescent="0.3">
      <c r="A1348" s="2" t="s">
        <v>484</v>
      </c>
      <c r="B1348" s="2" t="s">
        <v>23</v>
      </c>
    </row>
    <row r="1349" spans="1:2" ht="10.5" customHeight="1" x14ac:dyDescent="0.3">
      <c r="A1349" s="2" t="s">
        <v>1423</v>
      </c>
      <c r="B1349" s="2" t="s">
        <v>116</v>
      </c>
    </row>
    <row r="1350" spans="1:2" ht="10.5" customHeight="1" x14ac:dyDescent="0.3">
      <c r="A1350" s="2" t="s">
        <v>1199</v>
      </c>
      <c r="B1350" s="2" t="s">
        <v>23</v>
      </c>
    </row>
    <row r="1351" spans="1:2" ht="10.5" customHeight="1" x14ac:dyDescent="0.3">
      <c r="A1351" s="2" t="s">
        <v>2227</v>
      </c>
      <c r="B1351" s="2" t="s">
        <v>2108</v>
      </c>
    </row>
    <row r="1352" spans="1:2" ht="10.5" customHeight="1" x14ac:dyDescent="0.3">
      <c r="A1352" s="2" t="s">
        <v>1712</v>
      </c>
      <c r="B1352" s="2" t="s">
        <v>23</v>
      </c>
    </row>
    <row r="1353" spans="1:2" ht="10.5" customHeight="1" x14ac:dyDescent="0.3">
      <c r="A1353" s="2" t="s">
        <v>916</v>
      </c>
      <c r="B1353" s="2" t="s">
        <v>23</v>
      </c>
    </row>
    <row r="1354" spans="1:2" ht="10.5" customHeight="1" x14ac:dyDescent="0.3">
      <c r="A1354" s="2" t="s">
        <v>621</v>
      </c>
      <c r="B1354" s="2" t="s">
        <v>23</v>
      </c>
    </row>
    <row r="1355" spans="1:2" ht="10.5" customHeight="1" x14ac:dyDescent="0.3">
      <c r="A1355" s="2" t="s">
        <v>1660</v>
      </c>
      <c r="B1355" s="2" t="s">
        <v>23</v>
      </c>
    </row>
    <row r="1356" spans="1:2" ht="10.5" customHeight="1" x14ac:dyDescent="0.3">
      <c r="A1356" s="2" t="s">
        <v>1459</v>
      </c>
      <c r="B1356" s="2" t="s">
        <v>23</v>
      </c>
    </row>
    <row r="1357" spans="1:2" ht="10.5" customHeight="1" x14ac:dyDescent="0.3">
      <c r="A1357" s="2" t="s">
        <v>196</v>
      </c>
      <c r="B1357" s="2" t="s">
        <v>23</v>
      </c>
    </row>
    <row r="1358" spans="1:2" ht="10.5" customHeight="1" x14ac:dyDescent="0.3">
      <c r="A1358" s="2" t="s">
        <v>870</v>
      </c>
      <c r="B1358" s="2" t="s">
        <v>23</v>
      </c>
    </row>
    <row r="1359" spans="1:2" ht="10.5" customHeight="1" x14ac:dyDescent="0.3">
      <c r="A1359" s="2" t="s">
        <v>1885</v>
      </c>
      <c r="B1359" s="2" t="s">
        <v>23</v>
      </c>
    </row>
    <row r="1360" spans="1:2" ht="10.5" customHeight="1" x14ac:dyDescent="0.3">
      <c r="A1360" s="2" t="s">
        <v>1902</v>
      </c>
      <c r="B1360" s="2" t="s">
        <v>23</v>
      </c>
    </row>
    <row r="1361" spans="1:2" ht="10.5" customHeight="1" x14ac:dyDescent="0.3">
      <c r="A1361" s="2" t="s">
        <v>1928</v>
      </c>
      <c r="B1361" s="2" t="s">
        <v>70</v>
      </c>
    </row>
    <row r="1362" spans="1:2" ht="10.5" customHeight="1" x14ac:dyDescent="0.3">
      <c r="A1362" s="2" t="s">
        <v>1347</v>
      </c>
      <c r="B1362" s="2" t="s">
        <v>23</v>
      </c>
    </row>
    <row r="1363" spans="1:2" ht="10.5" customHeight="1" x14ac:dyDescent="0.3">
      <c r="A1363" s="2" t="s">
        <v>1652</v>
      </c>
      <c r="B1363" s="2" t="s">
        <v>70</v>
      </c>
    </row>
    <row r="1364" spans="1:2" ht="10.5" customHeight="1" x14ac:dyDescent="0.3">
      <c r="A1364" s="2" t="s">
        <v>1055</v>
      </c>
      <c r="B1364" s="2" t="s">
        <v>23</v>
      </c>
    </row>
    <row r="1365" spans="1:2" ht="10.5" customHeight="1" x14ac:dyDescent="0.3">
      <c r="A1365" s="2" t="s">
        <v>1348</v>
      </c>
      <c r="B1365" s="2" t="s">
        <v>23</v>
      </c>
    </row>
    <row r="1366" spans="1:2" ht="10.5" customHeight="1" x14ac:dyDescent="0.3">
      <c r="A1366" s="2" t="s">
        <v>1967</v>
      </c>
      <c r="B1366" s="2" t="s">
        <v>23</v>
      </c>
    </row>
    <row r="1367" spans="1:2" ht="10.5" customHeight="1" x14ac:dyDescent="0.3">
      <c r="A1367" s="2" t="s">
        <v>1937</v>
      </c>
      <c r="B1367" s="2" t="s">
        <v>23</v>
      </c>
    </row>
    <row r="1368" spans="1:2" ht="10.5" customHeight="1" x14ac:dyDescent="0.3">
      <c r="A1368" s="2" t="s">
        <v>2020</v>
      </c>
      <c r="B1368" s="2" t="s">
        <v>23</v>
      </c>
    </row>
    <row r="1369" spans="1:2" ht="10.5" customHeight="1" x14ac:dyDescent="0.3">
      <c r="A1369" s="2" t="s">
        <v>2030</v>
      </c>
      <c r="B1369" s="2" t="s">
        <v>70</v>
      </c>
    </row>
    <row r="1370" spans="1:2" ht="10.5" customHeight="1" x14ac:dyDescent="0.3">
      <c r="A1370" s="2" t="s">
        <v>1019</v>
      </c>
      <c r="B1370" s="2" t="s">
        <v>23</v>
      </c>
    </row>
    <row r="1371" spans="1:2" ht="10.5" customHeight="1" x14ac:dyDescent="0.3">
      <c r="A1371" s="2" t="s">
        <v>1544</v>
      </c>
      <c r="B1371" s="2" t="s">
        <v>70</v>
      </c>
    </row>
    <row r="1372" spans="1:2" ht="10.5" customHeight="1" x14ac:dyDescent="0.3">
      <c r="A1372" s="2" t="s">
        <v>1077</v>
      </c>
      <c r="B1372" s="2" t="s">
        <v>23</v>
      </c>
    </row>
    <row r="1373" spans="1:2" ht="10.5" customHeight="1" x14ac:dyDescent="0.3">
      <c r="A1373" s="2" t="s">
        <v>1531</v>
      </c>
      <c r="B1373" s="2" t="s">
        <v>23</v>
      </c>
    </row>
    <row r="1374" spans="1:2" ht="10.5" customHeight="1" x14ac:dyDescent="0.3">
      <c r="A1374" s="2" t="s">
        <v>792</v>
      </c>
      <c r="B1374" s="2" t="s">
        <v>23</v>
      </c>
    </row>
    <row r="1375" spans="1:2" ht="10.5" customHeight="1" x14ac:dyDescent="0.3">
      <c r="A1375" s="2" t="s">
        <v>1345</v>
      </c>
      <c r="B1375" s="2" t="s">
        <v>23</v>
      </c>
    </row>
    <row r="1376" spans="1:2" ht="10.5" customHeight="1" x14ac:dyDescent="0.3">
      <c r="A1376" s="2" t="s">
        <v>759</v>
      </c>
      <c r="B1376" s="2" t="s">
        <v>23</v>
      </c>
    </row>
    <row r="1377" spans="1:2" ht="10.5" customHeight="1" x14ac:dyDescent="0.3">
      <c r="A1377" s="2" t="s">
        <v>1080</v>
      </c>
      <c r="B1377" s="2" t="s">
        <v>70</v>
      </c>
    </row>
    <row r="1378" spans="1:2" ht="10.5" customHeight="1" x14ac:dyDescent="0.3">
      <c r="A1378" s="2" t="s">
        <v>228</v>
      </c>
      <c r="B1378" s="2" t="s">
        <v>23</v>
      </c>
    </row>
    <row r="1379" spans="1:2" ht="10.5" customHeight="1" x14ac:dyDescent="0.3">
      <c r="A1379" s="2" t="s">
        <v>1607</v>
      </c>
      <c r="B1379" s="2" t="s">
        <v>23</v>
      </c>
    </row>
    <row r="1380" spans="1:2" ht="10.5" customHeight="1" x14ac:dyDescent="0.3">
      <c r="A1380" s="2" t="s">
        <v>1599</v>
      </c>
      <c r="B1380" s="2" t="s">
        <v>23</v>
      </c>
    </row>
    <row r="1381" spans="1:2" ht="10.5" customHeight="1" x14ac:dyDescent="0.3">
      <c r="A1381" s="2" t="s">
        <v>824</v>
      </c>
      <c r="B1381" s="2" t="s">
        <v>23</v>
      </c>
    </row>
    <row r="1382" spans="1:2" ht="10.5" customHeight="1" x14ac:dyDescent="0.3">
      <c r="A1382" s="2" t="s">
        <v>2051</v>
      </c>
      <c r="B1382" s="2" t="s">
        <v>23</v>
      </c>
    </row>
    <row r="1383" spans="1:2" ht="10.5" customHeight="1" x14ac:dyDescent="0.3">
      <c r="A1383" s="2" t="s">
        <v>1828</v>
      </c>
      <c r="B1383" s="2" t="s">
        <v>116</v>
      </c>
    </row>
    <row r="1384" spans="1:2" ht="10.5" customHeight="1" x14ac:dyDescent="0.3">
      <c r="A1384" s="2" t="s">
        <v>1490</v>
      </c>
      <c r="B1384" s="2" t="s">
        <v>70</v>
      </c>
    </row>
    <row r="1385" spans="1:2" ht="10.5" customHeight="1" x14ac:dyDescent="0.3">
      <c r="A1385" s="2" t="s">
        <v>1806</v>
      </c>
      <c r="B1385" s="2" t="s">
        <v>23</v>
      </c>
    </row>
    <row r="1386" spans="1:2" ht="10.5" customHeight="1" x14ac:dyDescent="0.3">
      <c r="A1386" s="2" t="s">
        <v>2265</v>
      </c>
      <c r="B1386" s="2" t="s">
        <v>2111</v>
      </c>
    </row>
    <row r="1387" spans="1:2" ht="10.5" customHeight="1" x14ac:dyDescent="0.3">
      <c r="A1387" s="2" t="s">
        <v>2156</v>
      </c>
      <c r="B1387" s="2" t="s">
        <v>23</v>
      </c>
    </row>
    <row r="1388" spans="1:2" ht="10.5" customHeight="1" x14ac:dyDescent="0.3">
      <c r="A1388" s="2" t="s">
        <v>1773</v>
      </c>
      <c r="B1388" s="2" t="s">
        <v>23</v>
      </c>
    </row>
    <row r="1389" spans="1:2" ht="10.5" customHeight="1" x14ac:dyDescent="0.3">
      <c r="A1389" s="2" t="s">
        <v>1389</v>
      </c>
      <c r="B1389" s="2" t="s">
        <v>23</v>
      </c>
    </row>
    <row r="1390" spans="1:2" ht="10.5" customHeight="1" x14ac:dyDescent="0.3">
      <c r="A1390" s="2" t="s">
        <v>1253</v>
      </c>
      <c r="B1390" s="2" t="s">
        <v>23</v>
      </c>
    </row>
    <row r="1391" spans="1:2" ht="10.5" customHeight="1" x14ac:dyDescent="0.3">
      <c r="A1391" s="2" t="s">
        <v>2054</v>
      </c>
      <c r="B1391" s="2" t="s">
        <v>23</v>
      </c>
    </row>
    <row r="1392" spans="1:2" ht="10.5" customHeight="1" x14ac:dyDescent="0.3">
      <c r="A1392" s="2" t="s">
        <v>2287</v>
      </c>
      <c r="B1392" s="2" t="s">
        <v>2108</v>
      </c>
    </row>
    <row r="1393" spans="1:2" ht="10.5" customHeight="1" x14ac:dyDescent="0.3">
      <c r="A1393" s="2" t="s">
        <v>1263</v>
      </c>
      <c r="B1393" s="2" t="s">
        <v>23</v>
      </c>
    </row>
    <row r="1394" spans="1:2" ht="10.5" customHeight="1" x14ac:dyDescent="0.3">
      <c r="A1394" s="2" t="s">
        <v>1672</v>
      </c>
      <c r="B1394" s="2" t="s">
        <v>23</v>
      </c>
    </row>
    <row r="1395" spans="1:2" ht="10.5" customHeight="1" x14ac:dyDescent="0.3">
      <c r="A1395" s="2" t="s">
        <v>927</v>
      </c>
      <c r="B1395" s="2" t="s">
        <v>23</v>
      </c>
    </row>
    <row r="1396" spans="1:2" ht="10.5" customHeight="1" x14ac:dyDescent="0.3">
      <c r="A1396" s="2" t="s">
        <v>222</v>
      </c>
      <c r="B1396" s="2" t="s">
        <v>23</v>
      </c>
    </row>
    <row r="1397" spans="1:2" ht="10.5" customHeight="1" x14ac:dyDescent="0.3">
      <c r="A1397" s="2" t="s">
        <v>1787</v>
      </c>
      <c r="B1397" s="2" t="s">
        <v>70</v>
      </c>
    </row>
    <row r="1398" spans="1:2" ht="10.5" customHeight="1" x14ac:dyDescent="0.3">
      <c r="A1398" s="2" t="s">
        <v>1872</v>
      </c>
      <c r="B1398" s="2" t="s">
        <v>23</v>
      </c>
    </row>
    <row r="1399" spans="1:2" ht="10.5" customHeight="1" x14ac:dyDescent="0.3">
      <c r="A1399" s="2" t="s">
        <v>2228</v>
      </c>
      <c r="B1399" s="2" t="s">
        <v>2111</v>
      </c>
    </row>
    <row r="1400" spans="1:2" ht="10.5" customHeight="1" x14ac:dyDescent="0.3">
      <c r="A1400" s="2" t="s">
        <v>1994</v>
      </c>
      <c r="B1400" s="2" t="s">
        <v>23</v>
      </c>
    </row>
    <row r="1401" spans="1:2" ht="10.5" customHeight="1" x14ac:dyDescent="0.3">
      <c r="A1401" s="2" t="s">
        <v>2095</v>
      </c>
      <c r="B1401" s="2" t="s">
        <v>70</v>
      </c>
    </row>
    <row r="1402" spans="1:2" ht="10.5" customHeight="1" x14ac:dyDescent="0.3">
      <c r="A1402" s="2" t="s">
        <v>1265</v>
      </c>
      <c r="B1402" s="2" t="s">
        <v>70</v>
      </c>
    </row>
    <row r="1403" spans="1:2" ht="10.5" customHeight="1" x14ac:dyDescent="0.3">
      <c r="A1403" s="2" t="s">
        <v>1416</v>
      </c>
      <c r="B1403" s="2" t="s">
        <v>23</v>
      </c>
    </row>
    <row r="1404" spans="1:2" ht="10.5" customHeight="1" x14ac:dyDescent="0.3">
      <c r="A1404" s="2" t="s">
        <v>654</v>
      </c>
      <c r="B1404" s="2" t="s">
        <v>70</v>
      </c>
    </row>
    <row r="1405" spans="1:2" ht="10.5" customHeight="1" x14ac:dyDescent="0.3">
      <c r="A1405" s="2" t="s">
        <v>800</v>
      </c>
      <c r="B1405" s="2" t="s">
        <v>23</v>
      </c>
    </row>
    <row r="1406" spans="1:2" ht="10.5" customHeight="1" x14ac:dyDescent="0.3">
      <c r="A1406" s="2" t="s">
        <v>2098</v>
      </c>
      <c r="B1406" s="2" t="s">
        <v>23</v>
      </c>
    </row>
    <row r="1407" spans="1:2" ht="10.5" customHeight="1" x14ac:dyDescent="0.3">
      <c r="A1407" s="2" t="s">
        <v>646</v>
      </c>
      <c r="B1407" s="2" t="s">
        <v>23</v>
      </c>
    </row>
    <row r="1408" spans="1:2" ht="10.5" customHeight="1" x14ac:dyDescent="0.3">
      <c r="A1408" s="2" t="s">
        <v>1104</v>
      </c>
      <c r="B1408" s="2" t="s">
        <v>23</v>
      </c>
    </row>
    <row r="1409" spans="1:2" ht="10.5" customHeight="1" x14ac:dyDescent="0.3">
      <c r="A1409" s="2" t="s">
        <v>1653</v>
      </c>
      <c r="B1409" s="2" t="s">
        <v>70</v>
      </c>
    </row>
    <row r="1410" spans="1:2" ht="10.5" customHeight="1" x14ac:dyDescent="0.3">
      <c r="A1410" s="2" t="s">
        <v>390</v>
      </c>
      <c r="B1410" s="2" t="s">
        <v>70</v>
      </c>
    </row>
    <row r="1411" spans="1:2" ht="10.5" customHeight="1" x14ac:dyDescent="0.3">
      <c r="A1411" s="2" t="s">
        <v>513</v>
      </c>
      <c r="B1411" s="2" t="s">
        <v>23</v>
      </c>
    </row>
    <row r="1412" spans="1:2" ht="10.5" customHeight="1" x14ac:dyDescent="0.3">
      <c r="A1412" s="2" t="s">
        <v>1689</v>
      </c>
      <c r="B1412" s="2" t="s">
        <v>23</v>
      </c>
    </row>
    <row r="1413" spans="1:2" ht="10.5" customHeight="1" x14ac:dyDescent="0.3">
      <c r="A1413" s="2" t="s">
        <v>2093</v>
      </c>
      <c r="B1413" s="2" t="s">
        <v>23</v>
      </c>
    </row>
    <row r="1414" spans="1:2" ht="10.5" customHeight="1" x14ac:dyDescent="0.3">
      <c r="A1414" s="2" t="s">
        <v>581</v>
      </c>
      <c r="B1414" s="2" t="s">
        <v>23</v>
      </c>
    </row>
    <row r="1415" spans="1:2" ht="10.5" customHeight="1" x14ac:dyDescent="0.3">
      <c r="A1415" s="2" t="s">
        <v>117</v>
      </c>
      <c r="B1415" s="2" t="s">
        <v>23</v>
      </c>
    </row>
    <row r="1416" spans="1:2" ht="10.5" customHeight="1" x14ac:dyDescent="0.3">
      <c r="A1416" s="2" t="s">
        <v>1283</v>
      </c>
      <c r="B1416" s="2" t="s">
        <v>23</v>
      </c>
    </row>
    <row r="1417" spans="1:2" ht="10.5" customHeight="1" x14ac:dyDescent="0.3">
      <c r="A1417" s="2" t="s">
        <v>1440</v>
      </c>
      <c r="B1417" s="2" t="s">
        <v>70</v>
      </c>
    </row>
    <row r="1418" spans="1:2" ht="10.5" customHeight="1" x14ac:dyDescent="0.3">
      <c r="A1418" s="2" t="s">
        <v>1509</v>
      </c>
      <c r="B1418" s="2" t="s">
        <v>23</v>
      </c>
    </row>
    <row r="1419" spans="1:2" ht="10.5" customHeight="1" x14ac:dyDescent="0.3">
      <c r="A1419" s="2" t="s">
        <v>1769</v>
      </c>
      <c r="B1419" s="2" t="s">
        <v>23</v>
      </c>
    </row>
    <row r="1420" spans="1:2" ht="10.5" customHeight="1" x14ac:dyDescent="0.3">
      <c r="A1420" s="2" t="s">
        <v>1731</v>
      </c>
      <c r="B1420" s="2" t="s">
        <v>70</v>
      </c>
    </row>
    <row r="1421" spans="1:2" ht="10.5" customHeight="1" x14ac:dyDescent="0.3">
      <c r="A1421" s="2" t="s">
        <v>254</v>
      </c>
      <c r="B1421" s="2" t="s">
        <v>23</v>
      </c>
    </row>
    <row r="1422" spans="1:2" ht="10.5" customHeight="1" x14ac:dyDescent="0.3">
      <c r="A1422" s="2" t="s">
        <v>1695</v>
      </c>
      <c r="B1422" s="2" t="s">
        <v>70</v>
      </c>
    </row>
    <row r="1423" spans="1:2" ht="10.5" customHeight="1" x14ac:dyDescent="0.3">
      <c r="A1423" s="2" t="s">
        <v>508</v>
      </c>
      <c r="B1423" s="2" t="s">
        <v>70</v>
      </c>
    </row>
    <row r="1424" spans="1:2" ht="10.5" customHeight="1" x14ac:dyDescent="0.3">
      <c r="A1424" s="2" t="s">
        <v>1829</v>
      </c>
      <c r="B1424" s="2" t="s">
        <v>70</v>
      </c>
    </row>
    <row r="1425" spans="1:2" ht="10.5" customHeight="1" x14ac:dyDescent="0.3">
      <c r="A1425" s="2" t="s">
        <v>1005</v>
      </c>
      <c r="B1425" s="2" t="s">
        <v>23</v>
      </c>
    </row>
    <row r="1426" spans="1:2" ht="10.5" customHeight="1" x14ac:dyDescent="0.3">
      <c r="A1426" s="2" t="s">
        <v>1685</v>
      </c>
      <c r="B1426" s="2" t="s">
        <v>23</v>
      </c>
    </row>
    <row r="1427" spans="1:2" ht="10.5" customHeight="1" x14ac:dyDescent="0.3">
      <c r="A1427" s="2" t="s">
        <v>1734</v>
      </c>
      <c r="B1427" s="2" t="s">
        <v>70</v>
      </c>
    </row>
    <row r="1428" spans="1:2" ht="10.5" customHeight="1" x14ac:dyDescent="0.3">
      <c r="A1428" s="2" t="s">
        <v>1255</v>
      </c>
      <c r="B1428" s="2" t="s">
        <v>23</v>
      </c>
    </row>
    <row r="1429" spans="1:2" ht="10.5" customHeight="1" x14ac:dyDescent="0.3">
      <c r="A1429" s="2" t="s">
        <v>774</v>
      </c>
      <c r="B1429" s="2" t="s">
        <v>70</v>
      </c>
    </row>
    <row r="1430" spans="1:2" ht="10.5" customHeight="1" x14ac:dyDescent="0.3">
      <c r="A1430" s="2" t="s">
        <v>2170</v>
      </c>
      <c r="B1430" s="2" t="s">
        <v>116</v>
      </c>
    </row>
    <row r="1431" spans="1:2" ht="10.5" customHeight="1" x14ac:dyDescent="0.3">
      <c r="A1431" s="2" t="s">
        <v>1149</v>
      </c>
      <c r="B1431" s="2" t="s">
        <v>23</v>
      </c>
    </row>
    <row r="1432" spans="1:2" ht="10.5" customHeight="1" x14ac:dyDescent="0.3">
      <c r="A1432" s="2" t="s">
        <v>1580</v>
      </c>
      <c r="B1432" s="2" t="s">
        <v>23</v>
      </c>
    </row>
    <row r="1433" spans="1:2" ht="10.5" customHeight="1" x14ac:dyDescent="0.3">
      <c r="A1433" s="2" t="s">
        <v>1857</v>
      </c>
      <c r="B1433" s="2" t="s">
        <v>23</v>
      </c>
    </row>
    <row r="1434" spans="1:2" ht="10.5" customHeight="1" x14ac:dyDescent="0.3">
      <c r="A1434" s="2" t="s">
        <v>933</v>
      </c>
      <c r="B1434" s="2" t="s">
        <v>23</v>
      </c>
    </row>
    <row r="1435" spans="1:2" ht="10.5" customHeight="1" x14ac:dyDescent="0.3">
      <c r="A1435" s="2" t="s">
        <v>2268</v>
      </c>
      <c r="B1435" s="2" t="s">
        <v>70</v>
      </c>
    </row>
    <row r="1436" spans="1:2" ht="10.5" customHeight="1" x14ac:dyDescent="0.3">
      <c r="A1436" s="2" t="s">
        <v>392</v>
      </c>
      <c r="B1436" s="2" t="s">
        <v>23</v>
      </c>
    </row>
    <row r="1437" spans="1:2" ht="10.5" customHeight="1" x14ac:dyDescent="0.3">
      <c r="A1437" s="2" t="s">
        <v>2072</v>
      </c>
      <c r="B1437" s="2" t="s">
        <v>23</v>
      </c>
    </row>
    <row r="1438" spans="1:2" ht="10.5" customHeight="1" x14ac:dyDescent="0.3">
      <c r="A1438" s="2" t="s">
        <v>1293</v>
      </c>
      <c r="B1438" s="2" t="s">
        <v>23</v>
      </c>
    </row>
    <row r="1439" spans="1:2" ht="10.5" customHeight="1" x14ac:dyDescent="0.3">
      <c r="A1439" s="2" t="s">
        <v>619</v>
      </c>
      <c r="B1439" s="2" t="s">
        <v>23</v>
      </c>
    </row>
    <row r="1440" spans="1:2" ht="10.5" customHeight="1" x14ac:dyDescent="0.3">
      <c r="A1440" s="2" t="s">
        <v>689</v>
      </c>
      <c r="B1440" s="2" t="s">
        <v>70</v>
      </c>
    </row>
    <row r="1441" spans="1:2" ht="10.5" customHeight="1" x14ac:dyDescent="0.3">
      <c r="A1441" s="2" t="s">
        <v>2127</v>
      </c>
      <c r="B1441" s="2" t="s">
        <v>2108</v>
      </c>
    </row>
    <row r="1442" spans="1:2" ht="10.5" customHeight="1" x14ac:dyDescent="0.3">
      <c r="A1442" s="2" t="s">
        <v>1520</v>
      </c>
      <c r="B1442" s="2" t="s">
        <v>70</v>
      </c>
    </row>
    <row r="1443" spans="1:2" ht="10.5" customHeight="1" x14ac:dyDescent="0.3">
      <c r="A1443" s="2" t="s">
        <v>1903</v>
      </c>
      <c r="B1443" s="2" t="s">
        <v>70</v>
      </c>
    </row>
    <row r="1444" spans="1:2" ht="10.5" customHeight="1" x14ac:dyDescent="0.3">
      <c r="A1444" s="2" t="s">
        <v>1856</v>
      </c>
      <c r="B1444" s="2" t="s">
        <v>23</v>
      </c>
    </row>
    <row r="1445" spans="1:2" ht="10.5" customHeight="1" x14ac:dyDescent="0.3">
      <c r="A1445" s="2" t="s">
        <v>2273</v>
      </c>
      <c r="B1445" s="2" t="s">
        <v>116</v>
      </c>
    </row>
    <row r="1446" spans="1:2" ht="10.5" customHeight="1" x14ac:dyDescent="0.3">
      <c r="A1446" s="2" t="s">
        <v>1433</v>
      </c>
      <c r="B1446" s="2" t="s">
        <v>23</v>
      </c>
    </row>
    <row r="1447" spans="1:2" ht="10.5" customHeight="1" x14ac:dyDescent="0.3">
      <c r="A1447" s="2" t="s">
        <v>1632</v>
      </c>
      <c r="B1447" s="2" t="s">
        <v>23</v>
      </c>
    </row>
    <row r="1448" spans="1:2" ht="10.5" customHeight="1" x14ac:dyDescent="0.3">
      <c r="A1448" s="2" t="s">
        <v>1142</v>
      </c>
      <c r="B1448" s="2" t="s">
        <v>23</v>
      </c>
    </row>
    <row r="1449" spans="1:2" ht="10.5" customHeight="1" x14ac:dyDescent="0.3">
      <c r="A1449" s="2" t="s">
        <v>1526</v>
      </c>
      <c r="B1449" s="2" t="s">
        <v>23</v>
      </c>
    </row>
    <row r="1450" spans="1:2" ht="10.5" customHeight="1" x14ac:dyDescent="0.3">
      <c r="A1450" s="2" t="s">
        <v>854</v>
      </c>
      <c r="B1450" s="2" t="s">
        <v>23</v>
      </c>
    </row>
    <row r="1451" spans="1:2" ht="10.5" customHeight="1" x14ac:dyDescent="0.3">
      <c r="A1451" s="2" t="s">
        <v>1435</v>
      </c>
      <c r="B1451" s="2" t="s">
        <v>23</v>
      </c>
    </row>
    <row r="1452" spans="1:2" ht="10.5" customHeight="1" x14ac:dyDescent="0.3">
      <c r="A1452" s="2" t="s">
        <v>978</v>
      </c>
      <c r="B1452" s="2" t="s">
        <v>70</v>
      </c>
    </row>
    <row r="1453" spans="1:2" ht="10.5" customHeight="1" x14ac:dyDescent="0.3">
      <c r="A1453" s="2" t="s">
        <v>1528</v>
      </c>
      <c r="B1453" s="2" t="s">
        <v>23</v>
      </c>
    </row>
    <row r="1454" spans="1:2" ht="10.5" customHeight="1" x14ac:dyDescent="0.3">
      <c r="A1454" s="2" t="s">
        <v>1287</v>
      </c>
      <c r="B1454" s="2" t="s">
        <v>23</v>
      </c>
    </row>
    <row r="1455" spans="1:2" ht="10.5" customHeight="1" x14ac:dyDescent="0.3">
      <c r="A1455" s="2" t="s">
        <v>135</v>
      </c>
      <c r="B1455" s="2" t="s">
        <v>23</v>
      </c>
    </row>
    <row r="1456" spans="1:2" ht="10.5" customHeight="1" x14ac:dyDescent="0.3">
      <c r="A1456" s="2" t="s">
        <v>270</v>
      </c>
      <c r="B1456" s="2" t="s">
        <v>23</v>
      </c>
    </row>
    <row r="1457" spans="1:2" ht="10.5" customHeight="1" x14ac:dyDescent="0.3">
      <c r="A1457" s="2" t="s">
        <v>2234</v>
      </c>
      <c r="B1457" s="2" t="s">
        <v>2111</v>
      </c>
    </row>
    <row r="1458" spans="1:2" ht="10.5" customHeight="1" x14ac:dyDescent="0.3">
      <c r="A1458" s="2" t="s">
        <v>1745</v>
      </c>
      <c r="B1458" s="2" t="s">
        <v>23</v>
      </c>
    </row>
    <row r="1459" spans="1:2" ht="10.5" customHeight="1" x14ac:dyDescent="0.3">
      <c r="A1459" s="2" t="s">
        <v>1918</v>
      </c>
      <c r="B1459" s="2" t="s">
        <v>23</v>
      </c>
    </row>
    <row r="1460" spans="1:2" ht="10.5" customHeight="1" x14ac:dyDescent="0.3">
      <c r="A1460" s="2" t="s">
        <v>1384</v>
      </c>
      <c r="B1460" s="2" t="s">
        <v>70</v>
      </c>
    </row>
    <row r="1461" spans="1:2" ht="10.5" customHeight="1" x14ac:dyDescent="0.3">
      <c r="A1461" s="2" t="s">
        <v>613</v>
      </c>
      <c r="B1461" s="2" t="s">
        <v>23</v>
      </c>
    </row>
    <row r="1462" spans="1:2" ht="10.5" customHeight="1" x14ac:dyDescent="0.3">
      <c r="A1462" s="2" t="s">
        <v>1015</v>
      </c>
      <c r="B1462" s="2" t="s">
        <v>23</v>
      </c>
    </row>
    <row r="1463" spans="1:2" ht="10.5" customHeight="1" x14ac:dyDescent="0.3">
      <c r="A1463" s="2" t="s">
        <v>1229</v>
      </c>
      <c r="B1463" s="2" t="s">
        <v>70</v>
      </c>
    </row>
    <row r="1464" spans="1:2" ht="10.5" customHeight="1" x14ac:dyDescent="0.3">
      <c r="A1464" s="2" t="s">
        <v>1835</v>
      </c>
      <c r="B1464" s="2" t="s">
        <v>23</v>
      </c>
    </row>
    <row r="1465" spans="1:2" ht="10.5" customHeight="1" x14ac:dyDescent="0.3">
      <c r="A1465" s="2" t="s">
        <v>741</v>
      </c>
      <c r="B1465" s="2" t="s">
        <v>23</v>
      </c>
    </row>
    <row r="1466" spans="1:2" ht="10.5" customHeight="1" x14ac:dyDescent="0.3">
      <c r="A1466" s="2" t="s">
        <v>867</v>
      </c>
      <c r="B1466" s="2" t="s">
        <v>70</v>
      </c>
    </row>
    <row r="1467" spans="1:2" ht="10.5" customHeight="1" x14ac:dyDescent="0.3">
      <c r="A1467" s="2" t="s">
        <v>1847</v>
      </c>
      <c r="B1467" s="2" t="s">
        <v>23</v>
      </c>
    </row>
    <row r="1468" spans="1:2" ht="10.5" customHeight="1" x14ac:dyDescent="0.3">
      <c r="A1468" s="2" t="s">
        <v>2025</v>
      </c>
      <c r="B1468" s="2" t="s">
        <v>23</v>
      </c>
    </row>
    <row r="1469" spans="1:2" ht="10.5" customHeight="1" x14ac:dyDescent="0.3">
      <c r="A1469" s="2" t="s">
        <v>2274</v>
      </c>
      <c r="B1469" s="2" t="s">
        <v>2111</v>
      </c>
    </row>
    <row r="1470" spans="1:2" ht="10.5" customHeight="1" x14ac:dyDescent="0.3">
      <c r="A1470" s="2" t="s">
        <v>1673</v>
      </c>
      <c r="B1470" s="2" t="s">
        <v>23</v>
      </c>
    </row>
    <row r="1471" spans="1:2" ht="10.5" customHeight="1" x14ac:dyDescent="0.3">
      <c r="A1471" s="2" t="s">
        <v>1919</v>
      </c>
      <c r="B1471" s="2" t="s">
        <v>23</v>
      </c>
    </row>
    <row r="1472" spans="1:2" ht="10.5" customHeight="1" x14ac:dyDescent="0.3">
      <c r="A1472" s="2" t="s">
        <v>1215</v>
      </c>
      <c r="B1472" s="2" t="s">
        <v>23</v>
      </c>
    </row>
    <row r="1473" spans="1:2" ht="10.5" customHeight="1" x14ac:dyDescent="0.3">
      <c r="A1473" s="2" t="s">
        <v>2300</v>
      </c>
      <c r="B1473" s="2" t="s">
        <v>2108</v>
      </c>
    </row>
    <row r="1474" spans="1:2" ht="10.5" customHeight="1" x14ac:dyDescent="0.3">
      <c r="A1474" s="2" t="s">
        <v>1471</v>
      </c>
      <c r="B1474" s="2" t="s">
        <v>23</v>
      </c>
    </row>
    <row r="1475" spans="1:2" ht="10.5" customHeight="1" x14ac:dyDescent="0.3">
      <c r="A1475" s="2" t="s">
        <v>1747</v>
      </c>
      <c r="B1475" s="2" t="s">
        <v>23</v>
      </c>
    </row>
    <row r="1476" spans="1:2" ht="10.5" customHeight="1" x14ac:dyDescent="0.3">
      <c r="A1476" s="2" t="s">
        <v>1180</v>
      </c>
      <c r="B1476" s="2" t="s">
        <v>23</v>
      </c>
    </row>
    <row r="1477" spans="1:2" ht="10.5" customHeight="1" x14ac:dyDescent="0.3">
      <c r="A1477" s="2" t="s">
        <v>1134</v>
      </c>
      <c r="B1477" s="2" t="s">
        <v>23</v>
      </c>
    </row>
    <row r="1478" spans="1:2" ht="10.5" customHeight="1" x14ac:dyDescent="0.3">
      <c r="A1478" s="2" t="s">
        <v>386</v>
      </c>
      <c r="B1478" s="2" t="s">
        <v>23</v>
      </c>
    </row>
    <row r="1479" spans="1:2" ht="10.5" customHeight="1" x14ac:dyDescent="0.3">
      <c r="A1479" s="2" t="s">
        <v>1407</v>
      </c>
      <c r="B1479" s="2" t="s">
        <v>23</v>
      </c>
    </row>
    <row r="1480" spans="1:2" ht="10.5" customHeight="1" x14ac:dyDescent="0.3">
      <c r="A1480" s="2" t="s">
        <v>2313</v>
      </c>
      <c r="B1480" s="2" t="s">
        <v>23</v>
      </c>
    </row>
    <row r="1481" spans="1:2" ht="10.5" customHeight="1" x14ac:dyDescent="0.3">
      <c r="A1481" s="2" t="s">
        <v>1120</v>
      </c>
      <c r="B1481" s="2" t="s">
        <v>23</v>
      </c>
    </row>
    <row r="1482" spans="1:2" ht="10.5" customHeight="1" x14ac:dyDescent="0.3">
      <c r="A1482" s="2" t="s">
        <v>239</v>
      </c>
      <c r="B1482" s="2" t="s">
        <v>23</v>
      </c>
    </row>
    <row r="1483" spans="1:2" ht="10.5" customHeight="1" x14ac:dyDescent="0.3">
      <c r="A1483" s="2" t="s">
        <v>2307</v>
      </c>
      <c r="B1483" s="2" t="s">
        <v>23</v>
      </c>
    </row>
    <row r="1484" spans="1:2" ht="10.5" customHeight="1" x14ac:dyDescent="0.3">
      <c r="A1484" s="2" t="s">
        <v>1328</v>
      </c>
      <c r="B1484" s="2" t="s">
        <v>70</v>
      </c>
    </row>
    <row r="1485" spans="1:2" ht="10.5" customHeight="1" x14ac:dyDescent="0.3">
      <c r="A1485" s="2" t="s">
        <v>1439</v>
      </c>
      <c r="B1485" s="2" t="s">
        <v>23</v>
      </c>
    </row>
    <row r="1486" spans="1:2" ht="10.5" customHeight="1" x14ac:dyDescent="0.3">
      <c r="A1486" s="2" t="s">
        <v>353</v>
      </c>
      <c r="B1486" s="2" t="s">
        <v>23</v>
      </c>
    </row>
    <row r="1487" spans="1:2" ht="10.5" customHeight="1" x14ac:dyDescent="0.3">
      <c r="A1487" s="2" t="s">
        <v>1637</v>
      </c>
      <c r="B1487" s="2" t="s">
        <v>70</v>
      </c>
    </row>
    <row r="1488" spans="1:2" ht="10.5" customHeight="1" x14ac:dyDescent="0.3">
      <c r="A1488" s="2" t="s">
        <v>828</v>
      </c>
      <c r="B1488" s="2" t="s">
        <v>23</v>
      </c>
    </row>
    <row r="1489" spans="1:2" ht="10.5" customHeight="1" x14ac:dyDescent="0.3">
      <c r="A1489" s="2" t="s">
        <v>1386</v>
      </c>
      <c r="B1489" s="2" t="s">
        <v>23</v>
      </c>
    </row>
    <row r="1490" spans="1:2" ht="10.5" customHeight="1" x14ac:dyDescent="0.3">
      <c r="A1490" s="2" t="s">
        <v>1073</v>
      </c>
      <c r="B1490" s="2" t="s">
        <v>23</v>
      </c>
    </row>
    <row r="1491" spans="1:2" ht="10.5" customHeight="1" x14ac:dyDescent="0.3">
      <c r="A1491" s="2" t="s">
        <v>1272</v>
      </c>
      <c r="B1491" s="2" t="s">
        <v>23</v>
      </c>
    </row>
    <row r="1492" spans="1:2" ht="10.5" customHeight="1" x14ac:dyDescent="0.3">
      <c r="A1492" s="2" t="s">
        <v>905</v>
      </c>
      <c r="B1492" s="2" t="s">
        <v>23</v>
      </c>
    </row>
    <row r="1493" spans="1:2" ht="10.5" customHeight="1" x14ac:dyDescent="0.3">
      <c r="A1493" s="2" t="s">
        <v>1546</v>
      </c>
      <c r="B1493" s="2" t="s">
        <v>23</v>
      </c>
    </row>
    <row r="1494" spans="1:2" ht="10.5" customHeight="1" x14ac:dyDescent="0.3">
      <c r="A1494" s="2" t="s">
        <v>1246</v>
      </c>
      <c r="B1494" s="2" t="s">
        <v>23</v>
      </c>
    </row>
    <row r="1495" spans="1:2" ht="10.5" customHeight="1" x14ac:dyDescent="0.3">
      <c r="A1495" s="2" t="s">
        <v>2189</v>
      </c>
      <c r="B1495" s="2" t="s">
        <v>2111</v>
      </c>
    </row>
    <row r="1496" spans="1:2" ht="10.5" customHeight="1" x14ac:dyDescent="0.3">
      <c r="A1496" s="2" t="s">
        <v>703</v>
      </c>
      <c r="B1496" s="2" t="s">
        <v>70</v>
      </c>
    </row>
    <row r="1497" spans="1:2" ht="10.5" customHeight="1" x14ac:dyDescent="0.3">
      <c r="A1497" s="2" t="s">
        <v>2180</v>
      </c>
      <c r="B1497" s="2" t="s">
        <v>70</v>
      </c>
    </row>
    <row r="1498" spans="1:2" ht="10.5" customHeight="1" x14ac:dyDescent="0.3">
      <c r="A1498" s="2" t="s">
        <v>848</v>
      </c>
      <c r="B1498" s="2" t="s">
        <v>23</v>
      </c>
    </row>
    <row r="1499" spans="1:2" ht="10.5" customHeight="1" x14ac:dyDescent="0.3">
      <c r="A1499" s="2" t="s">
        <v>740</v>
      </c>
      <c r="B1499" s="2" t="s">
        <v>70</v>
      </c>
    </row>
    <row r="1500" spans="1:2" ht="10.5" customHeight="1" x14ac:dyDescent="0.3">
      <c r="A1500" s="2" t="s">
        <v>1474</v>
      </c>
      <c r="B1500" s="2" t="s">
        <v>70</v>
      </c>
    </row>
    <row r="1501" spans="1:2" ht="10.5" customHeight="1" x14ac:dyDescent="0.3">
      <c r="A1501" s="2" t="s">
        <v>1006</v>
      </c>
      <c r="B1501" s="2" t="s">
        <v>23</v>
      </c>
    </row>
    <row r="1502" spans="1:2" ht="10.5" customHeight="1" x14ac:dyDescent="0.3">
      <c r="A1502" s="2" t="s">
        <v>2134</v>
      </c>
      <c r="B1502" s="2" t="s">
        <v>2111</v>
      </c>
    </row>
    <row r="1503" spans="1:2" ht="10.5" customHeight="1" x14ac:dyDescent="0.3">
      <c r="A1503" s="2" t="s">
        <v>1399</v>
      </c>
      <c r="B1503" s="2" t="s">
        <v>70</v>
      </c>
    </row>
    <row r="1504" spans="1:2" ht="10.5" customHeight="1" x14ac:dyDescent="0.3">
      <c r="A1504" s="2" t="s">
        <v>2254</v>
      </c>
      <c r="B1504" s="2" t="s">
        <v>116</v>
      </c>
    </row>
    <row r="1505" spans="1:2" ht="10.5" customHeight="1" x14ac:dyDescent="0.3">
      <c r="A1505" s="2" t="s">
        <v>1117</v>
      </c>
      <c r="B1505" s="2" t="s">
        <v>23</v>
      </c>
    </row>
    <row r="1506" spans="1:2" ht="10.5" customHeight="1" x14ac:dyDescent="0.3">
      <c r="A1506" s="2" t="s">
        <v>599</v>
      </c>
      <c r="B1506" s="2" t="s">
        <v>23</v>
      </c>
    </row>
    <row r="1507" spans="1:2" ht="10.5" customHeight="1" x14ac:dyDescent="0.3">
      <c r="A1507" s="2" t="s">
        <v>685</v>
      </c>
      <c r="B1507" s="2" t="s">
        <v>23</v>
      </c>
    </row>
    <row r="1508" spans="1:2" ht="10.5" customHeight="1" x14ac:dyDescent="0.3">
      <c r="A1508" s="2" t="s">
        <v>113</v>
      </c>
      <c r="B1508" s="2" t="s">
        <v>116</v>
      </c>
    </row>
    <row r="1509" spans="1:2" ht="10.5" customHeight="1" x14ac:dyDescent="0.3">
      <c r="A1509" s="2" t="s">
        <v>2050</v>
      </c>
      <c r="B1509" s="2" t="s">
        <v>23</v>
      </c>
    </row>
    <row r="1510" spans="1:2" ht="10.5" customHeight="1" x14ac:dyDescent="0.3">
      <c r="A1510" s="2" t="s">
        <v>1535</v>
      </c>
      <c r="B1510" s="2" t="s">
        <v>23</v>
      </c>
    </row>
    <row r="1511" spans="1:2" ht="10.5" customHeight="1" x14ac:dyDescent="0.3">
      <c r="A1511" s="2" t="s">
        <v>2079</v>
      </c>
      <c r="B1511" s="2" t="s">
        <v>23</v>
      </c>
    </row>
    <row r="1512" spans="1:2" ht="10.5" customHeight="1" x14ac:dyDescent="0.3">
      <c r="A1512" s="2" t="s">
        <v>712</v>
      </c>
      <c r="B1512" s="2" t="s">
        <v>23</v>
      </c>
    </row>
    <row r="1513" spans="1:2" ht="10.5" customHeight="1" x14ac:dyDescent="0.3">
      <c r="A1513" s="2" t="s">
        <v>1513</v>
      </c>
      <c r="B1513" s="2" t="s">
        <v>23</v>
      </c>
    </row>
    <row r="1514" spans="1:2" ht="10.5" customHeight="1" x14ac:dyDescent="0.3">
      <c r="A1514" s="2" t="s">
        <v>1845</v>
      </c>
      <c r="B1514" s="2" t="s">
        <v>23</v>
      </c>
    </row>
    <row r="1515" spans="1:2" ht="10.5" customHeight="1" x14ac:dyDescent="0.3">
      <c r="A1515" s="2" t="s">
        <v>758</v>
      </c>
      <c r="B1515" s="2" t="s">
        <v>70</v>
      </c>
    </row>
    <row r="1516" spans="1:2" ht="10.5" customHeight="1" x14ac:dyDescent="0.3">
      <c r="A1516" s="2" t="s">
        <v>853</v>
      </c>
      <c r="B1516" s="2" t="s">
        <v>23</v>
      </c>
    </row>
    <row r="1517" spans="1:2" ht="10.5" customHeight="1" x14ac:dyDescent="0.3">
      <c r="A1517" s="2" t="s">
        <v>1050</v>
      </c>
      <c r="B1517" s="2" t="s">
        <v>23</v>
      </c>
    </row>
    <row r="1518" spans="1:2" ht="10.5" customHeight="1" x14ac:dyDescent="0.3">
      <c r="A1518" s="2" t="s">
        <v>1823</v>
      </c>
      <c r="B1518" s="2" t="s">
        <v>23</v>
      </c>
    </row>
    <row r="1519" spans="1:2" ht="10.5" customHeight="1" x14ac:dyDescent="0.3">
      <c r="A1519" s="2" t="s">
        <v>985</v>
      </c>
      <c r="B1519" s="2" t="s">
        <v>23</v>
      </c>
    </row>
    <row r="1520" spans="1:2" ht="10.5" customHeight="1" x14ac:dyDescent="0.3">
      <c r="A1520" s="2" t="s">
        <v>731</v>
      </c>
      <c r="B1520" s="2" t="s">
        <v>70</v>
      </c>
    </row>
    <row r="1521" spans="1:2" ht="10.5" customHeight="1" x14ac:dyDescent="0.3">
      <c r="A1521" s="2" t="s">
        <v>931</v>
      </c>
      <c r="B1521" s="2" t="s">
        <v>23</v>
      </c>
    </row>
    <row r="1522" spans="1:2" ht="10.5" customHeight="1" x14ac:dyDescent="0.3">
      <c r="A1522" s="2" t="s">
        <v>1158</v>
      </c>
      <c r="B1522" s="2" t="s">
        <v>70</v>
      </c>
    </row>
    <row r="1523" spans="1:2" ht="10.5" customHeight="1" x14ac:dyDescent="0.3">
      <c r="A1523" s="2" t="s">
        <v>1899</v>
      </c>
      <c r="B1523" s="2" t="s">
        <v>23</v>
      </c>
    </row>
    <row r="1524" spans="1:2" ht="10.5" customHeight="1" x14ac:dyDescent="0.3">
      <c r="A1524" s="2" t="s">
        <v>1817</v>
      </c>
      <c r="B1524" s="2" t="s">
        <v>23</v>
      </c>
    </row>
    <row r="1525" spans="1:2" ht="10.5" customHeight="1" x14ac:dyDescent="0.3">
      <c r="A1525" s="2" t="s">
        <v>1550</v>
      </c>
      <c r="B1525" s="2" t="s">
        <v>23</v>
      </c>
    </row>
    <row r="1526" spans="1:2" ht="10.5" customHeight="1" x14ac:dyDescent="0.3">
      <c r="A1526" s="2" t="s">
        <v>2237</v>
      </c>
      <c r="B1526" s="2" t="s">
        <v>2108</v>
      </c>
    </row>
    <row r="1527" spans="1:2" ht="10.5" customHeight="1" x14ac:dyDescent="0.3">
      <c r="A1527" s="2" t="s">
        <v>1467</v>
      </c>
      <c r="B1527" s="2" t="s">
        <v>116</v>
      </c>
    </row>
    <row r="1528" spans="1:2" ht="10.5" customHeight="1" x14ac:dyDescent="0.3">
      <c r="A1528" s="2" t="s">
        <v>1431</v>
      </c>
      <c r="B1528" s="2" t="s">
        <v>23</v>
      </c>
    </row>
    <row r="1529" spans="1:2" ht="10.5" customHeight="1" x14ac:dyDescent="0.3">
      <c r="A1529" s="2" t="s">
        <v>2042</v>
      </c>
      <c r="B1529" s="2" t="s">
        <v>23</v>
      </c>
    </row>
    <row r="1530" spans="1:2" ht="10.5" customHeight="1" x14ac:dyDescent="0.3">
      <c r="A1530" s="2" t="s">
        <v>97</v>
      </c>
      <c r="B1530" s="2" t="s">
        <v>23</v>
      </c>
    </row>
    <row r="1531" spans="1:2" ht="10.5" customHeight="1" x14ac:dyDescent="0.3">
      <c r="A1531" s="2" t="s">
        <v>82</v>
      </c>
      <c r="B1531" s="2" t="s">
        <v>23</v>
      </c>
    </row>
    <row r="1532" spans="1:2" ht="10.5" customHeight="1" x14ac:dyDescent="0.3">
      <c r="A1532" s="2" t="s">
        <v>1774</v>
      </c>
      <c r="B1532" s="2" t="s">
        <v>23</v>
      </c>
    </row>
    <row r="1533" spans="1:2" ht="10.5" customHeight="1" x14ac:dyDescent="0.3">
      <c r="A1533" s="2" t="s">
        <v>1717</v>
      </c>
      <c r="B1533" s="2" t="s">
        <v>70</v>
      </c>
    </row>
    <row r="1534" spans="1:2" ht="10.5" customHeight="1" x14ac:dyDescent="0.3">
      <c r="A1534" s="2" t="s">
        <v>1923</v>
      </c>
      <c r="B1534" s="2" t="s">
        <v>23</v>
      </c>
    </row>
    <row r="1535" spans="1:2" ht="10.5" customHeight="1" x14ac:dyDescent="0.3">
      <c r="A1535" s="2" t="s">
        <v>1525</v>
      </c>
      <c r="B1535" s="2" t="s">
        <v>116</v>
      </c>
    </row>
    <row r="1536" spans="1:2" ht="10.5" customHeight="1" x14ac:dyDescent="0.3">
      <c r="A1536" s="2" t="s">
        <v>748</v>
      </c>
      <c r="B1536" s="2" t="s">
        <v>116</v>
      </c>
    </row>
    <row r="1537" spans="1:2" ht="10.5" customHeight="1" x14ac:dyDescent="0.3">
      <c r="A1537" s="2" t="s">
        <v>1333</v>
      </c>
      <c r="B1537" s="2" t="s">
        <v>23</v>
      </c>
    </row>
    <row r="1538" spans="1:2" ht="10.5" customHeight="1" x14ac:dyDescent="0.3">
      <c r="A1538" s="2" t="s">
        <v>1298</v>
      </c>
      <c r="B1538" s="2" t="s">
        <v>23</v>
      </c>
    </row>
    <row r="1539" spans="1:2" ht="10.5" customHeight="1" x14ac:dyDescent="0.3">
      <c r="A1539" s="2" t="s">
        <v>788</v>
      </c>
      <c r="B1539" s="2" t="s">
        <v>23</v>
      </c>
    </row>
    <row r="1540" spans="1:2" ht="10.5" customHeight="1" x14ac:dyDescent="0.3">
      <c r="A1540" s="2" t="s">
        <v>669</v>
      </c>
      <c r="B1540" s="2" t="s">
        <v>23</v>
      </c>
    </row>
    <row r="1541" spans="1:2" ht="10.5" customHeight="1" x14ac:dyDescent="0.3">
      <c r="A1541" s="2" t="s">
        <v>1197</v>
      </c>
      <c r="B1541" s="2" t="s">
        <v>23</v>
      </c>
    </row>
    <row r="1542" spans="1:2" ht="10.5" customHeight="1" x14ac:dyDescent="0.3">
      <c r="A1542" s="2" t="s">
        <v>1136</v>
      </c>
      <c r="B1542" s="2" t="s">
        <v>23</v>
      </c>
    </row>
    <row r="1543" spans="1:2" ht="10.5" customHeight="1" x14ac:dyDescent="0.3">
      <c r="A1543" s="2" t="s">
        <v>2165</v>
      </c>
      <c r="B1543" s="2" t="s">
        <v>2111</v>
      </c>
    </row>
    <row r="1544" spans="1:2" ht="10.5" customHeight="1" x14ac:dyDescent="0.3">
      <c r="A1544" s="2" t="s">
        <v>439</v>
      </c>
      <c r="B1544" s="2" t="s">
        <v>23</v>
      </c>
    </row>
    <row r="1545" spans="1:2" ht="10.5" customHeight="1" x14ac:dyDescent="0.3">
      <c r="A1545" s="2" t="s">
        <v>263</v>
      </c>
      <c r="B1545" s="2" t="s">
        <v>23</v>
      </c>
    </row>
    <row r="1546" spans="1:2" ht="10.5" customHeight="1" x14ac:dyDescent="0.3">
      <c r="A1546" s="2" t="s">
        <v>1230</v>
      </c>
      <c r="B1546" s="2" t="s">
        <v>23</v>
      </c>
    </row>
    <row r="1547" spans="1:2" ht="10.5" customHeight="1" x14ac:dyDescent="0.3">
      <c r="A1547" s="2" t="s">
        <v>2107</v>
      </c>
      <c r="B1547" s="2" t="s">
        <v>2108</v>
      </c>
    </row>
    <row r="1548" spans="1:2" ht="10.5" customHeight="1" x14ac:dyDescent="0.3">
      <c r="A1548" s="2" t="s">
        <v>453</v>
      </c>
      <c r="B1548" s="2" t="s">
        <v>23</v>
      </c>
    </row>
    <row r="1549" spans="1:2" ht="10.5" customHeight="1" x14ac:dyDescent="0.3">
      <c r="A1549" s="2" t="s">
        <v>1139</v>
      </c>
      <c r="B1549" s="2" t="s">
        <v>70</v>
      </c>
    </row>
    <row r="1550" spans="1:2" ht="10.5" customHeight="1" x14ac:dyDescent="0.3">
      <c r="A1550" s="2" t="s">
        <v>911</v>
      </c>
      <c r="B1550" s="2" t="s">
        <v>23</v>
      </c>
    </row>
    <row r="1551" spans="1:2" ht="10.5" customHeight="1" x14ac:dyDescent="0.3">
      <c r="A1551" s="2" t="s">
        <v>122</v>
      </c>
      <c r="B1551" s="2" t="s">
        <v>23</v>
      </c>
    </row>
    <row r="1552" spans="1:2" ht="10.5" customHeight="1" x14ac:dyDescent="0.3">
      <c r="A1552" s="2" t="s">
        <v>2197</v>
      </c>
      <c r="B1552" s="2" t="s">
        <v>23</v>
      </c>
    </row>
    <row r="1553" spans="1:2" ht="10.5" customHeight="1" x14ac:dyDescent="0.3">
      <c r="A1553" s="2" t="s">
        <v>1489</v>
      </c>
      <c r="B1553" s="2" t="s">
        <v>23</v>
      </c>
    </row>
    <row r="1554" spans="1:2" ht="10.5" customHeight="1" x14ac:dyDescent="0.3">
      <c r="A1554" s="2" t="s">
        <v>2253</v>
      </c>
      <c r="B1554" s="2" t="s">
        <v>23</v>
      </c>
    </row>
    <row r="1555" spans="1:2" ht="10.5" customHeight="1" x14ac:dyDescent="0.3">
      <c r="A1555" s="2" t="s">
        <v>527</v>
      </c>
      <c r="B1555" s="2" t="s">
        <v>23</v>
      </c>
    </row>
    <row r="1556" spans="1:2" ht="10.5" customHeight="1" x14ac:dyDescent="0.3">
      <c r="A1556" s="2" t="s">
        <v>2267</v>
      </c>
      <c r="B1556" s="2" t="s">
        <v>2108</v>
      </c>
    </row>
    <row r="1557" spans="1:2" ht="10.5" customHeight="1" x14ac:dyDescent="0.3">
      <c r="A1557" s="2" t="s">
        <v>273</v>
      </c>
      <c r="B1557" s="2" t="s">
        <v>23</v>
      </c>
    </row>
    <row r="1558" spans="1:2" ht="10.5" customHeight="1" x14ac:dyDescent="0.3">
      <c r="A1558" s="2" t="s">
        <v>1184</v>
      </c>
      <c r="B1558" s="2" t="s">
        <v>23</v>
      </c>
    </row>
    <row r="1559" spans="1:2" ht="10.5" customHeight="1" x14ac:dyDescent="0.3">
      <c r="A1559" s="2" t="s">
        <v>284</v>
      </c>
      <c r="B1559" s="2" t="s">
        <v>23</v>
      </c>
    </row>
    <row r="1560" spans="1:2" ht="10.5" customHeight="1" x14ac:dyDescent="0.3">
      <c r="A1560" s="2" t="s">
        <v>132</v>
      </c>
      <c r="B1560" s="2" t="s">
        <v>70</v>
      </c>
    </row>
    <row r="1561" spans="1:2" ht="10.5" customHeight="1" x14ac:dyDescent="0.3">
      <c r="A1561" s="2" t="s">
        <v>159</v>
      </c>
      <c r="B1561" s="2" t="s">
        <v>23</v>
      </c>
    </row>
    <row r="1562" spans="1:2" ht="10.5" customHeight="1" x14ac:dyDescent="0.3">
      <c r="A1562" s="2" t="s">
        <v>780</v>
      </c>
      <c r="B1562" s="2" t="s">
        <v>23</v>
      </c>
    </row>
    <row r="1563" spans="1:2" ht="10.5" customHeight="1" x14ac:dyDescent="0.3">
      <c r="A1563" s="2" t="s">
        <v>1543</v>
      </c>
      <c r="B1563" s="2" t="s">
        <v>70</v>
      </c>
    </row>
    <row r="1564" spans="1:2" ht="10.5" customHeight="1" x14ac:dyDescent="0.3">
      <c r="A1564" s="2" t="s">
        <v>1465</v>
      </c>
      <c r="B1564" s="2" t="s">
        <v>70</v>
      </c>
    </row>
    <row r="1565" spans="1:2" ht="10.5" customHeight="1" x14ac:dyDescent="0.3">
      <c r="A1565" s="2" t="s">
        <v>1983</v>
      </c>
      <c r="B1565" s="2" t="s">
        <v>23</v>
      </c>
    </row>
    <row r="1566" spans="1:2" ht="10.5" customHeight="1" x14ac:dyDescent="0.3">
      <c r="A1566" s="2" t="s">
        <v>435</v>
      </c>
      <c r="B1566" s="2" t="s">
        <v>23</v>
      </c>
    </row>
    <row r="1567" spans="1:2" ht="10.5" customHeight="1" x14ac:dyDescent="0.3">
      <c r="A1567" s="2" t="s">
        <v>2346</v>
      </c>
      <c r="B1567" s="2" t="s">
        <v>2108</v>
      </c>
    </row>
    <row r="1568" spans="1:2" ht="10.5" customHeight="1" x14ac:dyDescent="0.3">
      <c r="A1568" s="2" t="s">
        <v>1071</v>
      </c>
      <c r="B1568" s="2" t="s">
        <v>23</v>
      </c>
    </row>
    <row r="1569" spans="1:2" ht="10.5" customHeight="1" x14ac:dyDescent="0.3">
      <c r="A1569" s="2" t="s">
        <v>1372</v>
      </c>
      <c r="B1569" s="2" t="s">
        <v>23</v>
      </c>
    </row>
    <row r="1570" spans="1:2" ht="10.5" customHeight="1" x14ac:dyDescent="0.3">
      <c r="A1570" s="2" t="s">
        <v>1051</v>
      </c>
      <c r="B1570" s="2" t="s">
        <v>23</v>
      </c>
    </row>
    <row r="1571" spans="1:2" ht="10.5" customHeight="1" x14ac:dyDescent="0.3">
      <c r="A1571" s="2" t="s">
        <v>1820</v>
      </c>
      <c r="B1571" s="2" t="s">
        <v>116</v>
      </c>
    </row>
    <row r="1572" spans="1:2" ht="10.5" customHeight="1" x14ac:dyDescent="0.3">
      <c r="A1572" s="2" t="s">
        <v>2264</v>
      </c>
      <c r="B1572" s="2" t="s">
        <v>2111</v>
      </c>
    </row>
    <row r="1573" spans="1:2" ht="10.5" customHeight="1" x14ac:dyDescent="0.3">
      <c r="A1573" s="2" t="s">
        <v>1273</v>
      </c>
      <c r="B1573" s="2" t="s">
        <v>23</v>
      </c>
    </row>
    <row r="1574" spans="1:2" ht="10.5" customHeight="1" x14ac:dyDescent="0.3">
      <c r="A1574" s="2" t="s">
        <v>1126</v>
      </c>
      <c r="B1574" s="2" t="s">
        <v>23</v>
      </c>
    </row>
    <row r="1575" spans="1:2" ht="10.5" customHeight="1" x14ac:dyDescent="0.3">
      <c r="A1575" s="2" t="s">
        <v>801</v>
      </c>
      <c r="B1575" s="2" t="s">
        <v>23</v>
      </c>
    </row>
    <row r="1576" spans="1:2" ht="10.5" customHeight="1" x14ac:dyDescent="0.3">
      <c r="A1576" s="2" t="s">
        <v>1225</v>
      </c>
      <c r="B1576" s="2" t="s">
        <v>70</v>
      </c>
    </row>
    <row r="1577" spans="1:2" ht="10.5" customHeight="1" x14ac:dyDescent="0.3">
      <c r="A1577" s="2" t="s">
        <v>218</v>
      </c>
      <c r="B1577" s="2" t="s">
        <v>70</v>
      </c>
    </row>
    <row r="1578" spans="1:2" ht="10.5" customHeight="1" x14ac:dyDescent="0.3">
      <c r="A1578" s="2" t="s">
        <v>1437</v>
      </c>
      <c r="B1578" s="2" t="s">
        <v>23</v>
      </c>
    </row>
    <row r="1579" spans="1:2" ht="10.5" customHeight="1" x14ac:dyDescent="0.3">
      <c r="A1579" s="2" t="s">
        <v>1337</v>
      </c>
      <c r="B1579" s="2" t="s">
        <v>23</v>
      </c>
    </row>
    <row r="1580" spans="1:2" ht="10.5" customHeight="1" x14ac:dyDescent="0.3">
      <c r="A1580" s="2" t="s">
        <v>655</v>
      </c>
      <c r="B1580" s="2" t="s">
        <v>23</v>
      </c>
    </row>
    <row r="1581" spans="1:2" ht="10.5" customHeight="1" x14ac:dyDescent="0.3">
      <c r="A1581" s="2" t="s">
        <v>612</v>
      </c>
      <c r="B1581" s="2" t="s">
        <v>23</v>
      </c>
    </row>
    <row r="1582" spans="1:2" ht="10.5" customHeight="1" x14ac:dyDescent="0.3">
      <c r="A1582" s="2" t="s">
        <v>1318</v>
      </c>
      <c r="B1582" s="2" t="s">
        <v>23</v>
      </c>
    </row>
    <row r="1583" spans="1:2" ht="10.5" customHeight="1" x14ac:dyDescent="0.3">
      <c r="A1583" s="2" t="s">
        <v>794</v>
      </c>
      <c r="B1583" s="2" t="s">
        <v>116</v>
      </c>
    </row>
    <row r="1584" spans="1:2" ht="10.5" customHeight="1" x14ac:dyDescent="0.3">
      <c r="A1584" s="2" t="s">
        <v>1281</v>
      </c>
      <c r="B1584" s="2" t="s">
        <v>23</v>
      </c>
    </row>
    <row r="1585" spans="1:2" ht="10.5" customHeight="1" x14ac:dyDescent="0.3">
      <c r="A1585" s="2" t="s">
        <v>616</v>
      </c>
      <c r="B1585" s="2" t="s">
        <v>23</v>
      </c>
    </row>
    <row r="1586" spans="1:2" ht="10.5" customHeight="1" x14ac:dyDescent="0.3">
      <c r="A1586" s="2" t="s">
        <v>480</v>
      </c>
      <c r="B1586" s="2" t="s">
        <v>23</v>
      </c>
    </row>
    <row r="1587" spans="1:2" ht="10.5" customHeight="1" x14ac:dyDescent="0.3">
      <c r="A1587" s="2" t="s">
        <v>691</v>
      </c>
      <c r="B1587" s="2" t="s">
        <v>23</v>
      </c>
    </row>
    <row r="1588" spans="1:2" ht="10.5" customHeight="1" x14ac:dyDescent="0.3">
      <c r="A1588" s="2" t="s">
        <v>2330</v>
      </c>
      <c r="B1588" s="2" t="s">
        <v>23</v>
      </c>
    </row>
    <row r="1589" spans="1:2" ht="10.5" customHeight="1" x14ac:dyDescent="0.3">
      <c r="A1589" s="2" t="s">
        <v>2311</v>
      </c>
      <c r="B1589" s="2" t="s">
        <v>2111</v>
      </c>
    </row>
    <row r="1590" spans="1:2" ht="10.5" customHeight="1" x14ac:dyDescent="0.3">
      <c r="A1590" s="2" t="s">
        <v>2245</v>
      </c>
      <c r="B1590" s="2" t="s">
        <v>23</v>
      </c>
    </row>
    <row r="1591" spans="1:2" ht="10.5" customHeight="1" x14ac:dyDescent="0.3">
      <c r="A1591" s="2" t="s">
        <v>1833</v>
      </c>
      <c r="B1591" s="2" t="s">
        <v>23</v>
      </c>
    </row>
    <row r="1592" spans="1:2" ht="10.5" customHeight="1" x14ac:dyDescent="0.3">
      <c r="A1592" s="2" t="s">
        <v>1876</v>
      </c>
      <c r="B1592" s="2" t="s">
        <v>70</v>
      </c>
    </row>
    <row r="1593" spans="1:2" ht="10.5" customHeight="1" x14ac:dyDescent="0.3">
      <c r="A1593" s="2" t="s">
        <v>1518</v>
      </c>
      <c r="B1593" s="2" t="s">
        <v>23</v>
      </c>
    </row>
    <row r="1594" spans="1:2" ht="10.5" customHeight="1" x14ac:dyDescent="0.3">
      <c r="A1594" s="2" t="s">
        <v>1893</v>
      </c>
      <c r="B1594" s="2" t="s">
        <v>23</v>
      </c>
    </row>
    <row r="1595" spans="1:2" ht="10.5" customHeight="1" x14ac:dyDescent="0.3">
      <c r="A1595" s="2" t="s">
        <v>1586</v>
      </c>
      <c r="B1595" s="2" t="s">
        <v>70</v>
      </c>
    </row>
    <row r="1596" spans="1:2" ht="10.5" customHeight="1" x14ac:dyDescent="0.3">
      <c r="A1596" s="2" t="s">
        <v>1727</v>
      </c>
      <c r="B1596" s="2" t="s">
        <v>23</v>
      </c>
    </row>
    <row r="1597" spans="1:2" ht="10.5" customHeight="1" x14ac:dyDescent="0.3">
      <c r="A1597" s="2" t="s">
        <v>1207</v>
      </c>
      <c r="B1597" s="2" t="s">
        <v>23</v>
      </c>
    </row>
    <row r="1598" spans="1:2" ht="10.5" customHeight="1" x14ac:dyDescent="0.3">
      <c r="A1598" s="2" t="s">
        <v>2001</v>
      </c>
      <c r="B1598" s="2" t="s">
        <v>23</v>
      </c>
    </row>
    <row r="1599" spans="1:2" ht="10.5" customHeight="1" x14ac:dyDescent="0.3">
      <c r="A1599" s="2" t="s">
        <v>2183</v>
      </c>
      <c r="B1599" s="2" t="s">
        <v>23</v>
      </c>
    </row>
    <row r="1600" spans="1:2" ht="10.5" customHeight="1" x14ac:dyDescent="0.3">
      <c r="A1600" s="2" t="s">
        <v>2222</v>
      </c>
      <c r="B1600" s="2" t="s">
        <v>2108</v>
      </c>
    </row>
    <row r="1601" spans="1:2" ht="10.5" customHeight="1" x14ac:dyDescent="0.3">
      <c r="A1601" s="2" t="s">
        <v>829</v>
      </c>
      <c r="B1601" s="2" t="s">
        <v>70</v>
      </c>
    </row>
    <row r="1602" spans="1:2" ht="10.5" customHeight="1" x14ac:dyDescent="0.3">
      <c r="A1602" s="2" t="s">
        <v>384</v>
      </c>
      <c r="B1602" s="2" t="s">
        <v>23</v>
      </c>
    </row>
    <row r="1603" spans="1:2" ht="10.5" customHeight="1" x14ac:dyDescent="0.3">
      <c r="A1603" s="2" t="s">
        <v>1746</v>
      </c>
      <c r="B1603" s="2" t="s">
        <v>23</v>
      </c>
    </row>
    <row r="1604" spans="1:2" ht="10.5" customHeight="1" x14ac:dyDescent="0.3">
      <c r="A1604" s="2" t="s">
        <v>1325</v>
      </c>
      <c r="B1604" s="2" t="s">
        <v>116</v>
      </c>
    </row>
    <row r="1605" spans="1:2" ht="10.5" customHeight="1" x14ac:dyDescent="0.3">
      <c r="A1605" s="2" t="s">
        <v>1735</v>
      </c>
      <c r="B1605" s="2" t="s">
        <v>23</v>
      </c>
    </row>
    <row r="1606" spans="1:2" ht="10.5" customHeight="1" x14ac:dyDescent="0.3">
      <c r="A1606" s="2" t="s">
        <v>582</v>
      </c>
      <c r="B1606" s="2" t="s">
        <v>23</v>
      </c>
    </row>
    <row r="1607" spans="1:2" ht="10.5" customHeight="1" x14ac:dyDescent="0.3">
      <c r="A1607" s="2" t="s">
        <v>1079</v>
      </c>
      <c r="B1607" s="2" t="s">
        <v>23</v>
      </c>
    </row>
    <row r="1608" spans="1:2" ht="10.5" customHeight="1" x14ac:dyDescent="0.3">
      <c r="A1608" s="2" t="s">
        <v>736</v>
      </c>
      <c r="B1608" s="2" t="s">
        <v>23</v>
      </c>
    </row>
    <row r="1609" spans="1:2" ht="10.5" customHeight="1" x14ac:dyDescent="0.3">
      <c r="A1609" s="2" t="s">
        <v>1449</v>
      </c>
      <c r="B1609" s="2" t="s">
        <v>23</v>
      </c>
    </row>
    <row r="1610" spans="1:2" ht="10.5" customHeight="1" x14ac:dyDescent="0.3">
      <c r="A1610" s="2" t="s">
        <v>1676</v>
      </c>
      <c r="B1610" s="2" t="s">
        <v>23</v>
      </c>
    </row>
    <row r="1611" spans="1:2" ht="10.5" customHeight="1" x14ac:dyDescent="0.3">
      <c r="A1611" s="2" t="s">
        <v>289</v>
      </c>
      <c r="B1611" s="2" t="s">
        <v>70</v>
      </c>
    </row>
    <row r="1612" spans="1:2" ht="10.5" customHeight="1" x14ac:dyDescent="0.3">
      <c r="A1612" s="2" t="s">
        <v>1560</v>
      </c>
      <c r="B1612" s="2" t="s">
        <v>116</v>
      </c>
    </row>
    <row r="1613" spans="1:2" ht="10.5" customHeight="1" x14ac:dyDescent="0.3">
      <c r="A1613" s="2" t="s">
        <v>1998</v>
      </c>
      <c r="B1613" s="2" t="s">
        <v>23</v>
      </c>
    </row>
    <row r="1614" spans="1:2" ht="10.5" customHeight="1" x14ac:dyDescent="0.3">
      <c r="A1614" s="2" t="s">
        <v>2150</v>
      </c>
      <c r="B1614" s="2" t="s">
        <v>23</v>
      </c>
    </row>
    <row r="1615" spans="1:2" ht="10.5" customHeight="1" x14ac:dyDescent="0.3">
      <c r="A1615" s="2" t="s">
        <v>2178</v>
      </c>
      <c r="B1615" s="2" t="s">
        <v>116</v>
      </c>
    </row>
    <row r="1616" spans="1:2" ht="10.5" customHeight="1" x14ac:dyDescent="0.3">
      <c r="A1616" s="2" t="s">
        <v>1966</v>
      </c>
      <c r="B1616" s="2" t="s">
        <v>23</v>
      </c>
    </row>
    <row r="1617" spans="1:2" ht="10.5" customHeight="1" x14ac:dyDescent="0.3">
      <c r="A1617" s="2" t="s">
        <v>667</v>
      </c>
      <c r="B1617" s="2" t="s">
        <v>23</v>
      </c>
    </row>
    <row r="1618" spans="1:2" ht="10.5" customHeight="1" x14ac:dyDescent="0.3">
      <c r="A1618" s="2" t="s">
        <v>1217</v>
      </c>
      <c r="B1618" s="2" t="s">
        <v>23</v>
      </c>
    </row>
    <row r="1619" spans="1:2" ht="10.5" customHeight="1" x14ac:dyDescent="0.3">
      <c r="A1619" s="2" t="s">
        <v>2243</v>
      </c>
      <c r="B1619" s="2" t="s">
        <v>2108</v>
      </c>
    </row>
    <row r="1620" spans="1:2" ht="10.5" customHeight="1" x14ac:dyDescent="0.3">
      <c r="A1620" s="2" t="s">
        <v>557</v>
      </c>
      <c r="B1620" s="2" t="s">
        <v>23</v>
      </c>
    </row>
    <row r="1621" spans="1:2" ht="10.5" customHeight="1" x14ac:dyDescent="0.3">
      <c r="A1621" s="2" t="s">
        <v>1779</v>
      </c>
      <c r="B1621" s="2" t="s">
        <v>23</v>
      </c>
    </row>
    <row r="1622" spans="1:2" ht="10.5" customHeight="1" x14ac:dyDescent="0.3">
      <c r="A1622" s="2" t="s">
        <v>1838</v>
      </c>
      <c r="B1622" s="2" t="s">
        <v>70</v>
      </c>
    </row>
    <row r="1623" spans="1:2" ht="10.5" customHeight="1" x14ac:dyDescent="0.3">
      <c r="A1623" s="2" t="s">
        <v>2251</v>
      </c>
      <c r="B1623" s="2" t="s">
        <v>2108</v>
      </c>
    </row>
    <row r="1624" spans="1:2" ht="10.5" customHeight="1" x14ac:dyDescent="0.3">
      <c r="A1624" s="2" t="s">
        <v>1790</v>
      </c>
      <c r="B1624" s="2" t="s">
        <v>23</v>
      </c>
    </row>
    <row r="1625" spans="1:2" ht="10.5" customHeight="1" x14ac:dyDescent="0.3">
      <c r="A1625" s="2" t="s">
        <v>1959</v>
      </c>
      <c r="B1625" s="2" t="s">
        <v>70</v>
      </c>
    </row>
    <row r="1626" spans="1:2" ht="10.5" customHeight="1" x14ac:dyDescent="0.3">
      <c r="A1626" s="2" t="s">
        <v>2114</v>
      </c>
      <c r="B1626" s="2" t="s">
        <v>70</v>
      </c>
    </row>
    <row r="1627" spans="1:2" ht="10.5" customHeight="1" x14ac:dyDescent="0.3">
      <c r="A1627" s="2" t="s">
        <v>1196</v>
      </c>
      <c r="B1627" s="2" t="s">
        <v>23</v>
      </c>
    </row>
    <row r="1628" spans="1:2" ht="10.5" customHeight="1" x14ac:dyDescent="0.3">
      <c r="A1628" s="2" t="s">
        <v>2144</v>
      </c>
      <c r="B1628" s="2" t="s">
        <v>23</v>
      </c>
    </row>
    <row r="1629" spans="1:2" ht="10.5" customHeight="1" x14ac:dyDescent="0.3">
      <c r="A1629" s="2" t="s">
        <v>1996</v>
      </c>
      <c r="B1629" s="2" t="s">
        <v>23</v>
      </c>
    </row>
    <row r="1630" spans="1:2" ht="10.5" customHeight="1" x14ac:dyDescent="0.3">
      <c r="A1630" s="2" t="s">
        <v>1603</v>
      </c>
      <c r="B1630" s="2" t="s">
        <v>70</v>
      </c>
    </row>
    <row r="1631" spans="1:2" ht="10.5" customHeight="1" x14ac:dyDescent="0.3">
      <c r="A1631" s="2" t="s">
        <v>351</v>
      </c>
      <c r="B1631" s="2" t="s">
        <v>23</v>
      </c>
    </row>
    <row r="1632" spans="1:2" ht="10.5" customHeight="1" x14ac:dyDescent="0.3">
      <c r="A1632" s="2" t="s">
        <v>1964</v>
      </c>
      <c r="B1632" s="2" t="s">
        <v>70</v>
      </c>
    </row>
    <row r="1633" spans="1:2" ht="10.5" customHeight="1" x14ac:dyDescent="0.3">
      <c r="A1633" s="2" t="s">
        <v>1412</v>
      </c>
      <c r="B1633" s="2" t="s">
        <v>70</v>
      </c>
    </row>
    <row r="1634" spans="1:2" ht="10.5" customHeight="1" x14ac:dyDescent="0.3">
      <c r="A1634" s="2" t="s">
        <v>1264</v>
      </c>
      <c r="B1634" s="2" t="s">
        <v>23</v>
      </c>
    </row>
    <row r="1635" spans="1:2" ht="10.5" customHeight="1" x14ac:dyDescent="0.3">
      <c r="A1635" s="2" t="s">
        <v>2266</v>
      </c>
      <c r="B1635" s="2" t="s">
        <v>2111</v>
      </c>
    </row>
    <row r="1636" spans="1:2" ht="10.5" customHeight="1" x14ac:dyDescent="0.3">
      <c r="A1636" s="2" t="s">
        <v>1780</v>
      </c>
      <c r="B1636" s="2" t="s">
        <v>23</v>
      </c>
    </row>
    <row r="1637" spans="1:2" ht="10.5" customHeight="1" x14ac:dyDescent="0.3">
      <c r="A1637" s="2" t="s">
        <v>638</v>
      </c>
      <c r="B1637" s="2" t="s">
        <v>23</v>
      </c>
    </row>
    <row r="1638" spans="1:2" ht="10.5" customHeight="1" x14ac:dyDescent="0.3">
      <c r="A1638" s="2" t="s">
        <v>2058</v>
      </c>
      <c r="B1638" s="2" t="s">
        <v>23</v>
      </c>
    </row>
    <row r="1639" spans="1:2" ht="10.5" customHeight="1" x14ac:dyDescent="0.3">
      <c r="A1639" s="2" t="s">
        <v>329</v>
      </c>
      <c r="B1639" s="2" t="s">
        <v>23</v>
      </c>
    </row>
    <row r="1640" spans="1:2" ht="10.5" customHeight="1" x14ac:dyDescent="0.3">
      <c r="A1640" s="2" t="s">
        <v>977</v>
      </c>
      <c r="B1640" s="2" t="s">
        <v>23</v>
      </c>
    </row>
    <row r="1641" spans="1:2" ht="10.5" customHeight="1" x14ac:dyDescent="0.3">
      <c r="A1641" s="2" t="s">
        <v>1563</v>
      </c>
      <c r="B1641" s="2" t="s">
        <v>23</v>
      </c>
    </row>
    <row r="1642" spans="1:2" ht="10.5" customHeight="1" x14ac:dyDescent="0.3">
      <c r="A1642" s="2" t="s">
        <v>1699</v>
      </c>
      <c r="B1642" s="2" t="s">
        <v>116</v>
      </c>
    </row>
    <row r="1643" spans="1:2" ht="10.5" customHeight="1" x14ac:dyDescent="0.3">
      <c r="A1643" s="2" t="s">
        <v>2048</v>
      </c>
      <c r="B1643" s="2" t="s">
        <v>23</v>
      </c>
    </row>
    <row r="1644" spans="1:2" ht="10.5" customHeight="1" x14ac:dyDescent="0.3">
      <c r="A1644" s="2" t="s">
        <v>275</v>
      </c>
      <c r="B1644" s="2" t="s">
        <v>23</v>
      </c>
    </row>
    <row r="1645" spans="1:2" ht="10.5" customHeight="1" x14ac:dyDescent="0.3">
      <c r="A1645" s="2" t="s">
        <v>807</v>
      </c>
      <c r="B1645" s="2" t="s">
        <v>23</v>
      </c>
    </row>
    <row r="1646" spans="1:2" ht="10.5" customHeight="1" x14ac:dyDescent="0.3">
      <c r="A1646" s="2" t="s">
        <v>1949</v>
      </c>
      <c r="B1646" s="2" t="s">
        <v>70</v>
      </c>
    </row>
    <row r="1647" spans="1:2" ht="10.5" customHeight="1" x14ac:dyDescent="0.3">
      <c r="A1647" s="2" t="s">
        <v>187</v>
      </c>
      <c r="B1647" s="2" t="s">
        <v>116</v>
      </c>
    </row>
    <row r="1648" spans="1:2" ht="10.5" customHeight="1" x14ac:dyDescent="0.3">
      <c r="A1648" s="2" t="s">
        <v>1268</v>
      </c>
      <c r="B1648" s="2" t="s">
        <v>70</v>
      </c>
    </row>
    <row r="1649" spans="1:2" ht="10.5" customHeight="1" x14ac:dyDescent="0.3">
      <c r="A1649" s="2" t="s">
        <v>1934</v>
      </c>
      <c r="B1649" s="2" t="s">
        <v>23</v>
      </c>
    </row>
    <row r="1650" spans="1:2" ht="10.5" customHeight="1" x14ac:dyDescent="0.3">
      <c r="A1650" s="2" t="s">
        <v>779</v>
      </c>
      <c r="B1650" s="2" t="s">
        <v>70</v>
      </c>
    </row>
    <row r="1651" spans="1:2" ht="10.5" customHeight="1" x14ac:dyDescent="0.3">
      <c r="A1651" s="2" t="s">
        <v>1541</v>
      </c>
      <c r="B1651" s="2" t="s">
        <v>23</v>
      </c>
    </row>
    <row r="1652" spans="1:2" ht="10.5" customHeight="1" x14ac:dyDescent="0.3">
      <c r="A1652" s="2" t="s">
        <v>1810</v>
      </c>
      <c r="B1652" s="2" t="s">
        <v>23</v>
      </c>
    </row>
    <row r="1653" spans="1:2" ht="10.5" customHeight="1" x14ac:dyDescent="0.3">
      <c r="A1653" s="2" t="s">
        <v>893</v>
      </c>
      <c r="B1653" s="2" t="s">
        <v>70</v>
      </c>
    </row>
    <row r="1654" spans="1:2" ht="10.5" customHeight="1" x14ac:dyDescent="0.3">
      <c r="A1654" s="2" t="s">
        <v>1144</v>
      </c>
      <c r="B1654" s="2" t="s">
        <v>23</v>
      </c>
    </row>
    <row r="1655" spans="1:2" ht="10.5" customHeight="1" x14ac:dyDescent="0.3">
      <c r="A1655" s="2" t="s">
        <v>1775</v>
      </c>
      <c r="B1655" s="2" t="s">
        <v>23</v>
      </c>
    </row>
    <row r="1656" spans="1:2" ht="10.5" customHeight="1" x14ac:dyDescent="0.3">
      <c r="A1656" s="2" t="s">
        <v>790</v>
      </c>
      <c r="B1656" s="2" t="s">
        <v>23</v>
      </c>
    </row>
    <row r="1657" spans="1:2" ht="10.5" customHeight="1" x14ac:dyDescent="0.3">
      <c r="A1657" s="2" t="s">
        <v>1376</v>
      </c>
      <c r="B1657" s="2" t="s">
        <v>23</v>
      </c>
    </row>
    <row r="1658" spans="1:2" ht="10.5" customHeight="1" x14ac:dyDescent="0.3">
      <c r="A1658" s="2" t="s">
        <v>1214</v>
      </c>
      <c r="B1658" s="2" t="s">
        <v>23</v>
      </c>
    </row>
    <row r="1659" spans="1:2" ht="10.5" customHeight="1" x14ac:dyDescent="0.3">
      <c r="A1659" s="2" t="s">
        <v>772</v>
      </c>
      <c r="B1659" s="2" t="s">
        <v>23</v>
      </c>
    </row>
    <row r="1660" spans="1:2" ht="10.5" customHeight="1" x14ac:dyDescent="0.3">
      <c r="A1660" s="2" t="s">
        <v>721</v>
      </c>
      <c r="B1660" s="2" t="s">
        <v>23</v>
      </c>
    </row>
    <row r="1661" spans="1:2" ht="10.5" customHeight="1" x14ac:dyDescent="0.3">
      <c r="A1661" s="2" t="s">
        <v>1157</v>
      </c>
      <c r="B1661" s="2" t="s">
        <v>23</v>
      </c>
    </row>
    <row r="1662" spans="1:2" ht="10.5" customHeight="1" x14ac:dyDescent="0.3">
      <c r="A1662" s="2" t="s">
        <v>817</v>
      </c>
      <c r="B1662" s="2" t="s">
        <v>23</v>
      </c>
    </row>
    <row r="1663" spans="1:2" ht="10.5" customHeight="1" x14ac:dyDescent="0.3">
      <c r="A1663" s="2" t="s">
        <v>1218</v>
      </c>
      <c r="B1663" s="2" t="s">
        <v>23</v>
      </c>
    </row>
    <row r="1664" spans="1:2" ht="10.5" customHeight="1" x14ac:dyDescent="0.3">
      <c r="A1664" s="2" t="s">
        <v>1636</v>
      </c>
      <c r="B1664" s="2" t="s">
        <v>23</v>
      </c>
    </row>
    <row r="1665" spans="1:2" ht="10.5" customHeight="1" x14ac:dyDescent="0.3">
      <c r="A1665" s="2" t="s">
        <v>47</v>
      </c>
      <c r="B1665" s="2" t="s">
        <v>23</v>
      </c>
    </row>
    <row r="1666" spans="1:2" ht="10.5" customHeight="1" x14ac:dyDescent="0.3">
      <c r="A1666" s="2" t="s">
        <v>1739</v>
      </c>
      <c r="B1666" s="2" t="s">
        <v>23</v>
      </c>
    </row>
    <row r="1667" spans="1:2" ht="10.5" customHeight="1" x14ac:dyDescent="0.3">
      <c r="A1667" s="2" t="s">
        <v>2166</v>
      </c>
      <c r="B1667" s="2" t="s">
        <v>2108</v>
      </c>
    </row>
    <row r="1668" spans="1:2" ht="10.5" customHeight="1" x14ac:dyDescent="0.3">
      <c r="A1668" s="2" t="s">
        <v>658</v>
      </c>
      <c r="B1668" s="2" t="s">
        <v>23</v>
      </c>
    </row>
    <row r="1669" spans="1:2" ht="10.5" customHeight="1" x14ac:dyDescent="0.3">
      <c r="A1669" s="2" t="s">
        <v>93</v>
      </c>
      <c r="B1669" s="2" t="s">
        <v>23</v>
      </c>
    </row>
    <row r="1670" spans="1:2" ht="10.5" customHeight="1" x14ac:dyDescent="0.3">
      <c r="A1670" s="2" t="s">
        <v>1279</v>
      </c>
      <c r="B1670" s="2" t="s">
        <v>23</v>
      </c>
    </row>
    <row r="1671" spans="1:2" ht="10.5" customHeight="1" x14ac:dyDescent="0.3">
      <c r="A1671" s="2" t="s">
        <v>710</v>
      </c>
      <c r="B1671" s="2" t="s">
        <v>23</v>
      </c>
    </row>
    <row r="1672" spans="1:2" ht="10.5" customHeight="1" x14ac:dyDescent="0.3">
      <c r="A1672" s="2" t="s">
        <v>101</v>
      </c>
      <c r="B1672" s="2" t="s">
        <v>23</v>
      </c>
    </row>
    <row r="1673" spans="1:2" ht="10.5" customHeight="1" x14ac:dyDescent="0.3">
      <c r="A1673" s="2" t="s">
        <v>569</v>
      </c>
      <c r="B1673" s="2" t="s">
        <v>23</v>
      </c>
    </row>
    <row r="1674" spans="1:2" ht="10.5" customHeight="1" x14ac:dyDescent="0.3">
      <c r="A1674" s="2" t="s">
        <v>1048</v>
      </c>
      <c r="B1674" s="2" t="s">
        <v>70</v>
      </c>
    </row>
    <row r="1675" spans="1:2" ht="10.5" customHeight="1" x14ac:dyDescent="0.3">
      <c r="A1675" s="2" t="s">
        <v>308</v>
      </c>
      <c r="B1675" s="2" t="s">
        <v>70</v>
      </c>
    </row>
    <row r="1676" spans="1:2" ht="10.5" customHeight="1" x14ac:dyDescent="0.3">
      <c r="A1676" s="2" t="s">
        <v>958</v>
      </c>
      <c r="B1676" s="2" t="s">
        <v>23</v>
      </c>
    </row>
    <row r="1677" spans="1:2" ht="10.5" customHeight="1" x14ac:dyDescent="0.3">
      <c r="A1677" s="2" t="s">
        <v>1993</v>
      </c>
      <c r="B1677" s="2" t="s">
        <v>23</v>
      </c>
    </row>
    <row r="1678" spans="1:2" ht="10.5" customHeight="1" x14ac:dyDescent="0.3">
      <c r="A1678" s="2" t="s">
        <v>551</v>
      </c>
      <c r="B1678" s="2" t="s">
        <v>23</v>
      </c>
    </row>
    <row r="1679" spans="1:2" ht="10.5" customHeight="1" x14ac:dyDescent="0.3">
      <c r="A1679" s="2" t="s">
        <v>770</v>
      </c>
      <c r="B1679" s="2" t="s">
        <v>23</v>
      </c>
    </row>
    <row r="1680" spans="1:2" ht="10.5" customHeight="1" x14ac:dyDescent="0.3">
      <c r="A1680" s="2" t="s">
        <v>1534</v>
      </c>
      <c r="B1680" s="2" t="s">
        <v>116</v>
      </c>
    </row>
    <row r="1681" spans="1:2" ht="10.5" customHeight="1" x14ac:dyDescent="0.3">
      <c r="A1681" s="2" t="s">
        <v>2173</v>
      </c>
      <c r="B1681" s="2" t="s">
        <v>2111</v>
      </c>
    </row>
    <row r="1682" spans="1:2" ht="10.5" customHeight="1" x14ac:dyDescent="0.3">
      <c r="A1682" s="2" t="s">
        <v>1027</v>
      </c>
      <c r="B1682" s="2" t="s">
        <v>23</v>
      </c>
    </row>
    <row r="1683" spans="1:2" ht="10.5" customHeight="1" x14ac:dyDescent="0.3">
      <c r="A1683" s="2" t="s">
        <v>1730</v>
      </c>
      <c r="B1683" s="2" t="s">
        <v>23</v>
      </c>
    </row>
    <row r="1684" spans="1:2" ht="10.5" customHeight="1" x14ac:dyDescent="0.3">
      <c r="A1684" s="2" t="s">
        <v>2146</v>
      </c>
      <c r="B1684" s="2" t="s">
        <v>2108</v>
      </c>
    </row>
    <row r="1685" spans="1:2" ht="10.5" customHeight="1" x14ac:dyDescent="0.3">
      <c r="A1685" s="2" t="s">
        <v>1926</v>
      </c>
      <c r="B1685" s="2" t="s">
        <v>70</v>
      </c>
    </row>
    <row r="1686" spans="1:2" ht="10.5" customHeight="1" x14ac:dyDescent="0.3">
      <c r="A1686" s="2" t="s">
        <v>2223</v>
      </c>
      <c r="B1686" s="2" t="s">
        <v>2108</v>
      </c>
    </row>
    <row r="1687" spans="1:2" ht="10.5" customHeight="1" x14ac:dyDescent="0.3">
      <c r="A1687" s="2" t="s">
        <v>1461</v>
      </c>
      <c r="B1687" s="2" t="s">
        <v>23</v>
      </c>
    </row>
    <row r="1688" spans="1:2" ht="10.5" customHeight="1" x14ac:dyDescent="0.3">
      <c r="A1688" s="2" t="s">
        <v>1616</v>
      </c>
      <c r="B1688" s="2" t="s">
        <v>23</v>
      </c>
    </row>
    <row r="1689" spans="1:2" ht="10.5" customHeight="1" x14ac:dyDescent="0.3">
      <c r="A1689" s="2" t="s">
        <v>2305</v>
      </c>
      <c r="B1689" s="2" t="s">
        <v>2108</v>
      </c>
    </row>
    <row r="1690" spans="1:2" ht="10.5" customHeight="1" x14ac:dyDescent="0.3">
      <c r="A1690" s="2" t="s">
        <v>1849</v>
      </c>
      <c r="B1690" s="2" t="s">
        <v>23</v>
      </c>
    </row>
    <row r="1691" spans="1:2" ht="10.5" customHeight="1" x14ac:dyDescent="0.3">
      <c r="A1691" s="2" t="s">
        <v>2122</v>
      </c>
      <c r="B1691" s="2" t="s">
        <v>2111</v>
      </c>
    </row>
    <row r="1692" spans="1:2" ht="10.5" customHeight="1" x14ac:dyDescent="0.3">
      <c r="A1692" s="2" t="s">
        <v>1106</v>
      </c>
      <c r="B1692" s="2" t="s">
        <v>23</v>
      </c>
    </row>
    <row r="1693" spans="1:2" ht="10.5" customHeight="1" x14ac:dyDescent="0.3">
      <c r="A1693" s="2" t="s">
        <v>1486</v>
      </c>
      <c r="B1693" s="2" t="s">
        <v>23</v>
      </c>
    </row>
    <row r="1694" spans="1:2" ht="10.5" customHeight="1" x14ac:dyDescent="0.3">
      <c r="A1694" s="2" t="s">
        <v>142</v>
      </c>
      <c r="B1694" s="2" t="s">
        <v>23</v>
      </c>
    </row>
    <row r="1695" spans="1:2" ht="10.5" customHeight="1" x14ac:dyDescent="0.3">
      <c r="A1695" s="2" t="s">
        <v>1984</v>
      </c>
      <c r="B1695" s="2" t="s">
        <v>23</v>
      </c>
    </row>
    <row r="1696" spans="1:2" ht="10.5" customHeight="1" x14ac:dyDescent="0.3">
      <c r="A1696" s="2" t="s">
        <v>725</v>
      </c>
      <c r="B1696" s="2" t="s">
        <v>116</v>
      </c>
    </row>
    <row r="1697" spans="1:2" ht="10.5" customHeight="1" x14ac:dyDescent="0.3">
      <c r="A1697" s="2" t="s">
        <v>1243</v>
      </c>
      <c r="B1697" s="2" t="s">
        <v>23</v>
      </c>
    </row>
    <row r="1698" spans="1:2" ht="10.5" customHeight="1" x14ac:dyDescent="0.3">
      <c r="A1698" s="2" t="s">
        <v>360</v>
      </c>
      <c r="B1698" s="2" t="s">
        <v>23</v>
      </c>
    </row>
    <row r="1699" spans="1:2" ht="10.5" customHeight="1" x14ac:dyDescent="0.3">
      <c r="A1699" s="2" t="s">
        <v>1778</v>
      </c>
      <c r="B1699" s="2" t="s">
        <v>23</v>
      </c>
    </row>
    <row r="1700" spans="1:2" ht="10.5" customHeight="1" x14ac:dyDescent="0.3">
      <c r="A1700" s="2" t="s">
        <v>2211</v>
      </c>
      <c r="B1700" s="2" t="s">
        <v>23</v>
      </c>
    </row>
    <row r="1701" spans="1:2" ht="10.5" customHeight="1" x14ac:dyDescent="0.3">
      <c r="A1701" s="2" t="s">
        <v>512</v>
      </c>
      <c r="B1701" s="2" t="s">
        <v>116</v>
      </c>
    </row>
    <row r="1702" spans="1:2" ht="10.5" customHeight="1" x14ac:dyDescent="0.3">
      <c r="A1702" s="2" t="s">
        <v>2329</v>
      </c>
      <c r="B1702" s="2" t="s">
        <v>23</v>
      </c>
    </row>
    <row r="1703" spans="1:2" ht="10.5" customHeight="1" x14ac:dyDescent="0.3">
      <c r="A1703" s="2" t="s">
        <v>1018</v>
      </c>
      <c r="B1703" s="2" t="s">
        <v>70</v>
      </c>
    </row>
    <row r="1704" spans="1:2" ht="10.5" customHeight="1" x14ac:dyDescent="0.3">
      <c r="A1704" s="2" t="s">
        <v>1321</v>
      </c>
      <c r="B1704" s="2" t="s">
        <v>116</v>
      </c>
    </row>
    <row r="1705" spans="1:2" ht="10.5" customHeight="1" x14ac:dyDescent="0.3">
      <c r="A1705" s="2" t="s">
        <v>583</v>
      </c>
      <c r="B1705" s="2" t="s">
        <v>23</v>
      </c>
    </row>
    <row r="1706" spans="1:2" ht="10.5" customHeight="1" x14ac:dyDescent="0.3">
      <c r="A1706" s="2" t="s">
        <v>1463</v>
      </c>
      <c r="B1706" s="2" t="s">
        <v>23</v>
      </c>
    </row>
    <row r="1707" spans="1:2" ht="10.5" customHeight="1" x14ac:dyDescent="0.3">
      <c r="A1707" s="2" t="s">
        <v>1143</v>
      </c>
      <c r="B1707" s="2" t="s">
        <v>23</v>
      </c>
    </row>
    <row r="1708" spans="1:2" ht="10.5" customHeight="1" x14ac:dyDescent="0.3">
      <c r="A1708" s="2" t="s">
        <v>358</v>
      </c>
      <c r="B1708" s="2" t="s">
        <v>23</v>
      </c>
    </row>
    <row r="1709" spans="1:2" ht="10.5" customHeight="1" x14ac:dyDescent="0.3">
      <c r="A1709" s="2" t="s">
        <v>443</v>
      </c>
      <c r="B1709" s="2" t="s">
        <v>23</v>
      </c>
    </row>
    <row r="1710" spans="1:2" ht="10.5" customHeight="1" x14ac:dyDescent="0.3">
      <c r="A1710" s="2" t="s">
        <v>1703</v>
      </c>
      <c r="B1710" s="2" t="s">
        <v>23</v>
      </c>
    </row>
    <row r="1711" spans="1:2" ht="10.5" customHeight="1" x14ac:dyDescent="0.3">
      <c r="A1711" s="2" t="s">
        <v>729</v>
      </c>
      <c r="B1711" s="2" t="s">
        <v>70</v>
      </c>
    </row>
    <row r="1712" spans="1:2" ht="10.5" customHeight="1" x14ac:dyDescent="0.3">
      <c r="A1712" s="2" t="s">
        <v>718</v>
      </c>
      <c r="B1712" s="2" t="s">
        <v>23</v>
      </c>
    </row>
    <row r="1713" spans="1:2" ht="10.5" customHeight="1" x14ac:dyDescent="0.3">
      <c r="A1713" s="2" t="s">
        <v>473</v>
      </c>
      <c r="B1713" s="2" t="s">
        <v>23</v>
      </c>
    </row>
    <row r="1714" spans="1:2" ht="10.5" customHeight="1" x14ac:dyDescent="0.3">
      <c r="A1714" s="2" t="s">
        <v>1740</v>
      </c>
      <c r="B1714" s="2" t="s">
        <v>23</v>
      </c>
    </row>
    <row r="1715" spans="1:2" ht="10.5" customHeight="1" x14ac:dyDescent="0.3">
      <c r="A1715" s="2" t="s">
        <v>1582</v>
      </c>
      <c r="B1715" s="2" t="s">
        <v>23</v>
      </c>
    </row>
    <row r="1716" spans="1:2" ht="10.5" customHeight="1" x14ac:dyDescent="0.3">
      <c r="A1716" s="2" t="s">
        <v>989</v>
      </c>
      <c r="B1716" s="2" t="s">
        <v>23</v>
      </c>
    </row>
    <row r="1717" spans="1:2" ht="10.5" customHeight="1" x14ac:dyDescent="0.3">
      <c r="A1717" s="2" t="s">
        <v>184</v>
      </c>
      <c r="B1717" s="2" t="s">
        <v>70</v>
      </c>
    </row>
    <row r="1718" spans="1:2" ht="10.5" customHeight="1" x14ac:dyDescent="0.3">
      <c r="A1718" s="2" t="s">
        <v>1667</v>
      </c>
      <c r="B1718" s="2" t="s">
        <v>23</v>
      </c>
    </row>
    <row r="1719" spans="1:2" ht="10.5" customHeight="1" x14ac:dyDescent="0.3">
      <c r="A1719" s="2" t="s">
        <v>2131</v>
      </c>
      <c r="B1719" s="2" t="s">
        <v>2111</v>
      </c>
    </row>
    <row r="1720" spans="1:2" ht="10.5" customHeight="1" x14ac:dyDescent="0.3">
      <c r="A1720" s="2" t="s">
        <v>1613</v>
      </c>
      <c r="B1720" s="2" t="s">
        <v>23</v>
      </c>
    </row>
    <row r="1721" spans="1:2" ht="10.5" customHeight="1" x14ac:dyDescent="0.3">
      <c r="A1721" s="2" t="s">
        <v>449</v>
      </c>
      <c r="B1721" s="2" t="s">
        <v>23</v>
      </c>
    </row>
    <row r="1722" spans="1:2" ht="10.5" customHeight="1" x14ac:dyDescent="0.3">
      <c r="A1722" s="2" t="s">
        <v>1403</v>
      </c>
      <c r="B1722" s="2" t="s">
        <v>23</v>
      </c>
    </row>
    <row r="1723" spans="1:2" ht="10.5" customHeight="1" x14ac:dyDescent="0.3">
      <c r="A1723" s="2" t="s">
        <v>1766</v>
      </c>
      <c r="B1723" s="2" t="s">
        <v>23</v>
      </c>
    </row>
    <row r="1724" spans="1:2" ht="10.5" customHeight="1" x14ac:dyDescent="0.3">
      <c r="A1724" s="2" t="s">
        <v>334</v>
      </c>
      <c r="B1724" s="2" t="s">
        <v>23</v>
      </c>
    </row>
    <row r="1725" spans="1:2" ht="10.5" customHeight="1" x14ac:dyDescent="0.3">
      <c r="A1725" s="2" t="s">
        <v>2015</v>
      </c>
      <c r="B1725" s="2" t="s">
        <v>23</v>
      </c>
    </row>
    <row r="1726" spans="1:2" ht="10.5" customHeight="1" x14ac:dyDescent="0.3">
      <c r="A1726" s="2" t="s">
        <v>605</v>
      </c>
      <c r="B1726" s="2" t="s">
        <v>23</v>
      </c>
    </row>
    <row r="1727" spans="1:2" ht="10.5" customHeight="1" x14ac:dyDescent="0.3">
      <c r="A1727" s="2" t="s">
        <v>231</v>
      </c>
      <c r="B1727" s="2" t="s">
        <v>23</v>
      </c>
    </row>
    <row r="1728" spans="1:2" ht="10.5" customHeight="1" x14ac:dyDescent="0.3">
      <c r="A1728" s="2" t="s">
        <v>1880</v>
      </c>
      <c r="B1728" s="2" t="s">
        <v>23</v>
      </c>
    </row>
    <row r="1729" spans="1:2" ht="10.5" customHeight="1" x14ac:dyDescent="0.3">
      <c r="A1729" s="2" t="s">
        <v>886</v>
      </c>
      <c r="B1729" s="2" t="s">
        <v>116</v>
      </c>
    </row>
    <row r="1730" spans="1:2" ht="10.5" customHeight="1" x14ac:dyDescent="0.3">
      <c r="A1730" s="2" t="s">
        <v>1028</v>
      </c>
      <c r="B1730" s="2" t="s">
        <v>23</v>
      </c>
    </row>
    <row r="1731" spans="1:2" ht="10.5" customHeight="1" x14ac:dyDescent="0.3">
      <c r="A1731" s="2" t="s">
        <v>91</v>
      </c>
      <c r="B1731" s="2" t="s">
        <v>70</v>
      </c>
    </row>
    <row r="1732" spans="1:2" ht="10.5" customHeight="1" x14ac:dyDescent="0.3">
      <c r="A1732" s="2" t="s">
        <v>1226</v>
      </c>
      <c r="B1732" s="2" t="s">
        <v>23</v>
      </c>
    </row>
    <row r="1733" spans="1:2" ht="10.5" customHeight="1" x14ac:dyDescent="0.3">
      <c r="A1733" s="2" t="s">
        <v>510</v>
      </c>
      <c r="B1733" s="2" t="s">
        <v>23</v>
      </c>
    </row>
    <row r="1734" spans="1:2" ht="10.5" customHeight="1" x14ac:dyDescent="0.3">
      <c r="A1734" s="2" t="s">
        <v>1683</v>
      </c>
      <c r="B1734" s="2" t="s">
        <v>23</v>
      </c>
    </row>
    <row r="1735" spans="1:2" ht="10.5" customHeight="1" x14ac:dyDescent="0.3">
      <c r="A1735" s="2" t="s">
        <v>1311</v>
      </c>
      <c r="B1735" s="2" t="s">
        <v>23</v>
      </c>
    </row>
    <row r="1736" spans="1:2" ht="10.5" customHeight="1" x14ac:dyDescent="0.3">
      <c r="A1736" s="2" t="s">
        <v>1209</v>
      </c>
      <c r="B1736" s="2" t="s">
        <v>23</v>
      </c>
    </row>
    <row r="1737" spans="1:2" ht="10.5" customHeight="1" x14ac:dyDescent="0.3">
      <c r="A1737" s="2" t="s">
        <v>2007</v>
      </c>
      <c r="B1737" s="2" t="s">
        <v>23</v>
      </c>
    </row>
    <row r="1738" spans="1:2" ht="10.5" customHeight="1" x14ac:dyDescent="0.3">
      <c r="A1738" s="2" t="s">
        <v>1890</v>
      </c>
      <c r="B1738" s="2" t="s">
        <v>23</v>
      </c>
    </row>
    <row r="1739" spans="1:2" ht="10.5" customHeight="1" x14ac:dyDescent="0.3">
      <c r="A1739" s="2" t="s">
        <v>1303</v>
      </c>
      <c r="B1739" s="2" t="s">
        <v>70</v>
      </c>
    </row>
    <row r="1740" spans="1:2" ht="10.5" customHeight="1" x14ac:dyDescent="0.3">
      <c r="A1740" s="2" t="s">
        <v>414</v>
      </c>
      <c r="B1740" s="2" t="s">
        <v>23</v>
      </c>
    </row>
    <row r="1741" spans="1:2" ht="10.5" customHeight="1" x14ac:dyDescent="0.3">
      <c r="A1741" s="2" t="s">
        <v>1825</v>
      </c>
      <c r="B1741" s="2" t="s">
        <v>23</v>
      </c>
    </row>
    <row r="1742" spans="1:2" ht="10.5" customHeight="1" x14ac:dyDescent="0.3">
      <c r="A1742" s="2" t="s">
        <v>25</v>
      </c>
      <c r="B1742" s="2" t="s">
        <v>23</v>
      </c>
    </row>
    <row r="1743" spans="1:2" ht="10.5" customHeight="1" x14ac:dyDescent="0.3">
      <c r="A1743" s="2" t="s">
        <v>2151</v>
      </c>
      <c r="B1743" s="2" t="s">
        <v>2111</v>
      </c>
    </row>
    <row r="1744" spans="1:2" ht="10.5" customHeight="1" x14ac:dyDescent="0.3">
      <c r="A1744" s="2" t="s">
        <v>2290</v>
      </c>
      <c r="B1744" s="2" t="s">
        <v>2111</v>
      </c>
    </row>
    <row r="1745" spans="1:2" ht="10.5" customHeight="1" x14ac:dyDescent="0.3">
      <c r="A1745" s="2" t="s">
        <v>1801</v>
      </c>
      <c r="B1745" s="2" t="s">
        <v>23</v>
      </c>
    </row>
    <row r="1746" spans="1:2" ht="10.5" customHeight="1" x14ac:dyDescent="0.3">
      <c r="A1746" s="2" t="s">
        <v>2075</v>
      </c>
      <c r="B1746" s="2" t="s">
        <v>23</v>
      </c>
    </row>
    <row r="1747" spans="1:2" ht="10.5" customHeight="1" x14ac:dyDescent="0.3">
      <c r="A1747" s="2" t="s">
        <v>1505</v>
      </c>
      <c r="B1747" s="2" t="s">
        <v>23</v>
      </c>
    </row>
    <row r="1748" spans="1:2" ht="10.5" customHeight="1" x14ac:dyDescent="0.3">
      <c r="A1748" s="2" t="s">
        <v>1698</v>
      </c>
      <c r="B1748" s="2" t="s">
        <v>23</v>
      </c>
    </row>
    <row r="1749" spans="1:2" ht="10.5" customHeight="1" x14ac:dyDescent="0.3">
      <c r="A1749" s="2" t="s">
        <v>2199</v>
      </c>
      <c r="B1749" s="2" t="s">
        <v>2108</v>
      </c>
    </row>
    <row r="1750" spans="1:2" ht="10.5" customHeight="1" x14ac:dyDescent="0.3">
      <c r="A1750" s="2" t="s">
        <v>1913</v>
      </c>
      <c r="B1750" s="2" t="s">
        <v>116</v>
      </c>
    </row>
    <row r="1751" spans="1:2" ht="10.5" customHeight="1" x14ac:dyDescent="0.3">
      <c r="A1751" s="2" t="s">
        <v>1738</v>
      </c>
      <c r="B1751" s="2" t="s">
        <v>70</v>
      </c>
    </row>
    <row r="1752" spans="1:2" ht="10.5" customHeight="1" x14ac:dyDescent="0.3">
      <c r="A1752" s="2" t="s">
        <v>299</v>
      </c>
      <c r="B1752" s="2" t="s">
        <v>23</v>
      </c>
    </row>
    <row r="1753" spans="1:2" ht="10.5" customHeight="1" x14ac:dyDescent="0.3">
      <c r="A1753" s="2" t="s">
        <v>1468</v>
      </c>
      <c r="B1753" s="2" t="s">
        <v>23</v>
      </c>
    </row>
    <row r="1754" spans="1:2" ht="10.5" customHeight="1" x14ac:dyDescent="0.3">
      <c r="A1754" s="2" t="s">
        <v>839</v>
      </c>
      <c r="B1754" s="2" t="s">
        <v>70</v>
      </c>
    </row>
    <row r="1755" spans="1:2" ht="10.5" customHeight="1" x14ac:dyDescent="0.3">
      <c r="A1755" s="2" t="s">
        <v>1675</v>
      </c>
      <c r="B1755" s="2" t="s">
        <v>70</v>
      </c>
    </row>
    <row r="1756" spans="1:2" ht="10.5" customHeight="1" x14ac:dyDescent="0.3">
      <c r="A1756" s="2" t="s">
        <v>1549</v>
      </c>
      <c r="B1756" s="2" t="s">
        <v>23</v>
      </c>
    </row>
    <row r="1757" spans="1:2" ht="10.5" customHeight="1" x14ac:dyDescent="0.3">
      <c r="A1757" s="2" t="s">
        <v>1882</v>
      </c>
      <c r="B1757" s="2" t="s">
        <v>23</v>
      </c>
    </row>
    <row r="1758" spans="1:2" ht="10.5" customHeight="1" x14ac:dyDescent="0.3">
      <c r="A1758" s="2" t="s">
        <v>1577</v>
      </c>
      <c r="B1758" s="2" t="s">
        <v>23</v>
      </c>
    </row>
    <row r="1759" spans="1:2" ht="10.5" customHeight="1" x14ac:dyDescent="0.3">
      <c r="A1759" s="2" t="s">
        <v>928</v>
      </c>
      <c r="B1759" s="2" t="s">
        <v>23</v>
      </c>
    </row>
    <row r="1760" spans="1:2" ht="10.5" customHeight="1" x14ac:dyDescent="0.3">
      <c r="A1760" s="2" t="s">
        <v>1460</v>
      </c>
      <c r="B1760" s="2" t="s">
        <v>23</v>
      </c>
    </row>
    <row r="1761" spans="1:2" ht="10.5" customHeight="1" x14ac:dyDescent="0.3">
      <c r="A1761" s="2" t="s">
        <v>2216</v>
      </c>
      <c r="B1761" s="2" t="s">
        <v>23</v>
      </c>
    </row>
    <row r="1762" spans="1:2" ht="10.5" customHeight="1" x14ac:dyDescent="0.3">
      <c r="A1762" s="2" t="s">
        <v>1181</v>
      </c>
      <c r="B1762" s="2" t="s">
        <v>23</v>
      </c>
    </row>
    <row r="1763" spans="1:2" ht="10.5" customHeight="1" x14ac:dyDescent="0.3">
      <c r="A1763" s="2" t="s">
        <v>1095</v>
      </c>
      <c r="B1763" s="2" t="s">
        <v>23</v>
      </c>
    </row>
    <row r="1764" spans="1:2" ht="10.5" customHeight="1" x14ac:dyDescent="0.3">
      <c r="A1764" s="2" t="s">
        <v>178</v>
      </c>
      <c r="B1764" s="2" t="s">
        <v>70</v>
      </c>
    </row>
    <row r="1765" spans="1:2" ht="10.5" customHeight="1" x14ac:dyDescent="0.3">
      <c r="A1765" s="2" t="s">
        <v>901</v>
      </c>
      <c r="B1765" s="2" t="s">
        <v>70</v>
      </c>
    </row>
    <row r="1766" spans="1:2" ht="10.5" customHeight="1" x14ac:dyDescent="0.3">
      <c r="A1766" s="2" t="s">
        <v>2045</v>
      </c>
      <c r="B1766" s="2" t="s">
        <v>23</v>
      </c>
    </row>
    <row r="1767" spans="1:2" ht="10.5" customHeight="1" x14ac:dyDescent="0.3">
      <c r="A1767" s="2" t="s">
        <v>1827</v>
      </c>
      <c r="B1767" s="2" t="s">
        <v>23</v>
      </c>
    </row>
    <row r="1768" spans="1:2" ht="10.5" customHeight="1" x14ac:dyDescent="0.3">
      <c r="A1768" s="2" t="s">
        <v>766</v>
      </c>
      <c r="B1768" s="2" t="s">
        <v>23</v>
      </c>
    </row>
    <row r="1769" spans="1:2" ht="10.5" customHeight="1" x14ac:dyDescent="0.3">
      <c r="A1769" s="2" t="s">
        <v>631</v>
      </c>
      <c r="B1769" s="2" t="s">
        <v>23</v>
      </c>
    </row>
    <row r="1770" spans="1:2" ht="10.5" customHeight="1" x14ac:dyDescent="0.3">
      <c r="A1770" s="2" t="s">
        <v>637</v>
      </c>
      <c r="B1770" s="2" t="s">
        <v>23</v>
      </c>
    </row>
    <row r="1771" spans="1:2" ht="10.5" customHeight="1" x14ac:dyDescent="0.3">
      <c r="A1771" s="2" t="s">
        <v>316</v>
      </c>
      <c r="B1771" s="2" t="s">
        <v>23</v>
      </c>
    </row>
    <row r="1772" spans="1:2" ht="10.5" customHeight="1" x14ac:dyDescent="0.3">
      <c r="A1772" s="2" t="s">
        <v>2099</v>
      </c>
      <c r="B1772" s="2" t="s">
        <v>70</v>
      </c>
    </row>
    <row r="1773" spans="1:2" ht="10.5" customHeight="1" x14ac:dyDescent="0.3">
      <c r="A1773" s="2" t="s">
        <v>1438</v>
      </c>
      <c r="B1773" s="2" t="s">
        <v>23</v>
      </c>
    </row>
    <row r="1774" spans="1:2" ht="10.5" customHeight="1" x14ac:dyDescent="0.3">
      <c r="A1774" s="2" t="s">
        <v>724</v>
      </c>
      <c r="B1774" s="2" t="s">
        <v>23</v>
      </c>
    </row>
    <row r="1775" spans="1:2" ht="10.5" customHeight="1" x14ac:dyDescent="0.3">
      <c r="A1775" s="2" t="s">
        <v>1484</v>
      </c>
      <c r="B1775" s="2" t="s">
        <v>70</v>
      </c>
    </row>
    <row r="1776" spans="1:2" ht="10.5" customHeight="1" x14ac:dyDescent="0.3">
      <c r="A1776" s="2" t="s">
        <v>530</v>
      </c>
      <c r="B1776" s="2" t="s">
        <v>23</v>
      </c>
    </row>
    <row r="1777" spans="1:2" ht="10.5" customHeight="1" x14ac:dyDescent="0.3">
      <c r="A1777" s="2" t="s">
        <v>1393</v>
      </c>
      <c r="B1777" s="2" t="s">
        <v>23</v>
      </c>
    </row>
    <row r="1778" spans="1:2" ht="10.5" customHeight="1" x14ac:dyDescent="0.3">
      <c r="A1778" s="2" t="s">
        <v>1764</v>
      </c>
      <c r="B1778" s="2" t="s">
        <v>23</v>
      </c>
    </row>
    <row r="1779" spans="1:2" ht="10.5" customHeight="1" x14ac:dyDescent="0.3">
      <c r="A1779" s="2" t="s">
        <v>1122</v>
      </c>
      <c r="B1779" s="2" t="s">
        <v>23</v>
      </c>
    </row>
    <row r="1780" spans="1:2" ht="10.5" customHeight="1" x14ac:dyDescent="0.3">
      <c r="A1780" s="2" t="s">
        <v>1641</v>
      </c>
      <c r="B1780" s="2" t="s">
        <v>70</v>
      </c>
    </row>
    <row r="1781" spans="1:2" ht="10.5" customHeight="1" x14ac:dyDescent="0.3">
      <c r="A1781" s="2" t="s">
        <v>1767</v>
      </c>
      <c r="B1781" s="2" t="s">
        <v>23</v>
      </c>
    </row>
    <row r="1782" spans="1:2" ht="10.5" customHeight="1" x14ac:dyDescent="0.3">
      <c r="A1782" s="2" t="s">
        <v>259</v>
      </c>
      <c r="B1782" s="2" t="s">
        <v>23</v>
      </c>
    </row>
    <row r="1783" spans="1:2" ht="10.5" customHeight="1" x14ac:dyDescent="0.3">
      <c r="A1783" s="2" t="s">
        <v>1069</v>
      </c>
      <c r="B1783" s="2" t="s">
        <v>23</v>
      </c>
    </row>
    <row r="1784" spans="1:2" ht="10.5" customHeight="1" x14ac:dyDescent="0.3">
      <c r="A1784" s="2" t="s">
        <v>2085</v>
      </c>
      <c r="B1784" s="2" t="s">
        <v>23</v>
      </c>
    </row>
    <row r="1785" spans="1:2" ht="10.5" customHeight="1" x14ac:dyDescent="0.3">
      <c r="A1785" s="2" t="s">
        <v>1665</v>
      </c>
      <c r="B1785" s="2" t="s">
        <v>23</v>
      </c>
    </row>
    <row r="1786" spans="1:2" ht="10.5" customHeight="1" x14ac:dyDescent="0.3">
      <c r="A1786" s="2" t="s">
        <v>2068</v>
      </c>
      <c r="B1786" s="2" t="s">
        <v>23</v>
      </c>
    </row>
    <row r="1787" spans="1:2" ht="10.5" customHeight="1" x14ac:dyDescent="0.3">
      <c r="A1787" s="2" t="s">
        <v>1931</v>
      </c>
      <c r="B1787" s="2" t="s">
        <v>23</v>
      </c>
    </row>
    <row r="1788" spans="1:2" ht="10.5" customHeight="1" x14ac:dyDescent="0.3">
      <c r="A1788" s="2" t="s">
        <v>1958</v>
      </c>
      <c r="B1788" s="2" t="s">
        <v>23</v>
      </c>
    </row>
    <row r="1789" spans="1:2" ht="10.5" customHeight="1" x14ac:dyDescent="0.3">
      <c r="A1789" s="2" t="s">
        <v>1901</v>
      </c>
      <c r="B1789" s="2" t="s">
        <v>116</v>
      </c>
    </row>
    <row r="1790" spans="1:2" ht="10.5" customHeight="1" x14ac:dyDescent="0.3">
      <c r="A1790" s="2" t="s">
        <v>1260</v>
      </c>
      <c r="B1790" s="2" t="s">
        <v>23</v>
      </c>
    </row>
    <row r="1791" spans="1:2" ht="10.5" customHeight="1" x14ac:dyDescent="0.3">
      <c r="A1791" s="2" t="s">
        <v>1879</v>
      </c>
      <c r="B1791" s="2" t="s">
        <v>23</v>
      </c>
    </row>
    <row r="1792" spans="1:2" ht="10.5" customHeight="1" x14ac:dyDescent="0.3">
      <c r="A1792" s="2" t="s">
        <v>2224</v>
      </c>
      <c r="B1792" s="2" t="s">
        <v>2111</v>
      </c>
    </row>
    <row r="1793" spans="1:2" ht="10.5" customHeight="1" x14ac:dyDescent="0.3">
      <c r="A1793" s="2" t="s">
        <v>1472</v>
      </c>
      <c r="B1793" s="2" t="s">
        <v>70</v>
      </c>
    </row>
    <row r="1794" spans="1:2" ht="10.5" customHeight="1" x14ac:dyDescent="0.3">
      <c r="A1794" s="2" t="s">
        <v>1551</v>
      </c>
      <c r="B1794" s="2" t="s">
        <v>23</v>
      </c>
    </row>
    <row r="1795" spans="1:2" ht="10.5" customHeight="1" x14ac:dyDescent="0.3">
      <c r="A1795" s="2" t="s">
        <v>1358</v>
      </c>
      <c r="B1795" s="2" t="s">
        <v>23</v>
      </c>
    </row>
    <row r="1796" spans="1:2" ht="10.5" customHeight="1" x14ac:dyDescent="0.3">
      <c r="A1796" s="2" t="s">
        <v>1336</v>
      </c>
      <c r="B1796" s="2" t="s">
        <v>23</v>
      </c>
    </row>
    <row r="1797" spans="1:2" ht="10.5" customHeight="1" x14ac:dyDescent="0.3">
      <c r="A1797" s="2" t="s">
        <v>177</v>
      </c>
      <c r="B1797" s="2" t="s">
        <v>70</v>
      </c>
    </row>
    <row r="1798" spans="1:2" ht="10.5" customHeight="1" x14ac:dyDescent="0.3">
      <c r="A1798" s="2" t="s">
        <v>2341</v>
      </c>
      <c r="B1798" s="2" t="s">
        <v>2111</v>
      </c>
    </row>
    <row r="1799" spans="1:2" ht="10.5" customHeight="1" x14ac:dyDescent="0.3">
      <c r="A1799" s="2" t="s">
        <v>598</v>
      </c>
      <c r="B1799" s="2" t="s">
        <v>23</v>
      </c>
    </row>
    <row r="1800" spans="1:2" ht="10.5" customHeight="1" x14ac:dyDescent="0.3">
      <c r="A1800" s="2" t="s">
        <v>1210</v>
      </c>
      <c r="B1800" s="2" t="s">
        <v>70</v>
      </c>
    </row>
    <row r="1801" spans="1:2" ht="10.5" customHeight="1" x14ac:dyDescent="0.3">
      <c r="A1801" s="2" t="s">
        <v>1559</v>
      </c>
      <c r="B1801" s="2" t="s">
        <v>23</v>
      </c>
    </row>
    <row r="1802" spans="1:2" ht="10.5" customHeight="1" x14ac:dyDescent="0.3">
      <c r="A1802" s="2" t="s">
        <v>1862</v>
      </c>
      <c r="B1802" s="2" t="s">
        <v>70</v>
      </c>
    </row>
    <row r="1803" spans="1:2" ht="10.5" customHeight="1" x14ac:dyDescent="0.3">
      <c r="A1803" s="2" t="s">
        <v>2182</v>
      </c>
      <c r="B1803" s="2" t="s">
        <v>23</v>
      </c>
    </row>
    <row r="1804" spans="1:2" ht="10.5" customHeight="1" x14ac:dyDescent="0.3">
      <c r="A1804" s="2" t="s">
        <v>934</v>
      </c>
      <c r="B1804" s="2" t="s">
        <v>70</v>
      </c>
    </row>
    <row r="1805" spans="1:2" ht="10.5" customHeight="1" x14ac:dyDescent="0.3">
      <c r="A1805" s="2" t="s">
        <v>394</v>
      </c>
      <c r="B1805" s="2" t="s">
        <v>116</v>
      </c>
    </row>
    <row r="1806" spans="1:2" ht="10.5" customHeight="1" x14ac:dyDescent="0.3">
      <c r="A1806" s="2" t="s">
        <v>983</v>
      </c>
      <c r="B1806" s="2" t="s">
        <v>23</v>
      </c>
    </row>
    <row r="1807" spans="1:2" ht="10.5" customHeight="1" x14ac:dyDescent="0.3">
      <c r="A1807" s="2" t="s">
        <v>1392</v>
      </c>
      <c r="B1807" s="2" t="s">
        <v>23</v>
      </c>
    </row>
    <row r="1808" spans="1:2" ht="10.5" customHeight="1" x14ac:dyDescent="0.3">
      <c r="A1808" s="2" t="s">
        <v>1749</v>
      </c>
      <c r="B1808" s="2" t="s">
        <v>70</v>
      </c>
    </row>
    <row r="1809" spans="1:2" ht="10.5" customHeight="1" x14ac:dyDescent="0.3">
      <c r="A1809" s="2" t="s">
        <v>2083</v>
      </c>
      <c r="B1809" s="2" t="s">
        <v>23</v>
      </c>
    </row>
    <row r="1810" spans="1:2" ht="10.5" customHeight="1" x14ac:dyDescent="0.3">
      <c r="A1810" s="2" t="s">
        <v>1927</v>
      </c>
      <c r="B1810" s="2" t="s">
        <v>23</v>
      </c>
    </row>
    <row r="1811" spans="1:2" ht="10.5" customHeight="1" x14ac:dyDescent="0.3">
      <c r="A1811" s="2" t="s">
        <v>1147</v>
      </c>
      <c r="B1811" s="2" t="s">
        <v>23</v>
      </c>
    </row>
    <row r="1812" spans="1:2" ht="10.5" customHeight="1" x14ac:dyDescent="0.3">
      <c r="A1812" s="2" t="s">
        <v>2149</v>
      </c>
      <c r="B1812" s="2" t="s">
        <v>2111</v>
      </c>
    </row>
    <row r="1813" spans="1:2" ht="10.5" customHeight="1" x14ac:dyDescent="0.3">
      <c r="A1813" s="2" t="s">
        <v>1630</v>
      </c>
      <c r="B1813" s="2" t="s">
        <v>23</v>
      </c>
    </row>
    <row r="1814" spans="1:2" ht="10.5" customHeight="1" x14ac:dyDescent="0.3">
      <c r="A1814" s="2" t="s">
        <v>877</v>
      </c>
      <c r="B1814" s="2" t="s">
        <v>116</v>
      </c>
    </row>
    <row r="1815" spans="1:2" ht="10.5" customHeight="1" x14ac:dyDescent="0.3">
      <c r="A1815" s="2" t="s">
        <v>2252</v>
      </c>
      <c r="B1815" s="2" t="s">
        <v>2111</v>
      </c>
    </row>
    <row r="1816" spans="1:2" ht="10.5" customHeight="1" x14ac:dyDescent="0.3">
      <c r="A1816" s="2" t="s">
        <v>769</v>
      </c>
      <c r="B1816" s="2" t="s">
        <v>23</v>
      </c>
    </row>
    <row r="1817" spans="1:2" ht="10.5" customHeight="1" x14ac:dyDescent="0.3">
      <c r="A1817" s="2" t="s">
        <v>288</v>
      </c>
      <c r="B1817" s="2" t="s">
        <v>23</v>
      </c>
    </row>
    <row r="1818" spans="1:2" ht="10.5" customHeight="1" x14ac:dyDescent="0.3">
      <c r="A1818" s="2" t="s">
        <v>1036</v>
      </c>
      <c r="B1818" s="2" t="s">
        <v>23</v>
      </c>
    </row>
    <row r="1819" spans="1:2" ht="10.5" customHeight="1" x14ac:dyDescent="0.3">
      <c r="A1819" s="2" t="s">
        <v>1442</v>
      </c>
      <c r="B1819" s="2" t="s">
        <v>23</v>
      </c>
    </row>
    <row r="1820" spans="1:2" ht="10.5" customHeight="1" x14ac:dyDescent="0.3">
      <c r="A1820" s="2" t="s">
        <v>1278</v>
      </c>
      <c r="B1820" s="2" t="s">
        <v>23</v>
      </c>
    </row>
    <row r="1821" spans="1:2" ht="10.5" customHeight="1" x14ac:dyDescent="0.3">
      <c r="A1821" s="2" t="s">
        <v>2260</v>
      </c>
      <c r="B1821" s="2" t="s">
        <v>23</v>
      </c>
    </row>
    <row r="1822" spans="1:2" ht="10.5" customHeight="1" x14ac:dyDescent="0.3">
      <c r="A1822" s="2" t="s">
        <v>957</v>
      </c>
      <c r="B1822" s="2" t="s">
        <v>23</v>
      </c>
    </row>
    <row r="1823" spans="1:2" ht="10.5" customHeight="1" x14ac:dyDescent="0.3">
      <c r="A1823" s="2" t="s">
        <v>481</v>
      </c>
      <c r="B1823" s="2" t="s">
        <v>23</v>
      </c>
    </row>
    <row r="1824" spans="1:2" ht="10.5" customHeight="1" x14ac:dyDescent="0.3">
      <c r="A1824" s="2" t="s">
        <v>1152</v>
      </c>
      <c r="B1824" s="2" t="s">
        <v>23</v>
      </c>
    </row>
    <row r="1825" spans="1:2" ht="10.5" customHeight="1" x14ac:dyDescent="0.3">
      <c r="A1825" s="2" t="s">
        <v>1898</v>
      </c>
      <c r="B1825" s="2" t="s">
        <v>23</v>
      </c>
    </row>
    <row r="1826" spans="1:2" ht="10.5" customHeight="1" x14ac:dyDescent="0.3">
      <c r="A1826" s="2" t="s">
        <v>1973</v>
      </c>
      <c r="B1826" s="2" t="s">
        <v>23</v>
      </c>
    </row>
    <row r="1827" spans="1:2" ht="10.5" customHeight="1" x14ac:dyDescent="0.3">
      <c r="A1827" s="2" t="s">
        <v>1511</v>
      </c>
      <c r="B1827" s="2" t="s">
        <v>23</v>
      </c>
    </row>
    <row r="1828" spans="1:2" ht="10.5" customHeight="1" x14ac:dyDescent="0.3">
      <c r="A1828" s="2" t="s">
        <v>676</v>
      </c>
      <c r="B1828" s="2" t="s">
        <v>23</v>
      </c>
    </row>
    <row r="1829" spans="1:2" ht="10.5" customHeight="1" x14ac:dyDescent="0.3">
      <c r="A1829" s="2" t="s">
        <v>2190</v>
      </c>
      <c r="B1829" s="2" t="s">
        <v>23</v>
      </c>
    </row>
    <row r="1830" spans="1:2" ht="10.5" customHeight="1" x14ac:dyDescent="0.3">
      <c r="A1830" s="2" t="s">
        <v>1240</v>
      </c>
      <c r="B1830" s="2" t="s">
        <v>23</v>
      </c>
    </row>
    <row r="1831" spans="1:2" ht="10.5" customHeight="1" x14ac:dyDescent="0.3">
      <c r="A1831" s="2" t="s">
        <v>1588</v>
      </c>
      <c r="B1831" s="2" t="s">
        <v>23</v>
      </c>
    </row>
    <row r="1832" spans="1:2" ht="10.5" customHeight="1" x14ac:dyDescent="0.3">
      <c r="A1832" s="2" t="s">
        <v>838</v>
      </c>
      <c r="B1832" s="2" t="s">
        <v>23</v>
      </c>
    </row>
    <row r="1833" spans="1:2" ht="10.5" customHeight="1" x14ac:dyDescent="0.3">
      <c r="A1833" s="2" t="s">
        <v>1155</v>
      </c>
      <c r="B1833" s="2" t="s">
        <v>23</v>
      </c>
    </row>
    <row r="1834" spans="1:2" ht="10.5" customHeight="1" x14ac:dyDescent="0.3">
      <c r="A1834" s="2" t="s">
        <v>301</v>
      </c>
      <c r="B1834" s="2" t="s">
        <v>23</v>
      </c>
    </row>
    <row r="1835" spans="1:2" ht="10.5" customHeight="1" x14ac:dyDescent="0.3">
      <c r="A1835" s="2" t="s">
        <v>1368</v>
      </c>
      <c r="B1835" s="2" t="s">
        <v>23</v>
      </c>
    </row>
    <row r="1836" spans="1:2" ht="10.5" customHeight="1" x14ac:dyDescent="0.3">
      <c r="A1836" s="2" t="s">
        <v>517</v>
      </c>
      <c r="B1836" s="2" t="s">
        <v>23</v>
      </c>
    </row>
    <row r="1837" spans="1:2" ht="10.5" customHeight="1" x14ac:dyDescent="0.3">
      <c r="A1837" s="2" t="s">
        <v>1963</v>
      </c>
      <c r="B1837" s="2" t="s">
        <v>23</v>
      </c>
    </row>
    <row r="1838" spans="1:2" ht="10.5" customHeight="1" x14ac:dyDescent="0.3">
      <c r="A1838" s="2" t="s">
        <v>2069</v>
      </c>
      <c r="B1838" s="2" t="s">
        <v>116</v>
      </c>
    </row>
    <row r="1839" spans="1:2" ht="10.5" customHeight="1" x14ac:dyDescent="0.3">
      <c r="A1839" s="2" t="s">
        <v>1796</v>
      </c>
      <c r="B1839" s="2" t="s">
        <v>23</v>
      </c>
    </row>
    <row r="1840" spans="1:2" ht="10.5" customHeight="1" x14ac:dyDescent="0.3">
      <c r="A1840" s="2" t="s">
        <v>1684</v>
      </c>
      <c r="B1840" s="2" t="s">
        <v>23</v>
      </c>
    </row>
    <row r="1841" spans="1:2" ht="10.5" customHeight="1" x14ac:dyDescent="0.3">
      <c r="A1841" s="2" t="s">
        <v>1892</v>
      </c>
      <c r="B1841" s="2" t="s">
        <v>23</v>
      </c>
    </row>
    <row r="1842" spans="1:2" ht="10.5" customHeight="1" x14ac:dyDescent="0.3">
      <c r="A1842" s="2" t="s">
        <v>1370</v>
      </c>
      <c r="B1842" s="2" t="s">
        <v>23</v>
      </c>
    </row>
    <row r="1843" spans="1:2" ht="10.5" customHeight="1" x14ac:dyDescent="0.3">
      <c r="A1843" s="2" t="s">
        <v>2280</v>
      </c>
      <c r="B1843" s="2" t="s">
        <v>2111</v>
      </c>
    </row>
    <row r="1844" spans="1:2" ht="10.5" customHeight="1" x14ac:dyDescent="0.3">
      <c r="A1844" s="2" t="s">
        <v>1405</v>
      </c>
      <c r="B1844" s="2" t="s">
        <v>23</v>
      </c>
    </row>
    <row r="1845" spans="1:2" ht="10.5" customHeight="1" x14ac:dyDescent="0.3">
      <c r="A1845" s="2" t="s">
        <v>330</v>
      </c>
      <c r="B1845" s="2" t="s">
        <v>23</v>
      </c>
    </row>
    <row r="1846" spans="1:2" ht="10.5" customHeight="1" x14ac:dyDescent="0.3">
      <c r="A1846" s="2" t="s">
        <v>1921</v>
      </c>
      <c r="B1846" s="2" t="s">
        <v>70</v>
      </c>
    </row>
    <row r="1847" spans="1:2" ht="10.5" customHeight="1" x14ac:dyDescent="0.3">
      <c r="A1847" s="2" t="s">
        <v>2302</v>
      </c>
      <c r="B1847" s="2" t="s">
        <v>23</v>
      </c>
    </row>
    <row r="1848" spans="1:2" ht="10.5" customHeight="1" x14ac:dyDescent="0.3">
      <c r="A1848" s="2" t="s">
        <v>1502</v>
      </c>
      <c r="B1848" s="2" t="s">
        <v>23</v>
      </c>
    </row>
    <row r="1849" spans="1:2" ht="10.5" customHeight="1" x14ac:dyDescent="0.3">
      <c r="A1849" s="2" t="s">
        <v>972</v>
      </c>
      <c r="B1849" s="2" t="s">
        <v>116</v>
      </c>
    </row>
    <row r="1850" spans="1:2" ht="10.5" customHeight="1" x14ac:dyDescent="0.3">
      <c r="A1850" s="2" t="s">
        <v>1369</v>
      </c>
      <c r="B1850" s="2" t="s">
        <v>23</v>
      </c>
    </row>
    <row r="1851" spans="1:2" ht="10.5" customHeight="1" x14ac:dyDescent="0.3">
      <c r="A1851" s="2" t="s">
        <v>1004</v>
      </c>
      <c r="B1851" s="2" t="s">
        <v>70</v>
      </c>
    </row>
    <row r="1852" spans="1:2" ht="10.5" customHeight="1" x14ac:dyDescent="0.3">
      <c r="A1852" s="2" t="s">
        <v>574</v>
      </c>
      <c r="B1852" s="2" t="s">
        <v>70</v>
      </c>
    </row>
    <row r="1853" spans="1:2" ht="10.5" customHeight="1" x14ac:dyDescent="0.3">
      <c r="A1853" s="2" t="s">
        <v>1909</v>
      </c>
      <c r="B1853" s="2" t="s">
        <v>23</v>
      </c>
    </row>
    <row r="1854" spans="1:2" ht="10.5" customHeight="1" x14ac:dyDescent="0.3">
      <c r="A1854" s="2" t="s">
        <v>489</v>
      </c>
      <c r="B1854" s="2" t="s">
        <v>23</v>
      </c>
    </row>
    <row r="1855" spans="1:2" ht="10.5" customHeight="1" x14ac:dyDescent="0.3">
      <c r="A1855" s="2" t="s">
        <v>912</v>
      </c>
      <c r="B1855" s="2" t="s">
        <v>70</v>
      </c>
    </row>
    <row r="1856" spans="1:2" ht="10.5" customHeight="1" x14ac:dyDescent="0.3">
      <c r="A1856" s="2" t="s">
        <v>18</v>
      </c>
      <c r="B1856" s="2" t="s">
        <v>23</v>
      </c>
    </row>
    <row r="1857" spans="1:2" ht="10.5" customHeight="1" x14ac:dyDescent="0.3">
      <c r="A1857" s="2" t="s">
        <v>2023</v>
      </c>
      <c r="B1857" s="2" t="s">
        <v>23</v>
      </c>
    </row>
    <row r="1858" spans="1:2" ht="10.5" customHeight="1" x14ac:dyDescent="0.3">
      <c r="A1858" s="2" t="s">
        <v>698</v>
      </c>
      <c r="B1858" s="2" t="s">
        <v>23</v>
      </c>
    </row>
    <row r="1859" spans="1:2" ht="10.5" customHeight="1" x14ac:dyDescent="0.3">
      <c r="A1859" s="2" t="s">
        <v>2110</v>
      </c>
      <c r="B1859" s="2" t="s">
        <v>2111</v>
      </c>
    </row>
    <row r="1860" spans="1:2" ht="10.5" customHeight="1" x14ac:dyDescent="0.3">
      <c r="A1860" s="2" t="s">
        <v>1575</v>
      </c>
      <c r="B1860" s="2" t="s">
        <v>23</v>
      </c>
    </row>
    <row r="1861" spans="1:2" ht="10.5" customHeight="1" x14ac:dyDescent="0.3">
      <c r="A1861" s="2" t="s">
        <v>2056</v>
      </c>
      <c r="B1861" s="2" t="s">
        <v>23</v>
      </c>
    </row>
    <row r="1862" spans="1:2" ht="10.5" customHeight="1" x14ac:dyDescent="0.3">
      <c r="A1862" s="2" t="s">
        <v>1781</v>
      </c>
      <c r="B1862" s="2" t="s">
        <v>23</v>
      </c>
    </row>
    <row r="1863" spans="1:2" ht="10.5" customHeight="1" x14ac:dyDescent="0.3">
      <c r="A1863" s="2" t="s">
        <v>1629</v>
      </c>
      <c r="B1863" s="2" t="s">
        <v>23</v>
      </c>
    </row>
    <row r="1864" spans="1:2" ht="10.5" customHeight="1" x14ac:dyDescent="0.3">
      <c r="A1864" s="2" t="s">
        <v>1992</v>
      </c>
      <c r="B1864" s="2" t="s">
        <v>23</v>
      </c>
    </row>
    <row r="1865" spans="1:2" ht="10.5" customHeight="1" x14ac:dyDescent="0.3">
      <c r="A1865" s="2" t="s">
        <v>1888</v>
      </c>
      <c r="B1865" s="2" t="s">
        <v>23</v>
      </c>
    </row>
    <row r="1866" spans="1:2" ht="10.5" customHeight="1" x14ac:dyDescent="0.3">
      <c r="A1866" s="2" t="s">
        <v>1758</v>
      </c>
      <c r="B1866" s="2" t="s">
        <v>23</v>
      </c>
    </row>
    <row r="1867" spans="1:2" ht="10.5" customHeight="1" x14ac:dyDescent="0.3">
      <c r="A1867" s="2" t="s">
        <v>1770</v>
      </c>
      <c r="B1867" s="2" t="s">
        <v>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heetViews>
  <sheetFormatPr defaultRowHeight="14.4" x14ac:dyDescent="0.3"/>
  <cols>
    <col min="1" max="2" width="18" customWidth="1"/>
    <col min="3" max="3" width="30" customWidth="1"/>
    <col min="4" max="4" width="42" customWidth="1"/>
    <col min="5" max="5" width="15" customWidth="1"/>
    <col min="6" max="6" width="45" customWidth="1"/>
  </cols>
  <sheetData>
    <row r="1" spans="1:6" x14ac:dyDescent="0.3">
      <c r="A1" s="1" t="s">
        <v>2349</v>
      </c>
      <c r="B1" s="1" t="s">
        <v>2350</v>
      </c>
      <c r="C1" s="1" t="s">
        <v>2351</v>
      </c>
      <c r="D1" s="1" t="s">
        <v>2352</v>
      </c>
      <c r="E1" s="1" t="s">
        <v>2353</v>
      </c>
      <c r="F1" s="1" t="s">
        <v>2354</v>
      </c>
    </row>
    <row r="2" spans="1:6" x14ac:dyDescent="0.3">
      <c r="A2" t="s">
        <v>144</v>
      </c>
      <c r="B2" s="7">
        <v>10000</v>
      </c>
      <c r="C2" t="s">
        <v>2355</v>
      </c>
      <c r="D2" t="s">
        <v>2356</v>
      </c>
      <c r="E2" s="8">
        <v>46106</v>
      </c>
      <c r="F2" t="s">
        <v>2357</v>
      </c>
    </row>
    <row r="3" spans="1:6" x14ac:dyDescent="0.3">
      <c r="A3" t="s">
        <v>100</v>
      </c>
      <c r="B3" s="7">
        <v>10000</v>
      </c>
      <c r="C3" t="s">
        <v>2355</v>
      </c>
      <c r="D3" t="s">
        <v>2356</v>
      </c>
      <c r="E3" s="8">
        <v>46106</v>
      </c>
      <c r="F3" t="s">
        <v>2357</v>
      </c>
    </row>
    <row r="4" spans="1:6" x14ac:dyDescent="0.3">
      <c r="A4" t="s">
        <v>28</v>
      </c>
      <c r="B4" s="7">
        <v>15000</v>
      </c>
      <c r="C4" t="s">
        <v>2355</v>
      </c>
      <c r="D4" t="s">
        <v>2356</v>
      </c>
      <c r="E4" s="8">
        <v>46106</v>
      </c>
      <c r="F4" t="s">
        <v>2357</v>
      </c>
    </row>
    <row r="5" spans="1:6" x14ac:dyDescent="0.3">
      <c r="A5" t="s">
        <v>171</v>
      </c>
      <c r="B5" s="7">
        <v>12000</v>
      </c>
      <c r="C5" t="s">
        <v>2355</v>
      </c>
      <c r="D5" t="s">
        <v>2356</v>
      </c>
      <c r="E5" s="8">
        <v>46106</v>
      </c>
      <c r="F5" t="s">
        <v>2357</v>
      </c>
    </row>
    <row r="6" spans="1:6" x14ac:dyDescent="0.3">
      <c r="A6" t="s">
        <v>33</v>
      </c>
      <c r="B6" s="7">
        <v>20000</v>
      </c>
      <c r="C6" t="s">
        <v>2355</v>
      </c>
      <c r="D6" t="s">
        <v>2356</v>
      </c>
      <c r="E6" s="8">
        <v>46106</v>
      </c>
      <c r="F6" t="s">
        <v>2357</v>
      </c>
    </row>
    <row r="7" spans="1:6" x14ac:dyDescent="0.3">
      <c r="A7" t="s">
        <v>76</v>
      </c>
      <c r="B7" s="7">
        <v>45000</v>
      </c>
      <c r="C7" t="s">
        <v>2358</v>
      </c>
      <c r="D7" t="s">
        <v>2359</v>
      </c>
      <c r="E7" s="8">
        <v>46106</v>
      </c>
      <c r="F7" t="s">
        <v>2360</v>
      </c>
    </row>
    <row r="8" spans="1:6" x14ac:dyDescent="0.3">
      <c r="A8" t="s">
        <v>42</v>
      </c>
      <c r="B8" s="7">
        <v>40000</v>
      </c>
      <c r="C8" t="s">
        <v>2358</v>
      </c>
      <c r="D8" t="s">
        <v>2359</v>
      </c>
      <c r="E8" s="8">
        <v>46106</v>
      </c>
      <c r="F8" t="s">
        <v>2360</v>
      </c>
    </row>
    <row r="9" spans="1:6" x14ac:dyDescent="0.3">
      <c r="A9" t="s">
        <v>21</v>
      </c>
      <c r="B9" s="7">
        <v>10000</v>
      </c>
      <c r="C9" t="s">
        <v>2358</v>
      </c>
      <c r="D9" t="s">
        <v>2359</v>
      </c>
      <c r="E9" s="8">
        <v>46106</v>
      </c>
      <c r="F9" t="s">
        <v>2360</v>
      </c>
    </row>
    <row r="10" spans="1:6" x14ac:dyDescent="0.3">
      <c r="A10" t="s">
        <v>58</v>
      </c>
      <c r="B10" s="7">
        <v>17500</v>
      </c>
      <c r="C10" t="s">
        <v>2358</v>
      </c>
      <c r="D10" t="s">
        <v>2359</v>
      </c>
      <c r="E10" s="8">
        <v>46106</v>
      </c>
      <c r="F10" t="s">
        <v>2360</v>
      </c>
    </row>
    <row r="11" spans="1:6" x14ac:dyDescent="0.3">
      <c r="A11" t="s">
        <v>36</v>
      </c>
      <c r="B11" s="7">
        <v>13500</v>
      </c>
      <c r="C11" t="s">
        <v>2358</v>
      </c>
      <c r="D11" t="s">
        <v>2359</v>
      </c>
      <c r="E11" s="8">
        <v>46106</v>
      </c>
      <c r="F11" t="s">
        <v>2360</v>
      </c>
    </row>
    <row r="12" spans="1:6" x14ac:dyDescent="0.3">
      <c r="A12" t="s">
        <v>81</v>
      </c>
      <c r="B12" s="7">
        <v>15000</v>
      </c>
      <c r="C12" t="s">
        <v>2358</v>
      </c>
      <c r="D12" t="s">
        <v>2359</v>
      </c>
      <c r="E12" s="8">
        <v>46106</v>
      </c>
      <c r="F12" t="s">
        <v>2360</v>
      </c>
    </row>
    <row r="13" spans="1:6" x14ac:dyDescent="0.3">
      <c r="A13" t="s">
        <v>66</v>
      </c>
      <c r="B13" s="7">
        <v>46000</v>
      </c>
      <c r="C13" t="s">
        <v>2358</v>
      </c>
      <c r="D13" t="s">
        <v>2359</v>
      </c>
      <c r="E13" s="8">
        <v>46106</v>
      </c>
      <c r="F13" t="s">
        <v>2360</v>
      </c>
    </row>
    <row r="14" spans="1:6" x14ac:dyDescent="0.3">
      <c r="A14" t="s">
        <v>103</v>
      </c>
      <c r="B14" s="7">
        <v>55000</v>
      </c>
      <c r="C14" t="s">
        <v>2358</v>
      </c>
      <c r="D14" t="s">
        <v>2359</v>
      </c>
      <c r="E14" s="8">
        <v>46106</v>
      </c>
      <c r="F14" t="s">
        <v>2360</v>
      </c>
    </row>
    <row r="15" spans="1:6" x14ac:dyDescent="0.3">
      <c r="A15" t="s">
        <v>162</v>
      </c>
      <c r="B15" s="7">
        <v>115000</v>
      </c>
      <c r="C15" t="s">
        <v>2358</v>
      </c>
      <c r="D15" t="s">
        <v>2359</v>
      </c>
      <c r="E15" s="8">
        <v>46106</v>
      </c>
      <c r="F15" t="s">
        <v>2360</v>
      </c>
    </row>
    <row r="16" spans="1:6" x14ac:dyDescent="0.3">
      <c r="A16" t="s">
        <v>54</v>
      </c>
      <c r="B16" s="7">
        <v>14000</v>
      </c>
      <c r="C16" t="s">
        <v>2361</v>
      </c>
      <c r="D16" t="s">
        <v>2362</v>
      </c>
      <c r="E16" s="8">
        <v>46106</v>
      </c>
      <c r="F16" t="s">
        <v>2363</v>
      </c>
    </row>
    <row r="17" spans="1:6" x14ac:dyDescent="0.3">
      <c r="A17" t="s">
        <v>183</v>
      </c>
      <c r="B17" s="7">
        <v>11000</v>
      </c>
      <c r="C17" t="s">
        <v>2361</v>
      </c>
      <c r="D17" t="s">
        <v>2362</v>
      </c>
      <c r="E17" s="8">
        <v>46106</v>
      </c>
      <c r="F17" t="s">
        <v>2364</v>
      </c>
    </row>
    <row r="18" spans="1:6" x14ac:dyDescent="0.3">
      <c r="A18" t="s">
        <v>96</v>
      </c>
      <c r="B18" s="7">
        <v>9500</v>
      </c>
      <c r="C18" t="s">
        <v>2361</v>
      </c>
      <c r="D18" t="s">
        <v>2362</v>
      </c>
      <c r="E18" s="8">
        <v>46106</v>
      </c>
      <c r="F18" t="s">
        <v>2363</v>
      </c>
    </row>
    <row r="19" spans="1:6" x14ac:dyDescent="0.3">
      <c r="A19" t="s">
        <v>46</v>
      </c>
      <c r="B19" s="7">
        <v>10500</v>
      </c>
      <c r="C19" t="s">
        <v>2361</v>
      </c>
      <c r="D19" t="s">
        <v>2362</v>
      </c>
      <c r="E19" s="8">
        <v>46106</v>
      </c>
      <c r="F19" t="s">
        <v>2363</v>
      </c>
    </row>
    <row r="20" spans="1:6" x14ac:dyDescent="0.3">
      <c r="A20" t="s">
        <v>50</v>
      </c>
      <c r="B20" s="7">
        <v>26000</v>
      </c>
      <c r="C20" t="s">
        <v>2361</v>
      </c>
      <c r="D20" t="s">
        <v>2362</v>
      </c>
      <c r="E20" s="8">
        <v>46106</v>
      </c>
      <c r="F20" t="s">
        <v>2364</v>
      </c>
    </row>
    <row r="21" spans="1:6" x14ac:dyDescent="0.3">
      <c r="A21" t="s">
        <v>191</v>
      </c>
      <c r="B21" s="7">
        <v>15500</v>
      </c>
      <c r="C21" t="s">
        <v>2361</v>
      </c>
      <c r="D21" t="s">
        <v>2362</v>
      </c>
      <c r="E21" s="8">
        <v>46106</v>
      </c>
      <c r="F21" t="s">
        <v>2363</v>
      </c>
    </row>
    <row r="23" spans="1:6" x14ac:dyDescent="0.3">
      <c r="A23" s="9" t="s">
        <v>2354</v>
      </c>
    </row>
    <row r="24" spans="1:6" x14ac:dyDescent="0.3">
      <c r="A24" s="34" t="s">
        <v>2365</v>
      </c>
      <c r="B24" s="35"/>
      <c r="C24" s="35"/>
      <c r="D24" s="35"/>
      <c r="E24" s="35"/>
      <c r="F24" s="35"/>
    </row>
  </sheetData>
  <mergeCells count="1">
    <mergeCell ref="A24: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bahan utama</vt:lpstr>
      <vt:lpstr>Detail1</vt:lpstr>
      <vt:lpstr>bahan</vt:lpstr>
      <vt:lpstr>Detail2</vt:lpstr>
      <vt:lpstr>bahanlagi</vt:lpstr>
      <vt:lpstr>dashboard</vt:lpstr>
      <vt:lpstr>Sheet1</vt:lpstr>
      <vt:lpstr>Data</vt:lpstr>
      <vt:lpstr>Status</vt:lpstr>
      <vt:lpstr>Referensi Harga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hp.5cd4220z8s@outlook.com</cp:lastModifiedBy>
  <cp:lastPrinted>2026-07-26T09:14:52Z</cp:lastPrinted>
  <dcterms:created xsi:type="dcterms:W3CDTF">2026-03-25T03:40:58Z</dcterms:created>
  <dcterms:modified xsi:type="dcterms:W3CDTF">2026-07-26T09:56:12Z</dcterms:modified>
</cp:coreProperties>
</file>