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/>
  <mc:AlternateContent xmlns:mc="http://schemas.openxmlformats.org/markup-compatibility/2006">
    <mc:Choice Requires="x15">
      <x15ac:absPath xmlns:x15ac="http://schemas.microsoft.com/office/spreadsheetml/2010/11/ac" url="/Users/vicho/Desktop/proyecto-grupo-094/"/>
    </mc:Choice>
  </mc:AlternateContent>
  <xr:revisionPtr revIDLastSave="0" documentId="13_ncr:1_{AA59FF91-F93A-0042-B6C2-0B430083E5CE}" xr6:coauthVersionLast="47" xr6:coauthVersionMax="47" xr10:uidLastSave="{00000000-0000-0000-0000-000000000000}"/>
  <bookViews>
    <workbookView xWindow="880" yWindow="500" windowWidth="27920" windowHeight="16660" xr2:uid="{00000000-000D-0000-FFFF-FFFF00000000}"/>
  </bookViews>
  <sheets>
    <sheet name="Señales" sheetId="6" r:id="rId1"/>
    <sheet name="Asignacion-Opcode" sheetId="2" r:id="rId2"/>
    <sheet name="Multiplexores" sheetId="3" r:id="rId3"/>
    <sheet name="ALU" sheetId="4" r:id="rId4"/>
    <sheet name="Debug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9" roundtripDataChecksum="42DFefwTRfwfGn9w220zFxkXaMwTJayDCKmk/db4Qe8="/>
    </ext>
  </extLst>
</workbook>
</file>

<file path=xl/calcChain.xml><?xml version="1.0" encoding="utf-8"?>
<calcChain xmlns="http://schemas.openxmlformats.org/spreadsheetml/2006/main">
  <c r="R98" i="6" l="1"/>
  <c r="R97" i="6"/>
  <c r="R96" i="6"/>
  <c r="R95" i="6"/>
  <c r="R94" i="6"/>
  <c r="R93" i="6"/>
  <c r="R92" i="6"/>
  <c r="R91" i="6"/>
  <c r="R90" i="6"/>
  <c r="R89" i="6"/>
  <c r="R88" i="6"/>
  <c r="R87" i="6"/>
  <c r="R86" i="6"/>
  <c r="R85" i="6"/>
  <c r="R84" i="6"/>
  <c r="R83" i="6"/>
  <c r="R82" i="6"/>
  <c r="R81" i="6"/>
  <c r="R80" i="6"/>
  <c r="R79" i="6"/>
  <c r="R78" i="6"/>
  <c r="R77" i="6"/>
  <c r="R76" i="6"/>
  <c r="R75" i="6"/>
  <c r="R74" i="6"/>
  <c r="R73" i="6"/>
  <c r="R72" i="6"/>
  <c r="R71" i="6"/>
  <c r="R70" i="6"/>
  <c r="R69" i="6"/>
  <c r="R68" i="6"/>
  <c r="R67" i="6"/>
  <c r="R66" i="6"/>
  <c r="R65" i="6"/>
  <c r="R64" i="6"/>
  <c r="R63" i="6"/>
  <c r="R62" i="6"/>
  <c r="R61" i="6"/>
  <c r="R60" i="6"/>
  <c r="R59" i="6"/>
  <c r="R58" i="6"/>
  <c r="R57" i="6"/>
  <c r="R56" i="6"/>
  <c r="R55" i="6"/>
  <c r="R54" i="6"/>
  <c r="R53" i="6"/>
  <c r="R52" i="6"/>
  <c r="R51" i="6"/>
  <c r="R50" i="6"/>
  <c r="R49" i="6"/>
  <c r="R48" i="6"/>
  <c r="R47" i="6"/>
  <c r="R46" i="6"/>
  <c r="R45" i="6"/>
  <c r="R44" i="6"/>
  <c r="R43" i="6"/>
  <c r="R42" i="6"/>
  <c r="R41" i="6"/>
  <c r="R40" i="6"/>
  <c r="R39" i="6"/>
  <c r="R38" i="6"/>
  <c r="R37" i="6"/>
  <c r="R36" i="6"/>
  <c r="R35" i="6"/>
  <c r="R34" i="6"/>
  <c r="R33" i="6"/>
  <c r="R32" i="6"/>
  <c r="R31" i="6"/>
  <c r="R30" i="6"/>
  <c r="R29" i="6"/>
  <c r="R28" i="6"/>
  <c r="R27" i="6"/>
  <c r="R26" i="6"/>
  <c r="R25" i="6"/>
  <c r="R24" i="6"/>
  <c r="R23" i="6"/>
  <c r="R22" i="6"/>
  <c r="R21" i="6"/>
  <c r="R20" i="6"/>
  <c r="R19" i="6"/>
  <c r="R18" i="6"/>
  <c r="R17" i="6"/>
  <c r="R16" i="6"/>
  <c r="R15" i="6"/>
  <c r="R14" i="6"/>
  <c r="R13" i="6"/>
  <c r="R12" i="6"/>
  <c r="R11" i="6"/>
  <c r="R10" i="6"/>
  <c r="R9" i="6"/>
  <c r="R8" i="6"/>
  <c r="R7" i="6"/>
  <c r="R6" i="6"/>
  <c r="R5" i="6"/>
  <c r="R4" i="6"/>
  <c r="R3" i="6"/>
  <c r="G65" i="5"/>
  <c r="J65" i="5" s="1" a="1"/>
  <c r="J65" i="5" s="1"/>
  <c r="F65" i="5"/>
  <c r="I65" i="5" s="1" a="1"/>
  <c r="I65" i="5" s="1"/>
  <c r="E65" i="5"/>
  <c r="H65" i="5" s="1" a="1"/>
  <c r="H65" i="5" s="1"/>
  <c r="D65" i="5"/>
  <c r="G64" i="5"/>
  <c r="J64" i="5" s="1" a="1"/>
  <c r="J64" i="5" s="1"/>
  <c r="F64" i="5"/>
  <c r="I64" i="5" s="1" a="1"/>
  <c r="I64" i="5" s="1"/>
  <c r="E64" i="5"/>
  <c r="H64" i="5" s="1" a="1"/>
  <c r="H64" i="5" s="1"/>
  <c r="D64" i="5"/>
  <c r="G63" i="5"/>
  <c r="J63" i="5" s="1" a="1"/>
  <c r="J63" i="5" s="1"/>
  <c r="F63" i="5"/>
  <c r="I63" i="5" s="1" a="1"/>
  <c r="I63" i="5" s="1"/>
  <c r="E63" i="5"/>
  <c r="H63" i="5" s="1" a="1"/>
  <c r="H63" i="5" s="1"/>
  <c r="D63" i="5"/>
  <c r="G62" i="5"/>
  <c r="J62" i="5" s="1" a="1"/>
  <c r="J62" i="5" s="1"/>
  <c r="F62" i="5"/>
  <c r="I62" i="5" s="1" a="1"/>
  <c r="I62" i="5" s="1"/>
  <c r="E62" i="5"/>
  <c r="H62" i="5" s="1" a="1"/>
  <c r="H62" i="5" s="1"/>
  <c r="D62" i="5"/>
  <c r="J61" i="5" a="1"/>
  <c r="J61" i="5" s="1"/>
  <c r="G61" i="5"/>
  <c r="F61" i="5"/>
  <c r="I61" i="5" s="1" a="1"/>
  <c r="I61" i="5" s="1"/>
  <c r="E61" i="5"/>
  <c r="H61" i="5" s="1" a="1"/>
  <c r="H61" i="5" s="1"/>
  <c r="D61" i="5"/>
  <c r="G60" i="5"/>
  <c r="J60" i="5" s="1" a="1"/>
  <c r="J60" i="5" s="1"/>
  <c r="F60" i="5"/>
  <c r="I60" i="5" s="1" a="1"/>
  <c r="I60" i="5" s="1"/>
  <c r="E60" i="5"/>
  <c r="H60" i="5" s="1" a="1"/>
  <c r="H60" i="5" s="1"/>
  <c r="D60" i="5"/>
  <c r="G59" i="5"/>
  <c r="J59" i="5" s="1" a="1"/>
  <c r="J59" i="5" s="1"/>
  <c r="F59" i="5"/>
  <c r="I59" i="5" s="1" a="1"/>
  <c r="I59" i="5" s="1"/>
  <c r="E59" i="5"/>
  <c r="H59" i="5" s="1" a="1"/>
  <c r="H59" i="5" s="1"/>
  <c r="D59" i="5"/>
  <c r="H58" i="5"/>
  <c r="G58" i="5"/>
  <c r="J58" i="5" s="1" a="1"/>
  <c r="J58" i="5" s="1"/>
  <c r="F58" i="5"/>
  <c r="I58" i="5" s="1" a="1"/>
  <c r="I58" i="5" s="1"/>
  <c r="E58" i="5"/>
  <c r="H58" i="5" s="1" a="1"/>
  <c r="D58" i="5"/>
  <c r="G57" i="5"/>
  <c r="J57" i="5" s="1" a="1"/>
  <c r="J57" i="5" s="1"/>
  <c r="F57" i="5"/>
  <c r="I57" i="5" s="1" a="1"/>
  <c r="I57" i="5" s="1"/>
  <c r="E57" i="5"/>
  <c r="H57" i="5" s="1" a="1"/>
  <c r="H57" i="5" s="1"/>
  <c r="D57" i="5"/>
  <c r="G56" i="5"/>
  <c r="J56" i="5" s="1" a="1"/>
  <c r="J56" i="5" s="1"/>
  <c r="F56" i="5"/>
  <c r="I56" i="5" s="1" a="1"/>
  <c r="I56" i="5" s="1"/>
  <c r="E56" i="5"/>
  <c r="H56" i="5" s="1" a="1"/>
  <c r="H56" i="5" s="1"/>
  <c r="D56" i="5"/>
  <c r="G55" i="5"/>
  <c r="J55" i="5" s="1" a="1"/>
  <c r="J55" i="5" s="1"/>
  <c r="F55" i="5"/>
  <c r="I55" i="5" s="1" a="1"/>
  <c r="I55" i="5" s="1"/>
  <c r="E55" i="5"/>
  <c r="H55" i="5" s="1" a="1"/>
  <c r="H55" i="5" s="1"/>
  <c r="D55" i="5"/>
  <c r="G54" i="5"/>
  <c r="J54" i="5" s="1" a="1"/>
  <c r="J54" i="5" s="1"/>
  <c r="F54" i="5"/>
  <c r="I54" i="5" s="1" a="1"/>
  <c r="I54" i="5" s="1"/>
  <c r="E54" i="5"/>
  <c r="H54" i="5" s="1" a="1"/>
  <c r="H54" i="5" s="1"/>
  <c r="D54" i="5"/>
  <c r="J53" i="5" a="1"/>
  <c r="J53" i="5"/>
  <c r="G53" i="5"/>
  <c r="F53" i="5"/>
  <c r="I53" i="5" s="1" a="1"/>
  <c r="I53" i="5" s="1"/>
  <c r="E53" i="5"/>
  <c r="H53" i="5" s="1" a="1"/>
  <c r="H53" i="5" s="1"/>
  <c r="D53" i="5"/>
  <c r="G52" i="5"/>
  <c r="J52" i="5" s="1" a="1"/>
  <c r="J52" i="5" s="1"/>
  <c r="F52" i="5"/>
  <c r="I52" i="5" s="1" a="1"/>
  <c r="I52" i="5" s="1"/>
  <c r="E52" i="5"/>
  <c r="H52" i="5" s="1" a="1"/>
  <c r="H52" i="5" s="1"/>
  <c r="D52" i="5"/>
  <c r="G51" i="5"/>
  <c r="J51" i="5" s="1" a="1"/>
  <c r="J51" i="5" s="1"/>
  <c r="F51" i="5"/>
  <c r="I51" i="5" s="1" a="1"/>
  <c r="I51" i="5" s="1"/>
  <c r="E51" i="5"/>
  <c r="H51" i="5" s="1" a="1"/>
  <c r="H51" i="5" s="1"/>
  <c r="D51" i="5"/>
  <c r="H50" i="5"/>
  <c r="G50" i="5"/>
  <c r="J50" i="5" s="1" a="1"/>
  <c r="J50" i="5" s="1"/>
  <c r="F50" i="5"/>
  <c r="I50" i="5" s="1" a="1"/>
  <c r="I50" i="5" s="1"/>
  <c r="E50" i="5"/>
  <c r="H50" i="5" s="1" a="1"/>
  <c r="D50" i="5"/>
  <c r="J49" i="5" a="1"/>
  <c r="J49" i="5" s="1"/>
  <c r="G49" i="5"/>
  <c r="F49" i="5"/>
  <c r="I49" i="5" s="1" a="1"/>
  <c r="I49" i="5" s="1"/>
  <c r="E49" i="5"/>
  <c r="H49" i="5" s="1" a="1"/>
  <c r="H49" i="5" s="1"/>
  <c r="D49" i="5"/>
  <c r="G48" i="5"/>
  <c r="J48" i="5" s="1" a="1"/>
  <c r="J48" i="5" s="1"/>
  <c r="F48" i="5"/>
  <c r="I48" i="5" s="1" a="1"/>
  <c r="I48" i="5" s="1"/>
  <c r="E48" i="5"/>
  <c r="H48" i="5" s="1" a="1"/>
  <c r="H48" i="5" s="1"/>
  <c r="D48" i="5"/>
  <c r="G47" i="5"/>
  <c r="J47" i="5" s="1" a="1"/>
  <c r="J47" i="5" s="1"/>
  <c r="F47" i="5"/>
  <c r="I47" i="5" s="1" a="1"/>
  <c r="I47" i="5" s="1"/>
  <c r="E47" i="5"/>
  <c r="H47" i="5" s="1" a="1"/>
  <c r="H47" i="5" s="1"/>
  <c r="D47" i="5"/>
  <c r="G46" i="5"/>
  <c r="J46" i="5" s="1" a="1"/>
  <c r="J46" i="5" s="1"/>
  <c r="F46" i="5"/>
  <c r="I46" i="5" s="1" a="1"/>
  <c r="I46" i="5" s="1"/>
  <c r="E46" i="5"/>
  <c r="H46" i="5" s="1" a="1"/>
  <c r="H46" i="5" s="1"/>
  <c r="D46" i="5"/>
  <c r="J45" i="5" a="1"/>
  <c r="J45" i="5"/>
  <c r="G45" i="5"/>
  <c r="F45" i="5"/>
  <c r="I45" i="5" s="1" a="1"/>
  <c r="I45" i="5" s="1"/>
  <c r="E45" i="5"/>
  <c r="H45" i="5" s="1" a="1"/>
  <c r="H45" i="5" s="1"/>
  <c r="D45" i="5"/>
  <c r="G44" i="5"/>
  <c r="J44" i="5" s="1" a="1"/>
  <c r="J44" i="5" s="1"/>
  <c r="F44" i="5"/>
  <c r="I44" i="5" s="1" a="1"/>
  <c r="I44" i="5" s="1"/>
  <c r="E44" i="5"/>
  <c r="H44" i="5" s="1" a="1"/>
  <c r="H44" i="5" s="1"/>
  <c r="D44" i="5"/>
  <c r="G43" i="5"/>
  <c r="J43" i="5" s="1" a="1"/>
  <c r="J43" i="5" s="1"/>
  <c r="F43" i="5"/>
  <c r="I43" i="5" s="1" a="1"/>
  <c r="I43" i="5" s="1"/>
  <c r="E43" i="5"/>
  <c r="H43" i="5" s="1" a="1"/>
  <c r="H43" i="5" s="1"/>
  <c r="D43" i="5"/>
  <c r="H42" i="5"/>
  <c r="G42" i="5"/>
  <c r="J42" i="5" s="1" a="1"/>
  <c r="J42" i="5" s="1"/>
  <c r="F42" i="5"/>
  <c r="I42" i="5" s="1" a="1"/>
  <c r="I42" i="5" s="1"/>
  <c r="E42" i="5"/>
  <c r="H42" i="5" s="1" a="1"/>
  <c r="D42" i="5"/>
  <c r="J41" i="5" a="1"/>
  <c r="J41" i="5" s="1"/>
  <c r="G41" i="5"/>
  <c r="F41" i="5"/>
  <c r="I41" i="5" s="1" a="1"/>
  <c r="I41" i="5" s="1"/>
  <c r="E41" i="5"/>
  <c r="H41" i="5" s="1" a="1"/>
  <c r="H41" i="5" s="1"/>
  <c r="D41" i="5"/>
  <c r="G40" i="5"/>
  <c r="J40" i="5" s="1" a="1"/>
  <c r="J40" i="5" s="1"/>
  <c r="F40" i="5"/>
  <c r="I40" i="5" s="1" a="1"/>
  <c r="I40" i="5" s="1"/>
  <c r="E40" i="5"/>
  <c r="H40" i="5" s="1" a="1"/>
  <c r="H40" i="5" s="1"/>
  <c r="D40" i="5"/>
  <c r="G39" i="5"/>
  <c r="J39" i="5" s="1" a="1"/>
  <c r="J39" i="5" s="1"/>
  <c r="F39" i="5"/>
  <c r="I39" i="5" s="1" a="1"/>
  <c r="I39" i="5" s="1"/>
  <c r="E39" i="5"/>
  <c r="H39" i="5" s="1" a="1"/>
  <c r="H39" i="5" s="1"/>
  <c r="D39" i="5"/>
  <c r="G38" i="5"/>
  <c r="J38" i="5" s="1" a="1"/>
  <c r="J38" i="5" s="1"/>
  <c r="F38" i="5"/>
  <c r="I38" i="5" s="1" a="1"/>
  <c r="I38" i="5" s="1"/>
  <c r="E38" i="5"/>
  <c r="H38" i="5" s="1" a="1"/>
  <c r="H38" i="5" s="1"/>
  <c r="D38" i="5"/>
  <c r="G37" i="5"/>
  <c r="J37" i="5" s="1" a="1"/>
  <c r="J37" i="5" s="1"/>
  <c r="F37" i="5"/>
  <c r="I37" i="5" s="1" a="1"/>
  <c r="I37" i="5" s="1"/>
  <c r="E37" i="5"/>
  <c r="H37" i="5" s="1" a="1"/>
  <c r="H37" i="5" s="1"/>
  <c r="D37" i="5"/>
  <c r="G36" i="5"/>
  <c r="J36" i="5" s="1" a="1"/>
  <c r="J36" i="5" s="1"/>
  <c r="F36" i="5"/>
  <c r="I36" i="5" s="1" a="1"/>
  <c r="I36" i="5" s="1"/>
  <c r="E36" i="5"/>
  <c r="H36" i="5" s="1" a="1"/>
  <c r="H36" i="5" s="1"/>
  <c r="D36" i="5"/>
  <c r="J35" i="5" a="1"/>
  <c r="J35" i="5" s="1"/>
  <c r="G35" i="5"/>
  <c r="F35" i="5"/>
  <c r="I35" i="5" s="1" a="1"/>
  <c r="I35" i="5" s="1"/>
  <c r="E35" i="5"/>
  <c r="H35" i="5" s="1" a="1"/>
  <c r="H35" i="5" s="1"/>
  <c r="D35" i="5"/>
  <c r="G34" i="5"/>
  <c r="J34" i="5" s="1" a="1"/>
  <c r="J34" i="5" s="1"/>
  <c r="F34" i="5"/>
  <c r="I34" i="5" s="1" a="1"/>
  <c r="I34" i="5" s="1"/>
  <c r="E34" i="5"/>
  <c r="H34" i="5" s="1" a="1"/>
  <c r="H34" i="5" s="1"/>
  <c r="D34" i="5"/>
  <c r="G33" i="5"/>
  <c r="J33" i="5" s="1" a="1"/>
  <c r="J33" i="5" s="1"/>
  <c r="F33" i="5"/>
  <c r="I33" i="5" s="1" a="1"/>
  <c r="I33" i="5" s="1"/>
  <c r="E33" i="5"/>
  <c r="H33" i="5" s="1" a="1"/>
  <c r="H33" i="5" s="1"/>
  <c r="D33" i="5"/>
  <c r="H32" i="5"/>
  <c r="G32" i="5"/>
  <c r="J32" i="5" s="1" a="1"/>
  <c r="J32" i="5" s="1"/>
  <c r="F32" i="5"/>
  <c r="I32" i="5" s="1" a="1"/>
  <c r="I32" i="5" s="1"/>
  <c r="E32" i="5"/>
  <c r="H32" i="5" s="1" a="1"/>
  <c r="D32" i="5"/>
  <c r="J31" i="5" a="1"/>
  <c r="J31" i="5" s="1"/>
  <c r="G31" i="5"/>
  <c r="F31" i="5"/>
  <c r="I31" i="5" s="1" a="1"/>
  <c r="I31" i="5" s="1"/>
  <c r="E31" i="5"/>
  <c r="H31" i="5" s="1" a="1"/>
  <c r="H31" i="5" s="1"/>
  <c r="D31" i="5"/>
  <c r="G30" i="5"/>
  <c r="J30" i="5" s="1" a="1"/>
  <c r="J30" i="5" s="1"/>
  <c r="F30" i="5"/>
  <c r="I30" i="5" s="1" a="1"/>
  <c r="I30" i="5" s="1"/>
  <c r="E30" i="5"/>
  <c r="H30" i="5" s="1" a="1"/>
  <c r="H30" i="5" s="1"/>
  <c r="D30" i="5"/>
  <c r="G29" i="5"/>
  <c r="J29" i="5" s="1" a="1"/>
  <c r="J29" i="5" s="1"/>
  <c r="F29" i="5"/>
  <c r="I29" i="5" s="1" a="1"/>
  <c r="I29" i="5" s="1"/>
  <c r="E29" i="5"/>
  <c r="H29" i="5" s="1" a="1"/>
  <c r="H29" i="5" s="1"/>
  <c r="D29" i="5"/>
  <c r="G28" i="5"/>
  <c r="J28" i="5" s="1" a="1"/>
  <c r="J28" i="5" s="1"/>
  <c r="F28" i="5"/>
  <c r="I28" i="5" s="1" a="1"/>
  <c r="I28" i="5" s="1"/>
  <c r="E28" i="5"/>
  <c r="H28" i="5" s="1" a="1"/>
  <c r="H28" i="5" s="1"/>
  <c r="D28" i="5"/>
  <c r="G27" i="5"/>
  <c r="J27" i="5" s="1" a="1"/>
  <c r="J27" i="5" s="1"/>
  <c r="F27" i="5"/>
  <c r="I27" i="5" s="1" a="1"/>
  <c r="I27" i="5" s="1"/>
  <c r="E27" i="5"/>
  <c r="H27" i="5" s="1" a="1"/>
  <c r="H27" i="5" s="1"/>
  <c r="D27" i="5"/>
  <c r="G26" i="5"/>
  <c r="J26" i="5" s="1" a="1"/>
  <c r="J26" i="5" s="1"/>
  <c r="F26" i="5"/>
  <c r="I26" i="5" s="1" a="1"/>
  <c r="I26" i="5" s="1"/>
  <c r="E26" i="5"/>
  <c r="H26" i="5" s="1" a="1"/>
  <c r="H26" i="5" s="1"/>
  <c r="D26" i="5"/>
  <c r="J25" i="5" a="1"/>
  <c r="J25" i="5" s="1"/>
  <c r="G25" i="5"/>
  <c r="F25" i="5"/>
  <c r="I25" i="5" s="1" a="1"/>
  <c r="I25" i="5" s="1"/>
  <c r="E25" i="5"/>
  <c r="H25" i="5" s="1" a="1"/>
  <c r="H25" i="5" s="1"/>
  <c r="D25" i="5"/>
  <c r="G24" i="5"/>
  <c r="J24" i="5" s="1" a="1"/>
  <c r="J24" i="5" s="1"/>
  <c r="F24" i="5"/>
  <c r="I24" i="5" s="1" a="1"/>
  <c r="I24" i="5" s="1"/>
  <c r="E24" i="5"/>
  <c r="H24" i="5" s="1" a="1"/>
  <c r="H24" i="5" s="1"/>
  <c r="D24" i="5"/>
  <c r="G23" i="5"/>
  <c r="J23" i="5" s="1" a="1"/>
  <c r="J23" i="5" s="1"/>
  <c r="F23" i="5"/>
  <c r="I23" i="5" s="1" a="1"/>
  <c r="I23" i="5" s="1"/>
  <c r="E23" i="5"/>
  <c r="H23" i="5" s="1" a="1"/>
  <c r="H23" i="5" s="1"/>
  <c r="D23" i="5"/>
  <c r="G22" i="5"/>
  <c r="J22" i="5" s="1" a="1"/>
  <c r="J22" i="5" s="1"/>
  <c r="F22" i="5"/>
  <c r="I22" i="5" s="1" a="1"/>
  <c r="I22" i="5" s="1"/>
  <c r="E22" i="5"/>
  <c r="H22" i="5" s="1" a="1"/>
  <c r="H22" i="5" s="1"/>
  <c r="D22" i="5"/>
  <c r="G21" i="5"/>
  <c r="J21" i="5" s="1" a="1"/>
  <c r="J21" i="5" s="1"/>
  <c r="F21" i="5"/>
  <c r="I21" i="5" s="1" a="1"/>
  <c r="I21" i="5" s="1"/>
  <c r="E21" i="5"/>
  <c r="H21" i="5" s="1" a="1"/>
  <c r="H21" i="5" s="1"/>
  <c r="D21" i="5"/>
  <c r="G20" i="5"/>
  <c r="J20" i="5" s="1" a="1"/>
  <c r="J20" i="5" s="1"/>
  <c r="F20" i="5"/>
  <c r="I20" i="5" s="1" a="1"/>
  <c r="I20" i="5" s="1"/>
  <c r="E20" i="5"/>
  <c r="H20" i="5" s="1" a="1"/>
  <c r="H20" i="5" s="1"/>
  <c r="D20" i="5"/>
  <c r="J19" i="5" a="1"/>
  <c r="J19" i="5" s="1"/>
  <c r="G19" i="5"/>
  <c r="F19" i="5"/>
  <c r="I19" i="5" s="1" a="1"/>
  <c r="I19" i="5" s="1"/>
  <c r="E19" i="5"/>
  <c r="H19" i="5" s="1" a="1"/>
  <c r="H19" i="5" s="1"/>
  <c r="D19" i="5"/>
  <c r="G18" i="5"/>
  <c r="J18" i="5" s="1" a="1"/>
  <c r="J18" i="5" s="1"/>
  <c r="F18" i="5"/>
  <c r="I18" i="5" s="1" a="1"/>
  <c r="I18" i="5" s="1"/>
  <c r="E18" i="5"/>
  <c r="H18" i="5" s="1" a="1"/>
  <c r="H18" i="5" s="1"/>
  <c r="D18" i="5"/>
  <c r="G17" i="5"/>
  <c r="J17" i="5" s="1" a="1"/>
  <c r="J17" i="5" s="1"/>
  <c r="F17" i="5"/>
  <c r="I17" i="5" s="1" a="1"/>
  <c r="I17" i="5" s="1"/>
  <c r="E17" i="5"/>
  <c r="H17" i="5" s="1" a="1"/>
  <c r="H17" i="5" s="1"/>
  <c r="D17" i="5"/>
  <c r="H16" i="5"/>
  <c r="G16" i="5"/>
  <c r="J16" i="5" s="1" a="1"/>
  <c r="J16" i="5" s="1"/>
  <c r="F16" i="5"/>
  <c r="I16" i="5" s="1" a="1"/>
  <c r="I16" i="5" s="1"/>
  <c r="E16" i="5"/>
  <c r="H16" i="5" s="1" a="1"/>
  <c r="D16" i="5"/>
  <c r="J15" i="5" a="1"/>
  <c r="J15" i="5" s="1"/>
  <c r="G15" i="5"/>
  <c r="F15" i="5"/>
  <c r="I15" i="5" s="1" a="1"/>
  <c r="I15" i="5" s="1"/>
  <c r="E15" i="5"/>
  <c r="H15" i="5" s="1" a="1"/>
  <c r="H15" i="5" s="1"/>
  <c r="D15" i="5"/>
  <c r="G14" i="5"/>
  <c r="J14" i="5" s="1" a="1"/>
  <c r="J14" i="5" s="1"/>
  <c r="F14" i="5"/>
  <c r="I14" i="5" s="1" a="1"/>
  <c r="I14" i="5" s="1"/>
  <c r="E14" i="5"/>
  <c r="H14" i="5" s="1" a="1"/>
  <c r="H14" i="5" s="1"/>
  <c r="D14" i="5"/>
  <c r="G13" i="5"/>
  <c r="J13" i="5" s="1" a="1"/>
  <c r="J13" i="5" s="1"/>
  <c r="F13" i="5"/>
  <c r="I13" i="5" s="1" a="1"/>
  <c r="I13" i="5" s="1"/>
  <c r="E13" i="5"/>
  <c r="H13" i="5" s="1" a="1"/>
  <c r="H13" i="5" s="1"/>
  <c r="D13" i="5"/>
  <c r="H12" i="5"/>
  <c r="G12" i="5"/>
  <c r="J12" i="5" s="1" a="1"/>
  <c r="J12" i="5" s="1"/>
  <c r="F12" i="5"/>
  <c r="I12" i="5" s="1" a="1"/>
  <c r="I12" i="5" s="1"/>
  <c r="E12" i="5"/>
  <c r="H12" i="5" s="1" a="1"/>
  <c r="D12" i="5"/>
  <c r="J11" i="5" a="1"/>
  <c r="J11" i="5" s="1"/>
  <c r="G11" i="5"/>
  <c r="F11" i="5"/>
  <c r="I11" i="5" s="1" a="1"/>
  <c r="I11" i="5" s="1"/>
  <c r="E11" i="5"/>
  <c r="H11" i="5" s="1" a="1"/>
  <c r="H11" i="5" s="1"/>
  <c r="D11" i="5"/>
  <c r="G10" i="5"/>
  <c r="J10" i="5" s="1" a="1"/>
  <c r="J10" i="5" s="1"/>
  <c r="F10" i="5"/>
  <c r="I10" i="5" s="1" a="1"/>
  <c r="I10" i="5" s="1"/>
  <c r="E10" i="5"/>
  <c r="H10" i="5" s="1" a="1"/>
  <c r="H10" i="5" s="1"/>
  <c r="D10" i="5"/>
  <c r="G9" i="5"/>
  <c r="J9" i="5" s="1" a="1"/>
  <c r="J9" i="5" s="1"/>
  <c r="F9" i="5"/>
  <c r="I9" i="5" s="1" a="1"/>
  <c r="I9" i="5" s="1"/>
  <c r="E9" i="5"/>
  <c r="H9" i="5" s="1" a="1"/>
  <c r="H9" i="5" s="1"/>
  <c r="D9" i="5"/>
  <c r="G8" i="5"/>
  <c r="J8" i="5" s="1" a="1"/>
  <c r="J8" i="5" s="1"/>
  <c r="F8" i="5"/>
  <c r="I8" i="5" s="1" a="1"/>
  <c r="I8" i="5" s="1"/>
  <c r="E8" i="5"/>
  <c r="H8" i="5" s="1" a="1"/>
  <c r="H8" i="5" s="1"/>
  <c r="D8" i="5"/>
  <c r="G7" i="5"/>
  <c r="J7" i="5" s="1" a="1"/>
  <c r="J7" i="5" s="1"/>
  <c r="F7" i="5"/>
  <c r="I7" i="5" s="1" a="1"/>
  <c r="I7" i="5" s="1"/>
  <c r="E7" i="5"/>
  <c r="H7" i="5" s="1" a="1"/>
  <c r="H7" i="5" s="1"/>
  <c r="D7" i="5"/>
  <c r="G6" i="5"/>
  <c r="J6" i="5" s="1" a="1"/>
  <c r="J6" i="5" s="1"/>
  <c r="F6" i="5"/>
  <c r="I6" i="5" s="1" a="1"/>
  <c r="I6" i="5" s="1"/>
  <c r="E6" i="5"/>
  <c r="H6" i="5" s="1" a="1"/>
  <c r="H6" i="5" s="1"/>
  <c r="D6" i="5"/>
  <c r="I5" i="5" a="1"/>
  <c r="I5" i="5" s="1"/>
  <c r="G5" i="5"/>
  <c r="J5" i="5" s="1" a="1"/>
  <c r="J5" i="5" s="1"/>
  <c r="F5" i="5"/>
  <c r="E5" i="5"/>
  <c r="H5" i="5" s="1" a="1"/>
  <c r="H5" i="5" s="1"/>
  <c r="D5" i="5"/>
  <c r="J4" i="5" a="1"/>
  <c r="J4" i="5" s="1"/>
  <c r="G4" i="5"/>
  <c r="F4" i="5"/>
  <c r="I4" i="5" s="1" a="1"/>
  <c r="I4" i="5" s="1"/>
  <c r="E4" i="5"/>
  <c r="H4" i="5" s="1" a="1"/>
  <c r="H4" i="5" s="1"/>
  <c r="D4" i="5"/>
  <c r="G3" i="5"/>
  <c r="J3" i="5" s="1" a="1"/>
  <c r="J3" i="5" s="1"/>
  <c r="F3" i="5"/>
  <c r="I3" i="5" s="1" a="1"/>
  <c r="I3" i="5" s="1"/>
  <c r="E3" i="5"/>
  <c r="H3" i="5" s="1" a="1"/>
  <c r="H3" i="5" s="1"/>
  <c r="D3" i="5"/>
</calcChain>
</file>

<file path=xl/sharedStrings.xml><?xml version="1.0" encoding="utf-8"?>
<sst xmlns="http://schemas.openxmlformats.org/spreadsheetml/2006/main" count="1192" uniqueCount="376">
  <si>
    <t xml:space="preserve"> </t>
  </si>
  <si>
    <t>Instruccion</t>
  </si>
  <si>
    <t>Operandos</t>
  </si>
  <si>
    <t>Opcode</t>
  </si>
  <si>
    <t>Señales</t>
  </si>
  <si>
    <t>enableA</t>
  </si>
  <si>
    <t>enableB</t>
  </si>
  <si>
    <t>SelA1</t>
  </si>
  <si>
    <t>SelA0</t>
  </si>
  <si>
    <t>SelB1</t>
  </si>
  <si>
    <t>SelB0</t>
  </si>
  <si>
    <t>selALU2</t>
  </si>
  <si>
    <t>selALU1</t>
  </si>
  <si>
    <t>selALU0</t>
  </si>
  <si>
    <t>loadPC</t>
  </si>
  <si>
    <t>w</t>
  </si>
  <si>
    <t>MOV</t>
  </si>
  <si>
    <t>A, B</t>
  </si>
  <si>
    <t>0000001</t>
  </si>
  <si>
    <t>B, A</t>
  </si>
  <si>
    <t>0000010</t>
  </si>
  <si>
    <t>A, Lit</t>
  </si>
  <si>
    <t>0000011</t>
  </si>
  <si>
    <t>B, Lit</t>
  </si>
  <si>
    <t>0000100</t>
  </si>
  <si>
    <t>A, (Dir)</t>
  </si>
  <si>
    <t>0000101</t>
  </si>
  <si>
    <t>B, (Dir)</t>
  </si>
  <si>
    <t>0000110</t>
  </si>
  <si>
    <t>(Dir), A</t>
  </si>
  <si>
    <t>0000111</t>
  </si>
  <si>
    <t>(Dir), B</t>
  </si>
  <si>
    <t>0001000</t>
  </si>
  <si>
    <t>ADD</t>
  </si>
  <si>
    <t>0001001</t>
  </si>
  <si>
    <t>0001010</t>
  </si>
  <si>
    <t>0001011</t>
  </si>
  <si>
    <t>0001100</t>
  </si>
  <si>
    <t>0001101</t>
  </si>
  <si>
    <t>0001110</t>
  </si>
  <si>
    <t>(Dir)</t>
  </si>
  <si>
    <t>0001111</t>
  </si>
  <si>
    <t>SUB</t>
  </si>
  <si>
    <t>0010000</t>
  </si>
  <si>
    <t>0010001</t>
  </si>
  <si>
    <t>0010010</t>
  </si>
  <si>
    <t>0010011</t>
  </si>
  <si>
    <t>0010100</t>
  </si>
  <si>
    <t>0010101</t>
  </si>
  <si>
    <t>0010110</t>
  </si>
  <si>
    <t>AND</t>
  </si>
  <si>
    <t>0010111</t>
  </si>
  <si>
    <t>0011000</t>
  </si>
  <si>
    <t>0011001</t>
  </si>
  <si>
    <t>0011010</t>
  </si>
  <si>
    <t>0011011</t>
  </si>
  <si>
    <t>0011100</t>
  </si>
  <si>
    <t>0011101</t>
  </si>
  <si>
    <t>OR</t>
  </si>
  <si>
    <t>0011110</t>
  </si>
  <si>
    <t>0011111</t>
  </si>
  <si>
    <t>0100000</t>
  </si>
  <si>
    <t>0100001</t>
  </si>
  <si>
    <t>0100010</t>
  </si>
  <si>
    <t>0100011</t>
  </si>
  <si>
    <t>0100100</t>
  </si>
  <si>
    <t>XOR</t>
  </si>
  <si>
    <t>0100101</t>
  </si>
  <si>
    <t>0100110</t>
  </si>
  <si>
    <t>0100111</t>
  </si>
  <si>
    <t>0101000</t>
  </si>
  <si>
    <t>0101001</t>
  </si>
  <si>
    <t>0101010</t>
  </si>
  <si>
    <t>0101011</t>
  </si>
  <si>
    <t>NOT</t>
  </si>
  <si>
    <t>A</t>
  </si>
  <si>
    <t>0101100</t>
  </si>
  <si>
    <t>0101101</t>
  </si>
  <si>
    <t>0101110</t>
  </si>
  <si>
    <t>SHL</t>
  </si>
  <si>
    <t>0101111</t>
  </si>
  <si>
    <t>0110000</t>
  </si>
  <si>
    <t>0110001</t>
  </si>
  <si>
    <t>SHR</t>
  </si>
  <si>
    <t>0110010</t>
  </si>
  <si>
    <t>0110011</t>
  </si>
  <si>
    <t>0110100</t>
  </si>
  <si>
    <t>INC</t>
  </si>
  <si>
    <t>0110101</t>
  </si>
  <si>
    <t>B</t>
  </si>
  <si>
    <t>0110110</t>
  </si>
  <si>
    <t>0110111</t>
  </si>
  <si>
    <t>DEC</t>
  </si>
  <si>
    <t>0111000</t>
  </si>
  <si>
    <t>CMP</t>
  </si>
  <si>
    <t>0111001</t>
  </si>
  <si>
    <t>0111010</t>
  </si>
  <si>
    <t>0111011</t>
  </si>
  <si>
    <t>JMP</t>
  </si>
  <si>
    <t>Ins</t>
  </si>
  <si>
    <t>0111100</t>
  </si>
  <si>
    <t>JEQ</t>
  </si>
  <si>
    <t>0111101</t>
  </si>
  <si>
    <t>JNE</t>
  </si>
  <si>
    <t>0111110</t>
  </si>
  <si>
    <t>NOP</t>
  </si>
  <si>
    <t>0000000</t>
  </si>
  <si>
    <t xml:space="preserve">El opcode que le asignen a su instruccion aca, </t>
  </si>
  <si>
    <t>actualizara automaticamente el opcode de la hojas "Señales"</t>
  </si>
  <si>
    <t>Conviene usar la señal de 0 para el NOP</t>
  </si>
  <si>
    <t xml:space="preserve">Aca definan que señales van a "sacar" sus multiplexores segun el selector. </t>
  </si>
  <si>
    <t>Acuerdense que el multiplexor selecciona gracias a la señal de control (Selector), que entrada sera la que se "conectara" a la salida.</t>
  </si>
  <si>
    <t>Mux A</t>
  </si>
  <si>
    <t>Valor</t>
  </si>
  <si>
    <t>A0</t>
  </si>
  <si>
    <t>A1</t>
  </si>
  <si>
    <t>A2</t>
  </si>
  <si>
    <t>A3</t>
  </si>
  <si>
    <t>Deben cambiar los valores de la columna valor a los que quieren "pasarle" al multiplexor</t>
  </si>
  <si>
    <t>Mux B</t>
  </si>
  <si>
    <t>B0</t>
  </si>
  <si>
    <t>B1</t>
  </si>
  <si>
    <t>B2</t>
  </si>
  <si>
    <t>B3</t>
  </si>
  <si>
    <t>Operacion</t>
  </si>
  <si>
    <t>No tocar!!!!</t>
  </si>
  <si>
    <t>A + B</t>
  </si>
  <si>
    <t>A - B</t>
  </si>
  <si>
    <t>A AND B</t>
  </si>
  <si>
    <t>A OR B</t>
  </si>
  <si>
    <t>A XOR B</t>
  </si>
  <si>
    <t>NOT A</t>
  </si>
  <si>
    <t>SHR A</t>
  </si>
  <si>
    <t>SHL A</t>
  </si>
  <si>
    <t>J</t>
  </si>
  <si>
    <t>selA(2)</t>
  </si>
  <si>
    <t>selB(2)</t>
  </si>
  <si>
    <t>sop(3)</t>
  </si>
  <si>
    <t>selAdd(2)</t>
  </si>
  <si>
    <t>incSP</t>
  </si>
  <si>
    <t>decSP</t>
  </si>
  <si>
    <t>selPC</t>
  </si>
  <si>
    <t>selDin</t>
  </si>
  <si>
    <t>opcode</t>
  </si>
  <si>
    <t>instrucción</t>
  </si>
  <si>
    <t>'00001001000000000000'</t>
  </si>
  <si>
    <t>01</t>
  </si>
  <si>
    <t>00</t>
  </si>
  <si>
    <t>000</t>
  </si>
  <si>
    <t>'MOV A,B'</t>
  </si>
  <si>
    <t>'00000100010000000000'</t>
  </si>
  <si>
    <t>'MOV B,A'</t>
  </si>
  <si>
    <t>'00001001100000000000'</t>
  </si>
  <si>
    <t>10</t>
  </si>
  <si>
    <t>'MOV A,L'</t>
  </si>
  <si>
    <t>'00000101100000000000'</t>
  </si>
  <si>
    <t>'MOV B,L'</t>
  </si>
  <si>
    <t>'00001001110000001000'</t>
  </si>
  <si>
    <t>11</t>
  </si>
  <si>
    <t>'MOV A,DIR'</t>
  </si>
  <si>
    <t>'00000101110000001000'</t>
  </si>
  <si>
    <t>'MOV B,DIR'</t>
  </si>
  <si>
    <t>'00000000010001001000'</t>
  </si>
  <si>
    <t>'MOV DIR,A'</t>
  </si>
  <si>
    <t>'00000001000001001000'</t>
  </si>
  <si>
    <t>'MOV DIR,B'</t>
  </si>
  <si>
    <t>'00001000000000000000'</t>
  </si>
  <si>
    <t>'ADD A,B'</t>
  </si>
  <si>
    <t>'00000100000000000000'</t>
  </si>
  <si>
    <t>'ADD B,A'</t>
  </si>
  <si>
    <t>'01001000100000000000'</t>
  </si>
  <si>
    <t>'ADD A,LIT'</t>
  </si>
  <si>
    <t>'00000100100000000000'</t>
  </si>
  <si>
    <t>'ADD B,LIT'</t>
  </si>
  <si>
    <t>'00001000110000001000'</t>
  </si>
  <si>
    <t>'ADD A,DIR'</t>
  </si>
  <si>
    <t>'00000100110000001000'</t>
  </si>
  <si>
    <t>'ADD B,DIR'</t>
  </si>
  <si>
    <t>'00000000000001001000'</t>
  </si>
  <si>
    <t>'ADD DIR'</t>
  </si>
  <si>
    <t>'00001000000010000000'</t>
  </si>
  <si>
    <t>001</t>
  </si>
  <si>
    <t>'SUB A,B'</t>
  </si>
  <si>
    <t>'00000100000010000000'</t>
  </si>
  <si>
    <t>'SUB B,A'</t>
  </si>
  <si>
    <t>'01011000100010000000'</t>
  </si>
  <si>
    <t>'SUB A,LIT'</t>
  </si>
  <si>
    <t>'00000100100010000000'</t>
  </si>
  <si>
    <t>'SUB B,LIT'</t>
  </si>
  <si>
    <t>'00001000110010001000'</t>
  </si>
  <si>
    <t>'SUB A,DIR'</t>
  </si>
  <si>
    <t>'00000100110010001000'</t>
  </si>
  <si>
    <t>'SUB B,DIR'</t>
  </si>
  <si>
    <t>'00000000000011001000'</t>
  </si>
  <si>
    <t>'SUB DIR'</t>
  </si>
  <si>
    <t>'00001000000100000000'</t>
  </si>
  <si>
    <t>010</t>
  </si>
  <si>
    <t>'AND A,B'</t>
  </si>
  <si>
    <t>'00000100000100000000'</t>
  </si>
  <si>
    <t>'AND B,A'</t>
  </si>
  <si>
    <t>'00001000100100000000'</t>
  </si>
  <si>
    <t>'AND A,LIT'</t>
  </si>
  <si>
    <t>'00000100100100000000'</t>
  </si>
  <si>
    <t>'AND B,LIT'</t>
  </si>
  <si>
    <t>'00001000110100001000'</t>
  </si>
  <si>
    <t>'AND A,DIR'</t>
  </si>
  <si>
    <t>'00000100110100001000'</t>
  </si>
  <si>
    <t>'AND B,DIR'</t>
  </si>
  <si>
    <t>'00000000000101001000'</t>
  </si>
  <si>
    <t>'AND DIR'</t>
  </si>
  <si>
    <t>'00001000000110000000'</t>
  </si>
  <si>
    <t>011</t>
  </si>
  <si>
    <t>'OR A,B'</t>
  </si>
  <si>
    <t>'00000100000110000000'</t>
  </si>
  <si>
    <t>'OR B,A'</t>
  </si>
  <si>
    <t>'00001000100110000000'</t>
  </si>
  <si>
    <t>'OR A,LIT'</t>
  </si>
  <si>
    <t>'00000100100110000000'</t>
  </si>
  <si>
    <t>'OR B,LIT'</t>
  </si>
  <si>
    <t>'00001000110110001000'</t>
  </si>
  <si>
    <t>'OR A,DIR'</t>
  </si>
  <si>
    <t>'00000100110110001000'</t>
  </si>
  <si>
    <t>'OR B,DIR'</t>
  </si>
  <si>
    <t>'00000000000111001000'</t>
  </si>
  <si>
    <t>'OR DIR'</t>
  </si>
  <si>
    <t>'00001000001000000000'</t>
  </si>
  <si>
    <t>100</t>
  </si>
  <si>
    <t>'XOR A,B'</t>
  </si>
  <si>
    <t>'00000100001000000000'</t>
  </si>
  <si>
    <t>'XOR B,A'</t>
  </si>
  <si>
    <t>'00001000101000001000'</t>
  </si>
  <si>
    <t>'XOR A,LIT'</t>
  </si>
  <si>
    <t>'00000100101000000000'</t>
  </si>
  <si>
    <t>'XOR B,LIT'</t>
  </si>
  <si>
    <t>'00001000111000001000'</t>
  </si>
  <si>
    <t>'XOR A,DIR'</t>
  </si>
  <si>
    <t>'00000100111000001000'</t>
  </si>
  <si>
    <t>'XOR B,DIR'</t>
  </si>
  <si>
    <t>'00000000001001001000'</t>
  </si>
  <si>
    <t>'XOR DIR'</t>
  </si>
  <si>
    <t>'00001000001010001000'</t>
  </si>
  <si>
    <t>101</t>
  </si>
  <si>
    <t>'NOT A,A'</t>
  </si>
  <si>
    <t>'00000100001010001000'</t>
  </si>
  <si>
    <t>'NOT B,A'</t>
  </si>
  <si>
    <t>'00000000001011001000'</t>
  </si>
  <si>
    <t>'NOT DIR'</t>
  </si>
  <si>
    <t>'00001000001110000000'</t>
  </si>
  <si>
    <t>111</t>
  </si>
  <si>
    <t>'SHL A,A'</t>
  </si>
  <si>
    <t>'00000100001110000000'</t>
  </si>
  <si>
    <t>'SHL B,A'</t>
  </si>
  <si>
    <t>'00000000001111001000'</t>
  </si>
  <si>
    <t>'SHL DIR'</t>
  </si>
  <si>
    <t>'00001000001100000000'</t>
  </si>
  <si>
    <t>110</t>
  </si>
  <si>
    <t>'SHR A,A'</t>
  </si>
  <si>
    <t>'00000100001100000000'</t>
  </si>
  <si>
    <t>'SHR B,A'</t>
  </si>
  <si>
    <t>'00000000001101001000'</t>
  </si>
  <si>
    <t>'SHR DIR, A'</t>
  </si>
  <si>
    <t>'01101000100000000000'</t>
  </si>
  <si>
    <t>'INC A'</t>
  </si>
  <si>
    <t>'00000110000000000000'</t>
  </si>
  <si>
    <t>'INC B'</t>
  </si>
  <si>
    <t>'00000010110001001000'</t>
  </si>
  <si>
    <t>'INC DIR'</t>
  </si>
  <si>
    <t>'01111000100010000000'</t>
  </si>
  <si>
    <t>'DEC A'</t>
  </si>
  <si>
    <t>'00000000000010000000'</t>
  </si>
  <si>
    <t>'CMP A,B'</t>
  </si>
  <si>
    <t>'00000000100010000000'</t>
  </si>
  <si>
    <t>'CMP A,LIT'</t>
  </si>
  <si>
    <t>'00000000110010001000'</t>
  </si>
  <si>
    <t>'CMP A,DIR'</t>
  </si>
  <si>
    <t>'00010000000000100000'</t>
  </si>
  <si>
    <t>'JMP Ins'</t>
  </si>
  <si>
    <t>'00100000000000100000'</t>
  </si>
  <si>
    <t>'JEQ Ins'</t>
  </si>
  <si>
    <t>'00110000000000100000'</t>
  </si>
  <si>
    <t>'JNE Ins'</t>
  </si>
  <si>
    <t>'00000000000000000000'</t>
  </si>
  <si>
    <t>'NOP'</t>
  </si>
  <si>
    <t>MOV A, (B)</t>
  </si>
  <si>
    <t>'00001001110000010000'</t>
  </si>
  <si>
    <t>'MOV A, (B)'</t>
  </si>
  <si>
    <t>MOV B, (B)</t>
  </si>
  <si>
    <t>'00000101110000010000'</t>
  </si>
  <si>
    <t>'MOV B, (B)'</t>
  </si>
  <si>
    <t>MOV (B), A</t>
  </si>
  <si>
    <t>'00000000010001010000'</t>
  </si>
  <si>
    <t>'MOV (B), A'</t>
  </si>
  <si>
    <t>MOV (B), LIT</t>
  </si>
  <si>
    <t>'00000001100001010000'</t>
  </si>
  <si>
    <t>'MOV (B), LIT'</t>
  </si>
  <si>
    <t>ADD A, (B)</t>
  </si>
  <si>
    <t>'00001000110000010000'</t>
  </si>
  <si>
    <t>'ADD A, (B)'</t>
  </si>
  <si>
    <t>ADD B, (B)</t>
  </si>
  <si>
    <t>'00000100110000010000'</t>
  </si>
  <si>
    <t>'ADD B, (B)'</t>
  </si>
  <si>
    <t>SUB A, (B)</t>
  </si>
  <si>
    <t>'00001000110010010000'</t>
  </si>
  <si>
    <t>'SUB A, (B)'</t>
  </si>
  <si>
    <t>SUB B, (B)</t>
  </si>
  <si>
    <t>'00000100110010010000'</t>
  </si>
  <si>
    <t>'SUB B, (B)'</t>
  </si>
  <si>
    <t>AND A, (B)</t>
  </si>
  <si>
    <t>'00001000110100010000'</t>
  </si>
  <si>
    <t>'AND A, (B)'</t>
  </si>
  <si>
    <t>AND B, (B)</t>
  </si>
  <si>
    <t>'00000100110100010000'</t>
  </si>
  <si>
    <t>'AND B, (B)'</t>
  </si>
  <si>
    <t>OR A, (B)</t>
  </si>
  <si>
    <t>'00001000110110010000'</t>
  </si>
  <si>
    <t>'OR A, (B)'</t>
  </si>
  <si>
    <t>OR B, (B)</t>
  </si>
  <si>
    <t>'00000100110110010000'</t>
  </si>
  <si>
    <t>'OR B, (B)'</t>
  </si>
  <si>
    <t>XOR A, (B)</t>
  </si>
  <si>
    <t>'00001000111000010000'</t>
  </si>
  <si>
    <t>'XOR A, (B)'</t>
  </si>
  <si>
    <t>XOR B, (B)</t>
  </si>
  <si>
    <t>'00000100111000010000'</t>
  </si>
  <si>
    <t>'XOR B, (B)'</t>
  </si>
  <si>
    <t>*NOT (B), A</t>
  </si>
  <si>
    <t>'00000000001011010000'</t>
  </si>
  <si>
    <t>'*NOT (B), A'</t>
  </si>
  <si>
    <t>SHL (B), A</t>
  </si>
  <si>
    <t>'00000000001111010000'</t>
  </si>
  <si>
    <t>'SHL (B), A'</t>
  </si>
  <si>
    <t>SHR (B), A</t>
  </si>
  <si>
    <t>'00000000001101010000'</t>
  </si>
  <si>
    <t>'SHR (B), A'</t>
  </si>
  <si>
    <t>INC (B)</t>
  </si>
  <si>
    <t>'00000010110001010000'</t>
  </si>
  <si>
    <t>'INC (B)'</t>
  </si>
  <si>
    <t>CMP A, (B)</t>
  </si>
  <si>
    <t>'00000000110010010000'</t>
  </si>
  <si>
    <t>'CMP A, (B)'</t>
  </si>
  <si>
    <t>JGT Ins</t>
  </si>
  <si>
    <t>'10000000000000100000'</t>
  </si>
  <si>
    <t>'JGT Ins'</t>
  </si>
  <si>
    <t>JGE Ins</t>
  </si>
  <si>
    <t>'10010000000000100000'</t>
  </si>
  <si>
    <t>'JGE Ins'</t>
  </si>
  <si>
    <t>JLT Ins</t>
  </si>
  <si>
    <t>'10100000000000100000'</t>
  </si>
  <si>
    <t>'JLT Ins'</t>
  </si>
  <si>
    <t>JLE Ins</t>
  </si>
  <si>
    <t>'10110000000000100000'</t>
  </si>
  <si>
    <t>'JLE Ins'</t>
  </si>
  <si>
    <t>JCR Ins</t>
  </si>
  <si>
    <t>'11000000000000100000'</t>
  </si>
  <si>
    <t>'JCR Ins'</t>
  </si>
  <si>
    <t>PUSH A</t>
  </si>
  <si>
    <t>'00000000010001000010'</t>
  </si>
  <si>
    <t>'PUSH A'</t>
  </si>
  <si>
    <t>PUSH B</t>
  </si>
  <si>
    <t>'00000001000001000010'</t>
  </si>
  <si>
    <t>'PUSH B'</t>
  </si>
  <si>
    <t>POP A</t>
  </si>
  <si>
    <t>'00000000000000000100'</t>
  </si>
  <si>
    <t>'POP A'</t>
  </si>
  <si>
    <t>'00001001110000000000'</t>
  </si>
  <si>
    <t>''</t>
  </si>
  <si>
    <t>POP B</t>
  </si>
  <si>
    <t>'POP B'</t>
  </si>
  <si>
    <t>'00000101110000000000'</t>
  </si>
  <si>
    <t>CALL Ins</t>
  </si>
  <si>
    <t>'00000000000001100010'</t>
  </si>
  <si>
    <t>'CALL Ins'</t>
  </si>
  <si>
    <t>RET</t>
  </si>
  <si>
    <t>'RET'</t>
  </si>
  <si>
    <t>'00000000000000100001'</t>
  </si>
  <si>
    <t>Nota: eliminamos esta columna para concatenar el opcode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</si>
</sst>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0"/>
      <color rgb="FF000000"/>
      <name val="Arial"/>
      <scheme val="minor"/>
    </font>
    <font>
      <sz val="10"/>
      <color theme="1"/>
      <name val="Arial"/>
      <family val="2"/>
    </font>
    <font>
      <sz val="10"/>
      <name val="Arial"/>
      <family val="2"/>
    </font>
    <font>
      <sz val="10"/>
      <color theme="1"/>
      <name val="Arial"/>
      <family val="2"/>
      <scheme val="minor"/>
    </font>
    <font>
      <sz val="11"/>
      <color theme="1"/>
      <name val="Calibri"/>
      <family val="2"/>
    </font>
    <font>
      <sz val="10"/>
      <color rgb="FFFF0000"/>
      <name val="Arial"/>
      <family val="2"/>
    </font>
    <font>
      <b/>
      <sz val="25"/>
      <color theme="1"/>
      <name val="Arial"/>
      <family val="2"/>
    </font>
    <font>
      <b/>
      <sz val="24"/>
      <color rgb="FFFF0000"/>
      <name val="Arial"/>
      <family val="2"/>
    </font>
    <font>
      <sz val="10"/>
      <color rgb="FF000000"/>
      <name val="Arial"/>
      <family val="2"/>
      <scheme val="minor"/>
    </font>
    <font>
      <sz val="11"/>
      <color rgb="FF000000"/>
      <name val="Calibri"/>
      <family val="2"/>
    </font>
    <font>
      <sz val="9"/>
      <color theme="1"/>
      <name val="Google Sans Mono"/>
    </font>
    <font>
      <sz val="11"/>
      <color rgb="FFFFFFFF"/>
      <name val="Arial"/>
      <family val="2"/>
    </font>
    <font>
      <sz val="10"/>
      <color rgb="FF202124"/>
      <name val="Roboto"/>
    </font>
  </fonts>
  <fills count="17">
    <fill>
      <patternFill patternType="none"/>
    </fill>
    <fill>
      <patternFill patternType="gray125"/>
    </fill>
    <fill>
      <patternFill patternType="solid">
        <fgColor rgb="FFF57AA7"/>
        <bgColor rgb="FFF57AA7"/>
      </patternFill>
    </fill>
    <fill>
      <patternFill patternType="solid">
        <fgColor rgb="FFF8A6C4"/>
        <bgColor rgb="FFF8A6C4"/>
      </patternFill>
    </fill>
    <fill>
      <patternFill patternType="solid">
        <fgColor rgb="FFFCD3E2"/>
        <bgColor rgb="FFFCD3E2"/>
      </patternFill>
    </fill>
    <fill>
      <patternFill patternType="solid">
        <fgColor rgb="FFF67AA7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F8A6C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rgb="FFE06666"/>
        <bgColor indexed="64"/>
      </patternFill>
    </fill>
    <fill>
      <patternFill patternType="solid">
        <fgColor rgb="FFFDD4E2"/>
        <bgColor indexed="64"/>
      </patternFill>
    </fill>
    <fill>
      <patternFill patternType="solid">
        <fgColor rgb="FFFDD4E2"/>
        <bgColor rgb="FFFCD3E2"/>
      </patternFill>
    </fill>
    <fill>
      <patternFill patternType="solid">
        <fgColor theme="0"/>
        <bgColor rgb="FFFCD3E2"/>
      </patternFill>
    </fill>
    <fill>
      <patternFill patternType="solid">
        <fgColor theme="0"/>
        <bgColor indexed="64"/>
      </patternFill>
    </fill>
  </fills>
  <borders count="56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8" fillId="0" borderId="0"/>
  </cellStyleXfs>
  <cellXfs count="157">
    <xf numFmtId="0" fontId="0" fillId="0" borderId="0" xfId="0"/>
    <xf numFmtId="0" fontId="1" fillId="0" borderId="0" xfId="0" applyFont="1" applyAlignment="1">
      <alignment horizontal="center"/>
    </xf>
    <xf numFmtId="0" fontId="1" fillId="0" borderId="5" xfId="0" applyFont="1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1" fillId="3" borderId="9" xfId="0" applyFont="1" applyFill="1" applyBorder="1"/>
    <xf numFmtId="0" fontId="1" fillId="4" borderId="11" xfId="0" applyFont="1" applyFill="1" applyBorder="1" applyAlignment="1">
      <alignment horizontal="center"/>
    </xf>
    <xf numFmtId="0" fontId="5" fillId="0" borderId="0" xfId="0" applyFont="1"/>
    <xf numFmtId="0" fontId="1" fillId="2" borderId="12" xfId="0" applyFont="1" applyFill="1" applyBorder="1" applyAlignment="1">
      <alignment horizontal="center"/>
    </xf>
    <xf numFmtId="0" fontId="1" fillId="3" borderId="14" xfId="0" applyFont="1" applyFill="1" applyBorder="1"/>
    <xf numFmtId="0" fontId="1" fillId="4" borderId="10" xfId="0" applyFont="1" applyFill="1" applyBorder="1" applyAlignment="1">
      <alignment horizontal="center"/>
    </xf>
    <xf numFmtId="0" fontId="1" fillId="3" borderId="16" xfId="0" applyFont="1" applyFill="1" applyBorder="1"/>
    <xf numFmtId="0" fontId="1" fillId="4" borderId="18" xfId="0" applyFont="1" applyFill="1" applyBorder="1" applyAlignment="1">
      <alignment horizontal="center"/>
    </xf>
    <xf numFmtId="0" fontId="1" fillId="4" borderId="15" xfId="0" applyFont="1" applyFill="1" applyBorder="1" applyAlignment="1">
      <alignment horizontal="center"/>
    </xf>
    <xf numFmtId="0" fontId="1" fillId="3" borderId="19" xfId="0" applyFont="1" applyFill="1" applyBorder="1"/>
    <xf numFmtId="0" fontId="1" fillId="3" borderId="20" xfId="0" applyFont="1" applyFill="1" applyBorder="1"/>
    <xf numFmtId="0" fontId="1" fillId="2" borderId="7" xfId="0" applyFont="1" applyFill="1" applyBorder="1" applyAlignment="1">
      <alignment horizontal="center"/>
    </xf>
    <xf numFmtId="0" fontId="1" fillId="3" borderId="2" xfId="0" applyFont="1" applyFill="1" applyBorder="1"/>
    <xf numFmtId="0" fontId="1" fillId="4" borderId="17" xfId="0" applyFont="1" applyFill="1" applyBorder="1" applyAlignment="1">
      <alignment horizontal="center"/>
    </xf>
    <xf numFmtId="0" fontId="1" fillId="4" borderId="21" xfId="0" applyFont="1" applyFill="1" applyBorder="1" applyAlignment="1">
      <alignment horizontal="center"/>
    </xf>
    <xf numFmtId="0" fontId="1" fillId="4" borderId="22" xfId="0" applyFont="1" applyFill="1" applyBorder="1" applyAlignment="1">
      <alignment horizontal="center"/>
    </xf>
    <xf numFmtId="0" fontId="1" fillId="3" borderId="23" xfId="0" applyFont="1" applyFill="1" applyBorder="1"/>
    <xf numFmtId="0" fontId="1" fillId="2" borderId="24" xfId="0" applyFont="1" applyFill="1" applyBorder="1" applyAlignment="1">
      <alignment horizontal="center"/>
    </xf>
    <xf numFmtId="0" fontId="1" fillId="3" borderId="25" xfId="0" applyFont="1" applyFill="1" applyBorder="1"/>
    <xf numFmtId="0" fontId="1" fillId="3" borderId="8" xfId="0" applyFont="1" applyFill="1" applyBorder="1"/>
    <xf numFmtId="49" fontId="1" fillId="3" borderId="8" xfId="0" applyNumberFormat="1" applyFont="1" applyFill="1" applyBorder="1" applyAlignment="1">
      <alignment horizontal="center"/>
    </xf>
    <xf numFmtId="0" fontId="1" fillId="0" borderId="0" xfId="0" applyFont="1" applyAlignment="1">
      <alignment horizontal="left"/>
    </xf>
    <xf numFmtId="0" fontId="1" fillId="3" borderId="12" xfId="0" applyFont="1" applyFill="1" applyBorder="1"/>
    <xf numFmtId="49" fontId="1" fillId="3" borderId="12" xfId="0" applyNumberFormat="1" applyFont="1" applyFill="1" applyBorder="1" applyAlignment="1">
      <alignment horizontal="center"/>
    </xf>
    <xf numFmtId="0" fontId="1" fillId="0" borderId="0" xfId="0" applyFont="1"/>
    <xf numFmtId="0" fontId="1" fillId="3" borderId="24" xfId="0" applyFont="1" applyFill="1" applyBorder="1"/>
    <xf numFmtId="49" fontId="1" fillId="3" borderId="24" xfId="0" applyNumberFormat="1" applyFont="1" applyFill="1" applyBorder="1" applyAlignment="1">
      <alignment horizontal="center"/>
    </xf>
    <xf numFmtId="49" fontId="1" fillId="3" borderId="26" xfId="0" applyNumberFormat="1" applyFont="1" applyFill="1" applyBorder="1" applyAlignment="1">
      <alignment horizontal="center"/>
    </xf>
    <xf numFmtId="49" fontId="1" fillId="3" borderId="27" xfId="0" applyNumberFormat="1" applyFont="1" applyFill="1" applyBorder="1" applyAlignment="1">
      <alignment horizontal="center"/>
    </xf>
    <xf numFmtId="0" fontId="1" fillId="3" borderId="26" xfId="0" applyFont="1" applyFill="1" applyBorder="1"/>
    <xf numFmtId="0" fontId="1" fillId="3" borderId="27" xfId="0" applyFont="1" applyFill="1" applyBorder="1"/>
    <xf numFmtId="0" fontId="1" fillId="3" borderId="7" xfId="0" applyFont="1" applyFill="1" applyBorder="1"/>
    <xf numFmtId="49" fontId="1" fillId="3" borderId="13" xfId="0" applyNumberFormat="1" applyFont="1" applyFill="1" applyBorder="1" applyAlignment="1">
      <alignment horizontal="center"/>
    </xf>
    <xf numFmtId="0" fontId="1" fillId="3" borderId="13" xfId="0" applyFont="1" applyFill="1" applyBorder="1"/>
    <xf numFmtId="49" fontId="1" fillId="3" borderId="7" xfId="0" applyNumberFormat="1" applyFont="1" applyFill="1" applyBorder="1" applyAlignment="1">
      <alignment horizontal="center"/>
    </xf>
    <xf numFmtId="0" fontId="1" fillId="3" borderId="6" xfId="0" applyFont="1" applyFill="1" applyBorder="1"/>
    <xf numFmtId="49" fontId="1" fillId="0" borderId="0" xfId="0" applyNumberFormat="1" applyFont="1" applyAlignment="1">
      <alignment horizontal="center"/>
    </xf>
    <xf numFmtId="0" fontId="1" fillId="4" borderId="7" xfId="0" applyFont="1" applyFill="1" applyBorder="1"/>
    <xf numFmtId="0" fontId="1" fillId="4" borderId="7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49" fontId="1" fillId="3" borderId="14" xfId="0" applyNumberFormat="1" applyFont="1" applyFill="1" applyBorder="1" applyAlignment="1">
      <alignment horizontal="center"/>
    </xf>
    <xf numFmtId="49" fontId="1" fillId="4" borderId="30" xfId="0" applyNumberFormat="1" applyFont="1" applyFill="1" applyBorder="1" applyAlignment="1">
      <alignment horizontal="center"/>
    </xf>
    <xf numFmtId="49" fontId="1" fillId="4" borderId="11" xfId="0" applyNumberFormat="1" applyFont="1" applyFill="1" applyBorder="1" applyAlignment="1">
      <alignment horizontal="center"/>
    </xf>
    <xf numFmtId="49" fontId="1" fillId="4" borderId="31" xfId="0" applyNumberFormat="1" applyFont="1" applyFill="1" applyBorder="1" applyAlignment="1">
      <alignment horizontal="center"/>
    </xf>
    <xf numFmtId="0" fontId="1" fillId="4" borderId="30" xfId="0" applyFont="1" applyFill="1" applyBorder="1" applyAlignment="1">
      <alignment horizontal="center"/>
    </xf>
    <xf numFmtId="0" fontId="1" fillId="4" borderId="32" xfId="0" applyFont="1" applyFill="1" applyBorder="1" applyAlignment="1">
      <alignment horizontal="center"/>
    </xf>
    <xf numFmtId="49" fontId="1" fillId="3" borderId="19" xfId="0" applyNumberFormat="1" applyFont="1" applyFill="1" applyBorder="1" applyAlignment="1">
      <alignment horizontal="center"/>
    </xf>
    <xf numFmtId="49" fontId="1" fillId="4" borderId="33" xfId="0" applyNumberFormat="1" applyFont="1" applyFill="1" applyBorder="1" applyAlignment="1">
      <alignment horizontal="center"/>
    </xf>
    <xf numFmtId="49" fontId="1" fillId="4" borderId="10" xfId="0" applyNumberFormat="1" applyFont="1" applyFill="1" applyBorder="1" applyAlignment="1">
      <alignment horizontal="center"/>
    </xf>
    <xf numFmtId="49" fontId="1" fillId="4" borderId="34" xfId="0" applyNumberFormat="1" applyFont="1" applyFill="1" applyBorder="1" applyAlignment="1">
      <alignment horizontal="center"/>
    </xf>
    <xf numFmtId="0" fontId="1" fillId="4" borderId="33" xfId="0" applyFont="1" applyFill="1" applyBorder="1" applyAlignment="1">
      <alignment horizontal="center"/>
    </xf>
    <xf numFmtId="0" fontId="1" fillId="4" borderId="35" xfId="0" applyFont="1" applyFill="1" applyBorder="1" applyAlignment="1">
      <alignment horizontal="center"/>
    </xf>
    <xf numFmtId="49" fontId="1" fillId="3" borderId="20" xfId="0" applyNumberFormat="1" applyFont="1" applyFill="1" applyBorder="1" applyAlignment="1">
      <alignment horizontal="center"/>
    </xf>
    <xf numFmtId="49" fontId="1" fillId="4" borderId="36" xfId="0" applyNumberFormat="1" applyFont="1" applyFill="1" applyBorder="1" applyAlignment="1">
      <alignment horizontal="center"/>
    </xf>
    <xf numFmtId="49" fontId="1" fillId="4" borderId="37" xfId="0" applyNumberFormat="1" applyFont="1" applyFill="1" applyBorder="1" applyAlignment="1">
      <alignment horizontal="center"/>
    </xf>
    <xf numFmtId="49" fontId="1" fillId="4" borderId="38" xfId="0" applyNumberFormat="1" applyFont="1" applyFill="1" applyBorder="1" applyAlignment="1">
      <alignment horizontal="center"/>
    </xf>
    <xf numFmtId="0" fontId="1" fillId="4" borderId="36" xfId="0" applyFont="1" applyFill="1" applyBorder="1" applyAlignment="1">
      <alignment horizontal="center"/>
    </xf>
    <xf numFmtId="0" fontId="1" fillId="4" borderId="37" xfId="0" applyFont="1" applyFill="1" applyBorder="1" applyAlignment="1">
      <alignment horizontal="center"/>
    </xf>
    <xf numFmtId="0" fontId="1" fillId="4" borderId="39" xfId="0" applyFont="1" applyFill="1" applyBorder="1" applyAlignment="1">
      <alignment horizontal="center"/>
    </xf>
    <xf numFmtId="49" fontId="1" fillId="3" borderId="9" xfId="0" applyNumberFormat="1" applyFont="1" applyFill="1" applyBorder="1" applyAlignment="1">
      <alignment horizontal="center"/>
    </xf>
    <xf numFmtId="49" fontId="1" fillId="3" borderId="16" xfId="0" applyNumberFormat="1" applyFont="1" applyFill="1" applyBorder="1" applyAlignment="1">
      <alignment horizontal="center"/>
    </xf>
    <xf numFmtId="49" fontId="1" fillId="4" borderId="40" xfId="0" applyNumberFormat="1" applyFont="1" applyFill="1" applyBorder="1" applyAlignment="1">
      <alignment horizontal="center"/>
    </xf>
    <xf numFmtId="49" fontId="1" fillId="4" borderId="18" xfId="0" applyNumberFormat="1" applyFont="1" applyFill="1" applyBorder="1" applyAlignment="1">
      <alignment horizontal="center"/>
    </xf>
    <xf numFmtId="49" fontId="1" fillId="4" borderId="41" xfId="0" applyNumberFormat="1" applyFont="1" applyFill="1" applyBorder="1" applyAlignment="1">
      <alignment horizontal="center"/>
    </xf>
    <xf numFmtId="0" fontId="1" fillId="4" borderId="40" xfId="0" applyFont="1" applyFill="1" applyBorder="1" applyAlignment="1">
      <alignment horizontal="center"/>
    </xf>
    <xf numFmtId="0" fontId="1" fillId="4" borderId="42" xfId="0" applyFont="1" applyFill="1" applyBorder="1" applyAlignment="1">
      <alignment horizontal="center"/>
    </xf>
    <xf numFmtId="49" fontId="1" fillId="4" borderId="43" xfId="0" applyNumberFormat="1" applyFont="1" applyFill="1" applyBorder="1" applyAlignment="1">
      <alignment horizontal="center"/>
    </xf>
    <xf numFmtId="49" fontId="1" fillId="4" borderId="15" xfId="0" applyNumberFormat="1" applyFont="1" applyFill="1" applyBorder="1" applyAlignment="1">
      <alignment horizontal="center"/>
    </xf>
    <xf numFmtId="49" fontId="1" fillId="4" borderId="44" xfId="0" applyNumberFormat="1" applyFont="1" applyFill="1" applyBorder="1" applyAlignment="1">
      <alignment horizontal="center"/>
    </xf>
    <xf numFmtId="0" fontId="1" fillId="4" borderId="43" xfId="0" applyFont="1" applyFill="1" applyBorder="1" applyAlignment="1">
      <alignment horizontal="center"/>
    </xf>
    <xf numFmtId="0" fontId="1" fillId="4" borderId="45" xfId="0" applyFont="1" applyFill="1" applyBorder="1" applyAlignment="1">
      <alignment horizontal="center"/>
    </xf>
    <xf numFmtId="49" fontId="1" fillId="3" borderId="2" xfId="0" applyNumberFormat="1" applyFont="1" applyFill="1" applyBorder="1" applyAlignment="1">
      <alignment horizontal="center"/>
    </xf>
    <xf numFmtId="49" fontId="1" fillId="4" borderId="46" xfId="0" applyNumberFormat="1" applyFont="1" applyFill="1" applyBorder="1" applyAlignment="1">
      <alignment horizontal="center"/>
    </xf>
    <xf numFmtId="49" fontId="1" fillId="4" borderId="21" xfId="0" applyNumberFormat="1" applyFont="1" applyFill="1" applyBorder="1" applyAlignment="1">
      <alignment horizontal="center"/>
    </xf>
    <xf numFmtId="49" fontId="1" fillId="4" borderId="47" xfId="0" applyNumberFormat="1" applyFont="1" applyFill="1" applyBorder="1" applyAlignment="1">
      <alignment horizontal="center"/>
    </xf>
    <xf numFmtId="0" fontId="1" fillId="4" borderId="46" xfId="0" applyFont="1" applyFill="1" applyBorder="1" applyAlignment="1">
      <alignment horizontal="center"/>
    </xf>
    <xf numFmtId="0" fontId="1" fillId="4" borderId="48" xfId="0" applyFont="1" applyFill="1" applyBorder="1" applyAlignment="1">
      <alignment horizontal="center"/>
    </xf>
    <xf numFmtId="49" fontId="1" fillId="4" borderId="49" xfId="0" applyNumberFormat="1" applyFont="1" applyFill="1" applyBorder="1" applyAlignment="1">
      <alignment horizontal="center"/>
    </xf>
    <xf numFmtId="49" fontId="1" fillId="4" borderId="22" xfId="0" applyNumberFormat="1" applyFont="1" applyFill="1" applyBorder="1" applyAlignment="1">
      <alignment horizontal="center"/>
    </xf>
    <xf numFmtId="49" fontId="1" fillId="4" borderId="50" xfId="0" applyNumberFormat="1" applyFont="1" applyFill="1" applyBorder="1" applyAlignment="1">
      <alignment horizontal="center"/>
    </xf>
    <xf numFmtId="0" fontId="1" fillId="4" borderId="49" xfId="0" applyFont="1" applyFill="1" applyBorder="1" applyAlignment="1">
      <alignment horizontal="center"/>
    </xf>
    <xf numFmtId="0" fontId="1" fillId="4" borderId="51" xfId="0" applyFont="1" applyFill="1" applyBorder="1" applyAlignment="1">
      <alignment horizontal="center"/>
    </xf>
    <xf numFmtId="49" fontId="1" fillId="4" borderId="52" xfId="0" applyNumberFormat="1" applyFont="1" applyFill="1" applyBorder="1" applyAlignment="1">
      <alignment horizontal="center"/>
    </xf>
    <xf numFmtId="49" fontId="1" fillId="4" borderId="17" xfId="0" applyNumberFormat="1" applyFont="1" applyFill="1" applyBorder="1" applyAlignment="1">
      <alignment horizontal="center"/>
    </xf>
    <xf numFmtId="49" fontId="1" fillId="4" borderId="53" xfId="0" applyNumberFormat="1" applyFont="1" applyFill="1" applyBorder="1" applyAlignment="1">
      <alignment horizontal="center"/>
    </xf>
    <xf numFmtId="0" fontId="1" fillId="4" borderId="52" xfId="0" applyFont="1" applyFill="1" applyBorder="1" applyAlignment="1">
      <alignment horizontal="center"/>
    </xf>
    <xf numFmtId="0" fontId="1" fillId="4" borderId="54" xfId="0" applyFont="1" applyFill="1" applyBorder="1" applyAlignment="1">
      <alignment horizontal="center"/>
    </xf>
    <xf numFmtId="49" fontId="1" fillId="0" borderId="0" xfId="0" applyNumberFormat="1" applyFont="1"/>
    <xf numFmtId="0" fontId="1" fillId="0" borderId="0" xfId="1" applyFont="1" applyAlignment="1">
      <alignment horizontal="center"/>
    </xf>
    <xf numFmtId="0" fontId="8" fillId="5" borderId="0" xfId="1" applyFill="1"/>
    <xf numFmtId="0" fontId="8" fillId="0" borderId="0" xfId="1"/>
    <xf numFmtId="0" fontId="1" fillId="0" borderId="5" xfId="1" applyFont="1" applyBorder="1" applyAlignment="1">
      <alignment horizontal="center"/>
    </xf>
    <xf numFmtId="0" fontId="4" fillId="0" borderId="55" xfId="1" applyFont="1" applyBorder="1" applyAlignment="1">
      <alignment horizontal="center" wrapText="1"/>
    </xf>
    <xf numFmtId="49" fontId="4" fillId="6" borderId="55" xfId="1" applyNumberFormat="1" applyFont="1" applyFill="1" applyBorder="1" applyAlignment="1">
      <alignment horizontal="center" wrapText="1"/>
    </xf>
    <xf numFmtId="0" fontId="4" fillId="6" borderId="55" xfId="1" applyFont="1" applyFill="1" applyBorder="1" applyAlignment="1">
      <alignment horizontal="center" wrapText="1"/>
    </xf>
    <xf numFmtId="0" fontId="1" fillId="0" borderId="55" xfId="1" applyFont="1" applyBorder="1" applyAlignment="1">
      <alignment wrapText="1"/>
    </xf>
    <xf numFmtId="0" fontId="1" fillId="2" borderId="8" xfId="1" applyFont="1" applyFill="1" applyBorder="1" applyAlignment="1">
      <alignment horizontal="center"/>
    </xf>
    <xf numFmtId="0" fontId="1" fillId="3" borderId="9" xfId="1" applyFont="1" applyFill="1" applyBorder="1"/>
    <xf numFmtId="0" fontId="3" fillId="7" borderId="55" xfId="1" applyFont="1" applyFill="1" applyBorder="1" applyAlignment="1">
      <alignment vertical="center"/>
    </xf>
    <xf numFmtId="0" fontId="10" fillId="8" borderId="55" xfId="1" applyFont="1" applyFill="1" applyBorder="1"/>
    <xf numFmtId="0" fontId="4" fillId="0" borderId="55" xfId="1" applyFont="1" applyBorder="1" applyAlignment="1">
      <alignment wrapText="1"/>
    </xf>
    <xf numFmtId="0" fontId="11" fillId="9" borderId="55" xfId="1" applyFont="1" applyFill="1" applyBorder="1" applyAlignment="1">
      <alignment wrapText="1"/>
    </xf>
    <xf numFmtId="0" fontId="10" fillId="8" borderId="55" xfId="1" applyFont="1" applyFill="1" applyBorder="1" applyAlignment="1">
      <alignment vertical="center"/>
    </xf>
    <xf numFmtId="0" fontId="1" fillId="2" borderId="12" xfId="1" applyFont="1" applyFill="1" applyBorder="1" applyAlignment="1">
      <alignment horizontal="center"/>
    </xf>
    <xf numFmtId="0" fontId="1" fillId="3" borderId="14" xfId="1" applyFont="1" applyFill="1" applyBorder="1"/>
    <xf numFmtId="0" fontId="1" fillId="3" borderId="16" xfId="1" applyFont="1" applyFill="1" applyBorder="1"/>
    <xf numFmtId="0" fontId="1" fillId="3" borderId="19" xfId="1" applyFont="1" applyFill="1" applyBorder="1"/>
    <xf numFmtId="0" fontId="1" fillId="3" borderId="20" xfId="1" applyFont="1" applyFill="1" applyBorder="1"/>
    <xf numFmtId="49" fontId="4" fillId="10" borderId="55" xfId="1" applyNumberFormat="1" applyFont="1" applyFill="1" applyBorder="1" applyAlignment="1">
      <alignment horizontal="center" wrapText="1"/>
    </xf>
    <xf numFmtId="0" fontId="1" fillId="2" borderId="7" xfId="1" applyFont="1" applyFill="1" applyBorder="1" applyAlignment="1">
      <alignment horizontal="center"/>
    </xf>
    <xf numFmtId="0" fontId="1" fillId="3" borderId="2" xfId="1" applyFont="1" applyFill="1" applyBorder="1"/>
    <xf numFmtId="0" fontId="1" fillId="3" borderId="23" xfId="1" applyFont="1" applyFill="1" applyBorder="1"/>
    <xf numFmtId="0" fontId="1" fillId="2" borderId="24" xfId="1" applyFont="1" applyFill="1" applyBorder="1" applyAlignment="1">
      <alignment horizontal="center"/>
    </xf>
    <xf numFmtId="0" fontId="1" fillId="3" borderId="25" xfId="1" applyFont="1" applyFill="1" applyBorder="1"/>
    <xf numFmtId="0" fontId="3" fillId="8" borderId="55" xfId="1" applyFont="1" applyFill="1" applyBorder="1" applyAlignment="1">
      <alignment vertical="center"/>
    </xf>
    <xf numFmtId="49" fontId="4" fillId="11" borderId="55" xfId="1" applyNumberFormat="1" applyFont="1" applyFill="1" applyBorder="1" applyAlignment="1">
      <alignment horizontal="center" wrapText="1"/>
    </xf>
    <xf numFmtId="0" fontId="4" fillId="11" borderId="55" xfId="1" applyFont="1" applyFill="1" applyBorder="1" applyAlignment="1">
      <alignment horizontal="center" wrapText="1"/>
    </xf>
    <xf numFmtId="0" fontId="12" fillId="8" borderId="55" xfId="1" applyFont="1" applyFill="1" applyBorder="1" applyAlignment="1">
      <alignment vertical="center"/>
    </xf>
    <xf numFmtId="0" fontId="12" fillId="8" borderId="55" xfId="1" applyFont="1" applyFill="1" applyBorder="1" applyAlignment="1">
      <alignment wrapText="1"/>
    </xf>
    <xf numFmtId="0" fontId="4" fillId="12" borderId="55" xfId="1" applyFont="1" applyFill="1" applyBorder="1" applyAlignment="1">
      <alignment wrapText="1"/>
    </xf>
    <xf numFmtId="0" fontId="4" fillId="10" borderId="55" xfId="1" applyFont="1" applyFill="1" applyBorder="1" applyAlignment="1">
      <alignment wrapText="1"/>
    </xf>
    <xf numFmtId="49" fontId="4" fillId="12" borderId="55" xfId="1" applyNumberFormat="1" applyFont="1" applyFill="1" applyBorder="1" applyAlignment="1">
      <alignment horizontal="center" wrapText="1"/>
    </xf>
    <xf numFmtId="49" fontId="1" fillId="0" borderId="55" xfId="1" applyNumberFormat="1" applyFont="1" applyBorder="1" applyAlignment="1">
      <alignment wrapText="1"/>
    </xf>
    <xf numFmtId="0" fontId="1" fillId="0" borderId="55" xfId="1" applyFont="1" applyBorder="1" applyAlignment="1">
      <alignment vertical="center"/>
    </xf>
    <xf numFmtId="0" fontId="10" fillId="8" borderId="55" xfId="1" applyFont="1" applyFill="1" applyBorder="1" applyAlignment="1">
      <alignment wrapText="1"/>
    </xf>
    <xf numFmtId="49" fontId="8" fillId="0" borderId="0" xfId="1" applyNumberFormat="1"/>
    <xf numFmtId="0" fontId="4" fillId="13" borderId="55" xfId="1" applyFont="1" applyFill="1" applyBorder="1" applyAlignment="1">
      <alignment horizontal="center" wrapText="1"/>
    </xf>
    <xf numFmtId="49" fontId="9" fillId="13" borderId="55" xfId="1" applyNumberFormat="1" applyFont="1" applyFill="1" applyBorder="1" applyAlignment="1">
      <alignment horizontal="center" wrapText="1"/>
    </xf>
    <xf numFmtId="49" fontId="4" fillId="13" borderId="55" xfId="1" applyNumberFormat="1" applyFont="1" applyFill="1" applyBorder="1" applyAlignment="1">
      <alignment horizontal="center" wrapText="1"/>
    </xf>
    <xf numFmtId="0" fontId="4" fillId="14" borderId="0" xfId="0" applyFont="1" applyFill="1" applyAlignment="1">
      <alignment horizontal="center"/>
    </xf>
    <xf numFmtId="0" fontId="4" fillId="5" borderId="55" xfId="1" applyFont="1" applyFill="1" applyBorder="1" applyAlignment="1">
      <alignment horizontal="center" wrapText="1"/>
    </xf>
    <xf numFmtId="49" fontId="4" fillId="5" borderId="55" xfId="1" applyNumberFormat="1" applyFont="1" applyFill="1" applyBorder="1" applyAlignment="1">
      <alignment horizontal="center" wrapText="1"/>
    </xf>
    <xf numFmtId="0" fontId="4" fillId="15" borderId="0" xfId="0" applyFont="1" applyFill="1" applyAlignment="1">
      <alignment horizontal="center"/>
    </xf>
    <xf numFmtId="0" fontId="4" fillId="16" borderId="55" xfId="1" applyFont="1" applyFill="1" applyBorder="1" applyAlignment="1">
      <alignment horizontal="center" wrapText="1"/>
    </xf>
    <xf numFmtId="49" fontId="9" fillId="16" borderId="55" xfId="1" applyNumberFormat="1" applyFont="1" applyFill="1" applyBorder="1" applyAlignment="1">
      <alignment horizontal="center" wrapText="1"/>
    </xf>
    <xf numFmtId="49" fontId="4" fillId="16" borderId="55" xfId="1" applyNumberFormat="1" applyFont="1" applyFill="1" applyBorder="1" applyAlignment="1">
      <alignment horizontal="center" wrapText="1"/>
    </xf>
    <xf numFmtId="0" fontId="1" fillId="2" borderId="1" xfId="1" applyFont="1" applyFill="1" applyBorder="1" applyAlignment="1">
      <alignment horizontal="center" vertical="center"/>
    </xf>
    <xf numFmtId="0" fontId="2" fillId="0" borderId="13" xfId="1" applyFont="1" applyBorder="1"/>
    <xf numFmtId="0" fontId="2" fillId="0" borderId="6" xfId="1" applyFont="1" applyBorder="1"/>
    <xf numFmtId="0" fontId="1" fillId="2" borderId="2" xfId="1" applyFont="1" applyFill="1" applyBorder="1" applyAlignment="1">
      <alignment horizontal="center"/>
    </xf>
    <xf numFmtId="0" fontId="2" fillId="0" borderId="3" xfId="1" applyFont="1" applyBorder="1"/>
    <xf numFmtId="0" fontId="2" fillId="0" borderId="4" xfId="1" applyFont="1" applyBorder="1"/>
    <xf numFmtId="0" fontId="1" fillId="2" borderId="1" xfId="0" applyFont="1" applyFill="1" applyBorder="1" applyAlignment="1">
      <alignment horizontal="center" vertical="center"/>
    </xf>
    <xf numFmtId="0" fontId="2" fillId="0" borderId="13" xfId="0" applyFont="1" applyBorder="1"/>
    <xf numFmtId="0" fontId="2" fillId="0" borderId="6" xfId="0" applyFont="1" applyBorder="1"/>
    <xf numFmtId="0" fontId="1" fillId="2" borderId="28" xfId="0" applyFont="1" applyFill="1" applyBorder="1" applyAlignment="1">
      <alignment horizontal="center" vertical="center"/>
    </xf>
    <xf numFmtId="0" fontId="2" fillId="0" borderId="29" xfId="0" applyFont="1" applyBorder="1"/>
    <xf numFmtId="0" fontId="6" fillId="0" borderId="0" xfId="0" applyFont="1" applyAlignment="1">
      <alignment horizontal="center" vertical="center"/>
    </xf>
    <xf numFmtId="0" fontId="0" fillId="0" borderId="0" xfId="0"/>
    <xf numFmtId="0" fontId="7" fillId="0" borderId="0" xfId="0" applyFont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2" fillId="0" borderId="3" xfId="0" applyFont="1" applyBorder="1"/>
    <xf numFmtId="0" fontId="2" fillId="0" borderId="4" xfId="0" applyFont="1" applyBorder="1"/>
  </cellXfs>
  <cellStyles count="2">
    <cellStyle name="Normal" xfId="0" builtinId="0"/>
    <cellStyle name="Normal 2" xfId="1" xr:uid="{D6C5497A-E8EB-CC45-9573-6531012D2306}"/>
  </cellStyles>
  <dxfs count="0"/>
  <tableStyles count="0" defaultTableStyle="TableStyleMedium2" defaultPivotStyle="PivotStyleLight16"/>
  <colors>
    <mruColors>
      <color rgb="FFF67AA7"/>
      <color rgb="FFFDD4E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9A75F2-A9CD-354C-B2D2-3D51A85F180A}">
  <dimension ref="A1:W108"/>
  <sheetViews>
    <sheetView tabSelected="1" zoomScale="85" zoomScaleNormal="85" workbookViewId="0">
      <selection activeCell="Q99" sqref="Q99"/>
    </sheetView>
  </sheetViews>
  <sheetFormatPr baseColWidth="10" defaultRowHeight="13"/>
  <cols>
    <col min="1" max="3" width="10.83203125" style="94"/>
    <col min="4" max="4" width="26.1640625" style="94" customWidth="1"/>
    <col min="5" max="8" width="10.83203125" style="94"/>
    <col min="9" max="10" width="10.83203125" style="129"/>
    <col min="11" max="12" width="10.83203125" style="94"/>
    <col min="13" max="13" width="10.83203125" style="129"/>
    <col min="14" max="14" width="10.83203125" style="94"/>
    <col min="15" max="15" width="33.6640625" style="94" customWidth="1"/>
    <col min="16" max="17" width="10.83203125" style="94"/>
    <col min="18" max="18" width="34.33203125" style="94" customWidth="1"/>
    <col min="19" max="16384" width="10.83203125" style="94"/>
  </cols>
  <sheetData>
    <row r="1" spans="1:23" ht="16" thickBot="1">
      <c r="A1" s="92" t="s">
        <v>0</v>
      </c>
      <c r="B1" s="140" t="s">
        <v>1</v>
      </c>
      <c r="C1" s="140" t="s">
        <v>2</v>
      </c>
      <c r="D1" s="140" t="s">
        <v>3</v>
      </c>
      <c r="E1" s="93"/>
      <c r="F1" s="143" t="s">
        <v>4</v>
      </c>
      <c r="G1" s="144"/>
      <c r="H1" s="144"/>
      <c r="I1" s="144"/>
      <c r="J1" s="144"/>
      <c r="K1" s="144"/>
      <c r="L1" s="144"/>
      <c r="M1" s="144"/>
      <c r="N1" s="144"/>
      <c r="O1" s="144"/>
      <c r="P1" s="145"/>
      <c r="R1" s="136"/>
    </row>
    <row r="2" spans="1:23" ht="17" thickBot="1">
      <c r="A2" s="95"/>
      <c r="B2" s="142"/>
      <c r="C2" s="142"/>
      <c r="D2" s="142"/>
      <c r="E2" s="134" t="s">
        <v>134</v>
      </c>
      <c r="F2" s="134" t="s">
        <v>5</v>
      </c>
      <c r="G2" s="134" t="s">
        <v>6</v>
      </c>
      <c r="H2" s="134" t="s">
        <v>135</v>
      </c>
      <c r="I2" s="135" t="s">
        <v>136</v>
      </c>
      <c r="J2" s="135" t="s">
        <v>137</v>
      </c>
      <c r="K2" s="134" t="s">
        <v>15</v>
      </c>
      <c r="L2" s="134" t="s">
        <v>14</v>
      </c>
      <c r="M2" s="97" t="s">
        <v>138</v>
      </c>
      <c r="N2" s="98" t="s">
        <v>139</v>
      </c>
      <c r="O2" s="98" t="s">
        <v>140</v>
      </c>
      <c r="P2" s="98" t="s">
        <v>141</v>
      </c>
      <c r="Q2" s="98" t="s">
        <v>142</v>
      </c>
      <c r="R2" s="99" t="s">
        <v>143</v>
      </c>
      <c r="S2" s="96" t="s">
        <v>144</v>
      </c>
      <c r="T2" s="99"/>
      <c r="U2" s="99"/>
      <c r="V2" s="99"/>
      <c r="W2" s="99"/>
    </row>
    <row r="3" spans="1:23" ht="17" thickBot="1">
      <c r="A3" s="100">
        <v>1</v>
      </c>
      <c r="B3" s="140" t="s">
        <v>16</v>
      </c>
      <c r="C3" s="101" t="s">
        <v>17</v>
      </c>
      <c r="D3" s="102" t="s">
        <v>145</v>
      </c>
      <c r="E3" s="130">
        <v>0</v>
      </c>
      <c r="F3" s="130">
        <v>1</v>
      </c>
      <c r="G3" s="130">
        <v>0</v>
      </c>
      <c r="H3" s="131" t="s">
        <v>146</v>
      </c>
      <c r="I3" s="132" t="s">
        <v>147</v>
      </c>
      <c r="J3" s="132" t="s">
        <v>148</v>
      </c>
      <c r="K3" s="133">
        <v>0</v>
      </c>
      <c r="L3" s="130">
        <v>0</v>
      </c>
      <c r="M3" s="97" t="s">
        <v>147</v>
      </c>
      <c r="N3" s="98">
        <v>0</v>
      </c>
      <c r="O3" s="98">
        <v>0</v>
      </c>
      <c r="P3" s="98">
        <v>0</v>
      </c>
      <c r="Q3" s="98">
        <v>0</v>
      </c>
      <c r="R3" s="103" t="str">
        <f xml:space="preserve"> _xlfn.CONCAT(E3:P3)</f>
        <v>01001000000000000</v>
      </c>
      <c r="S3" s="101" t="s">
        <v>17</v>
      </c>
      <c r="T3" s="105" t="s">
        <v>149</v>
      </c>
      <c r="U3" s="106" t="s">
        <v>145</v>
      </c>
      <c r="V3" s="99"/>
      <c r="W3" s="99"/>
    </row>
    <row r="4" spans="1:23" ht="17" thickBot="1">
      <c r="A4" s="107">
        <v>2</v>
      </c>
      <c r="B4" s="141"/>
      <c r="C4" s="108" t="s">
        <v>19</v>
      </c>
      <c r="D4" s="102" t="s">
        <v>150</v>
      </c>
      <c r="E4" s="130">
        <v>0</v>
      </c>
      <c r="F4" s="130">
        <v>0</v>
      </c>
      <c r="G4" s="130">
        <v>1</v>
      </c>
      <c r="H4" s="131" t="s">
        <v>147</v>
      </c>
      <c r="I4" s="132" t="s">
        <v>146</v>
      </c>
      <c r="J4" s="132" t="s">
        <v>148</v>
      </c>
      <c r="K4" s="130">
        <v>0</v>
      </c>
      <c r="L4" s="130">
        <v>0</v>
      </c>
      <c r="M4" s="97" t="s">
        <v>147</v>
      </c>
      <c r="N4" s="98">
        <v>0</v>
      </c>
      <c r="O4" s="98">
        <v>0</v>
      </c>
      <c r="P4" s="98">
        <v>0</v>
      </c>
      <c r="Q4" s="98">
        <v>0</v>
      </c>
      <c r="R4" s="103" t="str">
        <f xml:space="preserve"> _xlfn.CONCAT(E4:P4)</f>
        <v>00100010000000000</v>
      </c>
      <c r="S4" s="108" t="s">
        <v>19</v>
      </c>
      <c r="T4" s="105" t="s">
        <v>151</v>
      </c>
      <c r="U4" s="106" t="s">
        <v>150</v>
      </c>
      <c r="V4" s="99"/>
      <c r="W4" s="99"/>
    </row>
    <row r="5" spans="1:23" ht="17" thickBot="1">
      <c r="A5" s="107">
        <v>3</v>
      </c>
      <c r="B5" s="141"/>
      <c r="C5" s="108" t="s">
        <v>21</v>
      </c>
      <c r="D5" s="102" t="s">
        <v>152</v>
      </c>
      <c r="E5" s="130">
        <v>0</v>
      </c>
      <c r="F5" s="130">
        <v>1</v>
      </c>
      <c r="G5" s="130">
        <v>0</v>
      </c>
      <c r="H5" s="131" t="s">
        <v>146</v>
      </c>
      <c r="I5" s="132" t="s">
        <v>153</v>
      </c>
      <c r="J5" s="132" t="s">
        <v>148</v>
      </c>
      <c r="K5" s="130">
        <v>0</v>
      </c>
      <c r="L5" s="130">
        <v>0</v>
      </c>
      <c r="M5" s="97" t="s">
        <v>147</v>
      </c>
      <c r="N5" s="98">
        <v>0</v>
      </c>
      <c r="O5" s="98">
        <v>0</v>
      </c>
      <c r="P5" s="98">
        <v>0</v>
      </c>
      <c r="Q5" s="98">
        <v>0</v>
      </c>
      <c r="R5" s="103" t="str">
        <f xml:space="preserve"> _xlfn.CONCAT(E5:P5)</f>
        <v>01001100000000000</v>
      </c>
      <c r="S5" s="108" t="s">
        <v>21</v>
      </c>
      <c r="T5" s="105" t="s">
        <v>154</v>
      </c>
      <c r="U5" s="106" t="s">
        <v>152</v>
      </c>
      <c r="V5" s="99"/>
      <c r="W5" s="99"/>
    </row>
    <row r="6" spans="1:23" ht="17" thickBot="1">
      <c r="A6" s="107">
        <v>4</v>
      </c>
      <c r="B6" s="141"/>
      <c r="C6" s="108" t="s">
        <v>23</v>
      </c>
      <c r="D6" s="102" t="s">
        <v>155</v>
      </c>
      <c r="E6" s="130">
        <v>0</v>
      </c>
      <c r="F6" s="130">
        <v>0</v>
      </c>
      <c r="G6" s="130">
        <v>1</v>
      </c>
      <c r="H6" s="131" t="s">
        <v>146</v>
      </c>
      <c r="I6" s="132" t="s">
        <v>153</v>
      </c>
      <c r="J6" s="132" t="s">
        <v>148</v>
      </c>
      <c r="K6" s="130">
        <v>0</v>
      </c>
      <c r="L6" s="130">
        <v>0</v>
      </c>
      <c r="M6" s="97" t="s">
        <v>147</v>
      </c>
      <c r="N6" s="98">
        <v>0</v>
      </c>
      <c r="O6" s="98">
        <v>0</v>
      </c>
      <c r="P6" s="98">
        <v>0</v>
      </c>
      <c r="Q6" s="98">
        <v>0</v>
      </c>
      <c r="R6" s="103" t="str">
        <f t="shared" ref="R6:R69" si="0" xml:space="preserve"> _xlfn.CONCAT(E6:P6)</f>
        <v>00101100000000000</v>
      </c>
      <c r="S6" s="108" t="s">
        <v>23</v>
      </c>
      <c r="T6" s="105" t="s">
        <v>156</v>
      </c>
      <c r="U6" s="106" t="s">
        <v>155</v>
      </c>
      <c r="V6" s="99"/>
      <c r="W6" s="99"/>
    </row>
    <row r="7" spans="1:23" ht="32" thickBot="1">
      <c r="A7" s="107">
        <v>5</v>
      </c>
      <c r="B7" s="141"/>
      <c r="C7" s="108" t="s">
        <v>25</v>
      </c>
      <c r="D7" s="102" t="s">
        <v>157</v>
      </c>
      <c r="E7" s="130">
        <v>0</v>
      </c>
      <c r="F7" s="130">
        <v>1</v>
      </c>
      <c r="G7" s="130">
        <v>0</v>
      </c>
      <c r="H7" s="131" t="s">
        <v>146</v>
      </c>
      <c r="I7" s="132" t="s">
        <v>158</v>
      </c>
      <c r="J7" s="132" t="s">
        <v>148</v>
      </c>
      <c r="K7" s="130">
        <v>0</v>
      </c>
      <c r="L7" s="130">
        <v>0</v>
      </c>
      <c r="M7" s="97" t="s">
        <v>146</v>
      </c>
      <c r="N7" s="98">
        <v>0</v>
      </c>
      <c r="O7" s="98">
        <v>0</v>
      </c>
      <c r="P7" s="98">
        <v>0</v>
      </c>
      <c r="Q7" s="98">
        <v>0</v>
      </c>
      <c r="R7" s="103" t="str">
        <f t="shared" si="0"/>
        <v>01001110000001000</v>
      </c>
      <c r="S7" s="108" t="s">
        <v>25</v>
      </c>
      <c r="T7" s="105" t="s">
        <v>159</v>
      </c>
      <c r="U7" s="106" t="s">
        <v>157</v>
      </c>
      <c r="V7" s="99"/>
      <c r="W7" s="99"/>
    </row>
    <row r="8" spans="1:23" ht="32" thickBot="1">
      <c r="A8" s="107">
        <v>6</v>
      </c>
      <c r="B8" s="141"/>
      <c r="C8" s="108" t="s">
        <v>27</v>
      </c>
      <c r="D8" s="102" t="s">
        <v>160</v>
      </c>
      <c r="E8" s="130">
        <v>0</v>
      </c>
      <c r="F8" s="130">
        <v>0</v>
      </c>
      <c r="G8" s="130">
        <v>1</v>
      </c>
      <c r="H8" s="131" t="s">
        <v>146</v>
      </c>
      <c r="I8" s="132" t="s">
        <v>158</v>
      </c>
      <c r="J8" s="132" t="s">
        <v>148</v>
      </c>
      <c r="K8" s="130">
        <v>0</v>
      </c>
      <c r="L8" s="130">
        <v>0</v>
      </c>
      <c r="M8" s="97" t="s">
        <v>146</v>
      </c>
      <c r="N8" s="98">
        <v>0</v>
      </c>
      <c r="O8" s="98">
        <v>0</v>
      </c>
      <c r="P8" s="98">
        <v>0</v>
      </c>
      <c r="Q8" s="98">
        <v>0</v>
      </c>
      <c r="R8" s="103" t="str">
        <f t="shared" si="0"/>
        <v>00101110000001000</v>
      </c>
      <c r="S8" s="108" t="s">
        <v>27</v>
      </c>
      <c r="T8" s="105" t="s">
        <v>161</v>
      </c>
      <c r="U8" s="106" t="s">
        <v>160</v>
      </c>
      <c r="V8" s="99"/>
      <c r="W8" s="99"/>
    </row>
    <row r="9" spans="1:23" ht="32" thickBot="1">
      <c r="A9" s="107">
        <v>7</v>
      </c>
      <c r="B9" s="141"/>
      <c r="C9" s="108" t="s">
        <v>29</v>
      </c>
      <c r="D9" s="102" t="s">
        <v>162</v>
      </c>
      <c r="E9" s="130">
        <v>0</v>
      </c>
      <c r="F9" s="130">
        <v>0</v>
      </c>
      <c r="G9" s="130">
        <v>0</v>
      </c>
      <c r="H9" s="131" t="s">
        <v>147</v>
      </c>
      <c r="I9" s="132" t="s">
        <v>146</v>
      </c>
      <c r="J9" s="132" t="s">
        <v>148</v>
      </c>
      <c r="K9" s="130">
        <v>1</v>
      </c>
      <c r="L9" s="130">
        <v>0</v>
      </c>
      <c r="M9" s="97" t="s">
        <v>146</v>
      </c>
      <c r="N9" s="98">
        <v>0</v>
      </c>
      <c r="O9" s="98">
        <v>0</v>
      </c>
      <c r="P9" s="98">
        <v>0</v>
      </c>
      <c r="Q9" s="98">
        <v>0</v>
      </c>
      <c r="R9" s="103" t="str">
        <f t="shared" si="0"/>
        <v>00000010001001000</v>
      </c>
      <c r="S9" s="108" t="s">
        <v>29</v>
      </c>
      <c r="T9" s="105" t="s">
        <v>163</v>
      </c>
      <c r="U9" s="106" t="s">
        <v>162</v>
      </c>
      <c r="V9" s="99"/>
      <c r="W9" s="99"/>
    </row>
    <row r="10" spans="1:23" ht="32" thickBot="1">
      <c r="A10" s="107">
        <v>8</v>
      </c>
      <c r="B10" s="142"/>
      <c r="C10" s="109" t="s">
        <v>31</v>
      </c>
      <c r="D10" s="102" t="s">
        <v>164</v>
      </c>
      <c r="E10" s="130">
        <v>0</v>
      </c>
      <c r="F10" s="130">
        <v>0</v>
      </c>
      <c r="G10" s="130">
        <v>0</v>
      </c>
      <c r="H10" s="131" t="s">
        <v>146</v>
      </c>
      <c r="I10" s="132" t="s">
        <v>147</v>
      </c>
      <c r="J10" s="132" t="s">
        <v>148</v>
      </c>
      <c r="K10" s="130">
        <v>1</v>
      </c>
      <c r="L10" s="130">
        <v>0</v>
      </c>
      <c r="M10" s="97" t="s">
        <v>146</v>
      </c>
      <c r="N10" s="98">
        <v>0</v>
      </c>
      <c r="O10" s="98">
        <v>0</v>
      </c>
      <c r="P10" s="98">
        <v>0</v>
      </c>
      <c r="Q10" s="98">
        <v>0</v>
      </c>
      <c r="R10" s="103" t="str">
        <f t="shared" si="0"/>
        <v>00001000001001000</v>
      </c>
      <c r="S10" s="109" t="s">
        <v>31</v>
      </c>
      <c r="T10" s="105" t="s">
        <v>165</v>
      </c>
      <c r="U10" s="106" t="s">
        <v>164</v>
      </c>
      <c r="V10" s="99"/>
      <c r="W10" s="99"/>
    </row>
    <row r="11" spans="1:23" ht="17" thickBot="1">
      <c r="A11" s="107">
        <v>9</v>
      </c>
      <c r="B11" s="140" t="s">
        <v>33</v>
      </c>
      <c r="C11" s="101" t="s">
        <v>17</v>
      </c>
      <c r="D11" s="102" t="s">
        <v>166</v>
      </c>
      <c r="E11" s="130">
        <v>0</v>
      </c>
      <c r="F11" s="130">
        <v>1</v>
      </c>
      <c r="G11" s="130">
        <v>0</v>
      </c>
      <c r="H11" s="131" t="s">
        <v>147</v>
      </c>
      <c r="I11" s="132" t="s">
        <v>147</v>
      </c>
      <c r="J11" s="132" t="s">
        <v>148</v>
      </c>
      <c r="K11" s="130">
        <v>0</v>
      </c>
      <c r="L11" s="130">
        <v>0</v>
      </c>
      <c r="M11" s="97" t="s">
        <v>147</v>
      </c>
      <c r="N11" s="98">
        <v>0</v>
      </c>
      <c r="O11" s="98">
        <v>0</v>
      </c>
      <c r="P11" s="98">
        <v>0</v>
      </c>
      <c r="Q11" s="98">
        <v>0</v>
      </c>
      <c r="R11" s="103" t="str">
        <f t="shared" si="0"/>
        <v>01000000000000000</v>
      </c>
      <c r="S11" s="101" t="s">
        <v>17</v>
      </c>
      <c r="T11" s="105" t="s">
        <v>167</v>
      </c>
      <c r="U11" s="106" t="s">
        <v>166</v>
      </c>
      <c r="V11" s="99"/>
      <c r="W11" s="99"/>
    </row>
    <row r="12" spans="1:23" ht="17" thickBot="1">
      <c r="A12" s="107">
        <v>10</v>
      </c>
      <c r="B12" s="141"/>
      <c r="C12" s="108" t="s">
        <v>19</v>
      </c>
      <c r="D12" s="102" t="s">
        <v>168</v>
      </c>
      <c r="E12" s="130">
        <v>0</v>
      </c>
      <c r="F12" s="130">
        <v>0</v>
      </c>
      <c r="G12" s="130">
        <v>1</v>
      </c>
      <c r="H12" s="131" t="s">
        <v>147</v>
      </c>
      <c r="I12" s="132" t="s">
        <v>147</v>
      </c>
      <c r="J12" s="132" t="s">
        <v>148</v>
      </c>
      <c r="K12" s="130">
        <v>0</v>
      </c>
      <c r="L12" s="130">
        <v>0</v>
      </c>
      <c r="M12" s="97" t="s">
        <v>147</v>
      </c>
      <c r="N12" s="98">
        <v>0</v>
      </c>
      <c r="O12" s="98">
        <v>0</v>
      </c>
      <c r="P12" s="98">
        <v>0</v>
      </c>
      <c r="Q12" s="98">
        <v>0</v>
      </c>
      <c r="R12" s="103" t="str">
        <f xml:space="preserve"> _xlfn.CONCAT(E12:P12)</f>
        <v>00100000000000000</v>
      </c>
      <c r="S12" s="108" t="s">
        <v>19</v>
      </c>
      <c r="T12" s="105" t="s">
        <v>169</v>
      </c>
      <c r="U12" s="106" t="s">
        <v>168</v>
      </c>
      <c r="V12" s="99"/>
      <c r="W12" s="99"/>
    </row>
    <row r="13" spans="1:23" ht="17" thickBot="1">
      <c r="A13" s="107">
        <v>11</v>
      </c>
      <c r="B13" s="141"/>
      <c r="C13" s="108" t="s">
        <v>21</v>
      </c>
      <c r="D13" s="102" t="s">
        <v>170</v>
      </c>
      <c r="E13" s="130">
        <v>100</v>
      </c>
      <c r="F13" s="130">
        <v>1</v>
      </c>
      <c r="G13" s="130">
        <v>0</v>
      </c>
      <c r="H13" s="131" t="s">
        <v>147</v>
      </c>
      <c r="I13" s="132" t="s">
        <v>153</v>
      </c>
      <c r="J13" s="132" t="s">
        <v>148</v>
      </c>
      <c r="K13" s="130">
        <v>0</v>
      </c>
      <c r="L13" s="130">
        <v>0</v>
      </c>
      <c r="M13" s="97" t="s">
        <v>147</v>
      </c>
      <c r="N13" s="98">
        <v>0</v>
      </c>
      <c r="O13" s="98">
        <v>0</v>
      </c>
      <c r="P13" s="98">
        <v>0</v>
      </c>
      <c r="Q13" s="98">
        <v>0</v>
      </c>
      <c r="R13" s="103" t="str">
        <f t="shared" si="0"/>
        <v>1001000100000000000</v>
      </c>
      <c r="S13" s="108" t="s">
        <v>21</v>
      </c>
      <c r="T13" s="105" t="s">
        <v>171</v>
      </c>
      <c r="U13" s="106" t="s">
        <v>170</v>
      </c>
      <c r="V13" s="99"/>
      <c r="W13" s="99"/>
    </row>
    <row r="14" spans="1:23" ht="17" thickBot="1">
      <c r="A14" s="107">
        <v>12</v>
      </c>
      <c r="B14" s="141"/>
      <c r="C14" s="108" t="s">
        <v>23</v>
      </c>
      <c r="D14" s="102" t="s">
        <v>172</v>
      </c>
      <c r="E14" s="130">
        <v>0</v>
      </c>
      <c r="F14" s="130">
        <v>0</v>
      </c>
      <c r="G14" s="130">
        <v>1</v>
      </c>
      <c r="H14" s="131" t="s">
        <v>147</v>
      </c>
      <c r="I14" s="132" t="s">
        <v>153</v>
      </c>
      <c r="J14" s="132" t="s">
        <v>148</v>
      </c>
      <c r="K14" s="130">
        <v>0</v>
      </c>
      <c r="L14" s="130">
        <v>0</v>
      </c>
      <c r="M14" s="97" t="s">
        <v>147</v>
      </c>
      <c r="N14" s="98">
        <v>0</v>
      </c>
      <c r="O14" s="98">
        <v>0</v>
      </c>
      <c r="P14" s="98">
        <v>0</v>
      </c>
      <c r="Q14" s="98">
        <v>0</v>
      </c>
      <c r="R14" s="103" t="str">
        <f t="shared" si="0"/>
        <v>00100100000000000</v>
      </c>
      <c r="S14" s="108" t="s">
        <v>23</v>
      </c>
      <c r="T14" s="105" t="s">
        <v>173</v>
      </c>
      <c r="U14" s="106" t="s">
        <v>172</v>
      </c>
      <c r="V14" s="99"/>
      <c r="W14" s="99"/>
    </row>
    <row r="15" spans="1:23" ht="32" thickBot="1">
      <c r="A15" s="107">
        <v>13</v>
      </c>
      <c r="B15" s="141"/>
      <c r="C15" s="108" t="s">
        <v>25</v>
      </c>
      <c r="D15" s="102" t="s">
        <v>174</v>
      </c>
      <c r="E15" s="130">
        <v>0</v>
      </c>
      <c r="F15" s="130">
        <v>1</v>
      </c>
      <c r="G15" s="130">
        <v>0</v>
      </c>
      <c r="H15" s="131" t="s">
        <v>147</v>
      </c>
      <c r="I15" s="132" t="s">
        <v>158</v>
      </c>
      <c r="J15" s="132" t="s">
        <v>148</v>
      </c>
      <c r="K15" s="130">
        <v>0</v>
      </c>
      <c r="L15" s="130">
        <v>0</v>
      </c>
      <c r="M15" s="97" t="s">
        <v>146</v>
      </c>
      <c r="N15" s="98">
        <v>0</v>
      </c>
      <c r="O15" s="98">
        <v>0</v>
      </c>
      <c r="P15" s="98">
        <v>0</v>
      </c>
      <c r="Q15" s="98">
        <v>0</v>
      </c>
      <c r="R15" s="103" t="str">
        <f t="shared" si="0"/>
        <v>01000110000001000</v>
      </c>
      <c r="S15" s="108" t="s">
        <v>25</v>
      </c>
      <c r="T15" s="105" t="s">
        <v>175</v>
      </c>
      <c r="U15" s="106" t="s">
        <v>174</v>
      </c>
      <c r="V15" s="99"/>
      <c r="W15" s="99"/>
    </row>
    <row r="16" spans="1:23" ht="32" thickBot="1">
      <c r="A16" s="107">
        <v>14</v>
      </c>
      <c r="B16" s="141"/>
      <c r="C16" s="108" t="s">
        <v>27</v>
      </c>
      <c r="D16" s="102" t="s">
        <v>176</v>
      </c>
      <c r="E16" s="130">
        <v>0</v>
      </c>
      <c r="F16" s="130">
        <v>0</v>
      </c>
      <c r="G16" s="130">
        <v>1</v>
      </c>
      <c r="H16" s="131" t="s">
        <v>147</v>
      </c>
      <c r="I16" s="132" t="s">
        <v>158</v>
      </c>
      <c r="J16" s="132" t="s">
        <v>148</v>
      </c>
      <c r="K16" s="130">
        <v>0</v>
      </c>
      <c r="L16" s="130">
        <v>0</v>
      </c>
      <c r="M16" s="97" t="s">
        <v>146</v>
      </c>
      <c r="N16" s="98">
        <v>0</v>
      </c>
      <c r="O16" s="98">
        <v>0</v>
      </c>
      <c r="P16" s="98">
        <v>0</v>
      </c>
      <c r="Q16" s="98">
        <v>0</v>
      </c>
      <c r="R16" s="103" t="str">
        <f t="shared" si="0"/>
        <v>00100110000001000</v>
      </c>
      <c r="S16" s="108" t="s">
        <v>27</v>
      </c>
      <c r="T16" s="105" t="s">
        <v>177</v>
      </c>
      <c r="U16" s="106" t="s">
        <v>176</v>
      </c>
      <c r="V16" s="99"/>
      <c r="W16" s="99"/>
    </row>
    <row r="17" spans="1:23" ht="17" thickBot="1">
      <c r="A17" s="107">
        <v>15</v>
      </c>
      <c r="B17" s="142"/>
      <c r="C17" s="109" t="s">
        <v>40</v>
      </c>
      <c r="D17" s="102" t="s">
        <v>178</v>
      </c>
      <c r="E17" s="130">
        <v>0</v>
      </c>
      <c r="F17" s="130">
        <v>0</v>
      </c>
      <c r="G17" s="130">
        <v>0</v>
      </c>
      <c r="H17" s="131" t="s">
        <v>147</v>
      </c>
      <c r="I17" s="132" t="s">
        <v>147</v>
      </c>
      <c r="J17" s="132" t="s">
        <v>148</v>
      </c>
      <c r="K17" s="130">
        <v>1</v>
      </c>
      <c r="L17" s="130">
        <v>0</v>
      </c>
      <c r="M17" s="97" t="s">
        <v>146</v>
      </c>
      <c r="N17" s="98">
        <v>0</v>
      </c>
      <c r="O17" s="98">
        <v>0</v>
      </c>
      <c r="P17" s="98">
        <v>0</v>
      </c>
      <c r="Q17" s="98">
        <v>0</v>
      </c>
      <c r="R17" s="103" t="str">
        <f t="shared" si="0"/>
        <v>00000000001001000</v>
      </c>
      <c r="S17" s="109" t="s">
        <v>40</v>
      </c>
      <c r="T17" s="105" t="s">
        <v>179</v>
      </c>
      <c r="U17" s="106" t="s">
        <v>178</v>
      </c>
      <c r="V17" s="99"/>
      <c r="W17" s="99"/>
    </row>
    <row r="18" spans="1:23" ht="17" thickBot="1">
      <c r="A18" s="107">
        <v>16</v>
      </c>
      <c r="B18" s="140" t="s">
        <v>42</v>
      </c>
      <c r="C18" s="101" t="s">
        <v>17</v>
      </c>
      <c r="D18" s="102" t="s">
        <v>180</v>
      </c>
      <c r="E18" s="130">
        <v>0</v>
      </c>
      <c r="F18" s="130">
        <v>1</v>
      </c>
      <c r="G18" s="130">
        <v>0</v>
      </c>
      <c r="H18" s="131" t="s">
        <v>147</v>
      </c>
      <c r="I18" s="132" t="s">
        <v>147</v>
      </c>
      <c r="J18" s="132" t="s">
        <v>181</v>
      </c>
      <c r="K18" s="130">
        <v>0</v>
      </c>
      <c r="L18" s="130">
        <v>0</v>
      </c>
      <c r="M18" s="97" t="s">
        <v>147</v>
      </c>
      <c r="N18" s="98">
        <v>0</v>
      </c>
      <c r="O18" s="98">
        <v>0</v>
      </c>
      <c r="P18" s="98">
        <v>0</v>
      </c>
      <c r="Q18" s="98">
        <v>0</v>
      </c>
      <c r="R18" s="103" t="str">
        <f t="shared" si="0"/>
        <v>01000000010000000</v>
      </c>
      <c r="S18" s="101" t="s">
        <v>17</v>
      </c>
      <c r="T18" s="105" t="s">
        <v>182</v>
      </c>
      <c r="U18" s="106" t="s">
        <v>180</v>
      </c>
      <c r="V18" s="99"/>
      <c r="W18" s="99"/>
    </row>
    <row r="19" spans="1:23" ht="17" thickBot="1">
      <c r="A19" s="107">
        <v>17</v>
      </c>
      <c r="B19" s="141"/>
      <c r="C19" s="108" t="s">
        <v>19</v>
      </c>
      <c r="D19" s="102" t="s">
        <v>183</v>
      </c>
      <c r="E19" s="130">
        <v>0</v>
      </c>
      <c r="F19" s="130">
        <v>0</v>
      </c>
      <c r="G19" s="130">
        <v>1</v>
      </c>
      <c r="H19" s="131" t="s">
        <v>147</v>
      </c>
      <c r="I19" s="132" t="s">
        <v>147</v>
      </c>
      <c r="J19" s="132" t="s">
        <v>181</v>
      </c>
      <c r="K19" s="130">
        <v>0</v>
      </c>
      <c r="L19" s="130">
        <v>0</v>
      </c>
      <c r="M19" s="97" t="s">
        <v>147</v>
      </c>
      <c r="N19" s="98">
        <v>0</v>
      </c>
      <c r="O19" s="98">
        <v>0</v>
      </c>
      <c r="P19" s="98">
        <v>0</v>
      </c>
      <c r="Q19" s="98">
        <v>0</v>
      </c>
      <c r="R19" s="103" t="str">
        <f t="shared" si="0"/>
        <v>00100000010000000</v>
      </c>
      <c r="S19" s="108" t="s">
        <v>19</v>
      </c>
      <c r="T19" s="105" t="s">
        <v>184</v>
      </c>
      <c r="U19" s="106" t="s">
        <v>183</v>
      </c>
      <c r="V19" s="99"/>
      <c r="W19" s="99"/>
    </row>
    <row r="20" spans="1:23" ht="17" thickBot="1">
      <c r="A20" s="107">
        <v>18</v>
      </c>
      <c r="B20" s="141"/>
      <c r="C20" s="108" t="s">
        <v>21</v>
      </c>
      <c r="D20" s="102" t="s">
        <v>185</v>
      </c>
      <c r="E20" s="130">
        <v>101</v>
      </c>
      <c r="F20" s="130">
        <v>1</v>
      </c>
      <c r="G20" s="130">
        <v>0</v>
      </c>
      <c r="H20" s="131" t="s">
        <v>147</v>
      </c>
      <c r="I20" s="132" t="s">
        <v>153</v>
      </c>
      <c r="J20" s="132" t="s">
        <v>181</v>
      </c>
      <c r="K20" s="130">
        <v>0</v>
      </c>
      <c r="L20" s="130">
        <v>0</v>
      </c>
      <c r="M20" s="97" t="s">
        <v>147</v>
      </c>
      <c r="N20" s="98">
        <v>0</v>
      </c>
      <c r="O20" s="98">
        <v>0</v>
      </c>
      <c r="P20" s="98">
        <v>0</v>
      </c>
      <c r="Q20" s="98">
        <v>0</v>
      </c>
      <c r="R20" s="103" t="str">
        <f t="shared" si="0"/>
        <v>1011000100010000000</v>
      </c>
      <c r="S20" s="108" t="s">
        <v>21</v>
      </c>
      <c r="T20" s="105" t="s">
        <v>186</v>
      </c>
      <c r="U20" s="106" t="s">
        <v>185</v>
      </c>
      <c r="V20" s="99"/>
      <c r="W20" s="99"/>
    </row>
    <row r="21" spans="1:23" ht="17" thickBot="1">
      <c r="A21" s="107">
        <v>19</v>
      </c>
      <c r="B21" s="141"/>
      <c r="C21" s="108" t="s">
        <v>23</v>
      </c>
      <c r="D21" s="102" t="s">
        <v>187</v>
      </c>
      <c r="E21" s="130">
        <v>0</v>
      </c>
      <c r="F21" s="130">
        <v>0</v>
      </c>
      <c r="G21" s="130">
        <v>1</v>
      </c>
      <c r="H21" s="131" t="s">
        <v>147</v>
      </c>
      <c r="I21" s="132" t="s">
        <v>153</v>
      </c>
      <c r="J21" s="132" t="s">
        <v>181</v>
      </c>
      <c r="K21" s="130">
        <v>0</v>
      </c>
      <c r="L21" s="130">
        <v>0</v>
      </c>
      <c r="M21" s="97" t="s">
        <v>147</v>
      </c>
      <c r="N21" s="98">
        <v>0</v>
      </c>
      <c r="O21" s="98">
        <v>0</v>
      </c>
      <c r="P21" s="98">
        <v>0</v>
      </c>
      <c r="Q21" s="98">
        <v>0</v>
      </c>
      <c r="R21" s="103" t="str">
        <f t="shared" si="0"/>
        <v>00100100010000000</v>
      </c>
      <c r="S21" s="108" t="s">
        <v>23</v>
      </c>
      <c r="T21" s="105" t="s">
        <v>188</v>
      </c>
      <c r="U21" s="106" t="s">
        <v>187</v>
      </c>
      <c r="V21" s="99"/>
      <c r="W21" s="99"/>
    </row>
    <row r="22" spans="1:23" ht="17" thickBot="1">
      <c r="A22" s="107">
        <v>20</v>
      </c>
      <c r="B22" s="141"/>
      <c r="C22" s="108" t="s">
        <v>25</v>
      </c>
      <c r="D22" s="102" t="s">
        <v>189</v>
      </c>
      <c r="E22" s="130">
        <v>0</v>
      </c>
      <c r="F22" s="130">
        <v>1</v>
      </c>
      <c r="G22" s="130">
        <v>0</v>
      </c>
      <c r="H22" s="131" t="s">
        <v>147</v>
      </c>
      <c r="I22" s="132" t="s">
        <v>158</v>
      </c>
      <c r="J22" s="132" t="s">
        <v>181</v>
      </c>
      <c r="K22" s="130">
        <v>0</v>
      </c>
      <c r="L22" s="130">
        <v>0</v>
      </c>
      <c r="M22" s="97" t="s">
        <v>146</v>
      </c>
      <c r="N22" s="98">
        <v>0</v>
      </c>
      <c r="O22" s="98">
        <v>0</v>
      </c>
      <c r="P22" s="98">
        <v>0</v>
      </c>
      <c r="Q22" s="98">
        <v>0</v>
      </c>
      <c r="R22" s="103" t="str">
        <f t="shared" si="0"/>
        <v>01000110010001000</v>
      </c>
      <c r="S22" s="108" t="s">
        <v>25</v>
      </c>
      <c r="T22" s="105" t="s">
        <v>190</v>
      </c>
      <c r="U22" s="106" t="s">
        <v>189</v>
      </c>
      <c r="V22" s="99"/>
      <c r="W22" s="99"/>
    </row>
    <row r="23" spans="1:23" ht="17" thickBot="1">
      <c r="A23" s="107">
        <v>21</v>
      </c>
      <c r="B23" s="141"/>
      <c r="C23" s="108" t="s">
        <v>27</v>
      </c>
      <c r="D23" s="102" t="s">
        <v>191</v>
      </c>
      <c r="E23" s="130">
        <v>0</v>
      </c>
      <c r="F23" s="130">
        <v>0</v>
      </c>
      <c r="G23" s="130">
        <v>1</v>
      </c>
      <c r="H23" s="131" t="s">
        <v>147</v>
      </c>
      <c r="I23" s="132" t="s">
        <v>158</v>
      </c>
      <c r="J23" s="132" t="s">
        <v>181</v>
      </c>
      <c r="K23" s="130">
        <v>0</v>
      </c>
      <c r="L23" s="130">
        <v>0</v>
      </c>
      <c r="M23" s="97" t="s">
        <v>146</v>
      </c>
      <c r="N23" s="98">
        <v>0</v>
      </c>
      <c r="O23" s="98">
        <v>0</v>
      </c>
      <c r="P23" s="98">
        <v>0</v>
      </c>
      <c r="Q23" s="98">
        <v>0</v>
      </c>
      <c r="R23" s="103" t="str">
        <f t="shared" si="0"/>
        <v>00100110010001000</v>
      </c>
      <c r="S23" s="108" t="s">
        <v>27</v>
      </c>
      <c r="T23" s="105" t="s">
        <v>192</v>
      </c>
      <c r="U23" s="106" t="s">
        <v>191</v>
      </c>
      <c r="V23" s="99"/>
      <c r="W23" s="99"/>
    </row>
    <row r="24" spans="1:23" ht="17" thickBot="1">
      <c r="A24" s="107">
        <v>22</v>
      </c>
      <c r="B24" s="142"/>
      <c r="C24" s="109" t="s">
        <v>40</v>
      </c>
      <c r="D24" s="102" t="s">
        <v>193</v>
      </c>
      <c r="E24" s="130">
        <v>0</v>
      </c>
      <c r="F24" s="130">
        <v>0</v>
      </c>
      <c r="G24" s="130">
        <v>0</v>
      </c>
      <c r="H24" s="131" t="s">
        <v>147</v>
      </c>
      <c r="I24" s="132" t="s">
        <v>147</v>
      </c>
      <c r="J24" s="132" t="s">
        <v>181</v>
      </c>
      <c r="K24" s="130">
        <v>1</v>
      </c>
      <c r="L24" s="130">
        <v>0</v>
      </c>
      <c r="M24" s="97" t="s">
        <v>146</v>
      </c>
      <c r="N24" s="98">
        <v>0</v>
      </c>
      <c r="O24" s="98">
        <v>0</v>
      </c>
      <c r="P24" s="98">
        <v>0</v>
      </c>
      <c r="Q24" s="98">
        <v>0</v>
      </c>
      <c r="R24" s="103" t="str">
        <f t="shared" si="0"/>
        <v>00000000011001000</v>
      </c>
      <c r="S24" s="109" t="s">
        <v>40</v>
      </c>
      <c r="T24" s="105" t="s">
        <v>194</v>
      </c>
      <c r="U24" s="106" t="s">
        <v>193</v>
      </c>
      <c r="V24" s="99"/>
      <c r="W24" s="99"/>
    </row>
    <row r="25" spans="1:23" ht="17" thickBot="1">
      <c r="A25" s="107">
        <v>23</v>
      </c>
      <c r="B25" s="140" t="s">
        <v>50</v>
      </c>
      <c r="C25" s="110" t="s">
        <v>17</v>
      </c>
      <c r="D25" s="102" t="s">
        <v>195</v>
      </c>
      <c r="E25" s="130">
        <v>0</v>
      </c>
      <c r="F25" s="130">
        <v>1</v>
      </c>
      <c r="G25" s="130">
        <v>0</v>
      </c>
      <c r="H25" s="131" t="s">
        <v>147</v>
      </c>
      <c r="I25" s="132" t="s">
        <v>147</v>
      </c>
      <c r="J25" s="132" t="s">
        <v>196</v>
      </c>
      <c r="K25" s="130">
        <v>0</v>
      </c>
      <c r="L25" s="130">
        <v>0</v>
      </c>
      <c r="M25" s="97" t="s">
        <v>147</v>
      </c>
      <c r="N25" s="98">
        <v>0</v>
      </c>
      <c r="O25" s="98">
        <v>0</v>
      </c>
      <c r="P25" s="98">
        <v>0</v>
      </c>
      <c r="Q25" s="98">
        <v>0</v>
      </c>
      <c r="R25" s="103" t="str">
        <f t="shared" si="0"/>
        <v>01000000100000000</v>
      </c>
      <c r="S25" s="110" t="s">
        <v>17</v>
      </c>
      <c r="T25" s="105" t="s">
        <v>197</v>
      </c>
      <c r="U25" s="106" t="s">
        <v>195</v>
      </c>
      <c r="V25" s="99"/>
      <c r="W25" s="99"/>
    </row>
    <row r="26" spans="1:23" ht="17" thickBot="1">
      <c r="A26" s="107">
        <v>24</v>
      </c>
      <c r="B26" s="141"/>
      <c r="C26" s="108" t="s">
        <v>19</v>
      </c>
      <c r="D26" s="102" t="s">
        <v>198</v>
      </c>
      <c r="E26" s="130">
        <v>0</v>
      </c>
      <c r="F26" s="130">
        <v>0</v>
      </c>
      <c r="G26" s="130">
        <v>1</v>
      </c>
      <c r="H26" s="131" t="s">
        <v>147</v>
      </c>
      <c r="I26" s="132" t="s">
        <v>147</v>
      </c>
      <c r="J26" s="132" t="s">
        <v>196</v>
      </c>
      <c r="K26" s="130">
        <v>0</v>
      </c>
      <c r="L26" s="130">
        <v>0</v>
      </c>
      <c r="M26" s="97" t="s">
        <v>147</v>
      </c>
      <c r="N26" s="98">
        <v>0</v>
      </c>
      <c r="O26" s="98">
        <v>0</v>
      </c>
      <c r="P26" s="98">
        <v>0</v>
      </c>
      <c r="Q26" s="98">
        <v>0</v>
      </c>
      <c r="R26" s="103" t="str">
        <f t="shared" si="0"/>
        <v>00100000100000000</v>
      </c>
      <c r="S26" s="108" t="s">
        <v>19</v>
      </c>
      <c r="T26" s="105" t="s">
        <v>199</v>
      </c>
      <c r="U26" s="106" t="s">
        <v>198</v>
      </c>
      <c r="V26" s="99"/>
      <c r="W26" s="99"/>
    </row>
    <row r="27" spans="1:23" ht="17" thickBot="1">
      <c r="A27" s="107">
        <v>25</v>
      </c>
      <c r="B27" s="141"/>
      <c r="C27" s="108" t="s">
        <v>21</v>
      </c>
      <c r="D27" s="102" t="s">
        <v>200</v>
      </c>
      <c r="E27" s="130">
        <v>0</v>
      </c>
      <c r="F27" s="130">
        <v>1</v>
      </c>
      <c r="G27" s="130">
        <v>0</v>
      </c>
      <c r="H27" s="131" t="s">
        <v>147</v>
      </c>
      <c r="I27" s="132" t="s">
        <v>153</v>
      </c>
      <c r="J27" s="132" t="s">
        <v>196</v>
      </c>
      <c r="K27" s="130">
        <v>0</v>
      </c>
      <c r="L27" s="130">
        <v>0</v>
      </c>
      <c r="M27" s="97" t="s">
        <v>147</v>
      </c>
      <c r="N27" s="98">
        <v>0</v>
      </c>
      <c r="O27" s="98">
        <v>0</v>
      </c>
      <c r="P27" s="98">
        <v>0</v>
      </c>
      <c r="Q27" s="98">
        <v>0</v>
      </c>
      <c r="R27" s="103" t="str">
        <f t="shared" si="0"/>
        <v>01000100100000000</v>
      </c>
      <c r="S27" s="108" t="s">
        <v>21</v>
      </c>
      <c r="T27" s="105" t="s">
        <v>201</v>
      </c>
      <c r="U27" s="106" t="s">
        <v>200</v>
      </c>
      <c r="V27" s="99"/>
      <c r="W27" s="99"/>
    </row>
    <row r="28" spans="1:23" ht="17" thickBot="1">
      <c r="A28" s="107">
        <v>26</v>
      </c>
      <c r="B28" s="141"/>
      <c r="C28" s="108" t="s">
        <v>23</v>
      </c>
      <c r="D28" s="102" t="s">
        <v>202</v>
      </c>
      <c r="E28" s="130">
        <v>0</v>
      </c>
      <c r="F28" s="130">
        <v>0</v>
      </c>
      <c r="G28" s="130">
        <v>1</v>
      </c>
      <c r="H28" s="131" t="s">
        <v>147</v>
      </c>
      <c r="I28" s="132" t="s">
        <v>153</v>
      </c>
      <c r="J28" s="132" t="s">
        <v>196</v>
      </c>
      <c r="K28" s="130">
        <v>0</v>
      </c>
      <c r="L28" s="130">
        <v>0</v>
      </c>
      <c r="M28" s="97" t="s">
        <v>147</v>
      </c>
      <c r="N28" s="98">
        <v>0</v>
      </c>
      <c r="O28" s="98">
        <v>0</v>
      </c>
      <c r="P28" s="98">
        <v>0</v>
      </c>
      <c r="Q28" s="98">
        <v>0</v>
      </c>
      <c r="R28" s="103" t="str">
        <f t="shared" si="0"/>
        <v>00100100100000000</v>
      </c>
      <c r="S28" s="108" t="s">
        <v>23</v>
      </c>
      <c r="T28" s="105" t="s">
        <v>203</v>
      </c>
      <c r="U28" s="106" t="s">
        <v>202</v>
      </c>
      <c r="V28" s="99"/>
      <c r="W28" s="99"/>
    </row>
    <row r="29" spans="1:23" ht="32" thickBot="1">
      <c r="A29" s="107">
        <v>27</v>
      </c>
      <c r="B29" s="141"/>
      <c r="C29" s="108" t="s">
        <v>25</v>
      </c>
      <c r="D29" s="102" t="s">
        <v>204</v>
      </c>
      <c r="E29" s="130">
        <v>0</v>
      </c>
      <c r="F29" s="130">
        <v>1</v>
      </c>
      <c r="G29" s="130">
        <v>0</v>
      </c>
      <c r="H29" s="131" t="s">
        <v>147</v>
      </c>
      <c r="I29" s="132" t="s">
        <v>158</v>
      </c>
      <c r="J29" s="132" t="s">
        <v>196</v>
      </c>
      <c r="K29" s="130">
        <v>0</v>
      </c>
      <c r="L29" s="130">
        <v>0</v>
      </c>
      <c r="M29" s="97" t="s">
        <v>146</v>
      </c>
      <c r="N29" s="98">
        <v>0</v>
      </c>
      <c r="O29" s="98">
        <v>0</v>
      </c>
      <c r="P29" s="98">
        <v>0</v>
      </c>
      <c r="Q29" s="98">
        <v>0</v>
      </c>
      <c r="R29" s="103" t="str">
        <f t="shared" si="0"/>
        <v>01000110100001000</v>
      </c>
      <c r="S29" s="108" t="s">
        <v>25</v>
      </c>
      <c r="T29" s="105" t="s">
        <v>205</v>
      </c>
      <c r="U29" s="106" t="s">
        <v>204</v>
      </c>
      <c r="V29" s="99"/>
      <c r="W29" s="99"/>
    </row>
    <row r="30" spans="1:23" ht="32" thickBot="1">
      <c r="A30" s="107">
        <v>28</v>
      </c>
      <c r="B30" s="141"/>
      <c r="C30" s="108" t="s">
        <v>27</v>
      </c>
      <c r="D30" s="102" t="s">
        <v>206</v>
      </c>
      <c r="E30" s="130">
        <v>0</v>
      </c>
      <c r="F30" s="130">
        <v>0</v>
      </c>
      <c r="G30" s="130">
        <v>1</v>
      </c>
      <c r="H30" s="131" t="s">
        <v>147</v>
      </c>
      <c r="I30" s="132" t="s">
        <v>158</v>
      </c>
      <c r="J30" s="132" t="s">
        <v>196</v>
      </c>
      <c r="K30" s="130">
        <v>0</v>
      </c>
      <c r="L30" s="130">
        <v>0</v>
      </c>
      <c r="M30" s="97" t="s">
        <v>146</v>
      </c>
      <c r="N30" s="98">
        <v>0</v>
      </c>
      <c r="O30" s="98">
        <v>0</v>
      </c>
      <c r="P30" s="98">
        <v>0</v>
      </c>
      <c r="Q30" s="98">
        <v>0</v>
      </c>
      <c r="R30" s="103" t="str">
        <f t="shared" si="0"/>
        <v>00100110100001000</v>
      </c>
      <c r="S30" s="108" t="s">
        <v>27</v>
      </c>
      <c r="T30" s="105" t="s">
        <v>207</v>
      </c>
      <c r="U30" s="106" t="s">
        <v>206</v>
      </c>
      <c r="V30" s="99"/>
      <c r="W30" s="99"/>
    </row>
    <row r="31" spans="1:23" ht="17" thickBot="1">
      <c r="A31" s="107">
        <v>29</v>
      </c>
      <c r="B31" s="142"/>
      <c r="C31" s="111" t="s">
        <v>40</v>
      </c>
      <c r="D31" s="102" t="s">
        <v>208</v>
      </c>
      <c r="E31" s="130">
        <v>0</v>
      </c>
      <c r="F31" s="130">
        <v>0</v>
      </c>
      <c r="G31" s="130">
        <v>0</v>
      </c>
      <c r="H31" s="131" t="s">
        <v>147</v>
      </c>
      <c r="I31" s="132" t="s">
        <v>147</v>
      </c>
      <c r="J31" s="132" t="s">
        <v>196</v>
      </c>
      <c r="K31" s="130">
        <v>1</v>
      </c>
      <c r="L31" s="130">
        <v>0</v>
      </c>
      <c r="M31" s="97" t="s">
        <v>146</v>
      </c>
      <c r="N31" s="98">
        <v>0</v>
      </c>
      <c r="O31" s="98">
        <v>0</v>
      </c>
      <c r="P31" s="98">
        <v>0</v>
      </c>
      <c r="Q31" s="98">
        <v>0</v>
      </c>
      <c r="R31" s="103" t="str">
        <f t="shared" si="0"/>
        <v>00000000101001000</v>
      </c>
      <c r="S31" s="111" t="s">
        <v>40</v>
      </c>
      <c r="T31" s="105" t="s">
        <v>209</v>
      </c>
      <c r="U31" s="106" t="s">
        <v>208</v>
      </c>
      <c r="V31" s="99"/>
      <c r="W31" s="99"/>
    </row>
    <row r="32" spans="1:23" ht="17" thickBot="1">
      <c r="A32" s="107">
        <v>30</v>
      </c>
      <c r="B32" s="140" t="s">
        <v>58</v>
      </c>
      <c r="C32" s="101" t="s">
        <v>17</v>
      </c>
      <c r="D32" s="102" t="s">
        <v>210</v>
      </c>
      <c r="E32" s="130">
        <v>0</v>
      </c>
      <c r="F32" s="130">
        <v>1</v>
      </c>
      <c r="G32" s="130">
        <v>0</v>
      </c>
      <c r="H32" s="131" t="s">
        <v>147</v>
      </c>
      <c r="I32" s="132" t="s">
        <v>147</v>
      </c>
      <c r="J32" s="132" t="s">
        <v>211</v>
      </c>
      <c r="K32" s="130">
        <v>0</v>
      </c>
      <c r="L32" s="130">
        <v>0</v>
      </c>
      <c r="M32" s="97" t="s">
        <v>147</v>
      </c>
      <c r="N32" s="98">
        <v>0</v>
      </c>
      <c r="O32" s="98">
        <v>0</v>
      </c>
      <c r="P32" s="98">
        <v>0</v>
      </c>
      <c r="Q32" s="98">
        <v>0</v>
      </c>
      <c r="R32" s="103" t="str">
        <f t="shared" si="0"/>
        <v>01000000110000000</v>
      </c>
      <c r="S32" s="101" t="s">
        <v>17</v>
      </c>
      <c r="T32" s="105" t="s">
        <v>212</v>
      </c>
      <c r="U32" s="106" t="s">
        <v>210</v>
      </c>
      <c r="V32" s="99"/>
      <c r="W32" s="99"/>
    </row>
    <row r="33" spans="1:23" ht="17" thickBot="1">
      <c r="A33" s="107">
        <v>31</v>
      </c>
      <c r="B33" s="141"/>
      <c r="C33" s="108" t="s">
        <v>19</v>
      </c>
      <c r="D33" s="102" t="s">
        <v>213</v>
      </c>
      <c r="E33" s="130">
        <v>0</v>
      </c>
      <c r="F33" s="130">
        <v>0</v>
      </c>
      <c r="G33" s="130">
        <v>1</v>
      </c>
      <c r="H33" s="131" t="s">
        <v>147</v>
      </c>
      <c r="I33" s="132" t="s">
        <v>147</v>
      </c>
      <c r="J33" s="132" t="s">
        <v>211</v>
      </c>
      <c r="K33" s="130">
        <v>0</v>
      </c>
      <c r="L33" s="130">
        <v>0</v>
      </c>
      <c r="M33" s="97" t="s">
        <v>147</v>
      </c>
      <c r="N33" s="98">
        <v>0</v>
      </c>
      <c r="O33" s="98">
        <v>0</v>
      </c>
      <c r="P33" s="98">
        <v>0</v>
      </c>
      <c r="Q33" s="98">
        <v>0</v>
      </c>
      <c r="R33" s="103" t="str">
        <f t="shared" si="0"/>
        <v>00100000110000000</v>
      </c>
      <c r="S33" s="108" t="s">
        <v>19</v>
      </c>
      <c r="T33" s="105" t="s">
        <v>214</v>
      </c>
      <c r="U33" s="106" t="s">
        <v>213</v>
      </c>
      <c r="V33" s="99"/>
      <c r="W33" s="99"/>
    </row>
    <row r="34" spans="1:23" ht="17" thickBot="1">
      <c r="A34" s="107">
        <v>32</v>
      </c>
      <c r="B34" s="141"/>
      <c r="C34" s="108" t="s">
        <v>21</v>
      </c>
      <c r="D34" s="102" t="s">
        <v>215</v>
      </c>
      <c r="E34" s="130">
        <v>0</v>
      </c>
      <c r="F34" s="130">
        <v>1</v>
      </c>
      <c r="G34" s="130">
        <v>0</v>
      </c>
      <c r="H34" s="131" t="s">
        <v>147</v>
      </c>
      <c r="I34" s="132" t="s">
        <v>153</v>
      </c>
      <c r="J34" s="132" t="s">
        <v>211</v>
      </c>
      <c r="K34" s="130">
        <v>0</v>
      </c>
      <c r="L34" s="130">
        <v>0</v>
      </c>
      <c r="M34" s="97" t="s">
        <v>147</v>
      </c>
      <c r="N34" s="98">
        <v>0</v>
      </c>
      <c r="O34" s="98">
        <v>0</v>
      </c>
      <c r="P34" s="98">
        <v>0</v>
      </c>
      <c r="Q34" s="98">
        <v>0</v>
      </c>
      <c r="R34" s="103" t="str">
        <f t="shared" si="0"/>
        <v>01000100110000000</v>
      </c>
      <c r="S34" s="108" t="s">
        <v>21</v>
      </c>
      <c r="T34" s="105" t="s">
        <v>216</v>
      </c>
      <c r="U34" s="106" t="s">
        <v>215</v>
      </c>
      <c r="V34" s="99"/>
      <c r="W34" s="99"/>
    </row>
    <row r="35" spans="1:23" ht="17" thickBot="1">
      <c r="A35" s="107">
        <v>33</v>
      </c>
      <c r="B35" s="141"/>
      <c r="C35" s="108" t="s">
        <v>23</v>
      </c>
      <c r="D35" s="102" t="s">
        <v>217</v>
      </c>
      <c r="E35" s="130">
        <v>0</v>
      </c>
      <c r="F35" s="130">
        <v>0</v>
      </c>
      <c r="G35" s="130">
        <v>1</v>
      </c>
      <c r="H35" s="131" t="s">
        <v>147</v>
      </c>
      <c r="I35" s="132" t="s">
        <v>153</v>
      </c>
      <c r="J35" s="132" t="s">
        <v>211</v>
      </c>
      <c r="K35" s="130">
        <v>0</v>
      </c>
      <c r="L35" s="130">
        <v>0</v>
      </c>
      <c r="M35" s="97" t="s">
        <v>147</v>
      </c>
      <c r="N35" s="98">
        <v>0</v>
      </c>
      <c r="O35" s="98">
        <v>0</v>
      </c>
      <c r="P35" s="98">
        <v>0</v>
      </c>
      <c r="Q35" s="98">
        <v>0</v>
      </c>
      <c r="R35" s="103" t="str">
        <f t="shared" si="0"/>
        <v>00100100110000000</v>
      </c>
      <c r="S35" s="108" t="s">
        <v>23</v>
      </c>
      <c r="T35" s="105" t="s">
        <v>218</v>
      </c>
      <c r="U35" s="106" t="s">
        <v>217</v>
      </c>
      <c r="V35" s="99"/>
      <c r="W35" s="99"/>
    </row>
    <row r="36" spans="1:23" ht="17" thickBot="1">
      <c r="A36" s="107">
        <v>34</v>
      </c>
      <c r="B36" s="141"/>
      <c r="C36" s="108" t="s">
        <v>25</v>
      </c>
      <c r="D36" s="102" t="s">
        <v>219</v>
      </c>
      <c r="E36" s="130">
        <v>0</v>
      </c>
      <c r="F36" s="130">
        <v>1</v>
      </c>
      <c r="G36" s="130">
        <v>0</v>
      </c>
      <c r="H36" s="131" t="s">
        <v>147</v>
      </c>
      <c r="I36" s="132" t="s">
        <v>158</v>
      </c>
      <c r="J36" s="132" t="s">
        <v>211</v>
      </c>
      <c r="K36" s="130">
        <v>0</v>
      </c>
      <c r="L36" s="130">
        <v>0</v>
      </c>
      <c r="M36" s="97" t="s">
        <v>146</v>
      </c>
      <c r="N36" s="98">
        <v>0</v>
      </c>
      <c r="O36" s="98">
        <v>0</v>
      </c>
      <c r="P36" s="98">
        <v>0</v>
      </c>
      <c r="Q36" s="98">
        <v>0</v>
      </c>
      <c r="R36" s="103" t="str">
        <f t="shared" si="0"/>
        <v>01000110110001000</v>
      </c>
      <c r="S36" s="108" t="s">
        <v>25</v>
      </c>
      <c r="T36" s="105" t="s">
        <v>220</v>
      </c>
      <c r="U36" s="106" t="s">
        <v>219</v>
      </c>
      <c r="V36" s="99"/>
      <c r="W36" s="99"/>
    </row>
    <row r="37" spans="1:23" ht="17" thickBot="1">
      <c r="A37" s="107">
        <v>35</v>
      </c>
      <c r="B37" s="141"/>
      <c r="C37" s="108" t="s">
        <v>27</v>
      </c>
      <c r="D37" s="102" t="s">
        <v>221</v>
      </c>
      <c r="E37" s="130">
        <v>0</v>
      </c>
      <c r="F37" s="130">
        <v>0</v>
      </c>
      <c r="G37" s="130">
        <v>1</v>
      </c>
      <c r="H37" s="131" t="s">
        <v>147</v>
      </c>
      <c r="I37" s="132" t="s">
        <v>158</v>
      </c>
      <c r="J37" s="132" t="s">
        <v>211</v>
      </c>
      <c r="K37" s="130">
        <v>0</v>
      </c>
      <c r="L37" s="130">
        <v>0</v>
      </c>
      <c r="M37" s="97" t="s">
        <v>146</v>
      </c>
      <c r="N37" s="98">
        <v>0</v>
      </c>
      <c r="O37" s="98">
        <v>0</v>
      </c>
      <c r="P37" s="98">
        <v>0</v>
      </c>
      <c r="Q37" s="98">
        <v>0</v>
      </c>
      <c r="R37" s="103" t="str">
        <f t="shared" si="0"/>
        <v>00100110110001000</v>
      </c>
      <c r="S37" s="108" t="s">
        <v>27</v>
      </c>
      <c r="T37" s="105" t="s">
        <v>222</v>
      </c>
      <c r="U37" s="106" t="s">
        <v>221</v>
      </c>
      <c r="V37" s="99"/>
      <c r="W37" s="99"/>
    </row>
    <row r="38" spans="1:23" ht="17" thickBot="1">
      <c r="A38" s="107">
        <v>36</v>
      </c>
      <c r="B38" s="142"/>
      <c r="C38" s="109" t="s">
        <v>40</v>
      </c>
      <c r="D38" s="102" t="s">
        <v>223</v>
      </c>
      <c r="E38" s="130">
        <v>0</v>
      </c>
      <c r="F38" s="130">
        <v>0</v>
      </c>
      <c r="G38" s="130">
        <v>0</v>
      </c>
      <c r="H38" s="131" t="s">
        <v>147</v>
      </c>
      <c r="I38" s="132" t="s">
        <v>147</v>
      </c>
      <c r="J38" s="132" t="s">
        <v>211</v>
      </c>
      <c r="K38" s="130">
        <v>1</v>
      </c>
      <c r="L38" s="130">
        <v>0</v>
      </c>
      <c r="M38" s="97" t="s">
        <v>146</v>
      </c>
      <c r="N38" s="98">
        <v>0</v>
      </c>
      <c r="O38" s="98">
        <v>0</v>
      </c>
      <c r="P38" s="98">
        <v>0</v>
      </c>
      <c r="Q38" s="98">
        <v>0</v>
      </c>
      <c r="R38" s="103" t="str">
        <f t="shared" si="0"/>
        <v>00000000111001000</v>
      </c>
      <c r="S38" s="109" t="s">
        <v>40</v>
      </c>
      <c r="T38" s="105" t="s">
        <v>224</v>
      </c>
      <c r="U38" s="106" t="s">
        <v>223</v>
      </c>
      <c r="V38" s="99"/>
      <c r="W38" s="99"/>
    </row>
    <row r="39" spans="1:23" ht="17" thickBot="1">
      <c r="A39" s="107">
        <v>37</v>
      </c>
      <c r="B39" s="140" t="s">
        <v>66</v>
      </c>
      <c r="C39" s="110" t="s">
        <v>17</v>
      </c>
      <c r="D39" s="102" t="s">
        <v>225</v>
      </c>
      <c r="E39" s="130">
        <v>0</v>
      </c>
      <c r="F39" s="130">
        <v>1</v>
      </c>
      <c r="G39" s="130">
        <v>0</v>
      </c>
      <c r="H39" s="131" t="s">
        <v>147</v>
      </c>
      <c r="I39" s="132" t="s">
        <v>147</v>
      </c>
      <c r="J39" s="132" t="s">
        <v>226</v>
      </c>
      <c r="K39" s="130">
        <v>0</v>
      </c>
      <c r="L39" s="130">
        <v>0</v>
      </c>
      <c r="M39" s="97" t="s">
        <v>147</v>
      </c>
      <c r="N39" s="98">
        <v>0</v>
      </c>
      <c r="O39" s="98">
        <v>0</v>
      </c>
      <c r="P39" s="98">
        <v>0</v>
      </c>
      <c r="Q39" s="98">
        <v>0</v>
      </c>
      <c r="R39" s="103" t="str">
        <f t="shared" si="0"/>
        <v>01000001000000000</v>
      </c>
      <c r="S39" s="110" t="s">
        <v>17</v>
      </c>
      <c r="T39" s="105" t="s">
        <v>227</v>
      </c>
      <c r="U39" s="106" t="s">
        <v>225</v>
      </c>
      <c r="V39" s="99"/>
      <c r="W39" s="99"/>
    </row>
    <row r="40" spans="1:23" ht="17" thickBot="1">
      <c r="A40" s="107">
        <v>38</v>
      </c>
      <c r="B40" s="141"/>
      <c r="C40" s="108" t="s">
        <v>19</v>
      </c>
      <c r="D40" s="102" t="s">
        <v>228</v>
      </c>
      <c r="E40" s="130">
        <v>0</v>
      </c>
      <c r="F40" s="130">
        <v>0</v>
      </c>
      <c r="G40" s="130">
        <v>1</v>
      </c>
      <c r="H40" s="131" t="s">
        <v>147</v>
      </c>
      <c r="I40" s="132" t="s">
        <v>147</v>
      </c>
      <c r="J40" s="132" t="s">
        <v>226</v>
      </c>
      <c r="K40" s="130">
        <v>0</v>
      </c>
      <c r="L40" s="130">
        <v>0</v>
      </c>
      <c r="M40" s="97" t="s">
        <v>147</v>
      </c>
      <c r="N40" s="98">
        <v>0</v>
      </c>
      <c r="O40" s="98">
        <v>0</v>
      </c>
      <c r="P40" s="98">
        <v>0</v>
      </c>
      <c r="Q40" s="98">
        <v>0</v>
      </c>
      <c r="R40" s="103" t="str">
        <f t="shared" si="0"/>
        <v>00100001000000000</v>
      </c>
      <c r="S40" s="108" t="s">
        <v>19</v>
      </c>
      <c r="T40" s="105" t="s">
        <v>229</v>
      </c>
      <c r="U40" s="106" t="s">
        <v>228</v>
      </c>
      <c r="V40" s="99"/>
      <c r="W40" s="99"/>
    </row>
    <row r="41" spans="1:23" ht="17" thickBot="1">
      <c r="A41" s="107">
        <v>39</v>
      </c>
      <c r="B41" s="141"/>
      <c r="C41" s="108" t="s">
        <v>21</v>
      </c>
      <c r="D41" s="102" t="s">
        <v>230</v>
      </c>
      <c r="E41" s="130">
        <v>0</v>
      </c>
      <c r="F41" s="130">
        <v>1</v>
      </c>
      <c r="G41" s="130">
        <v>0</v>
      </c>
      <c r="H41" s="131" t="s">
        <v>147</v>
      </c>
      <c r="I41" s="132" t="s">
        <v>153</v>
      </c>
      <c r="J41" s="132" t="s">
        <v>226</v>
      </c>
      <c r="K41" s="130">
        <v>0</v>
      </c>
      <c r="L41" s="130">
        <v>0</v>
      </c>
      <c r="M41" s="97" t="s">
        <v>146</v>
      </c>
      <c r="N41" s="98">
        <v>0</v>
      </c>
      <c r="O41" s="98">
        <v>0</v>
      </c>
      <c r="P41" s="98">
        <v>0</v>
      </c>
      <c r="Q41" s="98">
        <v>0</v>
      </c>
      <c r="R41" s="103" t="str">
        <f t="shared" si="0"/>
        <v>01000101000001000</v>
      </c>
      <c r="S41" s="108" t="s">
        <v>21</v>
      </c>
      <c r="T41" s="105" t="s">
        <v>231</v>
      </c>
      <c r="U41" s="106" t="s">
        <v>230</v>
      </c>
      <c r="V41" s="99"/>
      <c r="W41" s="99"/>
    </row>
    <row r="42" spans="1:23" ht="17" thickBot="1">
      <c r="A42" s="107">
        <v>40</v>
      </c>
      <c r="B42" s="141"/>
      <c r="C42" s="108" t="s">
        <v>23</v>
      </c>
      <c r="D42" s="102" t="s">
        <v>232</v>
      </c>
      <c r="E42" s="130">
        <v>0</v>
      </c>
      <c r="F42" s="130">
        <v>0</v>
      </c>
      <c r="G42" s="130">
        <v>1</v>
      </c>
      <c r="H42" s="131" t="s">
        <v>147</v>
      </c>
      <c r="I42" s="132" t="s">
        <v>153</v>
      </c>
      <c r="J42" s="132" t="s">
        <v>226</v>
      </c>
      <c r="K42" s="130">
        <v>0</v>
      </c>
      <c r="L42" s="130">
        <v>0</v>
      </c>
      <c r="M42" s="97" t="s">
        <v>147</v>
      </c>
      <c r="N42" s="98">
        <v>0</v>
      </c>
      <c r="O42" s="98">
        <v>0</v>
      </c>
      <c r="P42" s="98">
        <v>0</v>
      </c>
      <c r="Q42" s="98">
        <v>0</v>
      </c>
      <c r="R42" s="103" t="str">
        <f t="shared" si="0"/>
        <v>00100101000000000</v>
      </c>
      <c r="S42" s="108" t="s">
        <v>23</v>
      </c>
      <c r="T42" s="105" t="s">
        <v>233</v>
      </c>
      <c r="U42" s="106" t="s">
        <v>232</v>
      </c>
      <c r="V42" s="99"/>
      <c r="W42" s="99"/>
    </row>
    <row r="43" spans="1:23" ht="32" thickBot="1">
      <c r="A43" s="107">
        <v>41</v>
      </c>
      <c r="B43" s="141"/>
      <c r="C43" s="108" t="s">
        <v>25</v>
      </c>
      <c r="D43" s="102" t="s">
        <v>234</v>
      </c>
      <c r="E43" s="130">
        <v>0</v>
      </c>
      <c r="F43" s="130">
        <v>1</v>
      </c>
      <c r="G43" s="130">
        <v>0</v>
      </c>
      <c r="H43" s="131" t="s">
        <v>147</v>
      </c>
      <c r="I43" s="132" t="s">
        <v>158</v>
      </c>
      <c r="J43" s="132" t="s">
        <v>226</v>
      </c>
      <c r="K43" s="130">
        <v>0</v>
      </c>
      <c r="L43" s="130">
        <v>0</v>
      </c>
      <c r="M43" s="97" t="s">
        <v>146</v>
      </c>
      <c r="N43" s="98">
        <v>0</v>
      </c>
      <c r="O43" s="98">
        <v>0</v>
      </c>
      <c r="P43" s="98">
        <v>0</v>
      </c>
      <c r="Q43" s="98">
        <v>0</v>
      </c>
      <c r="R43" s="103" t="str">
        <f t="shared" si="0"/>
        <v>01000111000001000</v>
      </c>
      <c r="S43" s="108" t="s">
        <v>25</v>
      </c>
      <c r="T43" s="105" t="s">
        <v>235</v>
      </c>
      <c r="U43" s="106" t="s">
        <v>234</v>
      </c>
      <c r="V43" s="99"/>
      <c r="W43" s="99"/>
    </row>
    <row r="44" spans="1:23" ht="32" thickBot="1">
      <c r="A44" s="107">
        <v>42</v>
      </c>
      <c r="B44" s="141"/>
      <c r="C44" s="108" t="s">
        <v>27</v>
      </c>
      <c r="D44" s="102" t="s">
        <v>236</v>
      </c>
      <c r="E44" s="130">
        <v>0</v>
      </c>
      <c r="F44" s="130">
        <v>0</v>
      </c>
      <c r="G44" s="130">
        <v>1</v>
      </c>
      <c r="H44" s="131" t="s">
        <v>147</v>
      </c>
      <c r="I44" s="132" t="s">
        <v>158</v>
      </c>
      <c r="J44" s="132" t="s">
        <v>226</v>
      </c>
      <c r="K44" s="130">
        <v>0</v>
      </c>
      <c r="L44" s="130">
        <v>0</v>
      </c>
      <c r="M44" s="97" t="s">
        <v>146</v>
      </c>
      <c r="N44" s="98">
        <v>0</v>
      </c>
      <c r="O44" s="98">
        <v>0</v>
      </c>
      <c r="P44" s="98">
        <v>0</v>
      </c>
      <c r="Q44" s="98">
        <v>0</v>
      </c>
      <c r="R44" s="103" t="str">
        <f t="shared" si="0"/>
        <v>00100111000001000</v>
      </c>
      <c r="S44" s="108" t="s">
        <v>27</v>
      </c>
      <c r="T44" s="105" t="s">
        <v>237</v>
      </c>
      <c r="U44" s="106" t="s">
        <v>236</v>
      </c>
      <c r="V44" s="99"/>
      <c r="W44" s="99"/>
    </row>
    <row r="45" spans="1:23" ht="17" thickBot="1">
      <c r="A45" s="107">
        <v>43</v>
      </c>
      <c r="B45" s="142"/>
      <c r="C45" s="111" t="s">
        <v>40</v>
      </c>
      <c r="D45" s="102" t="s">
        <v>238</v>
      </c>
      <c r="E45" s="130">
        <v>0</v>
      </c>
      <c r="F45" s="130">
        <v>0</v>
      </c>
      <c r="G45" s="130">
        <v>0</v>
      </c>
      <c r="H45" s="131" t="s">
        <v>147</v>
      </c>
      <c r="I45" s="132" t="s">
        <v>147</v>
      </c>
      <c r="J45" s="132" t="s">
        <v>226</v>
      </c>
      <c r="K45" s="130">
        <v>1</v>
      </c>
      <c r="L45" s="130">
        <v>0</v>
      </c>
      <c r="M45" s="112" t="s">
        <v>146</v>
      </c>
      <c r="N45" s="98">
        <v>0</v>
      </c>
      <c r="O45" s="98">
        <v>0</v>
      </c>
      <c r="P45" s="98">
        <v>0</v>
      </c>
      <c r="Q45" s="98">
        <v>0</v>
      </c>
      <c r="R45" s="103" t="str">
        <f t="shared" si="0"/>
        <v>00000001001001000</v>
      </c>
      <c r="S45" s="111" t="s">
        <v>40</v>
      </c>
      <c r="T45" s="105" t="s">
        <v>239</v>
      </c>
      <c r="U45" s="106" t="s">
        <v>238</v>
      </c>
      <c r="V45" s="99"/>
      <c r="W45" s="99"/>
    </row>
    <row r="46" spans="1:23" ht="17" thickBot="1">
      <c r="A46" s="107">
        <v>44</v>
      </c>
      <c r="B46" s="140" t="s">
        <v>74</v>
      </c>
      <c r="C46" s="101" t="s">
        <v>75</v>
      </c>
      <c r="D46" s="102" t="s">
        <v>240</v>
      </c>
      <c r="E46" s="130">
        <v>0</v>
      </c>
      <c r="F46" s="130">
        <v>1</v>
      </c>
      <c r="G46" s="130">
        <v>0</v>
      </c>
      <c r="H46" s="131" t="s">
        <v>147</v>
      </c>
      <c r="I46" s="132" t="s">
        <v>147</v>
      </c>
      <c r="J46" s="132" t="s">
        <v>241</v>
      </c>
      <c r="K46" s="130">
        <v>0</v>
      </c>
      <c r="L46" s="130">
        <v>0</v>
      </c>
      <c r="M46" s="97" t="s">
        <v>146</v>
      </c>
      <c r="N46" s="98">
        <v>0</v>
      </c>
      <c r="O46" s="98">
        <v>0</v>
      </c>
      <c r="P46" s="98">
        <v>0</v>
      </c>
      <c r="Q46" s="98">
        <v>0</v>
      </c>
      <c r="R46" s="103" t="str">
        <f xml:space="preserve"> _xlfn.CONCAT(E46:P46)</f>
        <v>01000001010001000</v>
      </c>
      <c r="S46" s="101" t="s">
        <v>75</v>
      </c>
      <c r="T46" s="105" t="s">
        <v>242</v>
      </c>
      <c r="U46" s="106" t="s">
        <v>240</v>
      </c>
      <c r="V46" s="99"/>
      <c r="W46" s="99"/>
    </row>
    <row r="47" spans="1:23" ht="17" thickBot="1">
      <c r="A47" s="107">
        <v>45</v>
      </c>
      <c r="B47" s="141"/>
      <c r="C47" s="108" t="s">
        <v>19</v>
      </c>
      <c r="D47" s="102" t="s">
        <v>243</v>
      </c>
      <c r="E47" s="130">
        <v>0</v>
      </c>
      <c r="F47" s="130">
        <v>0</v>
      </c>
      <c r="G47" s="130">
        <v>1</v>
      </c>
      <c r="H47" s="131" t="s">
        <v>147</v>
      </c>
      <c r="I47" s="132" t="s">
        <v>147</v>
      </c>
      <c r="J47" s="132" t="s">
        <v>241</v>
      </c>
      <c r="K47" s="130">
        <v>0</v>
      </c>
      <c r="L47" s="130">
        <v>0</v>
      </c>
      <c r="M47" s="97" t="s">
        <v>146</v>
      </c>
      <c r="N47" s="98">
        <v>0</v>
      </c>
      <c r="O47" s="98">
        <v>0</v>
      </c>
      <c r="P47" s="98">
        <v>0</v>
      </c>
      <c r="Q47" s="98">
        <v>0</v>
      </c>
      <c r="R47" s="103" t="str">
        <f t="shared" si="0"/>
        <v>00100001010001000</v>
      </c>
      <c r="S47" s="108" t="s">
        <v>19</v>
      </c>
      <c r="T47" s="105" t="s">
        <v>244</v>
      </c>
      <c r="U47" s="106" t="s">
        <v>243</v>
      </c>
      <c r="V47" s="99"/>
      <c r="W47" s="99"/>
    </row>
    <row r="48" spans="1:23" ht="17" thickBot="1">
      <c r="A48" s="107">
        <v>46</v>
      </c>
      <c r="B48" s="142"/>
      <c r="C48" s="109" t="s">
        <v>29</v>
      </c>
      <c r="D48" s="102" t="s">
        <v>245</v>
      </c>
      <c r="E48" s="130">
        <v>0</v>
      </c>
      <c r="F48" s="130">
        <v>0</v>
      </c>
      <c r="G48" s="130">
        <v>0</v>
      </c>
      <c r="H48" s="131" t="s">
        <v>147</v>
      </c>
      <c r="I48" s="132" t="s">
        <v>147</v>
      </c>
      <c r="J48" s="132" t="s">
        <v>241</v>
      </c>
      <c r="K48" s="130">
        <v>1</v>
      </c>
      <c r="L48" s="130">
        <v>0</v>
      </c>
      <c r="M48" s="97" t="s">
        <v>146</v>
      </c>
      <c r="N48" s="98">
        <v>0</v>
      </c>
      <c r="O48" s="98">
        <v>0</v>
      </c>
      <c r="P48" s="98">
        <v>0</v>
      </c>
      <c r="Q48" s="98">
        <v>0</v>
      </c>
      <c r="R48" s="103" t="str">
        <f t="shared" si="0"/>
        <v>00000001011001000</v>
      </c>
      <c r="S48" s="109" t="s">
        <v>29</v>
      </c>
      <c r="T48" s="105" t="s">
        <v>246</v>
      </c>
      <c r="U48" s="106" t="s">
        <v>245</v>
      </c>
      <c r="V48" s="99"/>
      <c r="W48" s="99"/>
    </row>
    <row r="49" spans="1:23" ht="17" thickBot="1">
      <c r="A49" s="107">
        <v>47</v>
      </c>
      <c r="B49" s="140" t="s">
        <v>79</v>
      </c>
      <c r="C49" s="110" t="s">
        <v>75</v>
      </c>
      <c r="D49" s="102" t="s">
        <v>247</v>
      </c>
      <c r="E49" s="130">
        <v>0</v>
      </c>
      <c r="F49" s="130">
        <v>1</v>
      </c>
      <c r="G49" s="130">
        <v>0</v>
      </c>
      <c r="H49" s="131" t="s">
        <v>147</v>
      </c>
      <c r="I49" s="132" t="s">
        <v>147</v>
      </c>
      <c r="J49" s="132" t="s">
        <v>248</v>
      </c>
      <c r="K49" s="130">
        <v>0</v>
      </c>
      <c r="L49" s="130">
        <v>0</v>
      </c>
      <c r="M49" s="97" t="s">
        <v>147</v>
      </c>
      <c r="N49" s="98">
        <v>0</v>
      </c>
      <c r="O49" s="98">
        <v>0</v>
      </c>
      <c r="P49" s="98">
        <v>0</v>
      </c>
      <c r="Q49" s="98">
        <v>0</v>
      </c>
      <c r="R49" s="103" t="str">
        <f t="shared" si="0"/>
        <v>01000001110000000</v>
      </c>
      <c r="S49" s="110" t="s">
        <v>75</v>
      </c>
      <c r="T49" s="105" t="s">
        <v>249</v>
      </c>
      <c r="U49" s="106" t="s">
        <v>247</v>
      </c>
      <c r="V49" s="99"/>
      <c r="W49" s="99"/>
    </row>
    <row r="50" spans="1:23" ht="17" thickBot="1">
      <c r="A50" s="107">
        <v>48</v>
      </c>
      <c r="B50" s="141"/>
      <c r="C50" s="108" t="s">
        <v>19</v>
      </c>
      <c r="D50" s="102" t="s">
        <v>250</v>
      </c>
      <c r="E50" s="130">
        <v>0</v>
      </c>
      <c r="F50" s="130">
        <v>0</v>
      </c>
      <c r="G50" s="130">
        <v>1</v>
      </c>
      <c r="H50" s="131" t="s">
        <v>147</v>
      </c>
      <c r="I50" s="132" t="s">
        <v>147</v>
      </c>
      <c r="J50" s="132" t="s">
        <v>248</v>
      </c>
      <c r="K50" s="130">
        <v>0</v>
      </c>
      <c r="L50" s="130">
        <v>0</v>
      </c>
      <c r="M50" s="97" t="s">
        <v>147</v>
      </c>
      <c r="N50" s="98">
        <v>0</v>
      </c>
      <c r="O50" s="98">
        <v>0</v>
      </c>
      <c r="P50" s="98">
        <v>0</v>
      </c>
      <c r="Q50" s="98">
        <v>0</v>
      </c>
      <c r="R50" s="103" t="str">
        <f t="shared" si="0"/>
        <v>00100001110000000</v>
      </c>
      <c r="S50" s="108" t="s">
        <v>19</v>
      </c>
      <c r="T50" s="105" t="s">
        <v>251</v>
      </c>
      <c r="U50" s="106" t="s">
        <v>250</v>
      </c>
      <c r="V50" s="99"/>
      <c r="W50" s="99"/>
    </row>
    <row r="51" spans="1:23" ht="17" thickBot="1">
      <c r="A51" s="107">
        <v>49</v>
      </c>
      <c r="B51" s="142"/>
      <c r="C51" s="111" t="s">
        <v>29</v>
      </c>
      <c r="D51" s="102" t="s">
        <v>252</v>
      </c>
      <c r="E51" s="130">
        <v>0</v>
      </c>
      <c r="F51" s="130">
        <v>0</v>
      </c>
      <c r="G51" s="130">
        <v>0</v>
      </c>
      <c r="H51" s="131" t="s">
        <v>147</v>
      </c>
      <c r="I51" s="132" t="s">
        <v>147</v>
      </c>
      <c r="J51" s="132" t="s">
        <v>248</v>
      </c>
      <c r="K51" s="130">
        <v>1</v>
      </c>
      <c r="L51" s="130">
        <v>0</v>
      </c>
      <c r="M51" s="97" t="s">
        <v>146</v>
      </c>
      <c r="N51" s="98">
        <v>0</v>
      </c>
      <c r="O51" s="98">
        <v>0</v>
      </c>
      <c r="P51" s="98">
        <v>0</v>
      </c>
      <c r="Q51" s="98">
        <v>0</v>
      </c>
      <c r="R51" s="103" t="str">
        <f t="shared" si="0"/>
        <v>00000001111001000</v>
      </c>
      <c r="S51" s="111" t="s">
        <v>29</v>
      </c>
      <c r="T51" s="105" t="s">
        <v>253</v>
      </c>
      <c r="U51" s="106" t="s">
        <v>252</v>
      </c>
      <c r="V51" s="99"/>
      <c r="W51" s="99"/>
    </row>
    <row r="52" spans="1:23" ht="17" thickBot="1">
      <c r="A52" s="107">
        <v>50</v>
      </c>
      <c r="B52" s="140" t="s">
        <v>83</v>
      </c>
      <c r="C52" s="101" t="s">
        <v>75</v>
      </c>
      <c r="D52" s="102" t="s">
        <v>254</v>
      </c>
      <c r="E52" s="130">
        <v>0</v>
      </c>
      <c r="F52" s="130">
        <v>1</v>
      </c>
      <c r="G52" s="130">
        <v>0</v>
      </c>
      <c r="H52" s="131" t="s">
        <v>147</v>
      </c>
      <c r="I52" s="132" t="s">
        <v>147</v>
      </c>
      <c r="J52" s="132" t="s">
        <v>255</v>
      </c>
      <c r="K52" s="130">
        <v>0</v>
      </c>
      <c r="L52" s="130">
        <v>0</v>
      </c>
      <c r="M52" s="97" t="s">
        <v>147</v>
      </c>
      <c r="N52" s="98">
        <v>0</v>
      </c>
      <c r="O52" s="98">
        <v>0</v>
      </c>
      <c r="P52" s="98">
        <v>0</v>
      </c>
      <c r="Q52" s="98">
        <v>0</v>
      </c>
      <c r="R52" s="103" t="str">
        <f t="shared" si="0"/>
        <v>01000001100000000</v>
      </c>
      <c r="S52" s="101" t="s">
        <v>75</v>
      </c>
      <c r="T52" s="105" t="s">
        <v>256</v>
      </c>
      <c r="U52" s="106" t="s">
        <v>254</v>
      </c>
      <c r="V52" s="99"/>
      <c r="W52" s="99"/>
    </row>
    <row r="53" spans="1:23" ht="17" thickBot="1">
      <c r="A53" s="107">
        <v>51</v>
      </c>
      <c r="B53" s="141"/>
      <c r="C53" s="108" t="s">
        <v>19</v>
      </c>
      <c r="D53" s="102" t="s">
        <v>257</v>
      </c>
      <c r="E53" s="130">
        <v>0</v>
      </c>
      <c r="F53" s="130">
        <v>0</v>
      </c>
      <c r="G53" s="130">
        <v>1</v>
      </c>
      <c r="H53" s="131" t="s">
        <v>147</v>
      </c>
      <c r="I53" s="132" t="s">
        <v>147</v>
      </c>
      <c r="J53" s="132" t="s">
        <v>255</v>
      </c>
      <c r="K53" s="130">
        <v>0</v>
      </c>
      <c r="L53" s="130">
        <v>0</v>
      </c>
      <c r="M53" s="97" t="s">
        <v>147</v>
      </c>
      <c r="N53" s="98">
        <v>0</v>
      </c>
      <c r="O53" s="98">
        <v>0</v>
      </c>
      <c r="P53" s="98">
        <v>0</v>
      </c>
      <c r="Q53" s="98">
        <v>0</v>
      </c>
      <c r="R53" s="103" t="str">
        <f t="shared" si="0"/>
        <v>00100001100000000</v>
      </c>
      <c r="S53" s="108" t="s">
        <v>19</v>
      </c>
      <c r="T53" s="105" t="s">
        <v>258</v>
      </c>
      <c r="U53" s="106" t="s">
        <v>257</v>
      </c>
      <c r="V53" s="99"/>
      <c r="W53" s="99"/>
    </row>
    <row r="54" spans="1:23" ht="32" thickBot="1">
      <c r="A54" s="107">
        <v>52</v>
      </c>
      <c r="B54" s="142"/>
      <c r="C54" s="109" t="s">
        <v>29</v>
      </c>
      <c r="D54" s="102" t="s">
        <v>259</v>
      </c>
      <c r="E54" s="130">
        <v>0</v>
      </c>
      <c r="F54" s="130">
        <v>0</v>
      </c>
      <c r="G54" s="130">
        <v>0</v>
      </c>
      <c r="H54" s="131" t="s">
        <v>147</v>
      </c>
      <c r="I54" s="132" t="s">
        <v>147</v>
      </c>
      <c r="J54" s="132" t="s">
        <v>255</v>
      </c>
      <c r="K54" s="130">
        <v>1</v>
      </c>
      <c r="L54" s="130">
        <v>0</v>
      </c>
      <c r="M54" s="97" t="s">
        <v>146</v>
      </c>
      <c r="N54" s="98">
        <v>0</v>
      </c>
      <c r="O54" s="98">
        <v>0</v>
      </c>
      <c r="P54" s="98">
        <v>0</v>
      </c>
      <c r="Q54" s="98">
        <v>0</v>
      </c>
      <c r="R54" s="103" t="str">
        <f t="shared" si="0"/>
        <v>00000001101001000</v>
      </c>
      <c r="S54" s="109" t="s">
        <v>29</v>
      </c>
      <c r="T54" s="105" t="s">
        <v>260</v>
      </c>
      <c r="U54" s="106" t="s">
        <v>259</v>
      </c>
      <c r="V54" s="99"/>
      <c r="W54" s="99"/>
    </row>
    <row r="55" spans="1:23" ht="17" thickBot="1">
      <c r="A55" s="107">
        <v>53</v>
      </c>
      <c r="B55" s="140" t="s">
        <v>87</v>
      </c>
      <c r="C55" s="110" t="s">
        <v>75</v>
      </c>
      <c r="D55" s="102" t="s">
        <v>261</v>
      </c>
      <c r="E55" s="130">
        <v>110</v>
      </c>
      <c r="F55" s="130">
        <v>1</v>
      </c>
      <c r="G55" s="130">
        <v>0</v>
      </c>
      <c r="H55" s="131" t="s">
        <v>147</v>
      </c>
      <c r="I55" s="132" t="s">
        <v>153</v>
      </c>
      <c r="J55" s="132" t="s">
        <v>148</v>
      </c>
      <c r="K55" s="130">
        <v>0</v>
      </c>
      <c r="L55" s="130">
        <v>0</v>
      </c>
      <c r="M55" s="97" t="s">
        <v>147</v>
      </c>
      <c r="N55" s="98">
        <v>0</v>
      </c>
      <c r="O55" s="98">
        <v>0</v>
      </c>
      <c r="P55" s="98">
        <v>0</v>
      </c>
      <c r="Q55" s="98">
        <v>0</v>
      </c>
      <c r="R55" s="103" t="str">
        <f t="shared" si="0"/>
        <v>1101000100000000000</v>
      </c>
      <c r="S55" s="110" t="s">
        <v>75</v>
      </c>
      <c r="T55" s="105" t="s">
        <v>262</v>
      </c>
      <c r="U55" s="106" t="s">
        <v>261</v>
      </c>
      <c r="V55" s="99"/>
      <c r="W55" s="99"/>
    </row>
    <row r="56" spans="1:23" ht="17" thickBot="1">
      <c r="A56" s="107">
        <v>54</v>
      </c>
      <c r="B56" s="141"/>
      <c r="C56" s="108" t="s">
        <v>89</v>
      </c>
      <c r="D56" s="102" t="s">
        <v>263</v>
      </c>
      <c r="E56" s="130">
        <v>0</v>
      </c>
      <c r="F56" s="130">
        <v>0</v>
      </c>
      <c r="G56" s="130">
        <v>1</v>
      </c>
      <c r="H56" s="131" t="s">
        <v>153</v>
      </c>
      <c r="I56" s="132" t="s">
        <v>147</v>
      </c>
      <c r="J56" s="132" t="s">
        <v>148</v>
      </c>
      <c r="K56" s="130">
        <v>0</v>
      </c>
      <c r="L56" s="130">
        <v>0</v>
      </c>
      <c r="M56" s="97" t="s">
        <v>147</v>
      </c>
      <c r="N56" s="98">
        <v>0</v>
      </c>
      <c r="O56" s="98">
        <v>0</v>
      </c>
      <c r="P56" s="98">
        <v>0</v>
      </c>
      <c r="Q56" s="98">
        <v>0</v>
      </c>
      <c r="R56" s="103" t="str">
        <f t="shared" si="0"/>
        <v>00110000000000000</v>
      </c>
      <c r="S56" s="108" t="s">
        <v>89</v>
      </c>
      <c r="T56" s="105" t="s">
        <v>264</v>
      </c>
      <c r="U56" s="106" t="s">
        <v>263</v>
      </c>
      <c r="V56" s="99"/>
      <c r="W56" s="99"/>
    </row>
    <row r="57" spans="1:23" ht="17" thickBot="1">
      <c r="A57" s="107">
        <v>55</v>
      </c>
      <c r="B57" s="142"/>
      <c r="C57" s="111" t="s">
        <v>40</v>
      </c>
      <c r="D57" s="102" t="s">
        <v>265</v>
      </c>
      <c r="E57" s="130">
        <v>0</v>
      </c>
      <c r="F57" s="130">
        <v>0</v>
      </c>
      <c r="G57" s="130">
        <v>0</v>
      </c>
      <c r="H57" s="131" t="s">
        <v>153</v>
      </c>
      <c r="I57" s="132" t="s">
        <v>158</v>
      </c>
      <c r="J57" s="132" t="s">
        <v>148</v>
      </c>
      <c r="K57" s="130">
        <v>1</v>
      </c>
      <c r="L57" s="130">
        <v>0</v>
      </c>
      <c r="M57" s="97" t="s">
        <v>146</v>
      </c>
      <c r="N57" s="98">
        <v>0</v>
      </c>
      <c r="O57" s="98">
        <v>0</v>
      </c>
      <c r="P57" s="98">
        <v>0</v>
      </c>
      <c r="Q57" s="98">
        <v>0</v>
      </c>
      <c r="R57" s="103" t="str">
        <f t="shared" si="0"/>
        <v>00010110001001000</v>
      </c>
      <c r="S57" s="111" t="s">
        <v>40</v>
      </c>
      <c r="T57" s="105" t="s">
        <v>266</v>
      </c>
      <c r="U57" s="106" t="s">
        <v>265</v>
      </c>
      <c r="V57" s="99"/>
      <c r="W57" s="99"/>
    </row>
    <row r="58" spans="1:23" ht="17" thickBot="1">
      <c r="A58" s="107">
        <v>56</v>
      </c>
      <c r="B58" s="113" t="s">
        <v>92</v>
      </c>
      <c r="C58" s="114" t="s">
        <v>75</v>
      </c>
      <c r="D58" s="102" t="s">
        <v>267</v>
      </c>
      <c r="E58" s="130">
        <v>111</v>
      </c>
      <c r="F58" s="130">
        <v>1</v>
      </c>
      <c r="G58" s="130">
        <v>0</v>
      </c>
      <c r="H58" s="131" t="s">
        <v>147</v>
      </c>
      <c r="I58" s="132" t="s">
        <v>153</v>
      </c>
      <c r="J58" s="132" t="s">
        <v>181</v>
      </c>
      <c r="K58" s="130">
        <v>0</v>
      </c>
      <c r="L58" s="130">
        <v>0</v>
      </c>
      <c r="M58" s="97" t="s">
        <v>147</v>
      </c>
      <c r="N58" s="98">
        <v>0</v>
      </c>
      <c r="O58" s="98">
        <v>0</v>
      </c>
      <c r="P58" s="98">
        <v>0</v>
      </c>
      <c r="Q58" s="98">
        <v>0</v>
      </c>
      <c r="R58" s="103" t="str">
        <f t="shared" si="0"/>
        <v>1111000100010000000</v>
      </c>
      <c r="S58" s="114" t="s">
        <v>75</v>
      </c>
      <c r="T58" s="105" t="s">
        <v>268</v>
      </c>
      <c r="U58" s="106" t="s">
        <v>267</v>
      </c>
      <c r="V58" s="99"/>
      <c r="W58" s="99"/>
    </row>
    <row r="59" spans="1:23" ht="17" thickBot="1">
      <c r="A59" s="107">
        <v>57</v>
      </c>
      <c r="B59" s="140" t="s">
        <v>94</v>
      </c>
      <c r="C59" s="110" t="s">
        <v>17</v>
      </c>
      <c r="D59" s="102" t="s">
        <v>269</v>
      </c>
      <c r="E59" s="130">
        <v>0</v>
      </c>
      <c r="F59" s="130">
        <v>0</v>
      </c>
      <c r="G59" s="130">
        <v>0</v>
      </c>
      <c r="H59" s="131" t="s">
        <v>147</v>
      </c>
      <c r="I59" s="132" t="s">
        <v>147</v>
      </c>
      <c r="J59" s="132" t="s">
        <v>181</v>
      </c>
      <c r="K59" s="130">
        <v>0</v>
      </c>
      <c r="L59" s="130">
        <v>0</v>
      </c>
      <c r="M59" s="97" t="s">
        <v>147</v>
      </c>
      <c r="N59" s="98">
        <v>0</v>
      </c>
      <c r="O59" s="98">
        <v>0</v>
      </c>
      <c r="P59" s="98">
        <v>0</v>
      </c>
      <c r="Q59" s="98">
        <v>0</v>
      </c>
      <c r="R59" s="103" t="str">
        <f t="shared" si="0"/>
        <v>00000000010000000</v>
      </c>
      <c r="S59" s="110" t="s">
        <v>17</v>
      </c>
      <c r="T59" s="105" t="s">
        <v>270</v>
      </c>
      <c r="U59" s="106" t="s">
        <v>269</v>
      </c>
      <c r="V59" s="99"/>
      <c r="W59" s="99"/>
    </row>
    <row r="60" spans="1:23" ht="17" thickBot="1">
      <c r="A60" s="107">
        <v>58</v>
      </c>
      <c r="B60" s="141"/>
      <c r="C60" s="108" t="s">
        <v>21</v>
      </c>
      <c r="D60" s="102" t="s">
        <v>271</v>
      </c>
      <c r="E60" s="130">
        <v>0</v>
      </c>
      <c r="F60" s="130">
        <v>0</v>
      </c>
      <c r="G60" s="130">
        <v>0</v>
      </c>
      <c r="H60" s="131" t="s">
        <v>147</v>
      </c>
      <c r="I60" s="132" t="s">
        <v>153</v>
      </c>
      <c r="J60" s="132" t="s">
        <v>181</v>
      </c>
      <c r="K60" s="130">
        <v>0</v>
      </c>
      <c r="L60" s="130">
        <v>0</v>
      </c>
      <c r="M60" s="97" t="s">
        <v>147</v>
      </c>
      <c r="N60" s="98">
        <v>0</v>
      </c>
      <c r="O60" s="98">
        <v>0</v>
      </c>
      <c r="P60" s="98">
        <v>0</v>
      </c>
      <c r="Q60" s="98">
        <v>0</v>
      </c>
      <c r="R60" s="103" t="str">
        <f t="shared" si="0"/>
        <v>00000100010000000</v>
      </c>
      <c r="S60" s="108" t="s">
        <v>21</v>
      </c>
      <c r="T60" s="105" t="s">
        <v>272</v>
      </c>
      <c r="U60" s="106" t="s">
        <v>271</v>
      </c>
      <c r="V60" s="99"/>
      <c r="W60" s="99"/>
    </row>
    <row r="61" spans="1:23" ht="32" thickBot="1">
      <c r="A61" s="107">
        <v>59</v>
      </c>
      <c r="B61" s="142"/>
      <c r="C61" s="111" t="s">
        <v>25</v>
      </c>
      <c r="D61" s="102" t="s">
        <v>273</v>
      </c>
      <c r="E61" s="130">
        <v>0</v>
      </c>
      <c r="F61" s="130">
        <v>0</v>
      </c>
      <c r="G61" s="130">
        <v>0</v>
      </c>
      <c r="H61" s="131" t="s">
        <v>147</v>
      </c>
      <c r="I61" s="132" t="s">
        <v>158</v>
      </c>
      <c r="J61" s="132" t="s">
        <v>181</v>
      </c>
      <c r="K61" s="130">
        <v>0</v>
      </c>
      <c r="L61" s="130">
        <v>0</v>
      </c>
      <c r="M61" s="97" t="s">
        <v>146</v>
      </c>
      <c r="N61" s="98">
        <v>0</v>
      </c>
      <c r="O61" s="98">
        <v>0</v>
      </c>
      <c r="P61" s="98">
        <v>0</v>
      </c>
      <c r="Q61" s="98">
        <v>0</v>
      </c>
      <c r="R61" s="103" t="str">
        <f t="shared" si="0"/>
        <v>00000110010001000</v>
      </c>
      <c r="S61" s="111" t="s">
        <v>25</v>
      </c>
      <c r="T61" s="105" t="s">
        <v>274</v>
      </c>
      <c r="U61" s="106" t="s">
        <v>273</v>
      </c>
      <c r="V61" s="99"/>
      <c r="W61" s="99"/>
    </row>
    <row r="62" spans="1:23" ht="17" thickBot="1">
      <c r="A62" s="107">
        <v>60</v>
      </c>
      <c r="B62" s="113" t="s">
        <v>98</v>
      </c>
      <c r="C62" s="114" t="s">
        <v>99</v>
      </c>
      <c r="D62" s="102" t="s">
        <v>275</v>
      </c>
      <c r="E62" s="130">
        <v>1</v>
      </c>
      <c r="F62" s="130">
        <v>0</v>
      </c>
      <c r="G62" s="130">
        <v>0</v>
      </c>
      <c r="H62" s="131" t="s">
        <v>147</v>
      </c>
      <c r="I62" s="132" t="s">
        <v>147</v>
      </c>
      <c r="J62" s="132" t="s">
        <v>148</v>
      </c>
      <c r="K62" s="130">
        <v>0</v>
      </c>
      <c r="L62" s="130">
        <v>1</v>
      </c>
      <c r="M62" s="97" t="s">
        <v>147</v>
      </c>
      <c r="N62" s="98">
        <v>0</v>
      </c>
      <c r="O62" s="98">
        <v>0</v>
      </c>
      <c r="P62" s="98">
        <v>0</v>
      </c>
      <c r="Q62" s="98">
        <v>0</v>
      </c>
      <c r="R62" s="103" t="str">
        <f t="shared" si="0"/>
        <v>10000000000100000</v>
      </c>
      <c r="S62" s="114" t="s">
        <v>99</v>
      </c>
      <c r="T62" s="105" t="s">
        <v>276</v>
      </c>
      <c r="U62" s="106" t="s">
        <v>275</v>
      </c>
      <c r="V62" s="99"/>
      <c r="W62" s="99"/>
    </row>
    <row r="63" spans="1:23" ht="17" thickBot="1">
      <c r="A63" s="107">
        <v>61</v>
      </c>
      <c r="B63" s="113" t="s">
        <v>101</v>
      </c>
      <c r="C63" s="115" t="s">
        <v>99</v>
      </c>
      <c r="D63" s="102" t="s">
        <v>277</v>
      </c>
      <c r="E63" s="130">
        <v>10</v>
      </c>
      <c r="F63" s="130">
        <v>0</v>
      </c>
      <c r="G63" s="130">
        <v>0</v>
      </c>
      <c r="H63" s="131" t="s">
        <v>147</v>
      </c>
      <c r="I63" s="132" t="s">
        <v>147</v>
      </c>
      <c r="J63" s="132" t="s">
        <v>148</v>
      </c>
      <c r="K63" s="130">
        <v>0</v>
      </c>
      <c r="L63" s="130">
        <v>1</v>
      </c>
      <c r="M63" s="97" t="s">
        <v>147</v>
      </c>
      <c r="N63" s="98">
        <v>0</v>
      </c>
      <c r="O63" s="98">
        <v>0</v>
      </c>
      <c r="P63" s="98">
        <v>0</v>
      </c>
      <c r="Q63" s="98">
        <v>0</v>
      </c>
      <c r="R63" s="103" t="str">
        <f t="shared" si="0"/>
        <v>100000000000100000</v>
      </c>
      <c r="S63" s="115" t="s">
        <v>99</v>
      </c>
      <c r="T63" s="105" t="s">
        <v>278</v>
      </c>
      <c r="U63" s="106" t="s">
        <v>277</v>
      </c>
      <c r="V63" s="99"/>
      <c r="W63" s="99"/>
    </row>
    <row r="64" spans="1:23" ht="17" thickBot="1">
      <c r="A64" s="107">
        <v>62</v>
      </c>
      <c r="B64" s="113" t="s">
        <v>103</v>
      </c>
      <c r="C64" s="114" t="s">
        <v>99</v>
      </c>
      <c r="D64" s="102" t="s">
        <v>279</v>
      </c>
      <c r="E64" s="130">
        <v>11</v>
      </c>
      <c r="F64" s="130">
        <v>0</v>
      </c>
      <c r="G64" s="130">
        <v>0</v>
      </c>
      <c r="H64" s="131" t="s">
        <v>147</v>
      </c>
      <c r="I64" s="132" t="s">
        <v>147</v>
      </c>
      <c r="J64" s="132" t="s">
        <v>148</v>
      </c>
      <c r="K64" s="130">
        <v>0</v>
      </c>
      <c r="L64" s="130">
        <v>1</v>
      </c>
      <c r="M64" s="97" t="s">
        <v>147</v>
      </c>
      <c r="N64" s="98">
        <v>0</v>
      </c>
      <c r="O64" s="98">
        <v>0</v>
      </c>
      <c r="P64" s="98">
        <v>0</v>
      </c>
      <c r="Q64" s="98">
        <v>0</v>
      </c>
      <c r="R64" s="103" t="str">
        <f t="shared" si="0"/>
        <v>110000000000100000</v>
      </c>
      <c r="S64" s="114" t="s">
        <v>99</v>
      </c>
      <c r="T64" s="105" t="s">
        <v>280</v>
      </c>
      <c r="U64" s="106" t="s">
        <v>279</v>
      </c>
      <c r="V64" s="99"/>
      <c r="W64" s="99"/>
    </row>
    <row r="65" spans="1:23" ht="17" thickBot="1">
      <c r="A65" s="116">
        <v>63</v>
      </c>
      <c r="B65" s="113" t="s">
        <v>105</v>
      </c>
      <c r="C65" s="117"/>
      <c r="D65" s="102" t="s">
        <v>281</v>
      </c>
      <c r="E65" s="130">
        <v>0</v>
      </c>
      <c r="F65" s="130">
        <v>0</v>
      </c>
      <c r="G65" s="130">
        <v>0</v>
      </c>
      <c r="H65" s="131" t="s">
        <v>147</v>
      </c>
      <c r="I65" s="132" t="s">
        <v>147</v>
      </c>
      <c r="J65" s="132" t="s">
        <v>148</v>
      </c>
      <c r="K65" s="130">
        <v>0</v>
      </c>
      <c r="L65" s="130">
        <v>0</v>
      </c>
      <c r="M65" s="97" t="s">
        <v>147</v>
      </c>
      <c r="N65" s="98">
        <v>0</v>
      </c>
      <c r="O65" s="98">
        <v>0</v>
      </c>
      <c r="P65" s="98">
        <v>0</v>
      </c>
      <c r="Q65" s="98">
        <v>0</v>
      </c>
      <c r="R65" s="103" t="str">
        <f t="shared" si="0"/>
        <v>00000000000000000</v>
      </c>
      <c r="S65" s="117"/>
      <c r="T65" s="105" t="s">
        <v>282</v>
      </c>
      <c r="U65" s="106" t="s">
        <v>281</v>
      </c>
      <c r="V65" s="99"/>
      <c r="W65" s="99"/>
    </row>
    <row r="66" spans="1:23" ht="32" thickBot="1">
      <c r="B66" s="99" t="s">
        <v>283</v>
      </c>
      <c r="C66" s="104" t="s">
        <v>283</v>
      </c>
      <c r="D66" s="118" t="s">
        <v>284</v>
      </c>
      <c r="E66" s="96">
        <v>0</v>
      </c>
      <c r="F66" s="137">
        <v>1</v>
      </c>
      <c r="G66" s="137">
        <v>0</v>
      </c>
      <c r="H66" s="138" t="s">
        <v>146</v>
      </c>
      <c r="I66" s="139" t="s">
        <v>158</v>
      </c>
      <c r="J66" s="139" t="s">
        <v>148</v>
      </c>
      <c r="K66" s="137">
        <v>0</v>
      </c>
      <c r="L66" s="137">
        <v>0</v>
      </c>
      <c r="M66" s="119" t="s">
        <v>153</v>
      </c>
      <c r="N66" s="120">
        <v>0</v>
      </c>
      <c r="O66" s="120">
        <v>0</v>
      </c>
      <c r="P66" s="120">
        <v>0</v>
      </c>
      <c r="Q66" s="120">
        <v>0</v>
      </c>
      <c r="R66" s="103" t="str">
        <f t="shared" si="0"/>
        <v>01001110000010000</v>
      </c>
      <c r="S66" s="104" t="s">
        <v>283</v>
      </c>
      <c r="T66" s="105" t="s">
        <v>285</v>
      </c>
      <c r="U66" s="106" t="s">
        <v>284</v>
      </c>
      <c r="V66" s="99"/>
      <c r="W66" s="99"/>
    </row>
    <row r="67" spans="1:23" ht="32" thickBot="1">
      <c r="B67" s="99" t="s">
        <v>286</v>
      </c>
      <c r="C67" s="104" t="s">
        <v>286</v>
      </c>
      <c r="D67" s="118" t="s">
        <v>287</v>
      </c>
      <c r="E67" s="96">
        <v>0</v>
      </c>
      <c r="F67" s="137">
        <v>0</v>
      </c>
      <c r="G67" s="137">
        <v>1</v>
      </c>
      <c r="H67" s="138" t="s">
        <v>146</v>
      </c>
      <c r="I67" s="139" t="s">
        <v>158</v>
      </c>
      <c r="J67" s="139" t="s">
        <v>148</v>
      </c>
      <c r="K67" s="137">
        <v>0</v>
      </c>
      <c r="L67" s="137">
        <v>0</v>
      </c>
      <c r="M67" s="119" t="s">
        <v>153</v>
      </c>
      <c r="N67" s="120">
        <v>0</v>
      </c>
      <c r="O67" s="120">
        <v>0</v>
      </c>
      <c r="P67" s="120">
        <v>0</v>
      </c>
      <c r="Q67" s="120">
        <v>0</v>
      </c>
      <c r="R67" s="103" t="str">
        <f t="shared" si="0"/>
        <v>00101110000010000</v>
      </c>
      <c r="S67" s="104" t="s">
        <v>286</v>
      </c>
      <c r="T67" s="105" t="s">
        <v>288</v>
      </c>
      <c r="U67" s="106" t="s">
        <v>287</v>
      </c>
      <c r="V67" s="99"/>
      <c r="W67" s="99"/>
    </row>
    <row r="68" spans="1:23" ht="32" thickBot="1">
      <c r="B68" s="99" t="s">
        <v>289</v>
      </c>
      <c r="C68" s="104" t="s">
        <v>289</v>
      </c>
      <c r="D68" s="118" t="s">
        <v>290</v>
      </c>
      <c r="E68" s="96">
        <v>0</v>
      </c>
      <c r="F68" s="137">
        <v>0</v>
      </c>
      <c r="G68" s="137">
        <v>0</v>
      </c>
      <c r="H68" s="138" t="s">
        <v>147</v>
      </c>
      <c r="I68" s="139" t="s">
        <v>146</v>
      </c>
      <c r="J68" s="139" t="s">
        <v>148</v>
      </c>
      <c r="K68" s="137">
        <v>1</v>
      </c>
      <c r="L68" s="137">
        <v>0</v>
      </c>
      <c r="M68" s="119" t="s">
        <v>153</v>
      </c>
      <c r="N68" s="120">
        <v>0</v>
      </c>
      <c r="O68" s="120">
        <v>0</v>
      </c>
      <c r="P68" s="120">
        <v>0</v>
      </c>
      <c r="Q68" s="120">
        <v>0</v>
      </c>
      <c r="R68" s="103" t="str">
        <f t="shared" si="0"/>
        <v>00000010001010000</v>
      </c>
      <c r="S68" s="104" t="s">
        <v>289</v>
      </c>
      <c r="T68" s="105" t="s">
        <v>291</v>
      </c>
      <c r="U68" s="106" t="s">
        <v>290</v>
      </c>
      <c r="V68" s="99"/>
      <c r="W68" s="121">
        <v>1000010001010000</v>
      </c>
    </row>
    <row r="69" spans="1:23" ht="32" thickBot="1">
      <c r="B69" s="99" t="s">
        <v>292</v>
      </c>
      <c r="C69" s="104" t="s">
        <v>292</v>
      </c>
      <c r="D69" s="118" t="s">
        <v>293</v>
      </c>
      <c r="E69" s="96">
        <v>0</v>
      </c>
      <c r="F69" s="137">
        <v>0</v>
      </c>
      <c r="G69" s="137">
        <v>0</v>
      </c>
      <c r="H69" s="138" t="s">
        <v>146</v>
      </c>
      <c r="I69" s="139" t="s">
        <v>153</v>
      </c>
      <c r="J69" s="139" t="s">
        <v>148</v>
      </c>
      <c r="K69" s="137">
        <v>1</v>
      </c>
      <c r="L69" s="137">
        <v>0</v>
      </c>
      <c r="M69" s="119" t="s">
        <v>153</v>
      </c>
      <c r="N69" s="120">
        <v>0</v>
      </c>
      <c r="O69" s="120">
        <v>0</v>
      </c>
      <c r="P69" s="120">
        <v>0</v>
      </c>
      <c r="Q69" s="120">
        <v>0</v>
      </c>
      <c r="R69" s="103" t="str">
        <f t="shared" si="0"/>
        <v>00001100001010000</v>
      </c>
      <c r="S69" s="104" t="s">
        <v>292</v>
      </c>
      <c r="T69" s="105" t="s">
        <v>294</v>
      </c>
      <c r="U69" s="106" t="s">
        <v>293</v>
      </c>
      <c r="V69" s="99"/>
      <c r="W69" s="99"/>
    </row>
    <row r="70" spans="1:23" ht="17" thickBot="1">
      <c r="B70" s="99" t="s">
        <v>295</v>
      </c>
      <c r="C70" s="104" t="s">
        <v>295</v>
      </c>
      <c r="D70" s="118" t="s">
        <v>296</v>
      </c>
      <c r="E70" s="96">
        <v>0</v>
      </c>
      <c r="F70" s="137">
        <v>1</v>
      </c>
      <c r="G70" s="137">
        <v>0</v>
      </c>
      <c r="H70" s="138" t="s">
        <v>147</v>
      </c>
      <c r="I70" s="139" t="s">
        <v>158</v>
      </c>
      <c r="J70" s="139" t="s">
        <v>148</v>
      </c>
      <c r="K70" s="137">
        <v>0</v>
      </c>
      <c r="L70" s="137">
        <v>0</v>
      </c>
      <c r="M70" s="119" t="s">
        <v>153</v>
      </c>
      <c r="N70" s="98">
        <v>0</v>
      </c>
      <c r="O70" s="98">
        <v>0</v>
      </c>
      <c r="P70" s="98">
        <v>0</v>
      </c>
      <c r="Q70" s="98">
        <v>0</v>
      </c>
      <c r="R70" s="103" t="str">
        <f t="shared" ref="R70:R98" si="1" xml:space="preserve"> _xlfn.CONCAT(E70:P70)</f>
        <v>01000110000010000</v>
      </c>
      <c r="S70" s="104" t="s">
        <v>295</v>
      </c>
      <c r="T70" s="105" t="s">
        <v>297</v>
      </c>
      <c r="U70" s="106" t="s">
        <v>296</v>
      </c>
      <c r="V70" s="99"/>
      <c r="W70" s="122"/>
    </row>
    <row r="71" spans="1:23" ht="17" thickBot="1">
      <c r="B71" s="99" t="s">
        <v>298</v>
      </c>
      <c r="C71" s="104" t="s">
        <v>298</v>
      </c>
      <c r="D71" s="118" t="s">
        <v>299</v>
      </c>
      <c r="E71" s="96">
        <v>0</v>
      </c>
      <c r="F71" s="137">
        <v>0</v>
      </c>
      <c r="G71" s="137">
        <v>1</v>
      </c>
      <c r="H71" s="138" t="s">
        <v>147</v>
      </c>
      <c r="I71" s="139" t="s">
        <v>158</v>
      </c>
      <c r="J71" s="139" t="s">
        <v>148</v>
      </c>
      <c r="K71" s="137">
        <v>0</v>
      </c>
      <c r="L71" s="137">
        <v>0</v>
      </c>
      <c r="M71" s="97" t="s">
        <v>153</v>
      </c>
      <c r="N71" s="98">
        <v>0</v>
      </c>
      <c r="O71" s="98">
        <v>0</v>
      </c>
      <c r="P71" s="98">
        <v>0</v>
      </c>
      <c r="Q71" s="98">
        <v>0</v>
      </c>
      <c r="R71" s="103" t="str">
        <f t="shared" si="1"/>
        <v>00100110000010000</v>
      </c>
      <c r="S71" s="104" t="s">
        <v>298</v>
      </c>
      <c r="T71" s="105" t="s">
        <v>300</v>
      </c>
      <c r="U71" s="106" t="s">
        <v>299</v>
      </c>
      <c r="V71" s="99"/>
      <c r="W71" s="99"/>
    </row>
    <row r="72" spans="1:23" ht="17" thickBot="1">
      <c r="B72" s="99" t="s">
        <v>301</v>
      </c>
      <c r="C72" s="104" t="s">
        <v>301</v>
      </c>
      <c r="D72" s="118" t="s">
        <v>302</v>
      </c>
      <c r="E72" s="96">
        <v>0</v>
      </c>
      <c r="F72" s="137">
        <v>1</v>
      </c>
      <c r="G72" s="137">
        <v>0</v>
      </c>
      <c r="H72" s="138" t="s">
        <v>147</v>
      </c>
      <c r="I72" s="139" t="s">
        <v>158</v>
      </c>
      <c r="J72" s="139" t="s">
        <v>181</v>
      </c>
      <c r="K72" s="137">
        <v>0</v>
      </c>
      <c r="L72" s="137">
        <v>0</v>
      </c>
      <c r="M72" s="119" t="s">
        <v>153</v>
      </c>
      <c r="N72" s="98">
        <v>0</v>
      </c>
      <c r="O72" s="98">
        <v>0</v>
      </c>
      <c r="P72" s="98">
        <v>0</v>
      </c>
      <c r="Q72" s="98">
        <v>0</v>
      </c>
      <c r="R72" s="103" t="str">
        <f t="shared" si="1"/>
        <v>01000110010010000</v>
      </c>
      <c r="S72" s="104" t="s">
        <v>301</v>
      </c>
      <c r="T72" s="105" t="s">
        <v>303</v>
      </c>
      <c r="U72" s="106" t="s">
        <v>302</v>
      </c>
      <c r="V72" s="99"/>
      <c r="W72" s="99"/>
    </row>
    <row r="73" spans="1:23" ht="17" thickBot="1">
      <c r="B73" s="99" t="s">
        <v>304</v>
      </c>
      <c r="C73" s="104" t="s">
        <v>304</v>
      </c>
      <c r="D73" s="118" t="s">
        <v>305</v>
      </c>
      <c r="E73" s="96">
        <v>0</v>
      </c>
      <c r="F73" s="137">
        <v>0</v>
      </c>
      <c r="G73" s="137">
        <v>1</v>
      </c>
      <c r="H73" s="138" t="s">
        <v>147</v>
      </c>
      <c r="I73" s="139" t="s">
        <v>158</v>
      </c>
      <c r="J73" s="139" t="s">
        <v>181</v>
      </c>
      <c r="K73" s="137">
        <v>0</v>
      </c>
      <c r="L73" s="137">
        <v>0</v>
      </c>
      <c r="M73" s="119" t="s">
        <v>153</v>
      </c>
      <c r="N73" s="98">
        <v>0</v>
      </c>
      <c r="O73" s="98">
        <v>0</v>
      </c>
      <c r="P73" s="98">
        <v>0</v>
      </c>
      <c r="Q73" s="98">
        <v>0</v>
      </c>
      <c r="R73" s="103" t="str">
        <f t="shared" si="1"/>
        <v>00100110010010000</v>
      </c>
      <c r="S73" s="104" t="s">
        <v>304</v>
      </c>
      <c r="T73" s="105" t="s">
        <v>306</v>
      </c>
      <c r="U73" s="106" t="s">
        <v>305</v>
      </c>
      <c r="V73" s="99"/>
      <c r="W73" s="99"/>
    </row>
    <row r="74" spans="1:23" ht="17" thickBot="1">
      <c r="B74" s="99" t="s">
        <v>307</v>
      </c>
      <c r="C74" s="104" t="s">
        <v>307</v>
      </c>
      <c r="D74" s="118" t="s">
        <v>308</v>
      </c>
      <c r="E74" s="96">
        <v>0</v>
      </c>
      <c r="F74" s="137">
        <v>1</v>
      </c>
      <c r="G74" s="137">
        <v>0</v>
      </c>
      <c r="H74" s="138" t="s">
        <v>147</v>
      </c>
      <c r="I74" s="139" t="s">
        <v>158</v>
      </c>
      <c r="J74" s="139" t="s">
        <v>196</v>
      </c>
      <c r="K74" s="137">
        <v>0</v>
      </c>
      <c r="L74" s="137">
        <v>0</v>
      </c>
      <c r="M74" s="119" t="s">
        <v>153</v>
      </c>
      <c r="N74" s="98">
        <v>0</v>
      </c>
      <c r="O74" s="98">
        <v>0</v>
      </c>
      <c r="P74" s="98">
        <v>0</v>
      </c>
      <c r="Q74" s="98">
        <v>0</v>
      </c>
      <c r="R74" s="103" t="str">
        <f t="shared" si="1"/>
        <v>01000110100010000</v>
      </c>
      <c r="S74" s="104" t="s">
        <v>307</v>
      </c>
      <c r="T74" s="105" t="s">
        <v>309</v>
      </c>
      <c r="U74" s="106" t="s">
        <v>308</v>
      </c>
      <c r="V74" s="99"/>
      <c r="W74" s="99"/>
    </row>
    <row r="75" spans="1:23" ht="17" thickBot="1">
      <c r="B75" s="99" t="s">
        <v>310</v>
      </c>
      <c r="C75" s="104" t="s">
        <v>310</v>
      </c>
      <c r="D75" s="118" t="s">
        <v>311</v>
      </c>
      <c r="E75" s="96">
        <v>0</v>
      </c>
      <c r="F75" s="137">
        <v>0</v>
      </c>
      <c r="G75" s="137">
        <v>1</v>
      </c>
      <c r="H75" s="138" t="s">
        <v>147</v>
      </c>
      <c r="I75" s="139" t="s">
        <v>158</v>
      </c>
      <c r="J75" s="139" t="s">
        <v>196</v>
      </c>
      <c r="K75" s="137">
        <v>0</v>
      </c>
      <c r="L75" s="137">
        <v>0</v>
      </c>
      <c r="M75" s="119" t="s">
        <v>153</v>
      </c>
      <c r="N75" s="98">
        <v>0</v>
      </c>
      <c r="O75" s="98">
        <v>0</v>
      </c>
      <c r="P75" s="98">
        <v>0</v>
      </c>
      <c r="Q75" s="98">
        <v>0</v>
      </c>
      <c r="R75" s="103" t="str">
        <f t="shared" si="1"/>
        <v>00100110100010000</v>
      </c>
      <c r="S75" s="104" t="s">
        <v>310</v>
      </c>
      <c r="T75" s="105" t="s">
        <v>312</v>
      </c>
      <c r="U75" s="106" t="s">
        <v>311</v>
      </c>
      <c r="V75" s="99"/>
      <c r="W75" s="99"/>
    </row>
    <row r="76" spans="1:23" ht="17" thickBot="1">
      <c r="B76" s="99" t="s">
        <v>313</v>
      </c>
      <c r="C76" s="104" t="s">
        <v>313</v>
      </c>
      <c r="D76" s="118" t="s">
        <v>314</v>
      </c>
      <c r="E76" s="96">
        <v>0</v>
      </c>
      <c r="F76" s="137">
        <v>1</v>
      </c>
      <c r="G76" s="137">
        <v>0</v>
      </c>
      <c r="H76" s="138" t="s">
        <v>147</v>
      </c>
      <c r="I76" s="139" t="s">
        <v>158</v>
      </c>
      <c r="J76" s="139" t="s">
        <v>211</v>
      </c>
      <c r="K76" s="137">
        <v>0</v>
      </c>
      <c r="L76" s="137">
        <v>0</v>
      </c>
      <c r="M76" s="119" t="s">
        <v>153</v>
      </c>
      <c r="N76" s="98">
        <v>0</v>
      </c>
      <c r="O76" s="98">
        <v>0</v>
      </c>
      <c r="P76" s="98">
        <v>0</v>
      </c>
      <c r="Q76" s="98">
        <v>0</v>
      </c>
      <c r="R76" s="103" t="str">
        <f t="shared" si="1"/>
        <v>01000110110010000</v>
      </c>
      <c r="S76" s="104" t="s">
        <v>313</v>
      </c>
      <c r="T76" s="105" t="s">
        <v>315</v>
      </c>
      <c r="U76" s="106" t="s">
        <v>314</v>
      </c>
      <c r="V76" s="99"/>
      <c r="W76" s="99"/>
    </row>
    <row r="77" spans="1:23" ht="17" thickBot="1">
      <c r="B77" s="99" t="s">
        <v>316</v>
      </c>
      <c r="C77" s="104" t="s">
        <v>316</v>
      </c>
      <c r="D77" s="118" t="s">
        <v>317</v>
      </c>
      <c r="E77" s="96">
        <v>0</v>
      </c>
      <c r="F77" s="137">
        <v>0</v>
      </c>
      <c r="G77" s="137">
        <v>1</v>
      </c>
      <c r="H77" s="138" t="s">
        <v>147</v>
      </c>
      <c r="I77" s="139" t="s">
        <v>158</v>
      </c>
      <c r="J77" s="139" t="s">
        <v>211</v>
      </c>
      <c r="K77" s="137">
        <v>0</v>
      </c>
      <c r="L77" s="137">
        <v>0</v>
      </c>
      <c r="M77" s="119" t="s">
        <v>153</v>
      </c>
      <c r="N77" s="98">
        <v>0</v>
      </c>
      <c r="O77" s="98">
        <v>0</v>
      </c>
      <c r="P77" s="98">
        <v>0</v>
      </c>
      <c r="Q77" s="98">
        <v>0</v>
      </c>
      <c r="R77" s="103" t="str">
        <f t="shared" si="1"/>
        <v>00100110110010000</v>
      </c>
      <c r="S77" s="104" t="s">
        <v>316</v>
      </c>
      <c r="T77" s="105" t="s">
        <v>318</v>
      </c>
      <c r="U77" s="106" t="s">
        <v>317</v>
      </c>
      <c r="V77" s="99"/>
      <c r="W77" s="99"/>
    </row>
    <row r="78" spans="1:23" ht="32" thickBot="1">
      <c r="B78" s="99" t="s">
        <v>319</v>
      </c>
      <c r="C78" s="104" t="s">
        <v>319</v>
      </c>
      <c r="D78" s="118" t="s">
        <v>320</v>
      </c>
      <c r="E78" s="96">
        <v>0</v>
      </c>
      <c r="F78" s="137">
        <v>1</v>
      </c>
      <c r="G78" s="137">
        <v>0</v>
      </c>
      <c r="H78" s="138" t="s">
        <v>147</v>
      </c>
      <c r="I78" s="139" t="s">
        <v>158</v>
      </c>
      <c r="J78" s="139" t="s">
        <v>226</v>
      </c>
      <c r="K78" s="137">
        <v>0</v>
      </c>
      <c r="L78" s="137">
        <v>0</v>
      </c>
      <c r="M78" s="119" t="s">
        <v>153</v>
      </c>
      <c r="N78" s="98">
        <v>0</v>
      </c>
      <c r="O78" s="98">
        <v>0</v>
      </c>
      <c r="P78" s="98">
        <v>0</v>
      </c>
      <c r="Q78" s="98">
        <v>0</v>
      </c>
      <c r="R78" s="103" t="str">
        <f t="shared" si="1"/>
        <v>01000111000010000</v>
      </c>
      <c r="S78" s="104" t="s">
        <v>319</v>
      </c>
      <c r="T78" s="105" t="s">
        <v>321</v>
      </c>
      <c r="U78" s="106" t="s">
        <v>320</v>
      </c>
      <c r="V78" s="99"/>
      <c r="W78" s="99"/>
    </row>
    <row r="79" spans="1:23" ht="32" thickBot="1">
      <c r="B79" s="99" t="s">
        <v>322</v>
      </c>
      <c r="C79" s="104" t="s">
        <v>322</v>
      </c>
      <c r="D79" s="118" t="s">
        <v>323</v>
      </c>
      <c r="E79" s="96">
        <v>0</v>
      </c>
      <c r="F79" s="137">
        <v>0</v>
      </c>
      <c r="G79" s="137">
        <v>1</v>
      </c>
      <c r="H79" s="138" t="s">
        <v>147</v>
      </c>
      <c r="I79" s="139" t="s">
        <v>158</v>
      </c>
      <c r="J79" s="139" t="s">
        <v>226</v>
      </c>
      <c r="K79" s="137">
        <v>0</v>
      </c>
      <c r="L79" s="137">
        <v>0</v>
      </c>
      <c r="M79" s="119" t="s">
        <v>153</v>
      </c>
      <c r="N79" s="98">
        <v>0</v>
      </c>
      <c r="O79" s="98">
        <v>0</v>
      </c>
      <c r="P79" s="98">
        <v>0</v>
      </c>
      <c r="Q79" s="98">
        <v>0</v>
      </c>
      <c r="R79" s="103" t="str">
        <f t="shared" si="1"/>
        <v>00100111000010000</v>
      </c>
      <c r="S79" s="104" t="s">
        <v>322</v>
      </c>
      <c r="T79" s="105" t="s">
        <v>324</v>
      </c>
      <c r="U79" s="106" t="s">
        <v>323</v>
      </c>
      <c r="V79" s="99"/>
      <c r="W79" s="99"/>
    </row>
    <row r="80" spans="1:23" ht="32" thickBot="1">
      <c r="B80" s="99" t="s">
        <v>325</v>
      </c>
      <c r="C80" s="104" t="s">
        <v>325</v>
      </c>
      <c r="D80" s="118" t="s">
        <v>326</v>
      </c>
      <c r="E80" s="96">
        <v>0</v>
      </c>
      <c r="F80" s="137">
        <v>0</v>
      </c>
      <c r="G80" s="137">
        <v>0</v>
      </c>
      <c r="H80" s="138" t="s">
        <v>147</v>
      </c>
      <c r="I80" s="139" t="s">
        <v>147</v>
      </c>
      <c r="J80" s="139" t="s">
        <v>241</v>
      </c>
      <c r="K80" s="137">
        <v>1</v>
      </c>
      <c r="L80" s="137">
        <v>0</v>
      </c>
      <c r="M80" s="119" t="s">
        <v>153</v>
      </c>
      <c r="N80" s="98">
        <v>0</v>
      </c>
      <c r="O80" s="98">
        <v>0</v>
      </c>
      <c r="P80" s="98">
        <v>0</v>
      </c>
      <c r="Q80" s="98">
        <v>0</v>
      </c>
      <c r="R80" s="103" t="str">
        <f t="shared" si="1"/>
        <v>00000001011010000</v>
      </c>
      <c r="S80" s="104" t="s">
        <v>325</v>
      </c>
      <c r="T80" s="105" t="s">
        <v>327</v>
      </c>
      <c r="U80" s="106" t="s">
        <v>326</v>
      </c>
      <c r="V80" s="99"/>
      <c r="W80" s="99"/>
    </row>
    <row r="81" spans="2:23" ht="17" thickBot="1">
      <c r="B81" s="99" t="s">
        <v>328</v>
      </c>
      <c r="C81" s="123" t="s">
        <v>328</v>
      </c>
      <c r="D81" s="118" t="s">
        <v>329</v>
      </c>
      <c r="E81" s="96">
        <v>0</v>
      </c>
      <c r="F81" s="137">
        <v>0</v>
      </c>
      <c r="G81" s="137">
        <v>0</v>
      </c>
      <c r="H81" s="138" t="s">
        <v>147</v>
      </c>
      <c r="I81" s="139" t="s">
        <v>147</v>
      </c>
      <c r="J81" s="139" t="s">
        <v>248</v>
      </c>
      <c r="K81" s="137">
        <v>1</v>
      </c>
      <c r="L81" s="137">
        <v>0</v>
      </c>
      <c r="M81" s="119" t="s">
        <v>153</v>
      </c>
      <c r="N81" s="98">
        <v>0</v>
      </c>
      <c r="O81" s="98">
        <v>0</v>
      </c>
      <c r="P81" s="98">
        <v>0</v>
      </c>
      <c r="Q81" s="98">
        <v>0</v>
      </c>
      <c r="R81" s="103" t="str">
        <f t="shared" si="1"/>
        <v>00000001111010000</v>
      </c>
      <c r="S81" s="123" t="s">
        <v>328</v>
      </c>
      <c r="T81" s="105" t="s">
        <v>330</v>
      </c>
      <c r="U81" s="106" t="s">
        <v>329</v>
      </c>
      <c r="V81" s="99"/>
      <c r="W81" s="99"/>
    </row>
    <row r="82" spans="2:23" ht="17" thickBot="1">
      <c r="B82" s="99" t="s">
        <v>331</v>
      </c>
      <c r="C82" s="123" t="s">
        <v>331</v>
      </c>
      <c r="D82" s="118" t="s">
        <v>332</v>
      </c>
      <c r="E82" s="96">
        <v>0</v>
      </c>
      <c r="F82" s="137">
        <v>0</v>
      </c>
      <c r="G82" s="137">
        <v>0</v>
      </c>
      <c r="H82" s="138" t="s">
        <v>147</v>
      </c>
      <c r="I82" s="139" t="s">
        <v>147</v>
      </c>
      <c r="J82" s="139" t="s">
        <v>255</v>
      </c>
      <c r="K82" s="137">
        <v>1</v>
      </c>
      <c r="L82" s="137">
        <v>0</v>
      </c>
      <c r="M82" s="119" t="s">
        <v>153</v>
      </c>
      <c r="N82" s="98">
        <v>0</v>
      </c>
      <c r="O82" s="98">
        <v>0</v>
      </c>
      <c r="P82" s="98">
        <v>0</v>
      </c>
      <c r="Q82" s="98">
        <v>0</v>
      </c>
      <c r="R82" s="103" t="str">
        <f t="shared" si="1"/>
        <v>00000001101010000</v>
      </c>
      <c r="S82" s="123" t="s">
        <v>331</v>
      </c>
      <c r="T82" s="105" t="s">
        <v>333</v>
      </c>
      <c r="U82" s="106" t="s">
        <v>332</v>
      </c>
      <c r="V82" s="99"/>
      <c r="W82" s="99"/>
    </row>
    <row r="83" spans="2:23" ht="17" thickBot="1">
      <c r="B83" s="99" t="s">
        <v>334</v>
      </c>
      <c r="C83" s="104" t="s">
        <v>334</v>
      </c>
      <c r="D83" s="118" t="s">
        <v>335</v>
      </c>
      <c r="E83" s="96">
        <v>0</v>
      </c>
      <c r="F83" s="137">
        <v>0</v>
      </c>
      <c r="G83" s="137">
        <v>0</v>
      </c>
      <c r="H83" s="138" t="s">
        <v>153</v>
      </c>
      <c r="I83" s="139" t="s">
        <v>158</v>
      </c>
      <c r="J83" s="139" t="s">
        <v>148</v>
      </c>
      <c r="K83" s="137">
        <v>1</v>
      </c>
      <c r="L83" s="137">
        <v>0</v>
      </c>
      <c r="M83" s="119" t="s">
        <v>153</v>
      </c>
      <c r="N83" s="98">
        <v>0</v>
      </c>
      <c r="O83" s="98">
        <v>0</v>
      </c>
      <c r="P83" s="98">
        <v>0</v>
      </c>
      <c r="Q83" s="98">
        <v>0</v>
      </c>
      <c r="R83" s="103" t="str">
        <f t="shared" si="1"/>
        <v>00010110001010000</v>
      </c>
      <c r="S83" s="104" t="s">
        <v>334</v>
      </c>
      <c r="T83" s="105" t="s">
        <v>336</v>
      </c>
      <c r="U83" s="106" t="s">
        <v>335</v>
      </c>
      <c r="V83" s="99"/>
      <c r="W83" s="99"/>
    </row>
    <row r="84" spans="2:23" ht="32" thickBot="1">
      <c r="B84" s="99" t="s">
        <v>337</v>
      </c>
      <c r="C84" s="124" t="s">
        <v>337</v>
      </c>
      <c r="D84" s="118" t="s">
        <v>338</v>
      </c>
      <c r="E84" s="96">
        <v>0</v>
      </c>
      <c r="F84" s="137">
        <v>0</v>
      </c>
      <c r="G84" s="137">
        <v>0</v>
      </c>
      <c r="H84" s="138" t="s">
        <v>147</v>
      </c>
      <c r="I84" s="139" t="s">
        <v>158</v>
      </c>
      <c r="J84" s="139" t="s">
        <v>181</v>
      </c>
      <c r="K84" s="137">
        <v>0</v>
      </c>
      <c r="L84" s="137">
        <v>0</v>
      </c>
      <c r="M84" s="125" t="s">
        <v>153</v>
      </c>
      <c r="N84" s="98">
        <v>0</v>
      </c>
      <c r="O84" s="98">
        <v>0</v>
      </c>
      <c r="P84" s="98">
        <v>0</v>
      </c>
      <c r="Q84" s="98">
        <v>0</v>
      </c>
      <c r="R84" s="103" t="str">
        <f t="shared" si="1"/>
        <v>00000110010010000</v>
      </c>
      <c r="S84" s="124" t="s">
        <v>337</v>
      </c>
      <c r="T84" s="105" t="s">
        <v>339</v>
      </c>
      <c r="U84" s="106" t="s">
        <v>338</v>
      </c>
      <c r="V84" s="99"/>
      <c r="W84" s="99"/>
    </row>
    <row r="85" spans="2:23" ht="17" thickBot="1">
      <c r="B85" s="99" t="s">
        <v>340</v>
      </c>
      <c r="C85" s="104" t="s">
        <v>340</v>
      </c>
      <c r="D85" s="118" t="s">
        <v>341</v>
      </c>
      <c r="E85" s="96">
        <v>1000</v>
      </c>
      <c r="F85" s="137">
        <v>0</v>
      </c>
      <c r="G85" s="137">
        <v>0</v>
      </c>
      <c r="H85" s="138" t="s">
        <v>147</v>
      </c>
      <c r="I85" s="139" t="s">
        <v>147</v>
      </c>
      <c r="J85" s="139" t="s">
        <v>148</v>
      </c>
      <c r="K85" s="137">
        <v>0</v>
      </c>
      <c r="L85" s="137">
        <v>1</v>
      </c>
      <c r="M85" s="97" t="s">
        <v>147</v>
      </c>
      <c r="N85" s="98">
        <v>0</v>
      </c>
      <c r="O85" s="98">
        <v>0</v>
      </c>
      <c r="P85" s="98">
        <v>0</v>
      </c>
      <c r="Q85" s="98">
        <v>0</v>
      </c>
      <c r="R85" s="103" t="str">
        <f xml:space="preserve"> _xlfn.CONCAT(E85:P85)</f>
        <v>10000000000000100000</v>
      </c>
      <c r="S85" s="104" t="s">
        <v>340</v>
      </c>
      <c r="T85" s="105" t="s">
        <v>342</v>
      </c>
      <c r="U85" s="106" t="s">
        <v>341</v>
      </c>
      <c r="V85" s="99"/>
      <c r="W85" s="99"/>
    </row>
    <row r="86" spans="2:23" ht="17" thickBot="1">
      <c r="B86" s="99" t="s">
        <v>343</v>
      </c>
      <c r="C86" s="104" t="s">
        <v>343</v>
      </c>
      <c r="D86" s="118" t="s">
        <v>344</v>
      </c>
      <c r="E86" s="96">
        <v>1001</v>
      </c>
      <c r="F86" s="137">
        <v>0</v>
      </c>
      <c r="G86" s="137">
        <v>0</v>
      </c>
      <c r="H86" s="138" t="s">
        <v>147</v>
      </c>
      <c r="I86" s="139" t="s">
        <v>147</v>
      </c>
      <c r="J86" s="139" t="s">
        <v>148</v>
      </c>
      <c r="K86" s="137">
        <v>0</v>
      </c>
      <c r="L86" s="137">
        <v>1</v>
      </c>
      <c r="M86" s="97" t="s">
        <v>147</v>
      </c>
      <c r="N86" s="98">
        <v>0</v>
      </c>
      <c r="O86" s="98">
        <v>0</v>
      </c>
      <c r="P86" s="98">
        <v>0</v>
      </c>
      <c r="Q86" s="98">
        <v>0</v>
      </c>
      <c r="R86" s="103" t="str">
        <f t="shared" si="1"/>
        <v>10010000000000100000</v>
      </c>
      <c r="S86" s="104" t="s">
        <v>343</v>
      </c>
      <c r="T86" s="105" t="s">
        <v>345</v>
      </c>
      <c r="U86" s="106" t="s">
        <v>344</v>
      </c>
      <c r="V86" s="99"/>
      <c r="W86" s="99"/>
    </row>
    <row r="87" spans="2:23" ht="17" thickBot="1">
      <c r="B87" s="99" t="s">
        <v>346</v>
      </c>
      <c r="C87" s="104" t="s">
        <v>346</v>
      </c>
      <c r="D87" s="118" t="s">
        <v>347</v>
      </c>
      <c r="E87" s="96">
        <v>1010</v>
      </c>
      <c r="F87" s="137">
        <v>0</v>
      </c>
      <c r="G87" s="137">
        <v>0</v>
      </c>
      <c r="H87" s="138" t="s">
        <v>147</v>
      </c>
      <c r="I87" s="139" t="s">
        <v>147</v>
      </c>
      <c r="J87" s="139" t="s">
        <v>148</v>
      </c>
      <c r="K87" s="137">
        <v>0</v>
      </c>
      <c r="L87" s="137">
        <v>1</v>
      </c>
      <c r="M87" s="97" t="s">
        <v>147</v>
      </c>
      <c r="N87" s="98">
        <v>0</v>
      </c>
      <c r="O87" s="98">
        <v>0</v>
      </c>
      <c r="P87" s="98">
        <v>0</v>
      </c>
      <c r="Q87" s="98">
        <v>0</v>
      </c>
      <c r="R87" s="103" t="str">
        <f t="shared" si="1"/>
        <v>10100000000000100000</v>
      </c>
      <c r="S87" s="104" t="s">
        <v>346</v>
      </c>
      <c r="T87" s="105" t="s">
        <v>348</v>
      </c>
      <c r="U87" s="106" t="s">
        <v>347</v>
      </c>
      <c r="V87" s="99"/>
      <c r="W87" s="99"/>
    </row>
    <row r="88" spans="2:23" ht="17" thickBot="1">
      <c r="B88" s="99" t="s">
        <v>349</v>
      </c>
      <c r="C88" s="104" t="s">
        <v>349</v>
      </c>
      <c r="D88" s="118" t="s">
        <v>350</v>
      </c>
      <c r="E88" s="96">
        <v>1011</v>
      </c>
      <c r="F88" s="137">
        <v>0</v>
      </c>
      <c r="G88" s="137">
        <v>0</v>
      </c>
      <c r="H88" s="138" t="s">
        <v>147</v>
      </c>
      <c r="I88" s="139" t="s">
        <v>147</v>
      </c>
      <c r="J88" s="139" t="s">
        <v>148</v>
      </c>
      <c r="K88" s="137">
        <v>0</v>
      </c>
      <c r="L88" s="137">
        <v>1</v>
      </c>
      <c r="M88" s="97" t="s">
        <v>147</v>
      </c>
      <c r="N88" s="98">
        <v>0</v>
      </c>
      <c r="O88" s="98">
        <v>0</v>
      </c>
      <c r="P88" s="98">
        <v>0</v>
      </c>
      <c r="Q88" s="98">
        <v>0</v>
      </c>
      <c r="R88" s="103" t="str">
        <f t="shared" si="1"/>
        <v>10110000000000100000</v>
      </c>
      <c r="S88" s="104" t="s">
        <v>349</v>
      </c>
      <c r="T88" s="105" t="s">
        <v>351</v>
      </c>
      <c r="U88" s="106" t="s">
        <v>350</v>
      </c>
      <c r="V88" s="99"/>
      <c r="W88" s="99"/>
    </row>
    <row r="89" spans="2:23" ht="17" thickBot="1">
      <c r="B89" s="99" t="s">
        <v>352</v>
      </c>
      <c r="C89" s="104" t="s">
        <v>352</v>
      </c>
      <c r="D89" s="118" t="s">
        <v>353</v>
      </c>
      <c r="E89" s="96">
        <v>1100</v>
      </c>
      <c r="F89" s="137">
        <v>0</v>
      </c>
      <c r="G89" s="137">
        <v>0</v>
      </c>
      <c r="H89" s="138" t="s">
        <v>147</v>
      </c>
      <c r="I89" s="139" t="s">
        <v>147</v>
      </c>
      <c r="J89" s="139" t="s">
        <v>148</v>
      </c>
      <c r="K89" s="137">
        <v>0</v>
      </c>
      <c r="L89" s="137">
        <v>1</v>
      </c>
      <c r="M89" s="97" t="s">
        <v>147</v>
      </c>
      <c r="N89" s="98">
        <v>0</v>
      </c>
      <c r="O89" s="98">
        <v>0</v>
      </c>
      <c r="P89" s="98">
        <v>0</v>
      </c>
      <c r="Q89" s="98">
        <v>0</v>
      </c>
      <c r="R89" s="103" t="str">
        <f t="shared" si="1"/>
        <v>11000000000000100000</v>
      </c>
      <c r="S89" s="104" t="s">
        <v>352</v>
      </c>
      <c r="T89" s="105" t="s">
        <v>354</v>
      </c>
      <c r="U89" s="106" t="s">
        <v>353</v>
      </c>
      <c r="V89" s="99"/>
      <c r="W89" s="99"/>
    </row>
    <row r="90" spans="2:23" ht="17" thickBot="1">
      <c r="B90" s="99" t="s">
        <v>355</v>
      </c>
      <c r="C90" s="104" t="s">
        <v>355</v>
      </c>
      <c r="D90" s="118" t="s">
        <v>356</v>
      </c>
      <c r="E90" s="96">
        <v>0</v>
      </c>
      <c r="F90" s="137">
        <v>0</v>
      </c>
      <c r="G90" s="137">
        <v>0</v>
      </c>
      <c r="H90" s="138" t="s">
        <v>147</v>
      </c>
      <c r="I90" s="139" t="s">
        <v>146</v>
      </c>
      <c r="J90" s="139" t="s">
        <v>148</v>
      </c>
      <c r="K90" s="137">
        <v>1</v>
      </c>
      <c r="L90" s="137">
        <v>0</v>
      </c>
      <c r="M90" s="97" t="s">
        <v>147</v>
      </c>
      <c r="N90" s="98">
        <v>0</v>
      </c>
      <c r="O90" s="98">
        <v>1</v>
      </c>
      <c r="P90" s="98">
        <v>0</v>
      </c>
      <c r="Q90" s="98">
        <v>0</v>
      </c>
      <c r="R90" s="103" t="str">
        <f t="shared" si="1"/>
        <v>00000010001000010</v>
      </c>
      <c r="S90" s="104" t="s">
        <v>355</v>
      </c>
      <c r="T90" s="105" t="s">
        <v>357</v>
      </c>
      <c r="U90" s="106" t="s">
        <v>356</v>
      </c>
      <c r="V90" s="99"/>
      <c r="W90" s="99"/>
    </row>
    <row r="91" spans="2:23" ht="17" thickBot="1">
      <c r="B91" s="99" t="s">
        <v>358</v>
      </c>
      <c r="C91" s="104" t="s">
        <v>358</v>
      </c>
      <c r="D91" s="118" t="s">
        <v>359</v>
      </c>
      <c r="E91" s="96">
        <v>0</v>
      </c>
      <c r="F91" s="137">
        <v>0</v>
      </c>
      <c r="G91" s="137">
        <v>0</v>
      </c>
      <c r="H91" s="138" t="s">
        <v>146</v>
      </c>
      <c r="I91" s="139" t="s">
        <v>147</v>
      </c>
      <c r="J91" s="139" t="s">
        <v>148</v>
      </c>
      <c r="K91" s="137">
        <v>1</v>
      </c>
      <c r="L91" s="137">
        <v>0</v>
      </c>
      <c r="M91" s="97" t="s">
        <v>147</v>
      </c>
      <c r="N91" s="98">
        <v>0</v>
      </c>
      <c r="O91" s="98">
        <v>1</v>
      </c>
      <c r="P91" s="98">
        <v>0</v>
      </c>
      <c r="Q91" s="98">
        <v>0</v>
      </c>
      <c r="R91" s="103" t="str">
        <f t="shared" si="1"/>
        <v>00001000001000010</v>
      </c>
      <c r="S91" s="104" t="s">
        <v>358</v>
      </c>
      <c r="T91" s="105" t="s">
        <v>360</v>
      </c>
      <c r="U91" s="106" t="s">
        <v>359</v>
      </c>
      <c r="V91" s="99"/>
      <c r="W91" s="99"/>
    </row>
    <row r="92" spans="2:23" ht="17" thickBot="1">
      <c r="B92" s="99" t="s">
        <v>361</v>
      </c>
      <c r="C92" s="104" t="s">
        <v>361</v>
      </c>
      <c r="D92" s="118" t="s">
        <v>362</v>
      </c>
      <c r="E92" s="96">
        <v>0</v>
      </c>
      <c r="F92" s="137">
        <v>0</v>
      </c>
      <c r="G92" s="137">
        <v>0</v>
      </c>
      <c r="H92" s="138" t="s">
        <v>147</v>
      </c>
      <c r="I92" s="139" t="s">
        <v>147</v>
      </c>
      <c r="J92" s="139" t="s">
        <v>148</v>
      </c>
      <c r="K92" s="137">
        <v>0</v>
      </c>
      <c r="L92" s="137">
        <v>0</v>
      </c>
      <c r="M92" s="97" t="s">
        <v>147</v>
      </c>
      <c r="N92" s="98">
        <v>1</v>
      </c>
      <c r="O92" s="98">
        <v>0</v>
      </c>
      <c r="P92" s="98">
        <v>0</v>
      </c>
      <c r="Q92" s="98">
        <v>0</v>
      </c>
      <c r="R92" s="103" t="str">
        <f t="shared" si="1"/>
        <v>00000000000000100</v>
      </c>
      <c r="S92" s="104" t="s">
        <v>361</v>
      </c>
      <c r="T92" s="105" t="s">
        <v>363</v>
      </c>
      <c r="U92" s="106" t="s">
        <v>362</v>
      </c>
      <c r="V92" s="99"/>
      <c r="W92" s="99"/>
    </row>
    <row r="93" spans="2:23" ht="17" thickBot="1">
      <c r="B93" s="99"/>
      <c r="C93" s="99"/>
      <c r="D93" s="118" t="s">
        <v>364</v>
      </c>
      <c r="E93" s="96">
        <v>0</v>
      </c>
      <c r="F93" s="137">
        <v>1</v>
      </c>
      <c r="G93" s="137">
        <v>0</v>
      </c>
      <c r="H93" s="138" t="s">
        <v>146</v>
      </c>
      <c r="I93" s="139" t="s">
        <v>158</v>
      </c>
      <c r="J93" s="139" t="s">
        <v>148</v>
      </c>
      <c r="K93" s="137">
        <v>0</v>
      </c>
      <c r="L93" s="137">
        <v>0</v>
      </c>
      <c r="M93" s="97" t="s">
        <v>147</v>
      </c>
      <c r="N93" s="98">
        <v>0</v>
      </c>
      <c r="O93" s="98">
        <v>0</v>
      </c>
      <c r="P93" s="98">
        <v>0</v>
      </c>
      <c r="Q93" s="98">
        <v>0</v>
      </c>
      <c r="R93" s="103" t="str">
        <f xml:space="preserve"> _xlfn.CONCAT(E93:P93)</f>
        <v>01001110000000000</v>
      </c>
      <c r="S93" s="99"/>
      <c r="T93" s="105" t="s">
        <v>365</v>
      </c>
      <c r="U93" s="106" t="s">
        <v>364</v>
      </c>
      <c r="V93" s="99"/>
      <c r="W93" s="99"/>
    </row>
    <row r="94" spans="2:23" ht="17" thickBot="1">
      <c r="B94" s="99" t="s">
        <v>366</v>
      </c>
      <c r="C94" s="104" t="s">
        <v>366</v>
      </c>
      <c r="D94" s="118" t="s">
        <v>362</v>
      </c>
      <c r="E94" s="96">
        <v>0</v>
      </c>
      <c r="F94" s="137">
        <v>0</v>
      </c>
      <c r="G94" s="137">
        <v>0</v>
      </c>
      <c r="H94" s="138" t="s">
        <v>147</v>
      </c>
      <c r="I94" s="139" t="s">
        <v>147</v>
      </c>
      <c r="J94" s="139" t="s">
        <v>148</v>
      </c>
      <c r="K94" s="137">
        <v>0</v>
      </c>
      <c r="L94" s="137">
        <v>0</v>
      </c>
      <c r="M94" s="97" t="s">
        <v>147</v>
      </c>
      <c r="N94" s="98">
        <v>1</v>
      </c>
      <c r="O94" s="98">
        <v>0</v>
      </c>
      <c r="P94" s="98">
        <v>0</v>
      </c>
      <c r="Q94" s="98">
        <v>0</v>
      </c>
      <c r="R94" s="103" t="str">
        <f t="shared" si="1"/>
        <v>00000000000000100</v>
      </c>
      <c r="S94" s="104" t="s">
        <v>366</v>
      </c>
      <c r="T94" s="105" t="s">
        <v>367</v>
      </c>
      <c r="U94" s="106" t="s">
        <v>362</v>
      </c>
      <c r="V94" s="99"/>
      <c r="W94" s="99"/>
    </row>
    <row r="95" spans="2:23" ht="17" thickBot="1">
      <c r="B95" s="99"/>
      <c r="C95" s="99"/>
      <c r="D95" s="118" t="s">
        <v>368</v>
      </c>
      <c r="E95" s="96">
        <v>0</v>
      </c>
      <c r="F95" s="137">
        <v>0</v>
      </c>
      <c r="G95" s="137">
        <v>1</v>
      </c>
      <c r="H95" s="138" t="s">
        <v>146</v>
      </c>
      <c r="I95" s="139" t="s">
        <v>158</v>
      </c>
      <c r="J95" s="139" t="s">
        <v>148</v>
      </c>
      <c r="K95" s="137">
        <v>0</v>
      </c>
      <c r="L95" s="137">
        <v>0</v>
      </c>
      <c r="M95" s="97" t="s">
        <v>147</v>
      </c>
      <c r="N95" s="98">
        <v>0</v>
      </c>
      <c r="O95" s="98">
        <v>0</v>
      </c>
      <c r="P95" s="98">
        <v>0</v>
      </c>
      <c r="Q95" s="98">
        <v>0</v>
      </c>
      <c r="R95" s="103" t="str">
        <f t="shared" si="1"/>
        <v>00101110000000000</v>
      </c>
      <c r="S95" s="99"/>
      <c r="T95" s="105" t="s">
        <v>365</v>
      </c>
      <c r="U95" s="106" t="s">
        <v>368</v>
      </c>
      <c r="V95" s="99"/>
      <c r="W95" s="99"/>
    </row>
    <row r="96" spans="2:23" ht="17" thickBot="1">
      <c r="B96" s="99" t="s">
        <v>369</v>
      </c>
      <c r="C96" s="104" t="s">
        <v>369</v>
      </c>
      <c r="D96" s="118" t="s">
        <v>370</v>
      </c>
      <c r="E96" s="96">
        <v>0</v>
      </c>
      <c r="F96" s="137">
        <v>0</v>
      </c>
      <c r="G96" s="137">
        <v>0</v>
      </c>
      <c r="H96" s="138" t="s">
        <v>147</v>
      </c>
      <c r="I96" s="139" t="s">
        <v>147</v>
      </c>
      <c r="J96" s="139" t="s">
        <v>148</v>
      </c>
      <c r="K96" s="137">
        <v>1</v>
      </c>
      <c r="L96" s="137">
        <v>1</v>
      </c>
      <c r="M96" s="97" t="s">
        <v>147</v>
      </c>
      <c r="N96" s="98">
        <v>0</v>
      </c>
      <c r="O96" s="98">
        <v>1</v>
      </c>
      <c r="P96" s="98">
        <v>0</v>
      </c>
      <c r="Q96" s="98">
        <v>1</v>
      </c>
      <c r="R96" s="103" t="str">
        <f t="shared" si="1"/>
        <v>00000000001100010</v>
      </c>
      <c r="S96" s="104" t="s">
        <v>369</v>
      </c>
      <c r="T96" s="105" t="s">
        <v>371</v>
      </c>
      <c r="U96" s="106" t="s">
        <v>370</v>
      </c>
      <c r="V96" s="99"/>
      <c r="W96" s="99"/>
    </row>
    <row r="97" spans="2:23" ht="17" thickBot="1">
      <c r="B97" s="99" t="s">
        <v>372</v>
      </c>
      <c r="C97" s="104" t="s">
        <v>372</v>
      </c>
      <c r="D97" s="118" t="s">
        <v>362</v>
      </c>
      <c r="E97" s="96">
        <v>0</v>
      </c>
      <c r="F97" s="137">
        <v>0</v>
      </c>
      <c r="G97" s="137">
        <v>0</v>
      </c>
      <c r="H97" s="138" t="s">
        <v>147</v>
      </c>
      <c r="I97" s="139" t="s">
        <v>147</v>
      </c>
      <c r="J97" s="139" t="s">
        <v>148</v>
      </c>
      <c r="K97" s="137">
        <v>0</v>
      </c>
      <c r="L97" s="137">
        <v>0</v>
      </c>
      <c r="M97" s="97" t="s">
        <v>147</v>
      </c>
      <c r="N97" s="98">
        <v>1</v>
      </c>
      <c r="O97" s="98">
        <v>0</v>
      </c>
      <c r="P97" s="98">
        <v>0</v>
      </c>
      <c r="Q97" s="98">
        <v>0</v>
      </c>
      <c r="R97" s="103" t="str">
        <f t="shared" si="1"/>
        <v>00000000000000100</v>
      </c>
      <c r="S97" s="104" t="s">
        <v>372</v>
      </c>
      <c r="T97" s="105" t="s">
        <v>373</v>
      </c>
      <c r="U97" s="106" t="s">
        <v>362</v>
      </c>
      <c r="V97" s="99"/>
      <c r="W97" s="99"/>
    </row>
    <row r="98" spans="2:23" ht="17" thickBot="1">
      <c r="B98" s="99"/>
      <c r="C98" s="99"/>
      <c r="D98" s="118" t="s">
        <v>374</v>
      </c>
      <c r="E98" s="96">
        <v>0</v>
      </c>
      <c r="F98" s="137">
        <v>0</v>
      </c>
      <c r="G98" s="137">
        <v>0</v>
      </c>
      <c r="H98" s="138" t="s">
        <v>147</v>
      </c>
      <c r="I98" s="139" t="s">
        <v>147</v>
      </c>
      <c r="J98" s="139" t="s">
        <v>148</v>
      </c>
      <c r="K98" s="137">
        <v>0</v>
      </c>
      <c r="L98" s="137">
        <v>1</v>
      </c>
      <c r="M98" s="97" t="s">
        <v>147</v>
      </c>
      <c r="N98" s="98">
        <v>0</v>
      </c>
      <c r="O98" s="98">
        <v>0</v>
      </c>
      <c r="P98" s="98">
        <v>1</v>
      </c>
      <c r="Q98" s="98">
        <v>0</v>
      </c>
      <c r="R98" s="103" t="str">
        <f t="shared" si="1"/>
        <v>00000000000100001</v>
      </c>
      <c r="S98" s="99"/>
      <c r="T98" s="105" t="s">
        <v>365</v>
      </c>
      <c r="U98" s="106" t="s">
        <v>374</v>
      </c>
      <c r="V98" s="99"/>
      <c r="W98" s="99"/>
    </row>
    <row r="99" spans="2:23" ht="14" thickBot="1">
      <c r="B99" s="99"/>
      <c r="C99" s="99"/>
      <c r="D99" s="99"/>
      <c r="E99" s="99"/>
      <c r="F99" s="99"/>
      <c r="G99" s="99"/>
      <c r="H99" s="99"/>
      <c r="I99" s="126"/>
      <c r="J99" s="126"/>
      <c r="K99" s="99"/>
      <c r="L99" s="99"/>
      <c r="M99" s="126"/>
      <c r="N99" s="99"/>
      <c r="O99" s="99"/>
      <c r="P99" s="99"/>
      <c r="Q99" s="127" t="s">
        <v>375</v>
      </c>
      <c r="R99" s="99"/>
      <c r="S99" s="99"/>
      <c r="T99" s="99"/>
      <c r="U99" s="128" t="s">
        <v>365</v>
      </c>
      <c r="V99" s="99"/>
      <c r="W99" s="99"/>
    </row>
    <row r="100" spans="2:23" ht="14" thickBot="1">
      <c r="B100" s="99"/>
      <c r="C100" s="99"/>
      <c r="D100" s="99"/>
      <c r="E100" s="99"/>
      <c r="F100" s="99"/>
      <c r="G100" s="99"/>
      <c r="H100" s="99"/>
      <c r="I100" s="126"/>
      <c r="J100" s="126"/>
      <c r="K100" s="99"/>
      <c r="L100" s="99"/>
      <c r="M100" s="126"/>
      <c r="N100" s="99"/>
      <c r="O100" s="99"/>
      <c r="P100" s="99"/>
      <c r="Q100" s="99"/>
      <c r="R100" s="128"/>
      <c r="S100" s="99"/>
      <c r="T100" s="99"/>
      <c r="U100" s="99"/>
      <c r="V100" s="99"/>
      <c r="W100" s="99"/>
    </row>
    <row r="101" spans="2:23" ht="14" thickBot="1">
      <c r="B101" s="99"/>
      <c r="C101" s="99"/>
      <c r="D101" s="99"/>
      <c r="E101" s="99"/>
      <c r="F101" s="99"/>
      <c r="G101" s="99"/>
      <c r="H101" s="99"/>
      <c r="I101" s="126"/>
      <c r="J101" s="126"/>
      <c r="K101" s="99"/>
      <c r="L101" s="99"/>
      <c r="M101" s="126"/>
      <c r="N101" s="99"/>
      <c r="O101" s="99"/>
      <c r="P101" s="99"/>
      <c r="Q101" s="99"/>
      <c r="R101" s="128"/>
      <c r="S101" s="99"/>
      <c r="T101" s="99"/>
      <c r="U101" s="99"/>
      <c r="V101" s="99"/>
      <c r="W101" s="99"/>
    </row>
    <row r="102" spans="2:23" ht="14" thickBot="1">
      <c r="B102" s="99"/>
      <c r="C102" s="99"/>
      <c r="D102" s="99"/>
      <c r="E102" s="99"/>
      <c r="F102" s="99"/>
      <c r="G102" s="99"/>
      <c r="H102" s="99"/>
      <c r="I102" s="126"/>
      <c r="J102" s="126"/>
      <c r="K102" s="99"/>
      <c r="L102" s="99"/>
      <c r="M102" s="126"/>
      <c r="N102" s="99"/>
      <c r="O102" s="99"/>
      <c r="P102" s="99"/>
      <c r="Q102" s="99"/>
      <c r="R102" s="128"/>
      <c r="S102" s="99"/>
      <c r="T102" s="99"/>
      <c r="U102" s="99"/>
      <c r="V102" s="99"/>
      <c r="W102" s="99"/>
    </row>
    <row r="103" spans="2:23" ht="14" thickBot="1">
      <c r="B103" s="99"/>
      <c r="C103" s="99"/>
      <c r="D103" s="99"/>
      <c r="E103" s="99"/>
      <c r="F103" s="99"/>
      <c r="G103" s="99"/>
      <c r="H103" s="99"/>
      <c r="I103" s="126"/>
      <c r="J103" s="126"/>
      <c r="K103" s="99"/>
      <c r="L103" s="99"/>
      <c r="M103" s="126"/>
      <c r="N103" s="99"/>
      <c r="O103" s="99"/>
      <c r="P103" s="99"/>
      <c r="Q103" s="99"/>
      <c r="R103" s="128"/>
      <c r="S103" s="99"/>
      <c r="T103" s="99"/>
      <c r="U103" s="99"/>
      <c r="V103" s="99"/>
      <c r="W103" s="99"/>
    </row>
    <row r="104" spans="2:23" ht="14" thickBot="1">
      <c r="B104" s="99"/>
      <c r="C104" s="99"/>
      <c r="D104" s="99"/>
      <c r="E104" s="99"/>
      <c r="F104" s="99"/>
      <c r="G104" s="99"/>
      <c r="H104" s="99"/>
      <c r="I104" s="126"/>
      <c r="J104" s="126"/>
      <c r="K104" s="99"/>
      <c r="L104" s="99"/>
      <c r="M104" s="126"/>
      <c r="N104" s="99"/>
      <c r="O104" s="99"/>
      <c r="P104" s="99"/>
      <c r="Q104" s="99"/>
      <c r="R104" s="99"/>
      <c r="S104" s="99"/>
      <c r="T104" s="99"/>
      <c r="U104" s="99"/>
      <c r="V104" s="99"/>
      <c r="W104" s="99"/>
    </row>
    <row r="105" spans="2:23" ht="14" thickBot="1">
      <c r="B105" s="99"/>
      <c r="C105" s="99"/>
      <c r="D105" s="99"/>
      <c r="E105" s="99"/>
      <c r="F105" s="99"/>
      <c r="G105" s="99"/>
      <c r="H105" s="99"/>
      <c r="I105" s="126"/>
      <c r="J105" s="126"/>
      <c r="K105" s="99"/>
      <c r="L105" s="99"/>
      <c r="M105" s="126"/>
      <c r="N105" s="99"/>
      <c r="O105" s="99"/>
      <c r="P105" s="99"/>
      <c r="Q105" s="99"/>
      <c r="R105" s="99"/>
      <c r="S105" s="99"/>
      <c r="T105" s="99"/>
      <c r="U105" s="99"/>
      <c r="V105" s="99"/>
      <c r="W105" s="99"/>
    </row>
    <row r="106" spans="2:23" ht="14" thickBot="1">
      <c r="B106" s="99"/>
      <c r="C106" s="99"/>
      <c r="D106" s="99"/>
      <c r="E106" s="99"/>
      <c r="F106" s="99"/>
      <c r="G106" s="99"/>
      <c r="H106" s="99"/>
      <c r="I106" s="126"/>
      <c r="J106" s="126"/>
      <c r="K106" s="99"/>
      <c r="L106" s="99"/>
      <c r="M106" s="126"/>
      <c r="N106" s="99"/>
      <c r="O106" s="99"/>
      <c r="P106" s="99"/>
      <c r="Q106" s="99"/>
      <c r="R106" s="99"/>
      <c r="S106" s="99"/>
      <c r="T106" s="99"/>
      <c r="U106" s="99"/>
      <c r="V106" s="99"/>
      <c r="W106" s="99"/>
    </row>
    <row r="107" spans="2:23" ht="14" thickBot="1">
      <c r="B107" s="99"/>
      <c r="C107" s="99"/>
      <c r="D107" s="99"/>
      <c r="E107" s="99"/>
      <c r="F107" s="99"/>
      <c r="G107" s="99"/>
      <c r="H107" s="99"/>
      <c r="I107" s="126"/>
      <c r="J107" s="126"/>
      <c r="K107" s="99"/>
      <c r="L107" s="99"/>
      <c r="M107" s="126"/>
      <c r="N107" s="99"/>
      <c r="O107" s="99"/>
      <c r="P107" s="99"/>
      <c r="Q107" s="99"/>
      <c r="R107" s="99"/>
      <c r="S107" s="99"/>
      <c r="T107" s="99"/>
      <c r="U107" s="99"/>
      <c r="V107" s="99"/>
      <c r="W107" s="99"/>
    </row>
    <row r="108" spans="2:23" ht="14" thickBot="1">
      <c r="B108" s="99"/>
      <c r="C108" s="99"/>
      <c r="D108" s="99"/>
      <c r="E108" s="99"/>
      <c r="F108" s="99"/>
      <c r="G108" s="99"/>
      <c r="H108" s="99"/>
      <c r="I108" s="126"/>
      <c r="J108" s="126"/>
      <c r="K108" s="99"/>
      <c r="L108" s="99"/>
      <c r="M108" s="126"/>
      <c r="N108" s="99"/>
      <c r="O108" s="99"/>
      <c r="P108" s="99"/>
      <c r="Q108" s="99"/>
      <c r="R108" s="99"/>
      <c r="S108" s="99"/>
      <c r="T108" s="99"/>
      <c r="U108" s="99"/>
      <c r="V108" s="99"/>
      <c r="W108" s="99"/>
    </row>
  </sheetData>
  <mergeCells count="15">
    <mergeCell ref="B11:B17"/>
    <mergeCell ref="B1:B2"/>
    <mergeCell ref="C1:C2"/>
    <mergeCell ref="D1:D2"/>
    <mergeCell ref="F1:P1"/>
    <mergeCell ref="B3:B10"/>
    <mergeCell ref="B52:B54"/>
    <mergeCell ref="B55:B57"/>
    <mergeCell ref="B59:B61"/>
    <mergeCell ref="B18:B24"/>
    <mergeCell ref="B25:B31"/>
    <mergeCell ref="B32:B38"/>
    <mergeCell ref="B39:B45"/>
    <mergeCell ref="B46:B48"/>
    <mergeCell ref="B49:B5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F1000"/>
  <sheetViews>
    <sheetView workbookViewId="0">
      <selection activeCell="C3" sqref="C3"/>
    </sheetView>
  </sheetViews>
  <sheetFormatPr baseColWidth="10" defaultColWidth="12.6640625" defaultRowHeight="15" customHeight="1"/>
  <cols>
    <col min="1" max="1" width="5.83203125" customWidth="1"/>
    <col min="2" max="2" width="12.6640625" customWidth="1"/>
    <col min="3" max="3" width="10.6640625" customWidth="1"/>
    <col min="4" max="4" width="22.83203125" customWidth="1"/>
    <col min="5" max="6" width="12.6640625" customWidth="1"/>
  </cols>
  <sheetData>
    <row r="1" spans="1:6" ht="15.75" customHeight="1">
      <c r="A1" s="1"/>
      <c r="B1" s="146" t="s">
        <v>1</v>
      </c>
      <c r="C1" s="146" t="s">
        <v>2</v>
      </c>
      <c r="D1" s="146" t="s">
        <v>3</v>
      </c>
    </row>
    <row r="2" spans="1:6" ht="15.75" customHeight="1">
      <c r="A2" s="2"/>
      <c r="B2" s="148"/>
      <c r="C2" s="148"/>
      <c r="D2" s="148"/>
    </row>
    <row r="3" spans="1:6" ht="15.75" customHeight="1">
      <c r="A3" s="3">
        <v>1</v>
      </c>
      <c r="B3" s="146" t="s">
        <v>16</v>
      </c>
      <c r="C3" s="23" t="s">
        <v>17</v>
      </c>
      <c r="D3" s="24" t="s">
        <v>18</v>
      </c>
      <c r="F3" s="25" t="s">
        <v>107</v>
      </c>
    </row>
    <row r="4" spans="1:6" ht="15.75" customHeight="1">
      <c r="A4" s="7">
        <v>2</v>
      </c>
      <c r="B4" s="147"/>
      <c r="C4" s="26" t="s">
        <v>19</v>
      </c>
      <c r="D4" s="27" t="s">
        <v>20</v>
      </c>
      <c r="F4" s="28" t="s">
        <v>108</v>
      </c>
    </row>
    <row r="5" spans="1:6" ht="15.75" customHeight="1">
      <c r="A5" s="7">
        <v>3</v>
      </c>
      <c r="B5" s="147"/>
      <c r="C5" s="26" t="s">
        <v>21</v>
      </c>
      <c r="D5" s="27" t="s">
        <v>22</v>
      </c>
    </row>
    <row r="6" spans="1:6" ht="15.75" customHeight="1">
      <c r="A6" s="7">
        <v>4</v>
      </c>
      <c r="B6" s="147"/>
      <c r="C6" s="26" t="s">
        <v>23</v>
      </c>
      <c r="D6" s="27" t="s">
        <v>24</v>
      </c>
    </row>
    <row r="7" spans="1:6" ht="15.75" customHeight="1">
      <c r="A7" s="7">
        <v>5</v>
      </c>
      <c r="B7" s="147"/>
      <c r="C7" s="26" t="s">
        <v>25</v>
      </c>
      <c r="D7" s="27" t="s">
        <v>26</v>
      </c>
    </row>
    <row r="8" spans="1:6" ht="15.75" customHeight="1">
      <c r="A8" s="7">
        <v>6</v>
      </c>
      <c r="B8" s="147"/>
      <c r="C8" s="26" t="s">
        <v>27</v>
      </c>
      <c r="D8" s="27" t="s">
        <v>28</v>
      </c>
    </row>
    <row r="9" spans="1:6" ht="15.75" customHeight="1">
      <c r="A9" s="7">
        <v>7</v>
      </c>
      <c r="B9" s="147"/>
      <c r="C9" s="26" t="s">
        <v>29</v>
      </c>
      <c r="D9" s="27" t="s">
        <v>30</v>
      </c>
    </row>
    <row r="10" spans="1:6" ht="15.75" customHeight="1">
      <c r="A10" s="7">
        <v>8</v>
      </c>
      <c r="B10" s="148"/>
      <c r="C10" s="29" t="s">
        <v>31</v>
      </c>
      <c r="D10" s="30" t="s">
        <v>32</v>
      </c>
    </row>
    <row r="11" spans="1:6" ht="15.75" customHeight="1">
      <c r="A11" s="7">
        <v>9</v>
      </c>
      <c r="B11" s="146" t="s">
        <v>33</v>
      </c>
      <c r="C11" s="23" t="s">
        <v>17</v>
      </c>
      <c r="D11" s="24" t="s">
        <v>34</v>
      </c>
    </row>
    <row r="12" spans="1:6" ht="15.75" customHeight="1">
      <c r="A12" s="7">
        <v>10</v>
      </c>
      <c r="B12" s="147"/>
      <c r="C12" s="26" t="s">
        <v>19</v>
      </c>
      <c r="D12" s="27" t="s">
        <v>35</v>
      </c>
    </row>
    <row r="13" spans="1:6" ht="15.75" customHeight="1">
      <c r="A13" s="7">
        <v>11</v>
      </c>
      <c r="B13" s="147"/>
      <c r="C13" s="26" t="s">
        <v>21</v>
      </c>
      <c r="D13" s="27" t="s">
        <v>36</v>
      </c>
    </row>
    <row r="14" spans="1:6" ht="15.75" customHeight="1">
      <c r="A14" s="7">
        <v>12</v>
      </c>
      <c r="B14" s="147"/>
      <c r="C14" s="26" t="s">
        <v>23</v>
      </c>
      <c r="D14" s="27" t="s">
        <v>37</v>
      </c>
    </row>
    <row r="15" spans="1:6" ht="15.75" customHeight="1">
      <c r="A15" s="7">
        <v>13</v>
      </c>
      <c r="B15" s="147"/>
      <c r="C15" s="26" t="s">
        <v>25</v>
      </c>
      <c r="D15" s="27" t="s">
        <v>38</v>
      </c>
    </row>
    <row r="16" spans="1:6" ht="15.75" customHeight="1">
      <c r="A16" s="7">
        <v>14</v>
      </c>
      <c r="B16" s="147"/>
      <c r="C16" s="26" t="s">
        <v>27</v>
      </c>
      <c r="D16" s="27" t="s">
        <v>39</v>
      </c>
    </row>
    <row r="17" spans="1:4" ht="15.75" customHeight="1">
      <c r="A17" s="7">
        <v>15</v>
      </c>
      <c r="B17" s="148"/>
      <c r="C17" s="29" t="s">
        <v>40</v>
      </c>
      <c r="D17" s="30" t="s">
        <v>41</v>
      </c>
    </row>
    <row r="18" spans="1:4" ht="15.75" customHeight="1">
      <c r="A18" s="7">
        <v>16</v>
      </c>
      <c r="B18" s="146" t="s">
        <v>42</v>
      </c>
      <c r="C18" s="23" t="s">
        <v>17</v>
      </c>
      <c r="D18" s="31" t="s">
        <v>43</v>
      </c>
    </row>
    <row r="19" spans="1:4" ht="15.75" customHeight="1">
      <c r="A19" s="7">
        <v>17</v>
      </c>
      <c r="B19" s="147"/>
      <c r="C19" s="26" t="s">
        <v>19</v>
      </c>
      <c r="D19" s="27" t="s">
        <v>44</v>
      </c>
    </row>
    <row r="20" spans="1:4" ht="15.75" customHeight="1">
      <c r="A20" s="7">
        <v>18</v>
      </c>
      <c r="B20" s="147"/>
      <c r="C20" s="26" t="s">
        <v>21</v>
      </c>
      <c r="D20" s="27" t="s">
        <v>45</v>
      </c>
    </row>
    <row r="21" spans="1:4" ht="15.75" customHeight="1">
      <c r="A21" s="7">
        <v>19</v>
      </c>
      <c r="B21" s="147"/>
      <c r="C21" s="26" t="s">
        <v>23</v>
      </c>
      <c r="D21" s="27" t="s">
        <v>46</v>
      </c>
    </row>
    <row r="22" spans="1:4" ht="15.75" customHeight="1">
      <c r="A22" s="7">
        <v>20</v>
      </c>
      <c r="B22" s="147"/>
      <c r="C22" s="26" t="s">
        <v>25</v>
      </c>
      <c r="D22" s="27" t="s">
        <v>47</v>
      </c>
    </row>
    <row r="23" spans="1:4" ht="15.75" customHeight="1">
      <c r="A23" s="7">
        <v>21</v>
      </c>
      <c r="B23" s="147"/>
      <c r="C23" s="26" t="s">
        <v>27</v>
      </c>
      <c r="D23" s="27" t="s">
        <v>48</v>
      </c>
    </row>
    <row r="24" spans="1:4" ht="15.75" customHeight="1">
      <c r="A24" s="7">
        <v>22</v>
      </c>
      <c r="B24" s="148"/>
      <c r="C24" s="29" t="s">
        <v>40</v>
      </c>
      <c r="D24" s="32" t="s">
        <v>49</v>
      </c>
    </row>
    <row r="25" spans="1:4" ht="15.75" customHeight="1">
      <c r="A25" s="7">
        <v>23</v>
      </c>
      <c r="B25" s="146" t="s">
        <v>50</v>
      </c>
      <c r="C25" s="33" t="s">
        <v>17</v>
      </c>
      <c r="D25" s="24" t="s">
        <v>51</v>
      </c>
    </row>
    <row r="26" spans="1:4" ht="15.75" customHeight="1">
      <c r="A26" s="7">
        <v>24</v>
      </c>
      <c r="B26" s="147"/>
      <c r="C26" s="26" t="s">
        <v>19</v>
      </c>
      <c r="D26" s="27" t="s">
        <v>52</v>
      </c>
    </row>
    <row r="27" spans="1:4" ht="15.75" customHeight="1">
      <c r="A27" s="7">
        <v>25</v>
      </c>
      <c r="B27" s="147"/>
      <c r="C27" s="26" t="s">
        <v>21</v>
      </c>
      <c r="D27" s="27" t="s">
        <v>53</v>
      </c>
    </row>
    <row r="28" spans="1:4" ht="15.75" customHeight="1">
      <c r="A28" s="7">
        <v>26</v>
      </c>
      <c r="B28" s="147"/>
      <c r="C28" s="26" t="s">
        <v>23</v>
      </c>
      <c r="D28" s="27" t="s">
        <v>54</v>
      </c>
    </row>
    <row r="29" spans="1:4" ht="15.75" customHeight="1">
      <c r="A29" s="7">
        <v>27</v>
      </c>
      <c r="B29" s="147"/>
      <c r="C29" s="26" t="s">
        <v>25</v>
      </c>
      <c r="D29" s="27" t="s">
        <v>55</v>
      </c>
    </row>
    <row r="30" spans="1:4" ht="15.75" customHeight="1">
      <c r="A30" s="7">
        <v>28</v>
      </c>
      <c r="B30" s="147"/>
      <c r="C30" s="26" t="s">
        <v>27</v>
      </c>
      <c r="D30" s="27" t="s">
        <v>56</v>
      </c>
    </row>
    <row r="31" spans="1:4" ht="15.75" customHeight="1">
      <c r="A31" s="7">
        <v>29</v>
      </c>
      <c r="B31" s="148"/>
      <c r="C31" s="34" t="s">
        <v>40</v>
      </c>
      <c r="D31" s="30" t="s">
        <v>57</v>
      </c>
    </row>
    <row r="32" spans="1:4" ht="15.75" customHeight="1">
      <c r="A32" s="7">
        <v>30</v>
      </c>
      <c r="B32" s="146" t="s">
        <v>58</v>
      </c>
      <c r="C32" s="23" t="s">
        <v>17</v>
      </c>
      <c r="D32" s="31" t="s">
        <v>59</v>
      </c>
    </row>
    <row r="33" spans="1:4" ht="15.75" customHeight="1">
      <c r="A33" s="7">
        <v>31</v>
      </c>
      <c r="B33" s="147"/>
      <c r="C33" s="26" t="s">
        <v>19</v>
      </c>
      <c r="D33" s="27" t="s">
        <v>60</v>
      </c>
    </row>
    <row r="34" spans="1:4" ht="15.75" customHeight="1">
      <c r="A34" s="7">
        <v>32</v>
      </c>
      <c r="B34" s="147"/>
      <c r="C34" s="26" t="s">
        <v>21</v>
      </c>
      <c r="D34" s="27" t="s">
        <v>61</v>
      </c>
    </row>
    <row r="35" spans="1:4" ht="15.75" customHeight="1">
      <c r="A35" s="7">
        <v>33</v>
      </c>
      <c r="B35" s="147"/>
      <c r="C35" s="26" t="s">
        <v>23</v>
      </c>
      <c r="D35" s="27" t="s">
        <v>62</v>
      </c>
    </row>
    <row r="36" spans="1:4" ht="15.75" customHeight="1">
      <c r="A36" s="7">
        <v>34</v>
      </c>
      <c r="B36" s="147"/>
      <c r="C36" s="26" t="s">
        <v>25</v>
      </c>
      <c r="D36" s="27" t="s">
        <v>63</v>
      </c>
    </row>
    <row r="37" spans="1:4" ht="15.75" customHeight="1">
      <c r="A37" s="7">
        <v>35</v>
      </c>
      <c r="B37" s="147"/>
      <c r="C37" s="26" t="s">
        <v>27</v>
      </c>
      <c r="D37" s="27" t="s">
        <v>64</v>
      </c>
    </row>
    <row r="38" spans="1:4" ht="15.75" customHeight="1">
      <c r="A38" s="7">
        <v>36</v>
      </c>
      <c r="B38" s="148"/>
      <c r="C38" s="29" t="s">
        <v>40</v>
      </c>
      <c r="D38" s="32" t="s">
        <v>65</v>
      </c>
    </row>
    <row r="39" spans="1:4" ht="15.75" customHeight="1">
      <c r="A39" s="7">
        <v>37</v>
      </c>
      <c r="B39" s="146" t="s">
        <v>66</v>
      </c>
      <c r="C39" s="33" t="s">
        <v>17</v>
      </c>
      <c r="D39" s="24" t="s">
        <v>67</v>
      </c>
    </row>
    <row r="40" spans="1:4" ht="15.75" customHeight="1">
      <c r="A40" s="7">
        <v>38</v>
      </c>
      <c r="B40" s="147"/>
      <c r="C40" s="26" t="s">
        <v>19</v>
      </c>
      <c r="D40" s="27" t="s">
        <v>68</v>
      </c>
    </row>
    <row r="41" spans="1:4" ht="15.75" customHeight="1">
      <c r="A41" s="7">
        <v>39</v>
      </c>
      <c r="B41" s="147"/>
      <c r="C41" s="26" t="s">
        <v>21</v>
      </c>
      <c r="D41" s="27" t="s">
        <v>69</v>
      </c>
    </row>
    <row r="42" spans="1:4" ht="15.75" customHeight="1">
      <c r="A42" s="7">
        <v>40</v>
      </c>
      <c r="B42" s="147"/>
      <c r="C42" s="26" t="s">
        <v>23</v>
      </c>
      <c r="D42" s="27" t="s">
        <v>70</v>
      </c>
    </row>
    <row r="43" spans="1:4" ht="15.75" customHeight="1">
      <c r="A43" s="7">
        <v>41</v>
      </c>
      <c r="B43" s="147"/>
      <c r="C43" s="26" t="s">
        <v>25</v>
      </c>
      <c r="D43" s="27" t="s">
        <v>71</v>
      </c>
    </row>
    <row r="44" spans="1:4" ht="15.75" customHeight="1">
      <c r="A44" s="7">
        <v>42</v>
      </c>
      <c r="B44" s="147"/>
      <c r="C44" s="26" t="s">
        <v>27</v>
      </c>
      <c r="D44" s="27" t="s">
        <v>72</v>
      </c>
    </row>
    <row r="45" spans="1:4" ht="15.75" customHeight="1">
      <c r="A45" s="7">
        <v>43</v>
      </c>
      <c r="B45" s="148"/>
      <c r="C45" s="34" t="s">
        <v>40</v>
      </c>
      <c r="D45" s="30" t="s">
        <v>73</v>
      </c>
    </row>
    <row r="46" spans="1:4" ht="15.75" customHeight="1">
      <c r="A46" s="7">
        <v>44</v>
      </c>
      <c r="B46" s="146" t="s">
        <v>74</v>
      </c>
      <c r="C46" s="23" t="s">
        <v>75</v>
      </c>
      <c r="D46" s="31" t="s">
        <v>76</v>
      </c>
    </row>
    <row r="47" spans="1:4" ht="15.75" customHeight="1">
      <c r="A47" s="7">
        <v>45</v>
      </c>
      <c r="B47" s="147"/>
      <c r="C47" s="26" t="s">
        <v>19</v>
      </c>
      <c r="D47" s="27" t="s">
        <v>77</v>
      </c>
    </row>
    <row r="48" spans="1:4" ht="15.75" customHeight="1">
      <c r="A48" s="7">
        <v>46</v>
      </c>
      <c r="B48" s="148"/>
      <c r="C48" s="29" t="s">
        <v>29</v>
      </c>
      <c r="D48" s="32" t="s">
        <v>78</v>
      </c>
    </row>
    <row r="49" spans="1:4" ht="15.75" customHeight="1">
      <c r="A49" s="7">
        <v>47</v>
      </c>
      <c r="B49" s="146" t="s">
        <v>79</v>
      </c>
      <c r="C49" s="33" t="s">
        <v>75</v>
      </c>
      <c r="D49" s="24" t="s">
        <v>80</v>
      </c>
    </row>
    <row r="50" spans="1:4" ht="15.75" customHeight="1">
      <c r="A50" s="7">
        <v>48</v>
      </c>
      <c r="B50" s="147"/>
      <c r="C50" s="26" t="s">
        <v>19</v>
      </c>
      <c r="D50" s="27" t="s">
        <v>81</v>
      </c>
    </row>
    <row r="51" spans="1:4" ht="15.75" customHeight="1">
      <c r="A51" s="7">
        <v>49</v>
      </c>
      <c r="B51" s="148"/>
      <c r="C51" s="34" t="s">
        <v>29</v>
      </c>
      <c r="D51" s="30" t="s">
        <v>82</v>
      </c>
    </row>
    <row r="52" spans="1:4" ht="15.75" customHeight="1">
      <c r="A52" s="7">
        <v>50</v>
      </c>
      <c r="B52" s="146" t="s">
        <v>83</v>
      </c>
      <c r="C52" s="23" t="s">
        <v>75</v>
      </c>
      <c r="D52" s="31" t="s">
        <v>84</v>
      </c>
    </row>
    <row r="53" spans="1:4" ht="15.75" customHeight="1">
      <c r="A53" s="7">
        <v>51</v>
      </c>
      <c r="B53" s="147"/>
      <c r="C53" s="26" t="s">
        <v>19</v>
      </c>
      <c r="D53" s="27" t="s">
        <v>85</v>
      </c>
    </row>
    <row r="54" spans="1:4" ht="15.75" customHeight="1">
      <c r="A54" s="7">
        <v>52</v>
      </c>
      <c r="B54" s="148"/>
      <c r="C54" s="29" t="s">
        <v>29</v>
      </c>
      <c r="D54" s="32" t="s">
        <v>86</v>
      </c>
    </row>
    <row r="55" spans="1:4" ht="15.75" customHeight="1">
      <c r="A55" s="7">
        <v>53</v>
      </c>
      <c r="B55" s="146" t="s">
        <v>87</v>
      </c>
      <c r="C55" s="33" t="s">
        <v>75</v>
      </c>
      <c r="D55" s="24" t="s">
        <v>88</v>
      </c>
    </row>
    <row r="56" spans="1:4" ht="15.75" customHeight="1">
      <c r="A56" s="7">
        <v>54</v>
      </c>
      <c r="B56" s="147"/>
      <c r="C56" s="26" t="s">
        <v>89</v>
      </c>
      <c r="D56" s="27" t="s">
        <v>90</v>
      </c>
    </row>
    <row r="57" spans="1:4" ht="15.75" customHeight="1">
      <c r="A57" s="7">
        <v>55</v>
      </c>
      <c r="B57" s="148"/>
      <c r="C57" s="34" t="s">
        <v>40</v>
      </c>
      <c r="D57" s="30" t="s">
        <v>91</v>
      </c>
    </row>
    <row r="58" spans="1:4" ht="15.75" customHeight="1">
      <c r="A58" s="7">
        <v>56</v>
      </c>
      <c r="B58" s="15" t="s">
        <v>92</v>
      </c>
      <c r="C58" s="35" t="s">
        <v>75</v>
      </c>
      <c r="D58" s="36" t="s">
        <v>93</v>
      </c>
    </row>
    <row r="59" spans="1:4" ht="15.75" customHeight="1">
      <c r="A59" s="7">
        <v>57</v>
      </c>
      <c r="B59" s="146" t="s">
        <v>94</v>
      </c>
      <c r="C59" s="33" t="s">
        <v>17</v>
      </c>
      <c r="D59" s="24" t="s">
        <v>95</v>
      </c>
    </row>
    <row r="60" spans="1:4" ht="15.75" customHeight="1">
      <c r="A60" s="7">
        <v>58</v>
      </c>
      <c r="B60" s="147"/>
      <c r="C60" s="26" t="s">
        <v>21</v>
      </c>
      <c r="D60" s="27" t="s">
        <v>96</v>
      </c>
    </row>
    <row r="61" spans="1:4" ht="15.75" customHeight="1">
      <c r="A61" s="7">
        <v>59</v>
      </c>
      <c r="B61" s="148"/>
      <c r="C61" s="34" t="s">
        <v>25</v>
      </c>
      <c r="D61" s="30" t="s">
        <v>97</v>
      </c>
    </row>
    <row r="62" spans="1:4" ht="15.75" customHeight="1">
      <c r="A62" s="7">
        <v>60</v>
      </c>
      <c r="B62" s="15" t="s">
        <v>98</v>
      </c>
      <c r="C62" s="35" t="s">
        <v>99</v>
      </c>
      <c r="D62" s="36" t="s">
        <v>100</v>
      </c>
    </row>
    <row r="63" spans="1:4" ht="15.75" customHeight="1">
      <c r="A63" s="7">
        <v>61</v>
      </c>
      <c r="B63" s="15" t="s">
        <v>101</v>
      </c>
      <c r="C63" s="37" t="s">
        <v>99</v>
      </c>
      <c r="D63" s="38" t="s">
        <v>102</v>
      </c>
    </row>
    <row r="64" spans="1:4" ht="15.75" customHeight="1">
      <c r="A64" s="7">
        <v>62</v>
      </c>
      <c r="B64" s="15" t="s">
        <v>103</v>
      </c>
      <c r="C64" s="35" t="s">
        <v>99</v>
      </c>
      <c r="D64" s="36" t="s">
        <v>104</v>
      </c>
    </row>
    <row r="65" spans="1:6" ht="15.75" customHeight="1">
      <c r="A65" s="21">
        <v>63</v>
      </c>
      <c r="B65" s="15" t="s">
        <v>105</v>
      </c>
      <c r="C65" s="39"/>
      <c r="D65" s="38" t="s">
        <v>106</v>
      </c>
      <c r="F65" s="28" t="s">
        <v>109</v>
      </c>
    </row>
    <row r="66" spans="1:6" ht="15.75" customHeight="1">
      <c r="A66" s="1"/>
      <c r="D66" s="40"/>
    </row>
    <row r="67" spans="1:6" ht="15.75" customHeight="1">
      <c r="A67" s="1"/>
      <c r="D67" s="40"/>
    </row>
    <row r="68" spans="1:6" ht="15.75" customHeight="1">
      <c r="D68" s="40"/>
    </row>
    <row r="69" spans="1:6" ht="15.75" customHeight="1"/>
    <row r="70" spans="1:6" ht="15.75" customHeight="1"/>
    <row r="71" spans="1:6" ht="15.75" customHeight="1"/>
    <row r="72" spans="1:6" ht="15.75" customHeight="1"/>
    <row r="73" spans="1:6" ht="15.75" customHeight="1"/>
    <row r="74" spans="1:6" ht="15.75" customHeight="1"/>
    <row r="75" spans="1:6" ht="15.75" customHeight="1"/>
    <row r="76" spans="1:6" ht="15.75" customHeight="1"/>
    <row r="77" spans="1:6" ht="15.75" customHeight="1"/>
    <row r="78" spans="1:6" ht="15.75" customHeight="1"/>
    <row r="79" spans="1:6" ht="15.75" customHeight="1"/>
    <row r="80" spans="1:6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4">
    <mergeCell ref="B55:B57"/>
    <mergeCell ref="B59:B61"/>
    <mergeCell ref="B1:B2"/>
    <mergeCell ref="C1:C2"/>
    <mergeCell ref="D1:D2"/>
    <mergeCell ref="B3:B10"/>
    <mergeCell ref="B11:B17"/>
    <mergeCell ref="B18:B24"/>
    <mergeCell ref="B25:B31"/>
    <mergeCell ref="B32:B38"/>
    <mergeCell ref="B39:B45"/>
    <mergeCell ref="B46:B48"/>
    <mergeCell ref="B49:B51"/>
    <mergeCell ref="B52:B5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B1:F1000"/>
  <sheetViews>
    <sheetView workbookViewId="0"/>
  </sheetViews>
  <sheetFormatPr baseColWidth="10" defaultColWidth="12.6640625" defaultRowHeight="15" customHeight="1"/>
  <cols>
    <col min="1" max="2" width="12.6640625" customWidth="1"/>
    <col min="3" max="3" width="16.1640625" customWidth="1"/>
    <col min="4" max="6" width="12.6640625" customWidth="1"/>
  </cols>
  <sheetData>
    <row r="1" spans="2:6" ht="15.75" customHeight="1">
      <c r="C1" s="28"/>
    </row>
    <row r="2" spans="2:6" ht="15.75" customHeight="1">
      <c r="B2" s="28" t="s">
        <v>110</v>
      </c>
      <c r="C2" s="28"/>
    </row>
    <row r="3" spans="2:6" ht="15.75" customHeight="1">
      <c r="B3" s="28" t="s">
        <v>111</v>
      </c>
    </row>
    <row r="4" spans="2:6" ht="15.75" customHeight="1"/>
    <row r="5" spans="2:6" ht="15.75" customHeight="1">
      <c r="B5" s="151" t="s">
        <v>112</v>
      </c>
      <c r="C5" s="152"/>
    </row>
    <row r="6" spans="2:6" ht="15.75" customHeight="1">
      <c r="B6" s="152"/>
      <c r="C6" s="152"/>
    </row>
    <row r="7" spans="2:6" ht="15.75" customHeight="1">
      <c r="D7" s="146" t="s">
        <v>113</v>
      </c>
      <c r="E7" s="149" t="s">
        <v>7</v>
      </c>
      <c r="F7" s="146" t="s">
        <v>8</v>
      </c>
    </row>
    <row r="8" spans="2:6" ht="15.75" customHeight="1">
      <c r="D8" s="148"/>
      <c r="E8" s="150"/>
      <c r="F8" s="148"/>
    </row>
    <row r="9" spans="2:6" ht="15.75" customHeight="1">
      <c r="D9" s="35" t="s">
        <v>114</v>
      </c>
      <c r="E9" s="41">
        <v>0</v>
      </c>
      <c r="F9" s="41">
        <v>0</v>
      </c>
    </row>
    <row r="10" spans="2:6" ht="15.75" customHeight="1">
      <c r="D10" s="35" t="s">
        <v>115</v>
      </c>
      <c r="E10" s="41">
        <v>0</v>
      </c>
      <c r="F10" s="41">
        <v>1</v>
      </c>
    </row>
    <row r="11" spans="2:6" ht="15.75" customHeight="1">
      <c r="D11" s="35" t="s">
        <v>116</v>
      </c>
      <c r="E11" s="41">
        <v>1</v>
      </c>
      <c r="F11" s="41">
        <v>0</v>
      </c>
    </row>
    <row r="12" spans="2:6" ht="15.75" customHeight="1">
      <c r="D12" s="35" t="s">
        <v>117</v>
      </c>
      <c r="E12" s="41">
        <v>1</v>
      </c>
      <c r="F12" s="41">
        <v>1</v>
      </c>
    </row>
    <row r="13" spans="2:6" ht="15.75" customHeight="1"/>
    <row r="14" spans="2:6" ht="15.75" customHeight="1">
      <c r="C14" s="6" t="s">
        <v>118</v>
      </c>
    </row>
    <row r="15" spans="2:6" ht="15.75" customHeight="1"/>
    <row r="16" spans="2:6" ht="15.75" customHeight="1"/>
    <row r="17" spans="2:6" ht="15.75" customHeight="1"/>
    <row r="18" spans="2:6" ht="15.75" customHeight="1">
      <c r="B18" s="151" t="s">
        <v>119</v>
      </c>
      <c r="C18" s="152"/>
    </row>
    <row r="19" spans="2:6" ht="15.75" customHeight="1">
      <c r="B19" s="152"/>
      <c r="C19" s="152"/>
    </row>
    <row r="20" spans="2:6" ht="15.75" customHeight="1">
      <c r="D20" s="146" t="s">
        <v>113</v>
      </c>
      <c r="E20" s="149" t="s">
        <v>9</v>
      </c>
      <c r="F20" s="146" t="s">
        <v>10</v>
      </c>
    </row>
    <row r="21" spans="2:6" ht="15.75" customHeight="1">
      <c r="D21" s="148"/>
      <c r="E21" s="150"/>
      <c r="F21" s="148"/>
    </row>
    <row r="22" spans="2:6" ht="15.75" customHeight="1">
      <c r="D22" s="35" t="s">
        <v>120</v>
      </c>
      <c r="E22" s="41">
        <v>0</v>
      </c>
      <c r="F22" s="41">
        <v>0</v>
      </c>
    </row>
    <row r="23" spans="2:6" ht="15.75" customHeight="1">
      <c r="D23" s="35" t="s">
        <v>121</v>
      </c>
      <c r="E23" s="41">
        <v>0</v>
      </c>
      <c r="F23" s="41">
        <v>1</v>
      </c>
    </row>
    <row r="24" spans="2:6" ht="15.75" customHeight="1">
      <c r="D24" s="35" t="s">
        <v>122</v>
      </c>
      <c r="E24" s="41">
        <v>1</v>
      </c>
      <c r="F24" s="41">
        <v>0</v>
      </c>
    </row>
    <row r="25" spans="2:6" ht="15.75" customHeight="1">
      <c r="D25" s="35" t="s">
        <v>123</v>
      </c>
      <c r="E25" s="41">
        <v>1</v>
      </c>
      <c r="F25" s="41">
        <v>1</v>
      </c>
    </row>
    <row r="26" spans="2:6" ht="15.75" customHeight="1"/>
    <row r="27" spans="2:6" ht="15.75" customHeight="1"/>
    <row r="28" spans="2:6" ht="15.75" customHeight="1"/>
    <row r="29" spans="2:6" ht="15.75" customHeight="1"/>
    <row r="30" spans="2:6" ht="15.75" customHeight="1"/>
    <row r="31" spans="2:6" ht="15.75" customHeight="1"/>
    <row r="32" spans="2:6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8">
    <mergeCell ref="D20:D21"/>
    <mergeCell ref="E20:E21"/>
    <mergeCell ref="F20:F21"/>
    <mergeCell ref="B5:C6"/>
    <mergeCell ref="D7:D8"/>
    <mergeCell ref="E7:E8"/>
    <mergeCell ref="F7:F8"/>
    <mergeCell ref="B18:C19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B1:G1000"/>
  <sheetViews>
    <sheetView workbookViewId="0"/>
  </sheetViews>
  <sheetFormatPr baseColWidth="10" defaultColWidth="12.6640625" defaultRowHeight="15" customHeight="1"/>
  <cols>
    <col min="1" max="6" width="12.6640625" customWidth="1"/>
  </cols>
  <sheetData>
    <row r="1" spans="2:7" ht="15.75" customHeight="1"/>
    <row r="2" spans="2:7" ht="15.75" customHeight="1"/>
    <row r="3" spans="2:7" ht="15.75" customHeight="1">
      <c r="B3" s="146" t="s">
        <v>124</v>
      </c>
      <c r="C3" s="149" t="s">
        <v>11</v>
      </c>
      <c r="D3" s="149" t="s">
        <v>12</v>
      </c>
      <c r="E3" s="146" t="s">
        <v>13</v>
      </c>
    </row>
    <row r="4" spans="2:7" ht="15.75" customHeight="1">
      <c r="B4" s="148"/>
      <c r="C4" s="150"/>
      <c r="D4" s="150"/>
      <c r="E4" s="148"/>
      <c r="G4" s="153" t="s">
        <v>125</v>
      </c>
    </row>
    <row r="5" spans="2:7" ht="15.75" customHeight="1">
      <c r="B5" s="35" t="s">
        <v>126</v>
      </c>
      <c r="C5" s="42">
        <v>0</v>
      </c>
      <c r="D5" s="42">
        <v>0</v>
      </c>
      <c r="E5" s="42">
        <v>0</v>
      </c>
      <c r="G5" s="152"/>
    </row>
    <row r="6" spans="2:7" ht="15.75" customHeight="1">
      <c r="B6" s="35" t="s">
        <v>127</v>
      </c>
      <c r="C6" s="42">
        <v>0</v>
      </c>
      <c r="D6" s="42">
        <v>0</v>
      </c>
      <c r="E6" s="42">
        <v>1</v>
      </c>
    </row>
    <row r="7" spans="2:7" ht="15.75" customHeight="1">
      <c r="B7" s="35" t="s">
        <v>128</v>
      </c>
      <c r="C7" s="42">
        <v>0</v>
      </c>
      <c r="D7" s="42">
        <v>1</v>
      </c>
      <c r="E7" s="42">
        <v>0</v>
      </c>
    </row>
    <row r="8" spans="2:7" ht="15.75" customHeight="1">
      <c r="B8" s="35" t="s">
        <v>129</v>
      </c>
      <c r="C8" s="42">
        <v>0</v>
      </c>
      <c r="D8" s="42">
        <v>1</v>
      </c>
      <c r="E8" s="42">
        <v>1</v>
      </c>
    </row>
    <row r="9" spans="2:7" ht="15.75" customHeight="1">
      <c r="B9" s="35" t="s">
        <v>130</v>
      </c>
      <c r="C9" s="42">
        <v>1</v>
      </c>
      <c r="D9" s="42">
        <v>0</v>
      </c>
      <c r="E9" s="42">
        <v>0</v>
      </c>
    </row>
    <row r="10" spans="2:7" ht="15.75" customHeight="1">
      <c r="B10" s="35" t="s">
        <v>131</v>
      </c>
      <c r="C10" s="42">
        <v>1</v>
      </c>
      <c r="D10" s="42">
        <v>0</v>
      </c>
      <c r="E10" s="42">
        <v>1</v>
      </c>
    </row>
    <row r="11" spans="2:7" ht="15.75" customHeight="1">
      <c r="B11" s="35" t="s">
        <v>132</v>
      </c>
      <c r="C11" s="42">
        <v>1</v>
      </c>
      <c r="D11" s="42">
        <v>1</v>
      </c>
      <c r="E11" s="42">
        <v>0</v>
      </c>
    </row>
    <row r="12" spans="2:7" ht="15.75" customHeight="1">
      <c r="B12" s="35" t="s">
        <v>133</v>
      </c>
      <c r="C12" s="42">
        <v>1</v>
      </c>
      <c r="D12" s="42">
        <v>1</v>
      </c>
      <c r="E12" s="42">
        <v>1</v>
      </c>
    </row>
    <row r="13" spans="2:7" ht="15.75" customHeight="1"/>
    <row r="14" spans="2:7" ht="15.75" customHeight="1"/>
    <row r="15" spans="2:7" ht="15.75" customHeight="1"/>
    <row r="16" spans="2:7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5">
    <mergeCell ref="B3:B4"/>
    <mergeCell ref="C3:C4"/>
    <mergeCell ref="D3:D4"/>
    <mergeCell ref="E3:E4"/>
    <mergeCell ref="G4:G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J1000"/>
  <sheetViews>
    <sheetView workbookViewId="0"/>
  </sheetViews>
  <sheetFormatPr baseColWidth="10" defaultColWidth="12.6640625" defaultRowHeight="15" customHeight="1"/>
  <cols>
    <col min="1" max="1" width="5.83203125" customWidth="1"/>
    <col min="2" max="2" width="12.6640625" customWidth="1"/>
    <col min="3" max="3" width="10.6640625" customWidth="1"/>
    <col min="4" max="4" width="22.83203125" customWidth="1"/>
    <col min="5" max="6" width="12.6640625" customWidth="1"/>
  </cols>
  <sheetData>
    <row r="1" spans="1:10" ht="15.75" customHeight="1">
      <c r="A1" s="1"/>
      <c r="B1" s="146" t="s">
        <v>1</v>
      </c>
      <c r="C1" s="146" t="s">
        <v>2</v>
      </c>
      <c r="D1" s="146" t="s">
        <v>3</v>
      </c>
      <c r="E1" s="154" t="s">
        <v>4</v>
      </c>
      <c r="F1" s="155"/>
      <c r="G1" s="156"/>
      <c r="H1" s="154" t="s">
        <v>113</v>
      </c>
      <c r="I1" s="155"/>
      <c r="J1" s="156"/>
    </row>
    <row r="2" spans="1:10" ht="15.75" customHeight="1">
      <c r="A2" s="2"/>
      <c r="B2" s="148"/>
      <c r="C2" s="148"/>
      <c r="D2" s="148"/>
      <c r="E2" s="43" t="s">
        <v>112</v>
      </c>
      <c r="F2" s="43" t="s">
        <v>119</v>
      </c>
      <c r="G2" s="43" t="s">
        <v>124</v>
      </c>
      <c r="H2" s="43" t="s">
        <v>112</v>
      </c>
      <c r="I2" s="43" t="s">
        <v>119</v>
      </c>
      <c r="J2" s="43" t="s">
        <v>124</v>
      </c>
    </row>
    <row r="3" spans="1:10" ht="15.75" customHeight="1">
      <c r="A3" s="3">
        <v>1</v>
      </c>
      <c r="B3" s="146" t="s">
        <v>16</v>
      </c>
      <c r="C3" s="4" t="s">
        <v>17</v>
      </c>
      <c r="D3" s="44" t="str">
        <f>VLOOKUP(A3,'Asignacion-Opcode'!$A$3:$D$65,4,0)</f>
        <v>0000001</v>
      </c>
      <c r="E3" s="45" t="e">
        <f>VLOOKUP(A3,#REF!,7,0)&amp;VLOOKUP(A3,#REF!,8,0)</f>
        <v>#REF!</v>
      </c>
      <c r="F3" s="46" t="e">
        <f>VLOOKUP(A3,#REF!,9,0)&amp;VLOOKUP(A3,#REF!,10,0)</f>
        <v>#REF!</v>
      </c>
      <c r="G3" s="47" t="e">
        <f>VLOOKUP(A3,#REF!,11,0)&amp;VLOOKUP(A3,#REF!,12,0)&amp;VLOOKUP(A3,#REF!,13,0)</f>
        <v>#REF!</v>
      </c>
      <c r="H3" s="48" t="e">
        <f t="array" ref="H3">INDEX(Multiplexores!$D$9:$D$12,BIN2DEC(E3)+1)</f>
        <v>#REF!</v>
      </c>
      <c r="I3" s="5" t="e">
        <f t="array" ref="I3">INDEX(Multiplexores!$D$22:$D$25,BIN2DEC(F3)+1)</f>
        <v>#REF!</v>
      </c>
      <c r="J3" s="49" t="e">
        <f t="array" ref="J3">INDEX(ALU!$B$5:$B$12,BIN2DEC(G3)+1)</f>
        <v>#REF!</v>
      </c>
    </row>
    <row r="4" spans="1:10" ht="15.75" customHeight="1">
      <c r="A4" s="7">
        <v>2</v>
      </c>
      <c r="B4" s="147"/>
      <c r="C4" s="8" t="s">
        <v>19</v>
      </c>
      <c r="D4" s="50" t="str">
        <f>VLOOKUP(A4,'Asignacion-Opcode'!$A$3:$D$65,4,0)</f>
        <v>0000010</v>
      </c>
      <c r="E4" s="51" t="e">
        <f>VLOOKUP(A4,#REF!,7,0)&amp;VLOOKUP(A4,#REF!,8,0)</f>
        <v>#REF!</v>
      </c>
      <c r="F4" s="52" t="e">
        <f>VLOOKUP(A4,#REF!,9,0)&amp;VLOOKUP(A4,#REF!,10,0)</f>
        <v>#REF!</v>
      </c>
      <c r="G4" s="53" t="e">
        <f>VLOOKUP(A4,#REF!,11,0)&amp;VLOOKUP(A4,#REF!,12,0)&amp;VLOOKUP(A4,#REF!,13,0)</f>
        <v>#REF!</v>
      </c>
      <c r="H4" s="54" t="e">
        <f t="array" ref="H4">INDEX(Multiplexores!$D$9:$D$12,BIN2DEC(E4)+1)</f>
        <v>#REF!</v>
      </c>
      <c r="I4" s="9" t="e">
        <f t="array" ref="I4">INDEX(Multiplexores!$D$22:$D$25,BIN2DEC(F4)+1)</f>
        <v>#REF!</v>
      </c>
      <c r="J4" s="55" t="e">
        <f t="array" ref="J4">INDEX(ALU!$B$5:$B$12,BIN2DEC(G4)+1)</f>
        <v>#REF!</v>
      </c>
    </row>
    <row r="5" spans="1:10" ht="15.75" customHeight="1">
      <c r="A5" s="7">
        <v>3</v>
      </c>
      <c r="B5" s="147"/>
      <c r="C5" s="8" t="s">
        <v>21</v>
      </c>
      <c r="D5" s="44" t="str">
        <f>VLOOKUP(A5,'Asignacion-Opcode'!$A$3:$D$65,4,0)</f>
        <v>0000011</v>
      </c>
      <c r="E5" s="51" t="e">
        <f>VLOOKUP(A5,#REF!,7,0)&amp;VLOOKUP(A5,#REF!,8,0)</f>
        <v>#REF!</v>
      </c>
      <c r="F5" s="52" t="e">
        <f>VLOOKUP(A5,#REF!,9,0)&amp;VLOOKUP(A5,#REF!,10,0)</f>
        <v>#REF!</v>
      </c>
      <c r="G5" s="53" t="e">
        <f>VLOOKUP(A5,#REF!,11,0)&amp;VLOOKUP(A5,#REF!,12,0)&amp;VLOOKUP(A5,#REF!,13,0)</f>
        <v>#REF!</v>
      </c>
      <c r="H5" s="54" t="e">
        <f t="array" ref="H5">INDEX(Multiplexores!$D$9:$D$12,BIN2DEC(E5)+1)</f>
        <v>#REF!</v>
      </c>
      <c r="I5" s="9" t="e">
        <f t="array" ref="I5">INDEX(Multiplexores!$D$22:$D$25,BIN2DEC(F5)+1)</f>
        <v>#REF!</v>
      </c>
      <c r="J5" s="55" t="e">
        <f t="array" ref="J5">INDEX(ALU!$B$5:$B$12,BIN2DEC(G5)+1)</f>
        <v>#REF!</v>
      </c>
    </row>
    <row r="6" spans="1:10" ht="15.75" customHeight="1">
      <c r="A6" s="7">
        <v>4</v>
      </c>
      <c r="B6" s="147"/>
      <c r="C6" s="8" t="s">
        <v>23</v>
      </c>
      <c r="D6" s="44" t="str">
        <f>VLOOKUP(A6,'Asignacion-Opcode'!$A$3:$D$65,4,0)</f>
        <v>0000100</v>
      </c>
      <c r="E6" s="51" t="e">
        <f>VLOOKUP(A6,#REF!,7,0)&amp;VLOOKUP(A6,#REF!,8,0)</f>
        <v>#REF!</v>
      </c>
      <c r="F6" s="52" t="e">
        <f>VLOOKUP(A6,#REF!,9,0)&amp;VLOOKUP(A6,#REF!,10,0)</f>
        <v>#REF!</v>
      </c>
      <c r="G6" s="53" t="e">
        <f>VLOOKUP(A6,#REF!,11,0)&amp;VLOOKUP(A6,#REF!,12,0)&amp;VLOOKUP(A6,#REF!,13,0)</f>
        <v>#REF!</v>
      </c>
      <c r="H6" s="54" t="e">
        <f t="array" ref="H6">INDEX(Multiplexores!$D$9:$D$12,BIN2DEC(E6)+1)</f>
        <v>#REF!</v>
      </c>
      <c r="I6" s="9" t="e">
        <f t="array" ref="I6">INDEX(Multiplexores!$D$22:$D$25,BIN2DEC(F6)+1)</f>
        <v>#REF!</v>
      </c>
      <c r="J6" s="55" t="e">
        <f t="array" ref="J6">INDEX(ALU!$B$5:$B$12,BIN2DEC(G6)+1)</f>
        <v>#REF!</v>
      </c>
    </row>
    <row r="7" spans="1:10" ht="15.75" customHeight="1">
      <c r="A7" s="7">
        <v>5</v>
      </c>
      <c r="B7" s="147"/>
      <c r="C7" s="8" t="s">
        <v>25</v>
      </c>
      <c r="D7" s="44" t="str">
        <f>VLOOKUP(A7,'Asignacion-Opcode'!$A$3:$D$65,4,0)</f>
        <v>0000101</v>
      </c>
      <c r="E7" s="51" t="e">
        <f>VLOOKUP(A7,#REF!,7,0)&amp;VLOOKUP(A7,#REF!,8,0)</f>
        <v>#REF!</v>
      </c>
      <c r="F7" s="52" t="e">
        <f>VLOOKUP(A7,#REF!,9,0)&amp;VLOOKUP(A7,#REF!,10,0)</f>
        <v>#REF!</v>
      </c>
      <c r="G7" s="53" t="e">
        <f>VLOOKUP(A7,#REF!,11,0)&amp;VLOOKUP(A7,#REF!,12,0)&amp;VLOOKUP(A7,#REF!,13,0)</f>
        <v>#REF!</v>
      </c>
      <c r="H7" s="54" t="e">
        <f t="array" ref="H7">INDEX(Multiplexores!$D$9:$D$12,BIN2DEC(E7)+1)</f>
        <v>#REF!</v>
      </c>
      <c r="I7" s="9" t="e">
        <f t="array" ref="I7">INDEX(Multiplexores!$D$22:$D$25,BIN2DEC(F7)+1)</f>
        <v>#REF!</v>
      </c>
      <c r="J7" s="55" t="e">
        <f t="array" ref="J7">INDEX(ALU!$B$5:$B$12,BIN2DEC(G7)+1)</f>
        <v>#REF!</v>
      </c>
    </row>
    <row r="8" spans="1:10" ht="15.75" customHeight="1">
      <c r="A8" s="7">
        <v>6</v>
      </c>
      <c r="B8" s="147"/>
      <c r="C8" s="8" t="s">
        <v>27</v>
      </c>
      <c r="D8" s="44" t="str">
        <f>VLOOKUP(A8,'Asignacion-Opcode'!$A$3:$D$65,4,0)</f>
        <v>0000110</v>
      </c>
      <c r="E8" s="51" t="e">
        <f>VLOOKUP(A8,#REF!,7,0)&amp;VLOOKUP(A8,#REF!,8,0)</f>
        <v>#REF!</v>
      </c>
      <c r="F8" s="52" t="e">
        <f>VLOOKUP(A8,#REF!,9,0)&amp;VLOOKUP(A8,#REF!,10,0)</f>
        <v>#REF!</v>
      </c>
      <c r="G8" s="53" t="e">
        <f>VLOOKUP(A8,#REF!,11,0)&amp;VLOOKUP(A8,#REF!,12,0)&amp;VLOOKUP(A8,#REF!,13,0)</f>
        <v>#REF!</v>
      </c>
      <c r="H8" s="54" t="e">
        <f t="array" ref="H8">INDEX(Multiplexores!$D$9:$D$12,BIN2DEC(E8)+1)</f>
        <v>#REF!</v>
      </c>
      <c r="I8" s="9" t="e">
        <f t="array" ref="I8">INDEX(Multiplexores!$D$22:$D$25,BIN2DEC(F8)+1)</f>
        <v>#REF!</v>
      </c>
      <c r="J8" s="55" t="e">
        <f t="array" ref="J8">INDEX(ALU!$B$5:$B$12,BIN2DEC(G8)+1)</f>
        <v>#REF!</v>
      </c>
    </row>
    <row r="9" spans="1:10" ht="15.75" customHeight="1">
      <c r="A9" s="7">
        <v>7</v>
      </c>
      <c r="B9" s="147"/>
      <c r="C9" s="8" t="s">
        <v>29</v>
      </c>
      <c r="D9" s="44" t="str">
        <f>VLOOKUP(A9,'Asignacion-Opcode'!$A$3:$D$65,4,0)</f>
        <v>0000111</v>
      </c>
      <c r="E9" s="51" t="e">
        <f>VLOOKUP(A9,#REF!,7,0)&amp;VLOOKUP(A9,#REF!,8,0)</f>
        <v>#REF!</v>
      </c>
      <c r="F9" s="52" t="e">
        <f>VLOOKUP(A9,#REF!,9,0)&amp;VLOOKUP(A9,#REF!,10,0)</f>
        <v>#REF!</v>
      </c>
      <c r="G9" s="53" t="e">
        <f>VLOOKUP(A9,#REF!,11,0)&amp;VLOOKUP(A9,#REF!,12,0)&amp;VLOOKUP(A9,#REF!,13,0)</f>
        <v>#REF!</v>
      </c>
      <c r="H9" s="54" t="e">
        <f t="array" ref="H9">INDEX(Multiplexores!$D$9:$D$12,BIN2DEC(E9)+1)</f>
        <v>#REF!</v>
      </c>
      <c r="I9" s="9" t="e">
        <f t="array" ref="I9">INDEX(Multiplexores!$D$22:$D$25,BIN2DEC(F9)+1)</f>
        <v>#REF!</v>
      </c>
      <c r="J9" s="55" t="e">
        <f t="array" ref="J9">INDEX(ALU!$B$5:$B$12,BIN2DEC(G9)+1)</f>
        <v>#REF!</v>
      </c>
    </row>
    <row r="10" spans="1:10" ht="15.75" customHeight="1">
      <c r="A10" s="7">
        <v>8</v>
      </c>
      <c r="B10" s="148"/>
      <c r="C10" s="10" t="s">
        <v>31</v>
      </c>
      <c r="D10" s="56" t="str">
        <f>VLOOKUP(A10,'Asignacion-Opcode'!$A$3:$D$65,4,0)</f>
        <v>0001000</v>
      </c>
      <c r="E10" s="57" t="e">
        <f>VLOOKUP(A10,#REF!,7,0)&amp;VLOOKUP(A10,#REF!,8,0)</f>
        <v>#REF!</v>
      </c>
      <c r="F10" s="58" t="e">
        <f>VLOOKUP(A10,#REF!,9,0)&amp;VLOOKUP(A10,#REF!,10,0)</f>
        <v>#REF!</v>
      </c>
      <c r="G10" s="59" t="e">
        <f>VLOOKUP(A10,#REF!,11,0)&amp;VLOOKUP(A10,#REF!,12,0)&amp;VLOOKUP(A10,#REF!,13,0)</f>
        <v>#REF!</v>
      </c>
      <c r="H10" s="60" t="e">
        <f t="array" ref="H10">INDEX(Multiplexores!$D$9:$D$12,BIN2DEC(E10)+1)</f>
        <v>#REF!</v>
      </c>
      <c r="I10" s="61" t="e">
        <f t="array" ref="I10">INDEX(Multiplexores!$D$22:$D$25,BIN2DEC(F10)+1)</f>
        <v>#REF!</v>
      </c>
      <c r="J10" s="62" t="e">
        <f t="array" ref="J10">INDEX(ALU!$B$5:$B$12,BIN2DEC(G10)+1)</f>
        <v>#REF!</v>
      </c>
    </row>
    <row r="11" spans="1:10" ht="15.75" customHeight="1">
      <c r="A11" s="7">
        <v>9</v>
      </c>
      <c r="B11" s="146" t="s">
        <v>33</v>
      </c>
      <c r="C11" s="4" t="s">
        <v>17</v>
      </c>
      <c r="D11" s="63" t="str">
        <f>VLOOKUP(A11,'Asignacion-Opcode'!$A$3:$D$65,4,0)</f>
        <v>0001001</v>
      </c>
      <c r="E11" s="45" t="e">
        <f>VLOOKUP(A11,#REF!,7,0)&amp;VLOOKUP(A11,#REF!,8,0)</f>
        <v>#REF!</v>
      </c>
      <c r="F11" s="46" t="e">
        <f>VLOOKUP(A11,#REF!,9,0)&amp;VLOOKUP(A11,#REF!,10,0)</f>
        <v>#REF!</v>
      </c>
      <c r="G11" s="47" t="e">
        <f>VLOOKUP(A11,#REF!,11,0)&amp;VLOOKUP(A11,#REF!,12,0)&amp;VLOOKUP(A11,#REF!,13,0)</f>
        <v>#REF!</v>
      </c>
      <c r="H11" s="48" t="e">
        <f t="array" ref="H11">INDEX(Multiplexores!$D$9:$D$12,BIN2DEC(E11)+1)</f>
        <v>#REF!</v>
      </c>
      <c r="I11" s="5" t="e">
        <f t="array" ref="I11">INDEX(Multiplexores!$D$22:$D$25,BIN2DEC(F11)+1)</f>
        <v>#REF!</v>
      </c>
      <c r="J11" s="49" t="e">
        <f t="array" ref="J11">INDEX(ALU!$B$5:$B$12,BIN2DEC(G11)+1)</f>
        <v>#REF!</v>
      </c>
    </row>
    <row r="12" spans="1:10" ht="15.75" customHeight="1">
      <c r="A12" s="7">
        <v>10</v>
      </c>
      <c r="B12" s="147"/>
      <c r="C12" s="8" t="s">
        <v>19</v>
      </c>
      <c r="D12" s="44" t="str">
        <f>VLOOKUP(A12,'Asignacion-Opcode'!$A$3:$D$65,4,0)</f>
        <v>0001010</v>
      </c>
      <c r="E12" s="51" t="e">
        <f>VLOOKUP(A12,#REF!,7,0)&amp;VLOOKUP(A12,#REF!,8,0)</f>
        <v>#REF!</v>
      </c>
      <c r="F12" s="52" t="e">
        <f>VLOOKUP(A12,#REF!,9,0)&amp;VLOOKUP(A12,#REF!,10,0)</f>
        <v>#REF!</v>
      </c>
      <c r="G12" s="53" t="e">
        <f>VLOOKUP(A12,#REF!,11,0)&amp;VLOOKUP(A12,#REF!,12,0)&amp;VLOOKUP(A12,#REF!,13,0)</f>
        <v>#REF!</v>
      </c>
      <c r="H12" s="54" t="e">
        <f t="array" ref="H12">INDEX(Multiplexores!$D$9:$D$12,BIN2DEC(E12)+1)</f>
        <v>#REF!</v>
      </c>
      <c r="I12" s="9" t="e">
        <f t="array" ref="I12">INDEX(Multiplexores!$D$22:$D$25,BIN2DEC(F12)+1)</f>
        <v>#REF!</v>
      </c>
      <c r="J12" s="55" t="e">
        <f t="array" ref="J12">INDEX(ALU!$B$5:$B$12,BIN2DEC(G12)+1)</f>
        <v>#REF!</v>
      </c>
    </row>
    <row r="13" spans="1:10" ht="15.75" customHeight="1">
      <c r="A13" s="7">
        <v>11</v>
      </c>
      <c r="B13" s="147"/>
      <c r="C13" s="8" t="s">
        <v>21</v>
      </c>
      <c r="D13" s="44" t="str">
        <f>VLOOKUP(A13,'Asignacion-Opcode'!$A$3:$D$65,4,0)</f>
        <v>0001011</v>
      </c>
      <c r="E13" s="51" t="e">
        <f>VLOOKUP(A13,#REF!,7,0)&amp;VLOOKUP(A13,#REF!,8,0)</f>
        <v>#REF!</v>
      </c>
      <c r="F13" s="52" t="e">
        <f>VLOOKUP(A13,#REF!,9,0)&amp;VLOOKUP(A13,#REF!,10,0)</f>
        <v>#REF!</v>
      </c>
      <c r="G13" s="53" t="e">
        <f>VLOOKUP(A13,#REF!,11,0)&amp;VLOOKUP(A13,#REF!,12,0)&amp;VLOOKUP(A13,#REF!,13,0)</f>
        <v>#REF!</v>
      </c>
      <c r="H13" s="54" t="e">
        <f t="array" ref="H13">INDEX(Multiplexores!$D$9:$D$12,BIN2DEC(E13)+1)</f>
        <v>#REF!</v>
      </c>
      <c r="I13" s="9" t="e">
        <f t="array" ref="I13">INDEX(Multiplexores!$D$22:$D$25,BIN2DEC(F13)+1)</f>
        <v>#REF!</v>
      </c>
      <c r="J13" s="55" t="e">
        <f t="array" ref="J13">INDEX(ALU!$B$5:$B$12,BIN2DEC(G13)+1)</f>
        <v>#REF!</v>
      </c>
    </row>
    <row r="14" spans="1:10" ht="15.75" customHeight="1">
      <c r="A14" s="7">
        <v>12</v>
      </c>
      <c r="B14" s="147"/>
      <c r="C14" s="8" t="s">
        <v>23</v>
      </c>
      <c r="D14" s="44" t="str">
        <f>VLOOKUP(A14,'Asignacion-Opcode'!$A$3:$D$65,4,0)</f>
        <v>0001100</v>
      </c>
      <c r="E14" s="51" t="e">
        <f>VLOOKUP(A14,#REF!,7,0)&amp;VLOOKUP(A14,#REF!,8,0)</f>
        <v>#REF!</v>
      </c>
      <c r="F14" s="52" t="e">
        <f>VLOOKUP(A14,#REF!,9,0)&amp;VLOOKUP(A14,#REF!,10,0)</f>
        <v>#REF!</v>
      </c>
      <c r="G14" s="53" t="e">
        <f>VLOOKUP(A14,#REF!,11,0)&amp;VLOOKUP(A14,#REF!,12,0)&amp;VLOOKUP(A14,#REF!,13,0)</f>
        <v>#REF!</v>
      </c>
      <c r="H14" s="54" t="e">
        <f t="array" ref="H14">INDEX(Multiplexores!$D$9:$D$12,BIN2DEC(E14)+1)</f>
        <v>#REF!</v>
      </c>
      <c r="I14" s="9" t="e">
        <f t="array" ref="I14">INDEX(Multiplexores!$D$22:$D$25,BIN2DEC(F14)+1)</f>
        <v>#REF!</v>
      </c>
      <c r="J14" s="55" t="e">
        <f t="array" ref="J14">INDEX(ALU!$B$5:$B$12,BIN2DEC(G14)+1)</f>
        <v>#REF!</v>
      </c>
    </row>
    <row r="15" spans="1:10" ht="15.75" customHeight="1">
      <c r="A15" s="7">
        <v>13</v>
      </c>
      <c r="B15" s="147"/>
      <c r="C15" s="8" t="s">
        <v>25</v>
      </c>
      <c r="D15" s="44" t="str">
        <f>VLOOKUP(A15,'Asignacion-Opcode'!$A$3:$D$65,4,0)</f>
        <v>0001101</v>
      </c>
      <c r="E15" s="51" t="e">
        <f>VLOOKUP(A15,#REF!,7,0)&amp;VLOOKUP(A15,#REF!,8,0)</f>
        <v>#REF!</v>
      </c>
      <c r="F15" s="52" t="e">
        <f>VLOOKUP(A15,#REF!,9,0)&amp;VLOOKUP(A15,#REF!,10,0)</f>
        <v>#REF!</v>
      </c>
      <c r="G15" s="53" t="e">
        <f>VLOOKUP(A15,#REF!,11,0)&amp;VLOOKUP(A15,#REF!,12,0)&amp;VLOOKUP(A15,#REF!,13,0)</f>
        <v>#REF!</v>
      </c>
      <c r="H15" s="54" t="e">
        <f t="array" ref="H15">INDEX(Multiplexores!$D$9:$D$12,BIN2DEC(E15)+1)</f>
        <v>#REF!</v>
      </c>
      <c r="I15" s="9" t="e">
        <f t="array" ref="I15">INDEX(Multiplexores!$D$22:$D$25,BIN2DEC(F15)+1)</f>
        <v>#REF!</v>
      </c>
      <c r="J15" s="55" t="e">
        <f t="array" ref="J15">INDEX(ALU!$B$5:$B$12,BIN2DEC(G15)+1)</f>
        <v>#REF!</v>
      </c>
    </row>
    <row r="16" spans="1:10" ht="15.75" customHeight="1">
      <c r="A16" s="7">
        <v>14</v>
      </c>
      <c r="B16" s="147"/>
      <c r="C16" s="8" t="s">
        <v>27</v>
      </c>
      <c r="D16" s="44" t="str">
        <f>VLOOKUP(A16,'Asignacion-Opcode'!$A$3:$D$65,4,0)</f>
        <v>0001110</v>
      </c>
      <c r="E16" s="51" t="e">
        <f>VLOOKUP(A16,#REF!,7,0)&amp;VLOOKUP(A16,#REF!,8,0)</f>
        <v>#REF!</v>
      </c>
      <c r="F16" s="52" t="e">
        <f>VLOOKUP(A16,#REF!,9,0)&amp;VLOOKUP(A16,#REF!,10,0)</f>
        <v>#REF!</v>
      </c>
      <c r="G16" s="53" t="e">
        <f>VLOOKUP(A16,#REF!,11,0)&amp;VLOOKUP(A16,#REF!,12,0)&amp;VLOOKUP(A16,#REF!,13,0)</f>
        <v>#REF!</v>
      </c>
      <c r="H16" s="54" t="e">
        <f t="array" ref="H16">INDEX(Multiplexores!$D$9:$D$12,BIN2DEC(E16)+1)</f>
        <v>#REF!</v>
      </c>
      <c r="I16" s="9" t="e">
        <f t="array" ref="I16">INDEX(Multiplexores!$D$22:$D$25,BIN2DEC(F16)+1)</f>
        <v>#REF!</v>
      </c>
      <c r="J16" s="55" t="e">
        <f t="array" ref="J16">INDEX(ALU!$B$5:$B$12,BIN2DEC(G16)+1)</f>
        <v>#REF!</v>
      </c>
    </row>
    <row r="17" spans="1:10" ht="15.75" customHeight="1">
      <c r="A17" s="7">
        <v>15</v>
      </c>
      <c r="B17" s="148"/>
      <c r="C17" s="10" t="s">
        <v>40</v>
      </c>
      <c r="D17" s="64" t="str">
        <f>VLOOKUP(A17,'Asignacion-Opcode'!$A$3:$D$65,4,0)</f>
        <v>0001111</v>
      </c>
      <c r="E17" s="65" t="e">
        <f>VLOOKUP(A17,#REF!,7,0)&amp;VLOOKUP(A17,#REF!,8,0)</f>
        <v>#REF!</v>
      </c>
      <c r="F17" s="66" t="e">
        <f>VLOOKUP(A17,#REF!,9,0)&amp;VLOOKUP(A17,#REF!,10,0)</f>
        <v>#REF!</v>
      </c>
      <c r="G17" s="67" t="e">
        <f>VLOOKUP(A17,#REF!,11,0)&amp;VLOOKUP(A17,#REF!,12,0)&amp;VLOOKUP(A17,#REF!,13,0)</f>
        <v>#REF!</v>
      </c>
      <c r="H17" s="68" t="e">
        <f t="array" ref="H17">INDEX(Multiplexores!$D$9:$D$12,BIN2DEC(E17)+1)</f>
        <v>#REF!</v>
      </c>
      <c r="I17" s="11" t="e">
        <f t="array" ref="I17">INDEX(Multiplexores!$D$22:$D$25,BIN2DEC(F17)+1)</f>
        <v>#REF!</v>
      </c>
      <c r="J17" s="69" t="e">
        <f t="array" ref="J17">INDEX(ALU!$B$5:$B$12,BIN2DEC(G17)+1)</f>
        <v>#REF!</v>
      </c>
    </row>
    <row r="18" spans="1:10" ht="15.75" customHeight="1">
      <c r="A18" s="7">
        <v>16</v>
      </c>
      <c r="B18" s="146" t="s">
        <v>42</v>
      </c>
      <c r="C18" s="4" t="s">
        <v>17</v>
      </c>
      <c r="D18" s="63" t="str">
        <f>VLOOKUP(A18,'Asignacion-Opcode'!$A$3:$D$65,4,0)</f>
        <v>0010000</v>
      </c>
      <c r="E18" s="70" t="e">
        <f>VLOOKUP(A18,#REF!,7,0)&amp;VLOOKUP(A18,#REF!,8,0)</f>
        <v>#REF!</v>
      </c>
      <c r="F18" s="71" t="e">
        <f>VLOOKUP(A18,#REF!,9,0)&amp;VLOOKUP(A18,#REF!,10,0)</f>
        <v>#REF!</v>
      </c>
      <c r="G18" s="72" t="e">
        <f>VLOOKUP(A18,#REF!,11,0)&amp;VLOOKUP(A18,#REF!,12,0)&amp;VLOOKUP(A18,#REF!,13,0)</f>
        <v>#REF!</v>
      </c>
      <c r="H18" s="73" t="e">
        <f t="array" ref="H18">INDEX(Multiplexores!$D$9:$D$12,BIN2DEC(E18)+1)</f>
        <v>#REF!</v>
      </c>
      <c r="I18" s="12" t="e">
        <f t="array" ref="I18">INDEX(Multiplexores!$D$22:$D$25,BIN2DEC(F18)+1)</f>
        <v>#REF!</v>
      </c>
      <c r="J18" s="74" t="e">
        <f t="array" ref="J18">INDEX(ALU!$B$5:$B$12,BIN2DEC(G18)+1)</f>
        <v>#REF!</v>
      </c>
    </row>
    <row r="19" spans="1:10" ht="15.75" customHeight="1">
      <c r="A19" s="7">
        <v>17</v>
      </c>
      <c r="B19" s="147"/>
      <c r="C19" s="8" t="s">
        <v>19</v>
      </c>
      <c r="D19" s="44" t="str">
        <f>VLOOKUP(A19,'Asignacion-Opcode'!$A$3:$D$65,4,0)</f>
        <v>0010001</v>
      </c>
      <c r="E19" s="51" t="e">
        <f>VLOOKUP(A19,#REF!,7,0)&amp;VLOOKUP(A19,#REF!,8,0)</f>
        <v>#REF!</v>
      </c>
      <c r="F19" s="52" t="e">
        <f>VLOOKUP(A19,#REF!,9,0)&amp;VLOOKUP(A19,#REF!,10,0)</f>
        <v>#REF!</v>
      </c>
      <c r="G19" s="53" t="e">
        <f>VLOOKUP(A19,#REF!,11,0)&amp;VLOOKUP(A19,#REF!,12,0)&amp;VLOOKUP(A19,#REF!,13,0)</f>
        <v>#REF!</v>
      </c>
      <c r="H19" s="54" t="e">
        <f t="array" ref="H19">INDEX(Multiplexores!$D$9:$D$12,BIN2DEC(E19)+1)</f>
        <v>#REF!</v>
      </c>
      <c r="I19" s="9" t="e">
        <f t="array" ref="I19">INDEX(Multiplexores!$D$22:$D$25,BIN2DEC(F19)+1)</f>
        <v>#REF!</v>
      </c>
      <c r="J19" s="55" t="e">
        <f t="array" ref="J19">INDEX(ALU!$B$5:$B$12,BIN2DEC(G19)+1)</f>
        <v>#REF!</v>
      </c>
    </row>
    <row r="20" spans="1:10" ht="15.75" customHeight="1">
      <c r="A20" s="7">
        <v>18</v>
      </c>
      <c r="B20" s="147"/>
      <c r="C20" s="8" t="s">
        <v>21</v>
      </c>
      <c r="D20" s="44" t="str">
        <f>VLOOKUP(A20,'Asignacion-Opcode'!$A$3:$D$65,4,0)</f>
        <v>0010010</v>
      </c>
      <c r="E20" s="51" t="e">
        <f>VLOOKUP(A20,#REF!,7,0)&amp;VLOOKUP(A20,#REF!,8,0)</f>
        <v>#REF!</v>
      </c>
      <c r="F20" s="52" t="e">
        <f>VLOOKUP(A20,#REF!,9,0)&amp;VLOOKUP(A20,#REF!,10,0)</f>
        <v>#REF!</v>
      </c>
      <c r="G20" s="53" t="e">
        <f>VLOOKUP(A20,#REF!,11,0)&amp;VLOOKUP(A20,#REF!,12,0)&amp;VLOOKUP(A20,#REF!,13,0)</f>
        <v>#REF!</v>
      </c>
      <c r="H20" s="54" t="e">
        <f t="array" ref="H20">INDEX(Multiplexores!$D$9:$D$12,BIN2DEC(E20)+1)</f>
        <v>#REF!</v>
      </c>
      <c r="I20" s="9" t="e">
        <f t="array" ref="I20">INDEX(Multiplexores!$D$22:$D$25,BIN2DEC(F20)+1)</f>
        <v>#REF!</v>
      </c>
      <c r="J20" s="55" t="e">
        <f t="array" ref="J20">INDEX(ALU!$B$5:$B$12,BIN2DEC(G20)+1)</f>
        <v>#REF!</v>
      </c>
    </row>
    <row r="21" spans="1:10" ht="15.75" customHeight="1">
      <c r="A21" s="7">
        <v>19</v>
      </c>
      <c r="B21" s="147"/>
      <c r="C21" s="8" t="s">
        <v>23</v>
      </c>
      <c r="D21" s="44" t="str">
        <f>VLOOKUP(A21,'Asignacion-Opcode'!$A$3:$D$65,4,0)</f>
        <v>0010011</v>
      </c>
      <c r="E21" s="51" t="e">
        <f>VLOOKUP(A21,#REF!,7,0)&amp;VLOOKUP(A21,#REF!,8,0)</f>
        <v>#REF!</v>
      </c>
      <c r="F21" s="52" t="e">
        <f>VLOOKUP(A21,#REF!,9,0)&amp;VLOOKUP(A21,#REF!,10,0)</f>
        <v>#REF!</v>
      </c>
      <c r="G21" s="53" t="e">
        <f>VLOOKUP(A21,#REF!,11,0)&amp;VLOOKUP(A21,#REF!,12,0)&amp;VLOOKUP(A21,#REF!,13,0)</f>
        <v>#REF!</v>
      </c>
      <c r="H21" s="54" t="e">
        <f t="array" ref="H21">INDEX(Multiplexores!$D$9:$D$12,BIN2DEC(E21)+1)</f>
        <v>#REF!</v>
      </c>
      <c r="I21" s="9" t="e">
        <f t="array" ref="I21">INDEX(Multiplexores!$D$22:$D$25,BIN2DEC(F21)+1)</f>
        <v>#REF!</v>
      </c>
      <c r="J21" s="55" t="e">
        <f t="array" ref="J21">INDEX(ALU!$B$5:$B$12,BIN2DEC(G21)+1)</f>
        <v>#REF!</v>
      </c>
    </row>
    <row r="22" spans="1:10" ht="15.75" customHeight="1">
      <c r="A22" s="7">
        <v>20</v>
      </c>
      <c r="B22" s="147"/>
      <c r="C22" s="8" t="s">
        <v>25</v>
      </c>
      <c r="D22" s="44" t="str">
        <f>VLOOKUP(A22,'Asignacion-Opcode'!$A$3:$D$65,4,0)</f>
        <v>0010100</v>
      </c>
      <c r="E22" s="51" t="e">
        <f>VLOOKUP(A22,#REF!,7,0)&amp;VLOOKUP(A22,#REF!,8,0)</f>
        <v>#REF!</v>
      </c>
      <c r="F22" s="52" t="e">
        <f>VLOOKUP(A22,#REF!,9,0)&amp;VLOOKUP(A22,#REF!,10,0)</f>
        <v>#REF!</v>
      </c>
      <c r="G22" s="53" t="e">
        <f>VLOOKUP(A22,#REF!,11,0)&amp;VLOOKUP(A22,#REF!,12,0)&amp;VLOOKUP(A22,#REF!,13,0)</f>
        <v>#REF!</v>
      </c>
      <c r="H22" s="54" t="e">
        <f t="array" ref="H22">INDEX(Multiplexores!$D$9:$D$12,BIN2DEC(E22)+1)</f>
        <v>#REF!</v>
      </c>
      <c r="I22" s="9" t="e">
        <f t="array" ref="I22">INDEX(Multiplexores!$D$22:$D$25,BIN2DEC(F22)+1)</f>
        <v>#REF!</v>
      </c>
      <c r="J22" s="55" t="e">
        <f t="array" ref="J22">INDEX(ALU!$B$5:$B$12,BIN2DEC(G22)+1)</f>
        <v>#REF!</v>
      </c>
    </row>
    <row r="23" spans="1:10" ht="15.75" customHeight="1">
      <c r="A23" s="7">
        <v>21</v>
      </c>
      <c r="B23" s="147"/>
      <c r="C23" s="8" t="s">
        <v>27</v>
      </c>
      <c r="D23" s="44" t="str">
        <f>VLOOKUP(A23,'Asignacion-Opcode'!$A$3:$D$65,4,0)</f>
        <v>0010101</v>
      </c>
      <c r="E23" s="51" t="e">
        <f>VLOOKUP(A23,#REF!,7,0)&amp;VLOOKUP(A23,#REF!,8,0)</f>
        <v>#REF!</v>
      </c>
      <c r="F23" s="52" t="e">
        <f>VLOOKUP(A23,#REF!,9,0)&amp;VLOOKUP(A23,#REF!,10,0)</f>
        <v>#REF!</v>
      </c>
      <c r="G23" s="53" t="e">
        <f>VLOOKUP(A23,#REF!,11,0)&amp;VLOOKUP(A23,#REF!,12,0)&amp;VLOOKUP(A23,#REF!,13,0)</f>
        <v>#REF!</v>
      </c>
      <c r="H23" s="54" t="e">
        <f t="array" ref="H23">INDEX(Multiplexores!$D$9:$D$12,BIN2DEC(E23)+1)</f>
        <v>#REF!</v>
      </c>
      <c r="I23" s="9" t="e">
        <f t="array" ref="I23">INDEX(Multiplexores!$D$22:$D$25,BIN2DEC(F23)+1)</f>
        <v>#REF!</v>
      </c>
      <c r="J23" s="55" t="e">
        <f t="array" ref="J23">INDEX(ALU!$B$5:$B$12,BIN2DEC(G23)+1)</f>
        <v>#REF!</v>
      </c>
    </row>
    <row r="24" spans="1:10" ht="15.75" customHeight="1">
      <c r="A24" s="7">
        <v>22</v>
      </c>
      <c r="B24" s="148"/>
      <c r="C24" s="10" t="s">
        <v>40</v>
      </c>
      <c r="D24" s="64" t="str">
        <f>VLOOKUP(A24,'Asignacion-Opcode'!$A$3:$D$65,4,0)</f>
        <v>0010110</v>
      </c>
      <c r="E24" s="57" t="e">
        <f>VLOOKUP(A24,#REF!,7,0)&amp;VLOOKUP(A24,#REF!,8,0)</f>
        <v>#REF!</v>
      </c>
      <c r="F24" s="58" t="e">
        <f>VLOOKUP(A24,#REF!,9,0)&amp;VLOOKUP(A24,#REF!,10,0)</f>
        <v>#REF!</v>
      </c>
      <c r="G24" s="59" t="e">
        <f>VLOOKUP(A24,#REF!,11,0)&amp;VLOOKUP(A24,#REF!,12,0)&amp;VLOOKUP(A24,#REF!,13,0)</f>
        <v>#REF!</v>
      </c>
      <c r="H24" s="60" t="e">
        <f t="array" ref="H24">INDEX(Multiplexores!$D$9:$D$12,BIN2DEC(E24)+1)</f>
        <v>#REF!</v>
      </c>
      <c r="I24" s="61" t="e">
        <f t="array" ref="I24">INDEX(Multiplexores!$D$22:$D$25,BIN2DEC(F24)+1)</f>
        <v>#REF!</v>
      </c>
      <c r="J24" s="62" t="e">
        <f t="array" ref="J24">INDEX(ALU!$B$5:$B$12,BIN2DEC(G24)+1)</f>
        <v>#REF!</v>
      </c>
    </row>
    <row r="25" spans="1:10" ht="15.75" customHeight="1">
      <c r="A25" s="7">
        <v>23</v>
      </c>
      <c r="B25" s="146" t="s">
        <v>50</v>
      </c>
      <c r="C25" s="13" t="s">
        <v>17</v>
      </c>
      <c r="D25" s="63" t="str">
        <f>VLOOKUP(A25,'Asignacion-Opcode'!$A$3:$D$65,4,0)</f>
        <v>0010111</v>
      </c>
      <c r="E25" s="45" t="e">
        <f>VLOOKUP(A25,#REF!,7,0)&amp;VLOOKUP(A25,#REF!,8,0)</f>
        <v>#REF!</v>
      </c>
      <c r="F25" s="46" t="e">
        <f>VLOOKUP(A25,#REF!,9,0)&amp;VLOOKUP(A25,#REF!,10,0)</f>
        <v>#REF!</v>
      </c>
      <c r="G25" s="47" t="e">
        <f>VLOOKUP(A25,#REF!,11,0)&amp;VLOOKUP(A25,#REF!,12,0)&amp;VLOOKUP(A25,#REF!,13,0)</f>
        <v>#REF!</v>
      </c>
      <c r="H25" s="48" t="e">
        <f t="array" ref="H25">INDEX(Multiplexores!$D$9:$D$12,BIN2DEC(E25)+1)</f>
        <v>#REF!</v>
      </c>
      <c r="I25" s="5" t="e">
        <f t="array" ref="I25">INDEX(Multiplexores!$D$22:$D$25,BIN2DEC(F25)+1)</f>
        <v>#REF!</v>
      </c>
      <c r="J25" s="49" t="e">
        <f t="array" ref="J25">INDEX(ALU!$B$5:$B$12,BIN2DEC(G25)+1)</f>
        <v>#REF!</v>
      </c>
    </row>
    <row r="26" spans="1:10" ht="15.75" customHeight="1">
      <c r="A26" s="7">
        <v>24</v>
      </c>
      <c r="B26" s="147"/>
      <c r="C26" s="8" t="s">
        <v>19</v>
      </c>
      <c r="D26" s="44" t="str">
        <f>VLOOKUP(A26,'Asignacion-Opcode'!$A$3:$D$65,4,0)</f>
        <v>0011000</v>
      </c>
      <c r="E26" s="51" t="e">
        <f>VLOOKUP(A26,#REF!,7,0)&amp;VLOOKUP(A26,#REF!,8,0)</f>
        <v>#REF!</v>
      </c>
      <c r="F26" s="52" t="e">
        <f>VLOOKUP(A26,#REF!,9,0)&amp;VLOOKUP(A26,#REF!,10,0)</f>
        <v>#REF!</v>
      </c>
      <c r="G26" s="53" t="e">
        <f>VLOOKUP(A26,#REF!,11,0)&amp;VLOOKUP(A26,#REF!,12,0)&amp;VLOOKUP(A26,#REF!,13,0)</f>
        <v>#REF!</v>
      </c>
      <c r="H26" s="54" t="e">
        <f t="array" ref="H26">INDEX(Multiplexores!$D$9:$D$12,BIN2DEC(E26)+1)</f>
        <v>#REF!</v>
      </c>
      <c r="I26" s="9" t="e">
        <f t="array" ref="I26">INDEX(Multiplexores!$D$22:$D$25,BIN2DEC(F26)+1)</f>
        <v>#REF!</v>
      </c>
      <c r="J26" s="55" t="e">
        <f t="array" ref="J26">INDEX(ALU!$B$5:$B$12,BIN2DEC(G26)+1)</f>
        <v>#REF!</v>
      </c>
    </row>
    <row r="27" spans="1:10" ht="15.75" customHeight="1">
      <c r="A27" s="7">
        <v>25</v>
      </c>
      <c r="B27" s="147"/>
      <c r="C27" s="8" t="s">
        <v>21</v>
      </c>
      <c r="D27" s="44" t="str">
        <f>VLOOKUP(A27,'Asignacion-Opcode'!$A$3:$D$65,4,0)</f>
        <v>0011001</v>
      </c>
      <c r="E27" s="51" t="e">
        <f>VLOOKUP(A27,#REF!,7,0)&amp;VLOOKUP(A27,#REF!,8,0)</f>
        <v>#REF!</v>
      </c>
      <c r="F27" s="52" t="e">
        <f>VLOOKUP(A27,#REF!,9,0)&amp;VLOOKUP(A27,#REF!,10,0)</f>
        <v>#REF!</v>
      </c>
      <c r="G27" s="53" t="e">
        <f>VLOOKUP(A27,#REF!,11,0)&amp;VLOOKUP(A27,#REF!,12,0)&amp;VLOOKUP(A27,#REF!,13,0)</f>
        <v>#REF!</v>
      </c>
      <c r="H27" s="54" t="e">
        <f t="array" ref="H27">INDEX(Multiplexores!$D$9:$D$12,BIN2DEC(E27)+1)</f>
        <v>#REF!</v>
      </c>
      <c r="I27" s="9" t="e">
        <f t="array" ref="I27">INDEX(Multiplexores!$D$22:$D$25,BIN2DEC(F27)+1)</f>
        <v>#REF!</v>
      </c>
      <c r="J27" s="55" t="e">
        <f t="array" ref="J27">INDEX(ALU!$B$5:$B$12,BIN2DEC(G27)+1)</f>
        <v>#REF!</v>
      </c>
    </row>
    <row r="28" spans="1:10" ht="15.75" customHeight="1">
      <c r="A28" s="7">
        <v>26</v>
      </c>
      <c r="B28" s="147"/>
      <c r="C28" s="8" t="s">
        <v>23</v>
      </c>
      <c r="D28" s="44" t="str">
        <f>VLOOKUP(A28,'Asignacion-Opcode'!$A$3:$D$65,4,0)</f>
        <v>0011010</v>
      </c>
      <c r="E28" s="51" t="e">
        <f>VLOOKUP(A28,#REF!,7,0)&amp;VLOOKUP(A28,#REF!,8,0)</f>
        <v>#REF!</v>
      </c>
      <c r="F28" s="52" t="e">
        <f>VLOOKUP(A28,#REF!,9,0)&amp;VLOOKUP(A28,#REF!,10,0)</f>
        <v>#REF!</v>
      </c>
      <c r="G28" s="53" t="e">
        <f>VLOOKUP(A28,#REF!,11,0)&amp;VLOOKUP(A28,#REF!,12,0)&amp;VLOOKUP(A28,#REF!,13,0)</f>
        <v>#REF!</v>
      </c>
      <c r="H28" s="54" t="e">
        <f t="array" ref="H28">INDEX(Multiplexores!$D$9:$D$12,BIN2DEC(E28)+1)</f>
        <v>#REF!</v>
      </c>
      <c r="I28" s="9" t="e">
        <f t="array" ref="I28">INDEX(Multiplexores!$D$22:$D$25,BIN2DEC(F28)+1)</f>
        <v>#REF!</v>
      </c>
      <c r="J28" s="55" t="e">
        <f t="array" ref="J28">INDEX(ALU!$B$5:$B$12,BIN2DEC(G28)+1)</f>
        <v>#REF!</v>
      </c>
    </row>
    <row r="29" spans="1:10" ht="15.75" customHeight="1">
      <c r="A29" s="7">
        <v>27</v>
      </c>
      <c r="B29" s="147"/>
      <c r="C29" s="8" t="s">
        <v>25</v>
      </c>
      <c r="D29" s="44" t="str">
        <f>VLOOKUP(A29,'Asignacion-Opcode'!$A$3:$D$65,4,0)</f>
        <v>0011011</v>
      </c>
      <c r="E29" s="51" t="e">
        <f>VLOOKUP(A29,#REF!,7,0)&amp;VLOOKUP(A29,#REF!,8,0)</f>
        <v>#REF!</v>
      </c>
      <c r="F29" s="52" t="e">
        <f>VLOOKUP(A29,#REF!,9,0)&amp;VLOOKUP(A29,#REF!,10,0)</f>
        <v>#REF!</v>
      </c>
      <c r="G29" s="53" t="e">
        <f>VLOOKUP(A29,#REF!,11,0)&amp;VLOOKUP(A29,#REF!,12,0)&amp;VLOOKUP(A29,#REF!,13,0)</f>
        <v>#REF!</v>
      </c>
      <c r="H29" s="54" t="e">
        <f t="array" ref="H29">INDEX(Multiplexores!$D$9:$D$12,BIN2DEC(E29)+1)</f>
        <v>#REF!</v>
      </c>
      <c r="I29" s="9" t="e">
        <f t="array" ref="I29">INDEX(Multiplexores!$D$22:$D$25,BIN2DEC(F29)+1)</f>
        <v>#REF!</v>
      </c>
      <c r="J29" s="55" t="e">
        <f t="array" ref="J29">INDEX(ALU!$B$5:$B$12,BIN2DEC(G29)+1)</f>
        <v>#REF!</v>
      </c>
    </row>
    <row r="30" spans="1:10" ht="15.75" customHeight="1">
      <c r="A30" s="7">
        <v>28</v>
      </c>
      <c r="B30" s="147"/>
      <c r="C30" s="8" t="s">
        <v>27</v>
      </c>
      <c r="D30" s="44" t="str">
        <f>VLOOKUP(A30,'Asignacion-Opcode'!$A$3:$D$65,4,0)</f>
        <v>0011100</v>
      </c>
      <c r="E30" s="51" t="e">
        <f>VLOOKUP(A30,#REF!,7,0)&amp;VLOOKUP(A30,#REF!,8,0)</f>
        <v>#REF!</v>
      </c>
      <c r="F30" s="52" t="e">
        <f>VLOOKUP(A30,#REF!,9,0)&amp;VLOOKUP(A30,#REF!,10,0)</f>
        <v>#REF!</v>
      </c>
      <c r="G30" s="53" t="e">
        <f>VLOOKUP(A30,#REF!,11,0)&amp;VLOOKUP(A30,#REF!,12,0)&amp;VLOOKUP(A30,#REF!,13,0)</f>
        <v>#REF!</v>
      </c>
      <c r="H30" s="54" t="e">
        <f t="array" ref="H30">INDEX(Multiplexores!$D$9:$D$12,BIN2DEC(E30)+1)</f>
        <v>#REF!</v>
      </c>
      <c r="I30" s="9" t="e">
        <f t="array" ref="I30">INDEX(Multiplexores!$D$22:$D$25,BIN2DEC(F30)+1)</f>
        <v>#REF!</v>
      </c>
      <c r="J30" s="55" t="e">
        <f t="array" ref="J30">INDEX(ALU!$B$5:$B$12,BIN2DEC(G30)+1)</f>
        <v>#REF!</v>
      </c>
    </row>
    <row r="31" spans="1:10" ht="15.75" customHeight="1">
      <c r="A31" s="7">
        <v>29</v>
      </c>
      <c r="B31" s="148"/>
      <c r="C31" s="14" t="s">
        <v>40</v>
      </c>
      <c r="D31" s="64" t="str">
        <f>VLOOKUP(A31,'Asignacion-Opcode'!$A$3:$D$65,4,0)</f>
        <v>0011101</v>
      </c>
      <c r="E31" s="65" t="e">
        <f>VLOOKUP(A31,#REF!,7,0)&amp;VLOOKUP(A31,#REF!,8,0)</f>
        <v>#REF!</v>
      </c>
      <c r="F31" s="66" t="e">
        <f>VLOOKUP(A31,#REF!,9,0)&amp;VLOOKUP(A31,#REF!,10,0)</f>
        <v>#REF!</v>
      </c>
      <c r="G31" s="67" t="e">
        <f>VLOOKUP(A31,#REF!,11,0)&amp;VLOOKUP(A31,#REF!,12,0)&amp;VLOOKUP(A31,#REF!,13,0)</f>
        <v>#REF!</v>
      </c>
      <c r="H31" s="68" t="e">
        <f t="array" ref="H31">INDEX(Multiplexores!$D$9:$D$12,BIN2DEC(E31)+1)</f>
        <v>#REF!</v>
      </c>
      <c r="I31" s="11" t="e">
        <f t="array" ref="I31">INDEX(Multiplexores!$D$22:$D$25,BIN2DEC(F31)+1)</f>
        <v>#REF!</v>
      </c>
      <c r="J31" s="69" t="e">
        <f t="array" ref="J31">INDEX(ALU!$B$5:$B$12,BIN2DEC(G31)+1)</f>
        <v>#REF!</v>
      </c>
    </row>
    <row r="32" spans="1:10" ht="15.75" customHeight="1">
      <c r="A32" s="7">
        <v>30</v>
      </c>
      <c r="B32" s="146" t="s">
        <v>58</v>
      </c>
      <c r="C32" s="4" t="s">
        <v>17</v>
      </c>
      <c r="D32" s="63" t="str">
        <f>VLOOKUP(A32,'Asignacion-Opcode'!$A$3:$D$65,4,0)</f>
        <v>0011110</v>
      </c>
      <c r="E32" s="70" t="e">
        <f>VLOOKUP(A32,#REF!,7,0)&amp;VLOOKUP(A32,#REF!,8,0)</f>
        <v>#REF!</v>
      </c>
      <c r="F32" s="71" t="e">
        <f>VLOOKUP(A32,#REF!,9,0)&amp;VLOOKUP(A32,#REF!,10,0)</f>
        <v>#REF!</v>
      </c>
      <c r="G32" s="72" t="e">
        <f>VLOOKUP(A32,#REF!,11,0)&amp;VLOOKUP(A32,#REF!,12,0)&amp;VLOOKUP(A32,#REF!,13,0)</f>
        <v>#REF!</v>
      </c>
      <c r="H32" s="73" t="e">
        <f t="array" ref="H32">INDEX(Multiplexores!$D$9:$D$12,BIN2DEC(E32)+1)</f>
        <v>#REF!</v>
      </c>
      <c r="I32" s="12" t="e">
        <f t="array" ref="I32">INDEX(Multiplexores!$D$22:$D$25,BIN2DEC(F32)+1)</f>
        <v>#REF!</v>
      </c>
      <c r="J32" s="74" t="e">
        <f t="array" ref="J32">INDEX(ALU!$B$5:$B$12,BIN2DEC(G32)+1)</f>
        <v>#REF!</v>
      </c>
    </row>
    <row r="33" spans="1:10" ht="15.75" customHeight="1">
      <c r="A33" s="7">
        <v>31</v>
      </c>
      <c r="B33" s="147"/>
      <c r="C33" s="8" t="s">
        <v>19</v>
      </c>
      <c r="D33" s="44" t="str">
        <f>VLOOKUP(A33,'Asignacion-Opcode'!$A$3:$D$65,4,0)</f>
        <v>0011111</v>
      </c>
      <c r="E33" s="51" t="e">
        <f>VLOOKUP(A33,#REF!,7,0)&amp;VLOOKUP(A33,#REF!,8,0)</f>
        <v>#REF!</v>
      </c>
      <c r="F33" s="52" t="e">
        <f>VLOOKUP(A33,#REF!,9,0)&amp;VLOOKUP(A33,#REF!,10,0)</f>
        <v>#REF!</v>
      </c>
      <c r="G33" s="53" t="e">
        <f>VLOOKUP(A33,#REF!,11,0)&amp;VLOOKUP(A33,#REF!,12,0)&amp;VLOOKUP(A33,#REF!,13,0)</f>
        <v>#REF!</v>
      </c>
      <c r="H33" s="54" t="e">
        <f t="array" ref="H33">INDEX(Multiplexores!$D$9:$D$12,BIN2DEC(E33)+1)</f>
        <v>#REF!</v>
      </c>
      <c r="I33" s="9" t="e">
        <f t="array" ref="I33">INDEX(Multiplexores!$D$22:$D$25,BIN2DEC(F33)+1)</f>
        <v>#REF!</v>
      </c>
      <c r="J33" s="55" t="e">
        <f t="array" ref="J33">INDEX(ALU!$B$5:$B$12,BIN2DEC(G33)+1)</f>
        <v>#REF!</v>
      </c>
    </row>
    <row r="34" spans="1:10" ht="15.75" customHeight="1">
      <c r="A34" s="7">
        <v>32</v>
      </c>
      <c r="B34" s="147"/>
      <c r="C34" s="8" t="s">
        <v>21</v>
      </c>
      <c r="D34" s="44" t="str">
        <f>VLOOKUP(A34,'Asignacion-Opcode'!$A$3:$D$65,4,0)</f>
        <v>0100000</v>
      </c>
      <c r="E34" s="51" t="e">
        <f>VLOOKUP(A34,#REF!,7,0)&amp;VLOOKUP(A34,#REF!,8,0)</f>
        <v>#REF!</v>
      </c>
      <c r="F34" s="52" t="e">
        <f>VLOOKUP(A34,#REF!,9,0)&amp;VLOOKUP(A34,#REF!,10,0)</f>
        <v>#REF!</v>
      </c>
      <c r="G34" s="53" t="e">
        <f>VLOOKUP(A34,#REF!,11,0)&amp;VLOOKUP(A34,#REF!,12,0)&amp;VLOOKUP(A34,#REF!,13,0)</f>
        <v>#REF!</v>
      </c>
      <c r="H34" s="54" t="e">
        <f t="array" ref="H34">INDEX(Multiplexores!$D$9:$D$12,BIN2DEC(E34)+1)</f>
        <v>#REF!</v>
      </c>
      <c r="I34" s="9" t="e">
        <f t="array" ref="I34">INDEX(Multiplexores!$D$22:$D$25,BIN2DEC(F34)+1)</f>
        <v>#REF!</v>
      </c>
      <c r="J34" s="55" t="e">
        <f t="array" ref="J34">INDEX(ALU!$B$5:$B$12,BIN2DEC(G34)+1)</f>
        <v>#REF!</v>
      </c>
    </row>
    <row r="35" spans="1:10" ht="15.75" customHeight="1">
      <c r="A35" s="7">
        <v>33</v>
      </c>
      <c r="B35" s="147"/>
      <c r="C35" s="8" t="s">
        <v>23</v>
      </c>
      <c r="D35" s="44" t="str">
        <f>VLOOKUP(A35,'Asignacion-Opcode'!$A$3:$D$65,4,0)</f>
        <v>0100001</v>
      </c>
      <c r="E35" s="51" t="e">
        <f>VLOOKUP(A35,#REF!,7,0)&amp;VLOOKUP(A35,#REF!,8,0)</f>
        <v>#REF!</v>
      </c>
      <c r="F35" s="52" t="e">
        <f>VLOOKUP(A35,#REF!,9,0)&amp;VLOOKUP(A35,#REF!,10,0)</f>
        <v>#REF!</v>
      </c>
      <c r="G35" s="53" t="e">
        <f>VLOOKUP(A35,#REF!,11,0)&amp;VLOOKUP(A35,#REF!,12,0)&amp;VLOOKUP(A35,#REF!,13,0)</f>
        <v>#REF!</v>
      </c>
      <c r="H35" s="54" t="e">
        <f t="array" ref="H35">INDEX(Multiplexores!$D$9:$D$12,BIN2DEC(E35)+1)</f>
        <v>#REF!</v>
      </c>
      <c r="I35" s="9" t="e">
        <f t="array" ref="I35">INDEX(Multiplexores!$D$22:$D$25,BIN2DEC(F35)+1)</f>
        <v>#REF!</v>
      </c>
      <c r="J35" s="55" t="e">
        <f t="array" ref="J35">INDEX(ALU!$B$5:$B$12,BIN2DEC(G35)+1)</f>
        <v>#REF!</v>
      </c>
    </row>
    <row r="36" spans="1:10" ht="15.75" customHeight="1">
      <c r="A36" s="7">
        <v>34</v>
      </c>
      <c r="B36" s="147"/>
      <c r="C36" s="8" t="s">
        <v>25</v>
      </c>
      <c r="D36" s="44" t="str">
        <f>VLOOKUP(A36,'Asignacion-Opcode'!$A$3:$D$65,4,0)</f>
        <v>0100010</v>
      </c>
      <c r="E36" s="51" t="e">
        <f>VLOOKUP(A36,#REF!,7,0)&amp;VLOOKUP(A36,#REF!,8,0)</f>
        <v>#REF!</v>
      </c>
      <c r="F36" s="52" t="e">
        <f>VLOOKUP(A36,#REF!,9,0)&amp;VLOOKUP(A36,#REF!,10,0)</f>
        <v>#REF!</v>
      </c>
      <c r="G36" s="53" t="e">
        <f>VLOOKUP(A36,#REF!,11,0)&amp;VLOOKUP(A36,#REF!,12,0)&amp;VLOOKUP(A36,#REF!,13,0)</f>
        <v>#REF!</v>
      </c>
      <c r="H36" s="54" t="e">
        <f t="array" ref="H36">INDEX(Multiplexores!$D$9:$D$12,BIN2DEC(E36)+1)</f>
        <v>#REF!</v>
      </c>
      <c r="I36" s="9" t="e">
        <f t="array" ref="I36">INDEX(Multiplexores!$D$22:$D$25,BIN2DEC(F36)+1)</f>
        <v>#REF!</v>
      </c>
      <c r="J36" s="55" t="e">
        <f t="array" ref="J36">INDEX(ALU!$B$5:$B$12,BIN2DEC(G36)+1)</f>
        <v>#REF!</v>
      </c>
    </row>
    <row r="37" spans="1:10" ht="15.75" customHeight="1">
      <c r="A37" s="7">
        <v>35</v>
      </c>
      <c r="B37" s="147"/>
      <c r="C37" s="8" t="s">
        <v>27</v>
      </c>
      <c r="D37" s="44" t="str">
        <f>VLOOKUP(A37,'Asignacion-Opcode'!$A$3:$D$65,4,0)</f>
        <v>0100011</v>
      </c>
      <c r="E37" s="51" t="e">
        <f>VLOOKUP(A37,#REF!,7,0)&amp;VLOOKUP(A37,#REF!,8,0)</f>
        <v>#REF!</v>
      </c>
      <c r="F37" s="52" t="e">
        <f>VLOOKUP(A37,#REF!,9,0)&amp;VLOOKUP(A37,#REF!,10,0)</f>
        <v>#REF!</v>
      </c>
      <c r="G37" s="53" t="e">
        <f>VLOOKUP(A37,#REF!,11,0)&amp;VLOOKUP(A37,#REF!,12,0)&amp;VLOOKUP(A37,#REF!,13,0)</f>
        <v>#REF!</v>
      </c>
      <c r="H37" s="54" t="e">
        <f t="array" ref="H37">INDEX(Multiplexores!$D$9:$D$12,BIN2DEC(E37)+1)</f>
        <v>#REF!</v>
      </c>
      <c r="I37" s="9" t="e">
        <f t="array" ref="I37">INDEX(Multiplexores!$D$22:$D$25,BIN2DEC(F37)+1)</f>
        <v>#REF!</v>
      </c>
      <c r="J37" s="55" t="e">
        <f t="array" ref="J37">INDEX(ALU!$B$5:$B$12,BIN2DEC(G37)+1)</f>
        <v>#REF!</v>
      </c>
    </row>
    <row r="38" spans="1:10" ht="15.75" customHeight="1">
      <c r="A38" s="7">
        <v>36</v>
      </c>
      <c r="B38" s="148"/>
      <c r="C38" s="10" t="s">
        <v>40</v>
      </c>
      <c r="D38" s="64" t="str">
        <f>VLOOKUP(A38,'Asignacion-Opcode'!$A$3:$D$65,4,0)</f>
        <v>0100100</v>
      </c>
      <c r="E38" s="57" t="e">
        <f>VLOOKUP(A38,#REF!,7,0)&amp;VLOOKUP(A38,#REF!,8,0)</f>
        <v>#REF!</v>
      </c>
      <c r="F38" s="58" t="e">
        <f>VLOOKUP(A38,#REF!,9,0)&amp;VLOOKUP(A38,#REF!,10,0)</f>
        <v>#REF!</v>
      </c>
      <c r="G38" s="59" t="e">
        <f>VLOOKUP(A38,#REF!,11,0)&amp;VLOOKUP(A38,#REF!,12,0)&amp;VLOOKUP(A38,#REF!,13,0)</f>
        <v>#REF!</v>
      </c>
      <c r="H38" s="60" t="e">
        <f t="array" ref="H38">INDEX(Multiplexores!$D$9:$D$12,BIN2DEC(E38)+1)</f>
        <v>#REF!</v>
      </c>
      <c r="I38" s="61" t="e">
        <f t="array" ref="I38">INDEX(Multiplexores!$D$22:$D$25,BIN2DEC(F38)+1)</f>
        <v>#REF!</v>
      </c>
      <c r="J38" s="62" t="e">
        <f t="array" ref="J38">INDEX(ALU!$B$5:$B$12,BIN2DEC(G38)+1)</f>
        <v>#REF!</v>
      </c>
    </row>
    <row r="39" spans="1:10" ht="15.75" customHeight="1">
      <c r="A39" s="7">
        <v>37</v>
      </c>
      <c r="B39" s="146" t="s">
        <v>66</v>
      </c>
      <c r="C39" s="13" t="s">
        <v>17</v>
      </c>
      <c r="D39" s="63" t="str">
        <f>VLOOKUP(A39,'Asignacion-Opcode'!$A$3:$D$65,4,0)</f>
        <v>0100101</v>
      </c>
      <c r="E39" s="45" t="e">
        <f>VLOOKUP(A39,#REF!,7,0)&amp;VLOOKUP(A39,#REF!,8,0)</f>
        <v>#REF!</v>
      </c>
      <c r="F39" s="46" t="e">
        <f>VLOOKUP(A39,#REF!,9,0)&amp;VLOOKUP(A39,#REF!,10,0)</f>
        <v>#REF!</v>
      </c>
      <c r="G39" s="47" t="e">
        <f>VLOOKUP(A39,#REF!,11,0)&amp;VLOOKUP(A39,#REF!,12,0)&amp;VLOOKUP(A39,#REF!,13,0)</f>
        <v>#REF!</v>
      </c>
      <c r="H39" s="48" t="e">
        <f t="array" ref="H39">INDEX(Multiplexores!$D$9:$D$12,BIN2DEC(E39)+1)</f>
        <v>#REF!</v>
      </c>
      <c r="I39" s="5" t="e">
        <f t="array" ref="I39">INDEX(Multiplexores!$D$22:$D$25,BIN2DEC(F39)+1)</f>
        <v>#REF!</v>
      </c>
      <c r="J39" s="49" t="e">
        <f t="array" ref="J39">INDEX(ALU!$B$5:$B$12,BIN2DEC(G39)+1)</f>
        <v>#REF!</v>
      </c>
    </row>
    <row r="40" spans="1:10" ht="15.75" customHeight="1">
      <c r="A40" s="7">
        <v>38</v>
      </c>
      <c r="B40" s="147"/>
      <c r="C40" s="8" t="s">
        <v>19</v>
      </c>
      <c r="D40" s="44" t="str">
        <f>VLOOKUP(A40,'Asignacion-Opcode'!$A$3:$D$65,4,0)</f>
        <v>0100110</v>
      </c>
      <c r="E40" s="51" t="e">
        <f>VLOOKUP(A40,#REF!,7,0)&amp;VLOOKUP(A40,#REF!,8,0)</f>
        <v>#REF!</v>
      </c>
      <c r="F40" s="52" t="e">
        <f>VLOOKUP(A40,#REF!,9,0)&amp;VLOOKUP(A40,#REF!,10,0)</f>
        <v>#REF!</v>
      </c>
      <c r="G40" s="53" t="e">
        <f>VLOOKUP(A40,#REF!,11,0)&amp;VLOOKUP(A40,#REF!,12,0)&amp;VLOOKUP(A40,#REF!,13,0)</f>
        <v>#REF!</v>
      </c>
      <c r="H40" s="54" t="e">
        <f t="array" ref="H40">INDEX(Multiplexores!$D$9:$D$12,BIN2DEC(E40)+1)</f>
        <v>#REF!</v>
      </c>
      <c r="I40" s="9" t="e">
        <f t="array" ref="I40">INDEX(Multiplexores!$D$22:$D$25,BIN2DEC(F40)+1)</f>
        <v>#REF!</v>
      </c>
      <c r="J40" s="55" t="e">
        <f t="array" ref="J40">INDEX(ALU!$B$5:$B$12,BIN2DEC(G40)+1)</f>
        <v>#REF!</v>
      </c>
    </row>
    <row r="41" spans="1:10" ht="15.75" customHeight="1">
      <c r="A41" s="7">
        <v>39</v>
      </c>
      <c r="B41" s="147"/>
      <c r="C41" s="8" t="s">
        <v>21</v>
      </c>
      <c r="D41" s="44" t="str">
        <f>VLOOKUP(A41,'Asignacion-Opcode'!$A$3:$D$65,4,0)</f>
        <v>0100111</v>
      </c>
      <c r="E41" s="51" t="e">
        <f>VLOOKUP(A41,#REF!,7,0)&amp;VLOOKUP(A41,#REF!,8,0)</f>
        <v>#REF!</v>
      </c>
      <c r="F41" s="52" t="e">
        <f>VLOOKUP(A41,#REF!,9,0)&amp;VLOOKUP(A41,#REF!,10,0)</f>
        <v>#REF!</v>
      </c>
      <c r="G41" s="53" t="e">
        <f>VLOOKUP(A41,#REF!,11,0)&amp;VLOOKUP(A41,#REF!,12,0)&amp;VLOOKUP(A41,#REF!,13,0)</f>
        <v>#REF!</v>
      </c>
      <c r="H41" s="54" t="e">
        <f t="array" ref="H41">INDEX(Multiplexores!$D$9:$D$12,BIN2DEC(E41)+1)</f>
        <v>#REF!</v>
      </c>
      <c r="I41" s="9" t="e">
        <f t="array" ref="I41">INDEX(Multiplexores!$D$22:$D$25,BIN2DEC(F41)+1)</f>
        <v>#REF!</v>
      </c>
      <c r="J41" s="55" t="e">
        <f t="array" ref="J41">INDEX(ALU!$B$5:$B$12,BIN2DEC(G41)+1)</f>
        <v>#REF!</v>
      </c>
    </row>
    <row r="42" spans="1:10" ht="15.75" customHeight="1">
      <c r="A42" s="7">
        <v>40</v>
      </c>
      <c r="B42" s="147"/>
      <c r="C42" s="8" t="s">
        <v>23</v>
      </c>
      <c r="D42" s="44" t="str">
        <f>VLOOKUP(A42,'Asignacion-Opcode'!$A$3:$D$65,4,0)</f>
        <v>0101000</v>
      </c>
      <c r="E42" s="51" t="e">
        <f>VLOOKUP(A42,#REF!,7,0)&amp;VLOOKUP(A42,#REF!,8,0)</f>
        <v>#REF!</v>
      </c>
      <c r="F42" s="52" t="e">
        <f>VLOOKUP(A42,#REF!,9,0)&amp;VLOOKUP(A42,#REF!,10,0)</f>
        <v>#REF!</v>
      </c>
      <c r="G42" s="53" t="e">
        <f>VLOOKUP(A42,#REF!,11,0)&amp;VLOOKUP(A42,#REF!,12,0)&amp;VLOOKUP(A42,#REF!,13,0)</f>
        <v>#REF!</v>
      </c>
      <c r="H42" s="54" t="e">
        <f t="array" ref="H42">INDEX(Multiplexores!$D$9:$D$12,BIN2DEC(E42)+1)</f>
        <v>#REF!</v>
      </c>
      <c r="I42" s="9" t="e">
        <f t="array" ref="I42">INDEX(Multiplexores!$D$22:$D$25,BIN2DEC(F42)+1)</f>
        <v>#REF!</v>
      </c>
      <c r="J42" s="55" t="e">
        <f t="array" ref="J42">INDEX(ALU!$B$5:$B$12,BIN2DEC(G42)+1)</f>
        <v>#REF!</v>
      </c>
    </row>
    <row r="43" spans="1:10" ht="15.75" customHeight="1">
      <c r="A43" s="7">
        <v>41</v>
      </c>
      <c r="B43" s="147"/>
      <c r="C43" s="8" t="s">
        <v>25</v>
      </c>
      <c r="D43" s="44" t="str">
        <f>VLOOKUP(A43,'Asignacion-Opcode'!$A$3:$D$65,4,0)</f>
        <v>0101001</v>
      </c>
      <c r="E43" s="51" t="e">
        <f>VLOOKUP(A43,#REF!,7,0)&amp;VLOOKUP(A43,#REF!,8,0)</f>
        <v>#REF!</v>
      </c>
      <c r="F43" s="52" t="e">
        <f>VLOOKUP(A43,#REF!,9,0)&amp;VLOOKUP(A43,#REF!,10,0)</f>
        <v>#REF!</v>
      </c>
      <c r="G43" s="53" t="e">
        <f>VLOOKUP(A43,#REF!,11,0)&amp;VLOOKUP(A43,#REF!,12,0)&amp;VLOOKUP(A43,#REF!,13,0)</f>
        <v>#REF!</v>
      </c>
      <c r="H43" s="54" t="e">
        <f t="array" ref="H43">INDEX(Multiplexores!$D$9:$D$12,BIN2DEC(E43)+1)</f>
        <v>#REF!</v>
      </c>
      <c r="I43" s="9" t="e">
        <f t="array" ref="I43">INDEX(Multiplexores!$D$22:$D$25,BIN2DEC(F43)+1)</f>
        <v>#REF!</v>
      </c>
      <c r="J43" s="55" t="e">
        <f t="array" ref="J43">INDEX(ALU!$B$5:$B$12,BIN2DEC(G43)+1)</f>
        <v>#REF!</v>
      </c>
    </row>
    <row r="44" spans="1:10" ht="15.75" customHeight="1">
      <c r="A44" s="7">
        <v>42</v>
      </c>
      <c r="B44" s="147"/>
      <c r="C44" s="8" t="s">
        <v>27</v>
      </c>
      <c r="D44" s="44" t="str">
        <f>VLOOKUP(A44,'Asignacion-Opcode'!$A$3:$D$65,4,0)</f>
        <v>0101010</v>
      </c>
      <c r="E44" s="51" t="e">
        <f>VLOOKUP(A44,#REF!,7,0)&amp;VLOOKUP(A44,#REF!,8,0)</f>
        <v>#REF!</v>
      </c>
      <c r="F44" s="52" t="e">
        <f>VLOOKUP(A44,#REF!,9,0)&amp;VLOOKUP(A44,#REF!,10,0)</f>
        <v>#REF!</v>
      </c>
      <c r="G44" s="53" t="e">
        <f>VLOOKUP(A44,#REF!,11,0)&amp;VLOOKUP(A44,#REF!,12,0)&amp;VLOOKUP(A44,#REF!,13,0)</f>
        <v>#REF!</v>
      </c>
      <c r="H44" s="54" t="e">
        <f t="array" ref="H44">INDEX(Multiplexores!$D$9:$D$12,BIN2DEC(E44)+1)</f>
        <v>#REF!</v>
      </c>
      <c r="I44" s="9" t="e">
        <f t="array" ref="I44">INDEX(Multiplexores!$D$22:$D$25,BIN2DEC(F44)+1)</f>
        <v>#REF!</v>
      </c>
      <c r="J44" s="55" t="e">
        <f t="array" ref="J44">INDEX(ALU!$B$5:$B$12,BIN2DEC(G44)+1)</f>
        <v>#REF!</v>
      </c>
    </row>
    <row r="45" spans="1:10" ht="15.75" customHeight="1">
      <c r="A45" s="7">
        <v>43</v>
      </c>
      <c r="B45" s="148"/>
      <c r="C45" s="14" t="s">
        <v>40</v>
      </c>
      <c r="D45" s="64" t="str">
        <f>VLOOKUP(A45,'Asignacion-Opcode'!$A$3:$D$65,4,0)</f>
        <v>0101011</v>
      </c>
      <c r="E45" s="65" t="e">
        <f>VLOOKUP(A45,#REF!,7,0)&amp;VLOOKUP(A45,#REF!,8,0)</f>
        <v>#REF!</v>
      </c>
      <c r="F45" s="66" t="e">
        <f>VLOOKUP(A45,#REF!,9,0)&amp;VLOOKUP(A45,#REF!,10,0)</f>
        <v>#REF!</v>
      </c>
      <c r="G45" s="67" t="e">
        <f>VLOOKUP(A45,#REF!,11,0)&amp;VLOOKUP(A45,#REF!,12,0)&amp;VLOOKUP(A45,#REF!,13,0)</f>
        <v>#REF!</v>
      </c>
      <c r="H45" s="68" t="e">
        <f t="array" ref="H45">INDEX(Multiplexores!$D$9:$D$12,BIN2DEC(E45)+1)</f>
        <v>#REF!</v>
      </c>
      <c r="I45" s="11" t="e">
        <f t="array" ref="I45">INDEX(Multiplexores!$D$22:$D$25,BIN2DEC(F45)+1)</f>
        <v>#REF!</v>
      </c>
      <c r="J45" s="69" t="e">
        <f t="array" ref="J45">INDEX(ALU!$B$5:$B$12,BIN2DEC(G45)+1)</f>
        <v>#REF!</v>
      </c>
    </row>
    <row r="46" spans="1:10" ht="15.75" customHeight="1">
      <c r="A46" s="7">
        <v>44</v>
      </c>
      <c r="B46" s="146" t="s">
        <v>74</v>
      </c>
      <c r="C46" s="4" t="s">
        <v>75</v>
      </c>
      <c r="D46" s="63" t="str">
        <f>VLOOKUP(A46,'Asignacion-Opcode'!$A$3:$D$65,4,0)</f>
        <v>0101100</v>
      </c>
      <c r="E46" s="70" t="e">
        <f>VLOOKUP(A46,#REF!,7,0)&amp;VLOOKUP(A46,#REF!,8,0)</f>
        <v>#REF!</v>
      </c>
      <c r="F46" s="71" t="e">
        <f>VLOOKUP(A46,#REF!,9,0)&amp;VLOOKUP(A46,#REF!,10,0)</f>
        <v>#REF!</v>
      </c>
      <c r="G46" s="72" t="e">
        <f>VLOOKUP(A46,#REF!,11,0)&amp;VLOOKUP(A46,#REF!,12,0)&amp;VLOOKUP(A46,#REF!,13,0)</f>
        <v>#REF!</v>
      </c>
      <c r="H46" s="73" t="e">
        <f t="array" ref="H46">INDEX(Multiplexores!$D$9:$D$12,BIN2DEC(E46)+1)</f>
        <v>#REF!</v>
      </c>
      <c r="I46" s="12" t="e">
        <f t="array" ref="I46">INDEX(Multiplexores!$D$22:$D$25,BIN2DEC(F46)+1)</f>
        <v>#REF!</v>
      </c>
      <c r="J46" s="74" t="e">
        <f t="array" ref="J46">INDEX(ALU!$B$5:$B$12,BIN2DEC(G46)+1)</f>
        <v>#REF!</v>
      </c>
    </row>
    <row r="47" spans="1:10" ht="15.75" customHeight="1">
      <c r="A47" s="7">
        <v>45</v>
      </c>
      <c r="B47" s="147"/>
      <c r="C47" s="8" t="s">
        <v>19</v>
      </c>
      <c r="D47" s="44" t="str">
        <f>VLOOKUP(A47,'Asignacion-Opcode'!$A$3:$D$65,4,0)</f>
        <v>0101101</v>
      </c>
      <c r="E47" s="51" t="e">
        <f>VLOOKUP(A47,#REF!,7,0)&amp;VLOOKUP(A47,#REF!,8,0)</f>
        <v>#REF!</v>
      </c>
      <c r="F47" s="52" t="e">
        <f>VLOOKUP(A47,#REF!,9,0)&amp;VLOOKUP(A47,#REF!,10,0)</f>
        <v>#REF!</v>
      </c>
      <c r="G47" s="53" t="e">
        <f>VLOOKUP(A47,#REF!,11,0)&amp;VLOOKUP(A47,#REF!,12,0)&amp;VLOOKUP(A47,#REF!,13,0)</f>
        <v>#REF!</v>
      </c>
      <c r="H47" s="54" t="e">
        <f t="array" ref="H47">INDEX(Multiplexores!$D$9:$D$12,BIN2DEC(E47)+1)</f>
        <v>#REF!</v>
      </c>
      <c r="I47" s="9" t="e">
        <f t="array" ref="I47">INDEX(Multiplexores!$D$22:$D$25,BIN2DEC(F47)+1)</f>
        <v>#REF!</v>
      </c>
      <c r="J47" s="55" t="e">
        <f t="array" ref="J47">INDEX(ALU!$B$5:$B$12,BIN2DEC(G47)+1)</f>
        <v>#REF!</v>
      </c>
    </row>
    <row r="48" spans="1:10" ht="15.75" customHeight="1">
      <c r="A48" s="7">
        <v>46</v>
      </c>
      <c r="B48" s="148"/>
      <c r="C48" s="10" t="s">
        <v>29</v>
      </c>
      <c r="D48" s="64" t="str">
        <f>VLOOKUP(A48,'Asignacion-Opcode'!$A$3:$D$65,4,0)</f>
        <v>0101110</v>
      </c>
      <c r="E48" s="57" t="e">
        <f>VLOOKUP(A48,#REF!,7,0)&amp;VLOOKUP(A48,#REF!,8,0)</f>
        <v>#REF!</v>
      </c>
      <c r="F48" s="58" t="e">
        <f>VLOOKUP(A48,#REF!,9,0)&amp;VLOOKUP(A48,#REF!,10,0)</f>
        <v>#REF!</v>
      </c>
      <c r="G48" s="59" t="e">
        <f>VLOOKUP(A48,#REF!,11,0)&amp;VLOOKUP(A48,#REF!,12,0)&amp;VLOOKUP(A48,#REF!,13,0)</f>
        <v>#REF!</v>
      </c>
      <c r="H48" s="60" t="e">
        <f t="array" ref="H48">INDEX(Multiplexores!$D$9:$D$12,BIN2DEC(E48)+1)</f>
        <v>#REF!</v>
      </c>
      <c r="I48" s="61" t="e">
        <f t="array" ref="I48">INDEX(Multiplexores!$D$22:$D$25,BIN2DEC(F48)+1)</f>
        <v>#REF!</v>
      </c>
      <c r="J48" s="62" t="e">
        <f t="array" ref="J48">INDEX(ALU!$B$5:$B$12,BIN2DEC(G48)+1)</f>
        <v>#REF!</v>
      </c>
    </row>
    <row r="49" spans="1:10" ht="15.75" customHeight="1">
      <c r="A49" s="7">
        <v>47</v>
      </c>
      <c r="B49" s="146" t="s">
        <v>79</v>
      </c>
      <c r="C49" s="13" t="s">
        <v>75</v>
      </c>
      <c r="D49" s="63" t="str">
        <f>VLOOKUP(A49,'Asignacion-Opcode'!$A$3:$D$65,4,0)</f>
        <v>0101111</v>
      </c>
      <c r="E49" s="45" t="e">
        <f>VLOOKUP(A49,#REF!,7,0)&amp;VLOOKUP(A49,#REF!,8,0)</f>
        <v>#REF!</v>
      </c>
      <c r="F49" s="46" t="e">
        <f>VLOOKUP(A49,#REF!,9,0)&amp;VLOOKUP(A49,#REF!,10,0)</f>
        <v>#REF!</v>
      </c>
      <c r="G49" s="47" t="e">
        <f>VLOOKUP(A49,#REF!,11,0)&amp;VLOOKUP(A49,#REF!,12,0)&amp;VLOOKUP(A49,#REF!,13,0)</f>
        <v>#REF!</v>
      </c>
      <c r="H49" s="48" t="e">
        <f t="array" ref="H49">INDEX(Multiplexores!$D$9:$D$12,BIN2DEC(E49)+1)</f>
        <v>#REF!</v>
      </c>
      <c r="I49" s="5" t="e">
        <f t="array" ref="I49">INDEX(Multiplexores!$D$22:$D$25,BIN2DEC(F49)+1)</f>
        <v>#REF!</v>
      </c>
      <c r="J49" s="49" t="e">
        <f t="array" ref="J49">INDEX(ALU!$B$5:$B$12,BIN2DEC(G49)+1)</f>
        <v>#REF!</v>
      </c>
    </row>
    <row r="50" spans="1:10" ht="15.75" customHeight="1">
      <c r="A50" s="7">
        <v>48</v>
      </c>
      <c r="B50" s="147"/>
      <c r="C50" s="8" t="s">
        <v>19</v>
      </c>
      <c r="D50" s="44" t="str">
        <f>VLOOKUP(A50,'Asignacion-Opcode'!$A$3:$D$65,4,0)</f>
        <v>0110000</v>
      </c>
      <c r="E50" s="51" t="e">
        <f>VLOOKUP(A50,#REF!,7,0)&amp;VLOOKUP(A50,#REF!,8,0)</f>
        <v>#REF!</v>
      </c>
      <c r="F50" s="52" t="e">
        <f>VLOOKUP(A50,#REF!,9,0)&amp;VLOOKUP(A50,#REF!,10,0)</f>
        <v>#REF!</v>
      </c>
      <c r="G50" s="53" t="e">
        <f>VLOOKUP(A50,#REF!,11,0)&amp;VLOOKUP(A50,#REF!,12,0)&amp;VLOOKUP(A50,#REF!,13,0)</f>
        <v>#REF!</v>
      </c>
      <c r="H50" s="54" t="e">
        <f t="array" ref="H50">INDEX(Multiplexores!$D$9:$D$12,BIN2DEC(E50)+1)</f>
        <v>#REF!</v>
      </c>
      <c r="I50" s="9" t="e">
        <f t="array" ref="I50">INDEX(Multiplexores!$D$22:$D$25,BIN2DEC(F50)+1)</f>
        <v>#REF!</v>
      </c>
      <c r="J50" s="55" t="e">
        <f t="array" ref="J50">INDEX(ALU!$B$5:$B$12,BIN2DEC(G50)+1)</f>
        <v>#REF!</v>
      </c>
    </row>
    <row r="51" spans="1:10" ht="15.75" customHeight="1">
      <c r="A51" s="7">
        <v>49</v>
      </c>
      <c r="B51" s="148"/>
      <c r="C51" s="14" t="s">
        <v>29</v>
      </c>
      <c r="D51" s="64" t="str">
        <f>VLOOKUP(A51,'Asignacion-Opcode'!$A$3:$D$65,4,0)</f>
        <v>0110001</v>
      </c>
      <c r="E51" s="65" t="e">
        <f>VLOOKUP(A51,#REF!,7,0)&amp;VLOOKUP(A51,#REF!,8,0)</f>
        <v>#REF!</v>
      </c>
      <c r="F51" s="66" t="e">
        <f>VLOOKUP(A51,#REF!,9,0)&amp;VLOOKUP(A51,#REF!,10,0)</f>
        <v>#REF!</v>
      </c>
      <c r="G51" s="67" t="e">
        <f>VLOOKUP(A51,#REF!,11,0)&amp;VLOOKUP(A51,#REF!,12,0)&amp;VLOOKUP(A51,#REF!,13,0)</f>
        <v>#REF!</v>
      </c>
      <c r="H51" s="68" t="e">
        <f t="array" ref="H51">INDEX(Multiplexores!$D$9:$D$12,BIN2DEC(E51)+1)</f>
        <v>#REF!</v>
      </c>
      <c r="I51" s="11" t="e">
        <f t="array" ref="I51">INDEX(Multiplexores!$D$22:$D$25,BIN2DEC(F51)+1)</f>
        <v>#REF!</v>
      </c>
      <c r="J51" s="69" t="e">
        <f t="array" ref="J51">INDEX(ALU!$B$5:$B$12,BIN2DEC(G51)+1)</f>
        <v>#REF!</v>
      </c>
    </row>
    <row r="52" spans="1:10" ht="15.75" customHeight="1">
      <c r="A52" s="7">
        <v>50</v>
      </c>
      <c r="B52" s="146" t="s">
        <v>83</v>
      </c>
      <c r="C52" s="4" t="s">
        <v>75</v>
      </c>
      <c r="D52" s="63" t="str">
        <f>VLOOKUP(A52,'Asignacion-Opcode'!$A$3:$D$65,4,0)</f>
        <v>0110010</v>
      </c>
      <c r="E52" s="70" t="e">
        <f>VLOOKUP(A52,#REF!,7,0)&amp;VLOOKUP(A52,#REF!,8,0)</f>
        <v>#REF!</v>
      </c>
      <c r="F52" s="71" t="e">
        <f>VLOOKUP(A52,#REF!,9,0)&amp;VLOOKUP(A52,#REF!,10,0)</f>
        <v>#REF!</v>
      </c>
      <c r="G52" s="72" t="e">
        <f>VLOOKUP(A52,#REF!,11,0)&amp;VLOOKUP(A52,#REF!,12,0)&amp;VLOOKUP(A52,#REF!,13,0)</f>
        <v>#REF!</v>
      </c>
      <c r="H52" s="73" t="e">
        <f t="array" ref="H52">INDEX(Multiplexores!$D$9:$D$12,BIN2DEC(E52)+1)</f>
        <v>#REF!</v>
      </c>
      <c r="I52" s="12" t="e">
        <f t="array" ref="I52">INDEX(Multiplexores!$D$22:$D$25,BIN2DEC(F52)+1)</f>
        <v>#REF!</v>
      </c>
      <c r="J52" s="74" t="e">
        <f t="array" ref="J52">INDEX(ALU!$B$5:$B$12,BIN2DEC(G52)+1)</f>
        <v>#REF!</v>
      </c>
    </row>
    <row r="53" spans="1:10" ht="15.75" customHeight="1">
      <c r="A53" s="7">
        <v>51</v>
      </c>
      <c r="B53" s="147"/>
      <c r="C53" s="8" t="s">
        <v>19</v>
      </c>
      <c r="D53" s="44" t="str">
        <f>VLOOKUP(A53,'Asignacion-Opcode'!$A$3:$D$65,4,0)</f>
        <v>0110011</v>
      </c>
      <c r="E53" s="51" t="e">
        <f>VLOOKUP(A53,#REF!,7,0)&amp;VLOOKUP(A53,#REF!,8,0)</f>
        <v>#REF!</v>
      </c>
      <c r="F53" s="52" t="e">
        <f>VLOOKUP(A53,#REF!,9,0)&amp;VLOOKUP(A53,#REF!,10,0)</f>
        <v>#REF!</v>
      </c>
      <c r="G53" s="53" t="e">
        <f>VLOOKUP(A53,#REF!,11,0)&amp;VLOOKUP(A53,#REF!,12,0)&amp;VLOOKUP(A53,#REF!,13,0)</f>
        <v>#REF!</v>
      </c>
      <c r="H53" s="54" t="e">
        <f t="array" ref="H53">INDEX(Multiplexores!$D$9:$D$12,BIN2DEC(E53)+1)</f>
        <v>#REF!</v>
      </c>
      <c r="I53" s="9" t="e">
        <f t="array" ref="I53">INDEX(Multiplexores!$D$22:$D$25,BIN2DEC(F53)+1)</f>
        <v>#REF!</v>
      </c>
      <c r="J53" s="55" t="e">
        <f t="array" ref="J53">INDEX(ALU!$B$5:$B$12,BIN2DEC(G53)+1)</f>
        <v>#REF!</v>
      </c>
    </row>
    <row r="54" spans="1:10" ht="15.75" customHeight="1">
      <c r="A54" s="7">
        <v>52</v>
      </c>
      <c r="B54" s="148"/>
      <c r="C54" s="10" t="s">
        <v>29</v>
      </c>
      <c r="D54" s="64" t="str">
        <f>VLOOKUP(A54,'Asignacion-Opcode'!$A$3:$D$65,4,0)</f>
        <v>0110100</v>
      </c>
      <c r="E54" s="57" t="e">
        <f>VLOOKUP(A54,#REF!,7,0)&amp;VLOOKUP(A54,#REF!,8,0)</f>
        <v>#REF!</v>
      </c>
      <c r="F54" s="58" t="e">
        <f>VLOOKUP(A54,#REF!,9,0)&amp;VLOOKUP(A54,#REF!,10,0)</f>
        <v>#REF!</v>
      </c>
      <c r="G54" s="59" t="e">
        <f>VLOOKUP(A54,#REF!,11,0)&amp;VLOOKUP(A54,#REF!,12,0)&amp;VLOOKUP(A54,#REF!,13,0)</f>
        <v>#REF!</v>
      </c>
      <c r="H54" s="60" t="e">
        <f t="array" ref="H54">INDEX(Multiplexores!$D$9:$D$12,BIN2DEC(E54)+1)</f>
        <v>#REF!</v>
      </c>
      <c r="I54" s="61" t="e">
        <f t="array" ref="I54">INDEX(Multiplexores!$D$22:$D$25,BIN2DEC(F54)+1)</f>
        <v>#REF!</v>
      </c>
      <c r="J54" s="62" t="e">
        <f t="array" ref="J54">INDEX(ALU!$B$5:$B$12,BIN2DEC(G54)+1)</f>
        <v>#REF!</v>
      </c>
    </row>
    <row r="55" spans="1:10" ht="15.75" customHeight="1">
      <c r="A55" s="7">
        <v>53</v>
      </c>
      <c r="B55" s="146" t="s">
        <v>87</v>
      </c>
      <c r="C55" s="13" t="s">
        <v>75</v>
      </c>
      <c r="D55" s="63" t="str">
        <f>VLOOKUP(A55,'Asignacion-Opcode'!$A$3:$D$65,4,0)</f>
        <v>0110101</v>
      </c>
      <c r="E55" s="45" t="e">
        <f>VLOOKUP(A55,#REF!,7,0)&amp;VLOOKUP(A55,#REF!,8,0)</f>
        <v>#REF!</v>
      </c>
      <c r="F55" s="46" t="e">
        <f>VLOOKUP(A55,#REF!,9,0)&amp;VLOOKUP(A55,#REF!,10,0)</f>
        <v>#REF!</v>
      </c>
      <c r="G55" s="47" t="e">
        <f>VLOOKUP(A55,#REF!,11,0)&amp;VLOOKUP(A55,#REF!,12,0)&amp;VLOOKUP(A55,#REF!,13,0)</f>
        <v>#REF!</v>
      </c>
      <c r="H55" s="48" t="e">
        <f t="array" ref="H55">INDEX(Multiplexores!$D$9:$D$12,BIN2DEC(E55)+1)</f>
        <v>#REF!</v>
      </c>
      <c r="I55" s="5" t="e">
        <f t="array" ref="I55">INDEX(Multiplexores!$D$22:$D$25,BIN2DEC(F55)+1)</f>
        <v>#REF!</v>
      </c>
      <c r="J55" s="49" t="e">
        <f t="array" ref="J55">INDEX(ALU!$B$5:$B$12,BIN2DEC(G55)+1)</f>
        <v>#REF!</v>
      </c>
    </row>
    <row r="56" spans="1:10" ht="15.75" customHeight="1">
      <c r="A56" s="7">
        <v>54</v>
      </c>
      <c r="B56" s="147"/>
      <c r="C56" s="8" t="s">
        <v>89</v>
      </c>
      <c r="D56" s="44" t="str">
        <f>VLOOKUP(A56,'Asignacion-Opcode'!$A$3:$D$65,4,0)</f>
        <v>0110110</v>
      </c>
      <c r="E56" s="51" t="e">
        <f>VLOOKUP(A56,#REF!,7,0)&amp;VLOOKUP(A56,#REF!,8,0)</f>
        <v>#REF!</v>
      </c>
      <c r="F56" s="52" t="e">
        <f>VLOOKUP(A56,#REF!,9,0)&amp;VLOOKUP(A56,#REF!,10,0)</f>
        <v>#REF!</v>
      </c>
      <c r="G56" s="53" t="e">
        <f>VLOOKUP(A56,#REF!,11,0)&amp;VLOOKUP(A56,#REF!,12,0)&amp;VLOOKUP(A56,#REF!,13,0)</f>
        <v>#REF!</v>
      </c>
      <c r="H56" s="54" t="e">
        <f t="array" ref="H56">INDEX(Multiplexores!$D$9:$D$12,BIN2DEC(E56)+1)</f>
        <v>#REF!</v>
      </c>
      <c r="I56" s="9" t="e">
        <f t="array" ref="I56">INDEX(Multiplexores!$D$22:$D$25,BIN2DEC(F56)+1)</f>
        <v>#REF!</v>
      </c>
      <c r="J56" s="55" t="e">
        <f t="array" ref="J56">INDEX(ALU!$B$5:$B$12,BIN2DEC(G56)+1)</f>
        <v>#REF!</v>
      </c>
    </row>
    <row r="57" spans="1:10" ht="15.75" customHeight="1">
      <c r="A57" s="7">
        <v>55</v>
      </c>
      <c r="B57" s="148"/>
      <c r="C57" s="14" t="s">
        <v>40</v>
      </c>
      <c r="D57" s="64" t="str">
        <f>VLOOKUP(A57,'Asignacion-Opcode'!$A$3:$D$65,4,0)</f>
        <v>0110111</v>
      </c>
      <c r="E57" s="65" t="e">
        <f>VLOOKUP(A57,#REF!,7,0)&amp;VLOOKUP(A57,#REF!,8,0)</f>
        <v>#REF!</v>
      </c>
      <c r="F57" s="66" t="e">
        <f>VLOOKUP(A57,#REF!,9,0)&amp;VLOOKUP(A57,#REF!,10,0)</f>
        <v>#REF!</v>
      </c>
      <c r="G57" s="67" t="e">
        <f>VLOOKUP(A57,#REF!,11,0)&amp;VLOOKUP(A57,#REF!,12,0)&amp;VLOOKUP(A57,#REF!,13,0)</f>
        <v>#REF!</v>
      </c>
      <c r="H57" s="68" t="e">
        <f t="array" ref="H57">INDEX(Multiplexores!$D$9:$D$12,BIN2DEC(E57)+1)</f>
        <v>#REF!</v>
      </c>
      <c r="I57" s="11" t="e">
        <f t="array" ref="I57">INDEX(Multiplexores!$D$22:$D$25,BIN2DEC(F57)+1)</f>
        <v>#REF!</v>
      </c>
      <c r="J57" s="69" t="e">
        <f t="array" ref="J57">INDEX(ALU!$B$5:$B$12,BIN2DEC(G57)+1)</f>
        <v>#REF!</v>
      </c>
    </row>
    <row r="58" spans="1:10" ht="15.75" customHeight="1">
      <c r="A58" s="7">
        <v>56</v>
      </c>
      <c r="B58" s="15" t="s">
        <v>92</v>
      </c>
      <c r="C58" s="16" t="s">
        <v>75</v>
      </c>
      <c r="D58" s="75" t="str">
        <f>VLOOKUP(A58,'Asignacion-Opcode'!$A$3:$D$65,4,0)</f>
        <v>0111000</v>
      </c>
      <c r="E58" s="76" t="e">
        <f>VLOOKUP(A58,#REF!,7,0)&amp;VLOOKUP(A58,#REF!,8,0)</f>
        <v>#REF!</v>
      </c>
      <c r="F58" s="77" t="e">
        <f>VLOOKUP(A58,#REF!,9,0)&amp;VLOOKUP(A58,#REF!,10,0)</f>
        <v>#REF!</v>
      </c>
      <c r="G58" s="78" t="e">
        <f>VLOOKUP(A58,#REF!,11,0)&amp;VLOOKUP(A58,#REF!,12,0)&amp;VLOOKUP(A58,#REF!,13,0)</f>
        <v>#REF!</v>
      </c>
      <c r="H58" s="79" t="e">
        <f t="array" ref="H58">INDEX(Multiplexores!$D$9:$D$12,BIN2DEC(E58)+1)</f>
        <v>#REF!</v>
      </c>
      <c r="I58" s="18" t="e">
        <f t="array" ref="I58">INDEX(Multiplexores!$D$22:$D$25,BIN2DEC(F58)+1)</f>
        <v>#REF!</v>
      </c>
      <c r="J58" s="80" t="e">
        <f t="array" ref="J58">INDEX(ALU!$B$5:$B$12,BIN2DEC(G58)+1)</f>
        <v>#REF!</v>
      </c>
    </row>
    <row r="59" spans="1:10" ht="15.75" customHeight="1">
      <c r="A59" s="7">
        <v>57</v>
      </c>
      <c r="B59" s="146" t="s">
        <v>94</v>
      </c>
      <c r="C59" s="13" t="s">
        <v>17</v>
      </c>
      <c r="D59" s="63" t="str">
        <f>VLOOKUP(A59,'Asignacion-Opcode'!$A$3:$D$65,4,0)</f>
        <v>0111001</v>
      </c>
      <c r="E59" s="45" t="e">
        <f>VLOOKUP(A59,#REF!,7,0)&amp;VLOOKUP(A59,#REF!,8,0)</f>
        <v>#REF!</v>
      </c>
      <c r="F59" s="46" t="e">
        <f>VLOOKUP(A59,#REF!,9,0)&amp;VLOOKUP(A59,#REF!,10,0)</f>
        <v>#REF!</v>
      </c>
      <c r="G59" s="47" t="e">
        <f>VLOOKUP(A59,#REF!,11,0)&amp;VLOOKUP(A59,#REF!,12,0)&amp;VLOOKUP(A59,#REF!,13,0)</f>
        <v>#REF!</v>
      </c>
      <c r="H59" s="48" t="e">
        <f t="array" ref="H59">INDEX(Multiplexores!$D$9:$D$12,BIN2DEC(E59)+1)</f>
        <v>#REF!</v>
      </c>
      <c r="I59" s="5" t="e">
        <f t="array" ref="I59">INDEX(Multiplexores!$D$22:$D$25,BIN2DEC(F59)+1)</f>
        <v>#REF!</v>
      </c>
      <c r="J59" s="49" t="e">
        <f t="array" ref="J59">INDEX(ALU!$B$5:$B$12,BIN2DEC(G59)+1)</f>
        <v>#REF!</v>
      </c>
    </row>
    <row r="60" spans="1:10" ht="15.75" customHeight="1">
      <c r="A60" s="7">
        <v>58</v>
      </c>
      <c r="B60" s="147"/>
      <c r="C60" s="8" t="s">
        <v>21</v>
      </c>
      <c r="D60" s="44" t="str">
        <f>VLOOKUP(A60,'Asignacion-Opcode'!$A$3:$D$65,4,0)</f>
        <v>0111010</v>
      </c>
      <c r="E60" s="51" t="e">
        <f>VLOOKUP(A60,#REF!,7,0)&amp;VLOOKUP(A60,#REF!,8,0)</f>
        <v>#REF!</v>
      </c>
      <c r="F60" s="52" t="e">
        <f>VLOOKUP(A60,#REF!,9,0)&amp;VLOOKUP(A60,#REF!,10,0)</f>
        <v>#REF!</v>
      </c>
      <c r="G60" s="53" t="e">
        <f>VLOOKUP(A60,#REF!,11,0)&amp;VLOOKUP(A60,#REF!,12,0)&amp;VLOOKUP(A60,#REF!,13,0)</f>
        <v>#REF!</v>
      </c>
      <c r="H60" s="54" t="e">
        <f t="array" ref="H60">INDEX(Multiplexores!$D$9:$D$12,BIN2DEC(E60)+1)</f>
        <v>#REF!</v>
      </c>
      <c r="I60" s="9" t="e">
        <f t="array" ref="I60">INDEX(Multiplexores!$D$22:$D$25,BIN2DEC(F60)+1)</f>
        <v>#REF!</v>
      </c>
      <c r="J60" s="55" t="e">
        <f t="array" ref="J60">INDEX(ALU!$B$5:$B$12,BIN2DEC(G60)+1)</f>
        <v>#REF!</v>
      </c>
    </row>
    <row r="61" spans="1:10" ht="15.75" customHeight="1">
      <c r="A61" s="7">
        <v>59</v>
      </c>
      <c r="B61" s="148"/>
      <c r="C61" s="14" t="s">
        <v>25</v>
      </c>
      <c r="D61" s="64" t="str">
        <f>VLOOKUP(A61,'Asignacion-Opcode'!$A$3:$D$65,4,0)</f>
        <v>0111011</v>
      </c>
      <c r="E61" s="65" t="e">
        <f>VLOOKUP(A61,#REF!,7,0)&amp;VLOOKUP(A61,#REF!,8,0)</f>
        <v>#REF!</v>
      </c>
      <c r="F61" s="66" t="e">
        <f>VLOOKUP(A61,#REF!,9,0)&amp;VLOOKUP(A61,#REF!,10,0)</f>
        <v>#REF!</v>
      </c>
      <c r="G61" s="67" t="e">
        <f>VLOOKUP(A61,#REF!,11,0)&amp;VLOOKUP(A61,#REF!,12,0)&amp;VLOOKUP(A61,#REF!,13,0)</f>
        <v>#REF!</v>
      </c>
      <c r="H61" s="68" t="e">
        <f t="array" ref="H61">INDEX(Multiplexores!$D$9:$D$12,BIN2DEC(E61)+1)</f>
        <v>#REF!</v>
      </c>
      <c r="I61" s="11" t="e">
        <f t="array" ref="I61">INDEX(Multiplexores!$D$22:$D$25,BIN2DEC(F61)+1)</f>
        <v>#REF!</v>
      </c>
      <c r="J61" s="69" t="e">
        <f t="array" ref="J61">INDEX(ALU!$B$5:$B$12,BIN2DEC(G61)+1)</f>
        <v>#REF!</v>
      </c>
    </row>
    <row r="62" spans="1:10" ht="15.75" customHeight="1">
      <c r="A62" s="7">
        <v>60</v>
      </c>
      <c r="B62" s="15" t="s">
        <v>98</v>
      </c>
      <c r="C62" s="16" t="s">
        <v>99</v>
      </c>
      <c r="D62" s="75" t="str">
        <f>VLOOKUP(A62,'Asignacion-Opcode'!$A$3:$D$65,4,0)</f>
        <v>0111100</v>
      </c>
      <c r="E62" s="76" t="e">
        <f>VLOOKUP(A62,#REF!,7,0)&amp;VLOOKUP(A62,#REF!,8,0)</f>
        <v>#REF!</v>
      </c>
      <c r="F62" s="77" t="e">
        <f>VLOOKUP(A62,#REF!,9,0)&amp;VLOOKUP(A62,#REF!,10,0)</f>
        <v>#REF!</v>
      </c>
      <c r="G62" s="78" t="e">
        <f>VLOOKUP(A62,#REF!,11,0)&amp;VLOOKUP(A62,#REF!,12,0)&amp;VLOOKUP(A62,#REF!,13,0)</f>
        <v>#REF!</v>
      </c>
      <c r="H62" s="79" t="e">
        <f t="array" ref="H62">INDEX(Multiplexores!$D$9:$D$12,BIN2DEC(E62)+1)</f>
        <v>#REF!</v>
      </c>
      <c r="I62" s="18" t="e">
        <f t="array" ref="I62">INDEX(Multiplexores!$D$22:$D$25,BIN2DEC(F62)+1)</f>
        <v>#REF!</v>
      </c>
      <c r="J62" s="80" t="e">
        <f t="array" ref="J62">INDEX(ALU!$B$5:$B$12,BIN2DEC(G62)+1)</f>
        <v>#REF!</v>
      </c>
    </row>
    <row r="63" spans="1:10" ht="15.75" customHeight="1">
      <c r="A63" s="7">
        <v>61</v>
      </c>
      <c r="B63" s="15" t="s">
        <v>101</v>
      </c>
      <c r="C63" s="20" t="s">
        <v>99</v>
      </c>
      <c r="D63" s="75" t="str">
        <f>VLOOKUP(A63,'Asignacion-Opcode'!$A$3:$D$65,4,0)</f>
        <v>0111101</v>
      </c>
      <c r="E63" s="81" t="e">
        <f>VLOOKUP(A63,#REF!,7,0)&amp;VLOOKUP(A63,#REF!,8,0)</f>
        <v>#REF!</v>
      </c>
      <c r="F63" s="82" t="e">
        <f>VLOOKUP(A63,#REF!,9,0)&amp;VLOOKUP(A63,#REF!,10,0)</f>
        <v>#REF!</v>
      </c>
      <c r="G63" s="83" t="e">
        <f>VLOOKUP(A63,#REF!,11,0)&amp;VLOOKUP(A63,#REF!,12,0)&amp;VLOOKUP(A63,#REF!,13,0)</f>
        <v>#REF!</v>
      </c>
      <c r="H63" s="84" t="e">
        <f t="array" ref="H63">INDEX(Multiplexores!$D$9:$D$12,BIN2DEC(E63)+1)</f>
        <v>#REF!</v>
      </c>
      <c r="I63" s="19" t="e">
        <f t="array" ref="I63">INDEX(Multiplexores!$D$22:$D$25,BIN2DEC(F63)+1)</f>
        <v>#REF!</v>
      </c>
      <c r="J63" s="85" t="e">
        <f t="array" ref="J63">INDEX(ALU!$B$5:$B$12,BIN2DEC(G63)+1)</f>
        <v>#REF!</v>
      </c>
    </row>
    <row r="64" spans="1:10" ht="15.75" customHeight="1">
      <c r="A64" s="7">
        <v>62</v>
      </c>
      <c r="B64" s="15" t="s">
        <v>103</v>
      </c>
      <c r="C64" s="16" t="s">
        <v>99</v>
      </c>
      <c r="D64" s="75" t="str">
        <f>VLOOKUP(A64,'Asignacion-Opcode'!$A$3:$D$65,4,0)</f>
        <v>0111110</v>
      </c>
      <c r="E64" s="81" t="e">
        <f>VLOOKUP(A64,#REF!,7,0)&amp;VLOOKUP(A64,#REF!,8,0)</f>
        <v>#REF!</v>
      </c>
      <c r="F64" s="82" t="e">
        <f>VLOOKUP(A64,#REF!,9,0)&amp;VLOOKUP(A64,#REF!,10,0)</f>
        <v>#REF!</v>
      </c>
      <c r="G64" s="83" t="e">
        <f>VLOOKUP(A64,#REF!,11,0)&amp;VLOOKUP(A64,#REF!,12,0)&amp;VLOOKUP(A64,#REF!,13,0)</f>
        <v>#REF!</v>
      </c>
      <c r="H64" s="84" t="e">
        <f t="array" ref="H64">INDEX(Multiplexores!$D$9:$D$12,BIN2DEC(E64)+1)</f>
        <v>#REF!</v>
      </c>
      <c r="I64" s="19" t="e">
        <f t="array" ref="I64">INDEX(Multiplexores!$D$22:$D$25,BIN2DEC(F64)+1)</f>
        <v>#REF!</v>
      </c>
      <c r="J64" s="85" t="e">
        <f t="array" ref="J64">INDEX(ALU!$B$5:$B$12,BIN2DEC(G64)+1)</f>
        <v>#REF!</v>
      </c>
    </row>
    <row r="65" spans="1:10" ht="15.75" customHeight="1">
      <c r="A65" s="21">
        <v>63</v>
      </c>
      <c r="B65" s="15" t="s">
        <v>105</v>
      </c>
      <c r="C65" s="22"/>
      <c r="D65" s="75" t="str">
        <f>VLOOKUP(A65,'Asignacion-Opcode'!$A$3:$D$65,4,0)</f>
        <v>0000000</v>
      </c>
      <c r="E65" s="86" t="e">
        <f>VLOOKUP(A65,#REF!,7,0)&amp;VLOOKUP(A65,#REF!,8,0)</f>
        <v>#REF!</v>
      </c>
      <c r="F65" s="87" t="e">
        <f>VLOOKUP(A65,#REF!,9,0)&amp;VLOOKUP(A65,#REF!,10,0)</f>
        <v>#REF!</v>
      </c>
      <c r="G65" s="88" t="e">
        <f>VLOOKUP(A65,#REF!,11,0)&amp;VLOOKUP(A65,#REF!,12,0)&amp;VLOOKUP(A65,#REF!,13,0)</f>
        <v>#REF!</v>
      </c>
      <c r="H65" s="89" t="e">
        <f t="array" ref="H65">INDEX(Multiplexores!$D$9:$D$12,BIN2DEC(E65)+1)</f>
        <v>#REF!</v>
      </c>
      <c r="I65" s="17" t="e">
        <f t="array" ref="I65">INDEX(Multiplexores!$D$22:$D$25,BIN2DEC(F65)+1)</f>
        <v>#REF!</v>
      </c>
      <c r="J65" s="90" t="e">
        <f t="array" ref="J65">INDEX(ALU!$B$5:$B$12,BIN2DEC(G65)+1)</f>
        <v>#REF!</v>
      </c>
    </row>
    <row r="66" spans="1:10" ht="15.75" customHeight="1">
      <c r="A66" s="1"/>
      <c r="D66" s="1"/>
      <c r="E66" s="40"/>
      <c r="F66" s="40"/>
      <c r="G66" s="40"/>
    </row>
    <row r="67" spans="1:10" ht="15.75" customHeight="1">
      <c r="A67" s="1"/>
      <c r="D67" s="1"/>
      <c r="E67" s="40"/>
      <c r="F67" s="40"/>
      <c r="G67" s="40"/>
    </row>
    <row r="68" spans="1:10" ht="15.75" customHeight="1">
      <c r="E68" s="91"/>
      <c r="F68" s="91"/>
      <c r="G68" s="91"/>
    </row>
    <row r="69" spans="1:10" ht="15.75" customHeight="1">
      <c r="E69" s="91"/>
      <c r="F69" s="91"/>
      <c r="G69" s="91"/>
    </row>
    <row r="70" spans="1:10" ht="15.75" customHeight="1">
      <c r="E70" s="91"/>
      <c r="F70" s="91"/>
      <c r="G70" s="91"/>
    </row>
    <row r="71" spans="1:10" ht="15.75" customHeight="1">
      <c r="E71" s="91"/>
      <c r="F71" s="91"/>
      <c r="G71" s="91"/>
    </row>
    <row r="72" spans="1:10" ht="15.75" customHeight="1"/>
    <row r="73" spans="1:10" ht="15.75" customHeight="1"/>
    <row r="74" spans="1:10" ht="15.75" customHeight="1"/>
    <row r="75" spans="1:10" ht="15.75" customHeight="1"/>
    <row r="76" spans="1:10" ht="15.75" customHeight="1"/>
    <row r="77" spans="1:10" ht="15.75" customHeight="1"/>
    <row r="78" spans="1:10" ht="15.75" customHeight="1"/>
    <row r="79" spans="1:10" ht="15.75" customHeight="1"/>
    <row r="80" spans="1:1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6">
    <mergeCell ref="B1:B2"/>
    <mergeCell ref="C1:C2"/>
    <mergeCell ref="D1:D2"/>
    <mergeCell ref="E1:G1"/>
    <mergeCell ref="H1:J1"/>
    <mergeCell ref="B3:B10"/>
    <mergeCell ref="B11:B17"/>
    <mergeCell ref="B55:B57"/>
    <mergeCell ref="B59:B61"/>
    <mergeCell ref="B18:B24"/>
    <mergeCell ref="B25:B31"/>
    <mergeCell ref="B32:B38"/>
    <mergeCell ref="B39:B45"/>
    <mergeCell ref="B46:B48"/>
    <mergeCell ref="B49:B51"/>
    <mergeCell ref="B52:B5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Señales</vt:lpstr>
      <vt:lpstr>Asignacion-Opcode</vt:lpstr>
      <vt:lpstr>Multiplexores</vt:lpstr>
      <vt:lpstr>ALU</vt:lpstr>
      <vt:lpstr>Debug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Vicente Matías Bragado Muñoz</cp:lastModifiedBy>
  <dcterms:modified xsi:type="dcterms:W3CDTF">2023-11-06T16:22:24Z</dcterms:modified>
</cp:coreProperties>
</file>