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501\"/>
    </mc:Choice>
  </mc:AlternateContent>
  <xr:revisionPtr revIDLastSave="0" documentId="13_ncr:1_{5C6E34F8-17D2-4449-980D-55F058B37907}" xr6:coauthVersionLast="31" xr6:coauthVersionMax="31" xr10:uidLastSave="{00000000-0000-0000-0000-000000000000}"/>
  <bookViews>
    <workbookView xWindow="0" yWindow="0" windowWidth="24000" windowHeight="9525" xr2:uid="{6D9085B4-9B5C-4F4E-9345-F1137101734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13" i="1"/>
  <c r="T14" i="1"/>
  <c r="T15" i="1"/>
  <c r="T16" i="1"/>
  <c r="T17" i="1"/>
  <c r="T18" i="1"/>
  <c r="T19" i="1"/>
  <c r="T20" i="1"/>
  <c r="T13" i="1"/>
  <c r="S14" i="1"/>
  <c r="S15" i="1"/>
  <c r="S16" i="1"/>
  <c r="S17" i="1"/>
  <c r="S18" i="1"/>
  <c r="S19" i="1"/>
  <c r="S20" i="1"/>
  <c r="S13" i="1"/>
  <c r="R13" i="1"/>
  <c r="R14" i="1"/>
  <c r="R15" i="1"/>
  <c r="R16" i="1"/>
  <c r="R17" i="1"/>
  <c r="R18" i="1"/>
  <c r="R19" i="1"/>
  <c r="R20" i="1"/>
  <c r="Q13" i="1"/>
  <c r="Q14" i="1"/>
  <c r="Q15" i="1"/>
  <c r="Q16" i="1"/>
  <c r="Q17" i="1"/>
  <c r="Q18" i="1"/>
  <c r="Q19" i="1"/>
  <c r="Q20" i="1"/>
  <c r="K22" i="1"/>
  <c r="P14" i="1"/>
  <c r="P15" i="1"/>
  <c r="P16" i="1"/>
  <c r="P17" i="1"/>
  <c r="P18" i="1"/>
  <c r="P19" i="1"/>
  <c r="P20" i="1"/>
  <c r="P13" i="1"/>
  <c r="J20" i="1"/>
  <c r="J19" i="1"/>
  <c r="J18" i="1"/>
  <c r="J17" i="1"/>
  <c r="J16" i="1"/>
  <c r="J15" i="1"/>
  <c r="J14" i="1"/>
  <c r="J13" i="1"/>
  <c r="K3" i="1" l="1"/>
  <c r="K4" i="1"/>
  <c r="K5" i="1"/>
  <c r="K6" i="1"/>
  <c r="K2" i="1"/>
  <c r="J12" i="1"/>
</calcChain>
</file>

<file path=xl/sharedStrings.xml><?xml version="1.0" encoding="utf-8"?>
<sst xmlns="http://schemas.openxmlformats.org/spreadsheetml/2006/main" count="29" uniqueCount="14">
  <si>
    <t>n</t>
  </si>
  <si>
    <t>U_b in V</t>
  </si>
  <si>
    <t>D in cm</t>
  </si>
  <si>
    <t>U_d in V</t>
  </si>
  <si>
    <t>1/U_b</t>
  </si>
  <si>
    <t>Steigung</t>
  </si>
  <si>
    <t>Fehler</t>
  </si>
  <si>
    <t>I in A</t>
  </si>
  <si>
    <t>D in m</t>
  </si>
  <si>
    <t>D/(L^2+D^2)</t>
  </si>
  <si>
    <t>B / microT</t>
  </si>
  <si>
    <t>mu0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</si>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</sst>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B7C-FC1F-40E0-B08E-F11BB925ADC2}">
  <dimension ref="A1:U24"/>
  <sheetViews>
    <sheetView tabSelected="1" topLeftCell="C1" workbookViewId="0">
      <selection activeCell="M28" sqref="M28"/>
    </sheetView>
  </sheetViews>
  <sheetFormatPr baseColWidth="10" defaultRowHeight="15" x14ac:dyDescent="0.25"/>
  <sheetData>
    <row r="1" spans="1:21" x14ac:dyDescent="0.25">
      <c r="B1" t="s">
        <v>1</v>
      </c>
      <c r="C1">
        <v>220</v>
      </c>
      <c r="D1">
        <v>300</v>
      </c>
      <c r="E1">
        <v>350</v>
      </c>
      <c r="F1">
        <v>420</v>
      </c>
      <c r="G1">
        <v>450</v>
      </c>
      <c r="J1" t="s">
        <v>1</v>
      </c>
      <c r="K1" t="s">
        <v>4</v>
      </c>
      <c r="L1" t="s">
        <v>5</v>
      </c>
      <c r="M1" t="s">
        <v>6</v>
      </c>
    </row>
    <row r="2" spans="1:21" x14ac:dyDescent="0.25">
      <c r="A2" t="s">
        <v>0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J2">
        <v>220</v>
      </c>
      <c r="K2">
        <f>1/J2</f>
        <v>4.5454545454545452E-3</v>
      </c>
      <c r="L2">
        <v>0.15243334844199999</v>
      </c>
      <c r="M2" s="1">
        <v>1.101383E-3</v>
      </c>
    </row>
    <row r="3" spans="1:21" x14ac:dyDescent="0.25">
      <c r="A3">
        <v>1</v>
      </c>
      <c r="B3">
        <v>0</v>
      </c>
      <c r="C3">
        <v>-22.8</v>
      </c>
      <c r="D3">
        <v>-29.8</v>
      </c>
      <c r="E3">
        <v>-34</v>
      </c>
      <c r="J3">
        <v>300</v>
      </c>
      <c r="K3">
        <f t="shared" ref="K3:K6" si="0">1/J3</f>
        <v>3.3333333333333335E-3</v>
      </c>
      <c r="L3">
        <v>0.119307206</v>
      </c>
      <c r="M3">
        <v>7.5570493884499995E-4</v>
      </c>
    </row>
    <row r="4" spans="1:21" x14ac:dyDescent="0.25">
      <c r="A4">
        <v>2</v>
      </c>
      <c r="B4">
        <v>0.63500000000000001</v>
      </c>
      <c r="C4">
        <v>-18.649999999999999</v>
      </c>
      <c r="D4">
        <v>-24.6</v>
      </c>
      <c r="E4">
        <v>-28.1</v>
      </c>
      <c r="J4">
        <v>350</v>
      </c>
      <c r="K4">
        <f t="shared" si="0"/>
        <v>2.8571428571428571E-3</v>
      </c>
      <c r="L4">
        <v>9.9835999999999994E-2</v>
      </c>
      <c r="M4">
        <v>5.5569576719999997E-4</v>
      </c>
    </row>
    <row r="5" spans="1:21" x14ac:dyDescent="0.25">
      <c r="A5">
        <v>3</v>
      </c>
      <c r="B5">
        <v>1.27</v>
      </c>
      <c r="C5">
        <v>-14.47</v>
      </c>
      <c r="D5">
        <v>-19.38</v>
      </c>
      <c r="E5">
        <v>-21.6</v>
      </c>
      <c r="F5">
        <v>-27.6</v>
      </c>
      <c r="G5">
        <v>-29.2</v>
      </c>
      <c r="J5">
        <v>420</v>
      </c>
      <c r="K5">
        <f t="shared" si="0"/>
        <v>2.3809523809523812E-3</v>
      </c>
      <c r="L5">
        <v>8.423129E-2</v>
      </c>
      <c r="M5">
        <v>8.7353201539800004E-4</v>
      </c>
    </row>
    <row r="6" spans="1:21" x14ac:dyDescent="0.25">
      <c r="A6">
        <v>4</v>
      </c>
      <c r="B6">
        <v>1.905</v>
      </c>
      <c r="C6">
        <v>-10.44</v>
      </c>
      <c r="D6">
        <v>-14.35</v>
      </c>
      <c r="E6">
        <v>-15.3</v>
      </c>
      <c r="F6">
        <v>-20</v>
      </c>
      <c r="G6">
        <v>-21.9</v>
      </c>
      <c r="J6">
        <v>450</v>
      </c>
      <c r="K6">
        <f t="shared" si="0"/>
        <v>2.2222222222222222E-3</v>
      </c>
      <c r="L6">
        <v>7.8630316000000006E-2</v>
      </c>
      <c r="M6">
        <v>7.0725935735499999E-4</v>
      </c>
    </row>
    <row r="7" spans="1:21" x14ac:dyDescent="0.25">
      <c r="A7">
        <v>5</v>
      </c>
      <c r="B7">
        <v>2.54</v>
      </c>
      <c r="C7">
        <v>-6.6</v>
      </c>
      <c r="D7">
        <v>-9.0500000000000007</v>
      </c>
      <c r="E7">
        <v>-8.7899999999999991</v>
      </c>
      <c r="F7">
        <v>-13.33</v>
      </c>
      <c r="G7">
        <v>-13.74</v>
      </c>
    </row>
    <row r="8" spans="1:21" x14ac:dyDescent="0.25">
      <c r="A8">
        <v>6</v>
      </c>
      <c r="B8">
        <v>3.1749999999999998</v>
      </c>
      <c r="C8">
        <v>-2.3199999999999998</v>
      </c>
      <c r="D8">
        <v>-3.6</v>
      </c>
      <c r="E8">
        <v>-3.07</v>
      </c>
      <c r="F8">
        <v>-5.63</v>
      </c>
      <c r="G8">
        <v>-5.72</v>
      </c>
    </row>
    <row r="9" spans="1:21" x14ac:dyDescent="0.25">
      <c r="A9">
        <v>7</v>
      </c>
      <c r="B9">
        <v>3.81</v>
      </c>
      <c r="C9">
        <v>1.837</v>
      </c>
      <c r="D9">
        <v>1.712</v>
      </c>
      <c r="E9">
        <v>3.82</v>
      </c>
      <c r="F9">
        <v>1.9119999999999999</v>
      </c>
      <c r="G9">
        <v>2.13</v>
      </c>
    </row>
    <row r="10" spans="1:21" x14ac:dyDescent="0.25">
      <c r="A10">
        <v>8</v>
      </c>
      <c r="B10">
        <v>4.4450000000000003</v>
      </c>
      <c r="C10">
        <v>6.51</v>
      </c>
      <c r="D10">
        <v>7.16</v>
      </c>
      <c r="E10">
        <v>10.47</v>
      </c>
      <c r="F10">
        <v>10.02</v>
      </c>
      <c r="G10">
        <v>10.85</v>
      </c>
      <c r="J10" t="s">
        <v>1</v>
      </c>
      <c r="K10">
        <v>250</v>
      </c>
      <c r="L10">
        <v>300</v>
      </c>
      <c r="M10">
        <v>350</v>
      </c>
      <c r="N10">
        <v>400</v>
      </c>
      <c r="O10">
        <v>440</v>
      </c>
      <c r="P10" t="s">
        <v>9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</row>
    <row r="11" spans="1:21" x14ac:dyDescent="0.25">
      <c r="A11">
        <v>9</v>
      </c>
      <c r="B11">
        <v>5.08</v>
      </c>
      <c r="C11">
        <v>10.61</v>
      </c>
      <c r="D11">
        <v>12.96</v>
      </c>
      <c r="E11">
        <v>16.690000000000001</v>
      </c>
      <c r="F11">
        <v>17.63</v>
      </c>
      <c r="G11">
        <v>19.02</v>
      </c>
      <c r="I11" t="s">
        <v>0</v>
      </c>
      <c r="J11" t="s">
        <v>8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</row>
    <row r="12" spans="1:21" x14ac:dyDescent="0.25">
      <c r="I12">
        <v>1</v>
      </c>
      <c r="J12">
        <f ca="1">J12/100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I13">
        <v>2</v>
      </c>
      <c r="J13">
        <f>0.635/100</f>
        <v>6.3499999999999997E-3</v>
      </c>
      <c r="K13">
        <v>0.3</v>
      </c>
      <c r="L13">
        <v>0.3</v>
      </c>
      <c r="M13">
        <v>0.4</v>
      </c>
      <c r="N13">
        <v>0.35</v>
      </c>
      <c r="O13">
        <v>0.39</v>
      </c>
      <c r="P13">
        <f>J13/(0.175^2+J13^2)</f>
        <v>0.2070742937727135</v>
      </c>
      <c r="Q13">
        <f>$K$22*(8/SQRT(125))*($K$23*K13/$K$24)*1000000</f>
        <v>19.131410331344959</v>
      </c>
      <c r="R13">
        <f>$K$22*(8/SQRT(125))*($K$23*L13/$K$24)*1000000</f>
        <v>19.131410331344959</v>
      </c>
      <c r="S13">
        <f>$K$22*(8/SQRT(125))*($K$23*M13/$K$24)*1000000</f>
        <v>25.508547108459943</v>
      </c>
      <c r="T13">
        <f>$K$22*(8/SQRT(125))*($K$23*N13/$K$24)*1000000</f>
        <v>22.319978719902451</v>
      </c>
      <c r="U13">
        <f>$K$22*(8/SQRT(125))*($K$23*O13/$K$24)*1000000</f>
        <v>24.870833430748448</v>
      </c>
    </row>
    <row r="14" spans="1:21" x14ac:dyDescent="0.25">
      <c r="I14">
        <v>3</v>
      </c>
      <c r="J14">
        <f>1.27/100</f>
        <v>1.2699999999999999E-2</v>
      </c>
      <c r="K14">
        <v>0.625</v>
      </c>
      <c r="L14">
        <v>0.625</v>
      </c>
      <c r="M14">
        <v>0.8</v>
      </c>
      <c r="N14">
        <v>0.7</v>
      </c>
      <c r="O14">
        <v>0.82</v>
      </c>
      <c r="P14">
        <f t="shared" ref="P14:P20" si="1">J14/(0.175^2+J14^2)</f>
        <v>0.41252128788496439</v>
      </c>
      <c r="Q14">
        <f t="shared" ref="Q14:Q20" si="2">$K$22*(8/SQRT(125))*($K$23*K14/$K$24)*1000000</f>
        <v>39.857104856968661</v>
      </c>
      <c r="R14">
        <f t="shared" ref="R14:R20" si="3">$K$22*(8/SQRT(125))*($K$23*L14/$K$24)*1000000</f>
        <v>39.857104856968661</v>
      </c>
      <c r="S14">
        <f t="shared" ref="S14:S20" si="4">$K$22*(8/SQRT(125))*($K$23*M14/$K$24)*1000000</f>
        <v>51.017094216919887</v>
      </c>
      <c r="T14">
        <f t="shared" ref="T14:T20" si="5">$K$22*(8/SQRT(125))*($K$23*N14/$K$24)*1000000</f>
        <v>44.639957439804903</v>
      </c>
      <c r="U14">
        <f t="shared" ref="U14:U20" si="6">$K$22*(8/SQRT(125))*($K$23*O14/$K$24)*1000000</f>
        <v>52.292521572342878</v>
      </c>
    </row>
    <row r="15" spans="1:21" x14ac:dyDescent="0.25">
      <c r="I15">
        <v>4</v>
      </c>
      <c r="J15">
        <f>1.905/100</f>
        <v>1.9050000000000001E-2</v>
      </c>
      <c r="K15">
        <v>0.95</v>
      </c>
      <c r="L15">
        <v>0.99</v>
      </c>
      <c r="M15">
        <v>1.1499999999999999</v>
      </c>
      <c r="N15">
        <v>1.1399999999999999</v>
      </c>
      <c r="O15">
        <v>1.24</v>
      </c>
      <c r="P15">
        <f t="shared" si="1"/>
        <v>0.61475603261627676</v>
      </c>
      <c r="Q15">
        <f t="shared" si="2"/>
        <v>60.58279938259237</v>
      </c>
      <c r="R15">
        <f t="shared" si="3"/>
        <v>63.133654093438366</v>
      </c>
      <c r="S15">
        <f t="shared" si="4"/>
        <v>73.337072936822352</v>
      </c>
      <c r="T15">
        <f t="shared" si="5"/>
        <v>72.699359259110835</v>
      </c>
      <c r="U15">
        <f t="shared" si="6"/>
        <v>79.076496036225834</v>
      </c>
    </row>
    <row r="16" spans="1:21" x14ac:dyDescent="0.25">
      <c r="I16">
        <v>5</v>
      </c>
      <c r="J16">
        <f>2.54/100</f>
        <v>2.5399999999999999E-2</v>
      </c>
      <c r="K16">
        <v>1.25</v>
      </c>
      <c r="L16">
        <v>1.325</v>
      </c>
      <c r="M16">
        <v>1.5</v>
      </c>
      <c r="N16">
        <v>1.5</v>
      </c>
      <c r="O16">
        <v>1.63</v>
      </c>
      <c r="P16">
        <f t="shared" si="1"/>
        <v>0.81227598451686844</v>
      </c>
      <c r="Q16">
        <f t="shared" si="2"/>
        <v>79.714209713937322</v>
      </c>
      <c r="R16">
        <f t="shared" si="3"/>
        <v>84.497062296773578</v>
      </c>
      <c r="S16">
        <f t="shared" si="4"/>
        <v>95.657051656724789</v>
      </c>
      <c r="T16">
        <f t="shared" si="5"/>
        <v>95.657051656724789</v>
      </c>
      <c r="U16">
        <f t="shared" si="6"/>
        <v>103.94732946697427</v>
      </c>
    </row>
    <row r="17" spans="9:21" x14ac:dyDescent="0.25">
      <c r="I17">
        <v>6</v>
      </c>
      <c r="J17">
        <f>3.175/100</f>
        <v>3.175E-2</v>
      </c>
      <c r="K17">
        <v>1.55</v>
      </c>
      <c r="L17">
        <v>1.65</v>
      </c>
      <c r="M17">
        <v>1.9</v>
      </c>
      <c r="N17">
        <v>1.9</v>
      </c>
      <c r="O17">
        <v>2.04</v>
      </c>
      <c r="P17">
        <f t="shared" si="1"/>
        <v>1.0036966860227334</v>
      </c>
      <c r="Q17">
        <f t="shared" si="2"/>
        <v>98.845620045282303</v>
      </c>
      <c r="R17">
        <f t="shared" si="3"/>
        <v>105.22275682239727</v>
      </c>
      <c r="S17">
        <f t="shared" si="4"/>
        <v>121.16559876518474</v>
      </c>
      <c r="T17">
        <f t="shared" si="5"/>
        <v>121.16559876518474</v>
      </c>
      <c r="U17">
        <f t="shared" si="6"/>
        <v>130.09359025314569</v>
      </c>
    </row>
    <row r="18" spans="9:21" x14ac:dyDescent="0.25">
      <c r="I18">
        <v>7</v>
      </c>
      <c r="J18">
        <f>3.81/100</f>
        <v>3.8100000000000002E-2</v>
      </c>
      <c r="K18">
        <v>1.85</v>
      </c>
      <c r="L18">
        <v>1.98</v>
      </c>
      <c r="M18">
        <v>2.2999999999999998</v>
      </c>
      <c r="N18">
        <v>2.2999999999999998</v>
      </c>
      <c r="O18">
        <v>2.95</v>
      </c>
      <c r="P18">
        <f t="shared" si="1"/>
        <v>1.1877813771467747</v>
      </c>
      <c r="Q18">
        <f t="shared" si="2"/>
        <v>117.97703037662725</v>
      </c>
      <c r="R18">
        <f t="shared" si="3"/>
        <v>126.26730818687673</v>
      </c>
      <c r="S18">
        <f t="shared" si="4"/>
        <v>146.6741458736447</v>
      </c>
      <c r="T18">
        <f t="shared" si="5"/>
        <v>146.6741458736447</v>
      </c>
      <c r="U18">
        <f t="shared" si="6"/>
        <v>188.12553492489209</v>
      </c>
    </row>
    <row r="19" spans="9:21" x14ac:dyDescent="0.25">
      <c r="I19">
        <v>8</v>
      </c>
      <c r="J19">
        <f>4.445/100</f>
        <v>4.4450000000000003E-2</v>
      </c>
      <c r="K19">
        <v>2.5</v>
      </c>
      <c r="L19">
        <v>2.36</v>
      </c>
      <c r="M19">
        <v>2.69</v>
      </c>
      <c r="N19">
        <v>2.73</v>
      </c>
      <c r="O19">
        <v>2.95</v>
      </c>
      <c r="P19">
        <f t="shared" si="1"/>
        <v>1.3634633687314908</v>
      </c>
      <c r="Q19">
        <f t="shared" si="2"/>
        <v>159.42841942787464</v>
      </c>
      <c r="R19">
        <f t="shared" si="3"/>
        <v>150.50042793991366</v>
      </c>
      <c r="S19">
        <f t="shared" si="4"/>
        <v>171.54497930439311</v>
      </c>
      <c r="T19">
        <f t="shared" si="5"/>
        <v>174.09583401523915</v>
      </c>
      <c r="U19">
        <f t="shared" si="6"/>
        <v>188.12553492489209</v>
      </c>
    </row>
    <row r="20" spans="9:21" x14ac:dyDescent="0.25">
      <c r="I20">
        <v>9</v>
      </c>
      <c r="J20">
        <f>5.08/100</f>
        <v>5.0799999999999998E-2</v>
      </c>
      <c r="L20">
        <v>2.7250000000000001</v>
      </c>
      <c r="M20">
        <v>3.95</v>
      </c>
      <c r="N20">
        <v>3.15</v>
      </c>
      <c r="O20">
        <v>3.26</v>
      </c>
      <c r="P20">
        <f t="shared" si="1"/>
        <v>1.5298605899479729</v>
      </c>
      <c r="Q20">
        <f t="shared" si="2"/>
        <v>0</v>
      </c>
      <c r="R20">
        <f t="shared" si="3"/>
        <v>173.77697717638338</v>
      </c>
      <c r="S20">
        <f t="shared" si="4"/>
        <v>251.89690269604199</v>
      </c>
      <c r="T20">
        <f t="shared" si="5"/>
        <v>200.87980847912206</v>
      </c>
      <c r="U20">
        <f t="shared" si="6"/>
        <v>207.89465893394853</v>
      </c>
    </row>
    <row r="22" spans="9:21" x14ac:dyDescent="0.25">
      <c r="J22" t="s">
        <v>11</v>
      </c>
      <c r="K22">
        <f>4*PI()*10^(-7)</f>
        <v>1.2566370614359173E-6</v>
      </c>
    </row>
    <row r="23" spans="9:21" x14ac:dyDescent="0.25">
      <c r="J23" t="s">
        <v>12</v>
      </c>
      <c r="K23">
        <v>20</v>
      </c>
    </row>
    <row r="24" spans="9:21" x14ac:dyDescent="0.25">
      <c r="J24" t="s">
        <v>13</v>
      </c>
      <c r="K24">
        <v>0.28199999999999997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2018-04-10T13:53:04Z</dcterms:created>
  <dcterms:modified xsi:type="dcterms:W3CDTF">2018-04-12T15:19:05Z</dcterms:modified>
</cp:coreProperties>
</file>