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PROGRAMACION\Analisis de datos_Estadisticas\encuentro4\"/>
    </mc:Choice>
  </mc:AlternateContent>
  <xr:revisionPtr revIDLastSave="0" documentId="13_ncr:1_{2EF892DC-331B-431E-A1FA-C043E0E4869E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Grafico 1" sheetId="1" r:id="rId1"/>
    <sheet name="Grafico 2" sheetId="2" r:id="rId2"/>
    <sheet name="Grafico 3" sheetId="3" r:id="rId3"/>
    <sheet name="Ejer 01" sheetId="4" r:id="rId4"/>
    <sheet name="Ejer 02" sheetId="5" r:id="rId5"/>
    <sheet name="Ejer 03" sheetId="6" r:id="rId6"/>
  </sheets>
  <definedNames>
    <definedName name="_Fill">#REF!</definedName>
    <definedName name="esto">#REF!</definedName>
    <definedName name="otracuenta">#REF!</definedName>
  </definedNames>
  <calcPr calcId="191029"/>
  <extLst>
    <ext uri="GoogleSheetsCustomDataVersion1">
      <go:sheetsCustomData xmlns:go="http://customooxmlschemas.google.com/" r:id="rId10" roundtripDataSignature="AMtx7miR5WhnznE9h+w8MEZ9OdR88e0w+g=="/>
    </ext>
  </extLst>
</workbook>
</file>

<file path=xl/calcChain.xml><?xml version="1.0" encoding="utf-8"?>
<calcChain xmlns="http://schemas.openxmlformats.org/spreadsheetml/2006/main">
  <c r="P10" i="4" l="1"/>
  <c r="H9" i="4"/>
  <c r="C19" i="6"/>
  <c r="D19" i="6"/>
  <c r="E19" i="6"/>
  <c r="F19" i="6"/>
  <c r="G19" i="6"/>
  <c r="C18" i="6"/>
  <c r="D18" i="6"/>
  <c r="E18" i="6"/>
  <c r="F18" i="6"/>
  <c r="G18" i="6"/>
  <c r="C17" i="6"/>
  <c r="D17" i="6"/>
  <c r="E17" i="6"/>
  <c r="F17" i="6"/>
  <c r="G17" i="6"/>
  <c r="C16" i="6"/>
  <c r="D16" i="6"/>
  <c r="E16" i="6"/>
  <c r="F16" i="6"/>
  <c r="G16" i="6"/>
  <c r="B19" i="6"/>
  <c r="B18" i="6"/>
  <c r="B17" i="6"/>
  <c r="B16" i="6"/>
  <c r="G6" i="6"/>
  <c r="G7" i="6"/>
  <c r="G8" i="6"/>
  <c r="G9" i="6"/>
  <c r="G10" i="6"/>
  <c r="G11" i="6"/>
  <c r="G12" i="6"/>
  <c r="G13" i="6"/>
  <c r="G14" i="6"/>
  <c r="G5" i="6"/>
  <c r="F6" i="6"/>
  <c r="F7" i="6"/>
  <c r="F8" i="6"/>
  <c r="F9" i="6"/>
  <c r="F10" i="6"/>
  <c r="F11" i="6"/>
  <c r="F12" i="6"/>
  <c r="F13" i="6"/>
  <c r="F14" i="6"/>
  <c r="F5" i="6"/>
  <c r="E6" i="6"/>
  <c r="E7" i="6"/>
  <c r="E8" i="6"/>
  <c r="E9" i="6"/>
  <c r="E10" i="6"/>
  <c r="E11" i="6"/>
  <c r="E12" i="6"/>
  <c r="E13" i="6"/>
  <c r="E14" i="6"/>
  <c r="E5" i="6"/>
  <c r="D6" i="6"/>
  <c r="D7" i="6"/>
  <c r="D8" i="6"/>
  <c r="D9" i="6"/>
  <c r="D10" i="6"/>
  <c r="D11" i="6"/>
  <c r="D12" i="6"/>
  <c r="D13" i="6"/>
  <c r="D14" i="6"/>
  <c r="D5" i="6"/>
  <c r="C6" i="6"/>
  <c r="C7" i="6"/>
  <c r="C8" i="6"/>
  <c r="C9" i="6"/>
  <c r="C10" i="6"/>
  <c r="C11" i="6"/>
  <c r="C12" i="6"/>
  <c r="C13" i="6"/>
  <c r="C14" i="6"/>
  <c r="C5" i="6"/>
  <c r="E7" i="5"/>
  <c r="D7" i="5"/>
  <c r="C7" i="5"/>
  <c r="B7" i="5"/>
  <c r="E7" i="3"/>
  <c r="D7" i="3"/>
  <c r="C7" i="3"/>
  <c r="B7" i="3"/>
</calcChain>
</file>

<file path=xl/sharedStrings.xml><?xml version="1.0" encoding="utf-8"?>
<sst xmlns="http://schemas.openxmlformats.org/spreadsheetml/2006/main" count="71" uniqueCount="60">
  <si>
    <t>Barrio</t>
  </si>
  <si>
    <t>Año 2016</t>
  </si>
  <si>
    <t>Palermo</t>
  </si>
  <si>
    <t>Liniers</t>
  </si>
  <si>
    <t>Saavedra</t>
  </si>
  <si>
    <t>Boca</t>
  </si>
  <si>
    <t>Caballito</t>
  </si>
  <si>
    <t>Provincia</t>
  </si>
  <si>
    <t>Año 2014</t>
  </si>
  <si>
    <t>Año 2015</t>
  </si>
  <si>
    <t>San Luis</t>
  </si>
  <si>
    <t>Catamarca</t>
  </si>
  <si>
    <t>Neuquen</t>
  </si>
  <si>
    <t>Misiones</t>
  </si>
  <si>
    <t>La pampa</t>
  </si>
  <si>
    <t>Exportaciones en miles U$S</t>
  </si>
  <si>
    <t>America</t>
  </si>
  <si>
    <t>Europa</t>
  </si>
  <si>
    <t>Asia</t>
  </si>
  <si>
    <t>Africa</t>
  </si>
  <si>
    <t>Granos</t>
  </si>
  <si>
    <t>Textil</t>
  </si>
  <si>
    <t>Autos</t>
  </si>
  <si>
    <t>Frutas</t>
  </si>
  <si>
    <t>SOLICITUDES POR TIPO</t>
  </si>
  <si>
    <t xml:space="preserve">ELECTRONICAS </t>
  </si>
  <si>
    <t>FEMENINO</t>
  </si>
  <si>
    <t>MANUALES</t>
  </si>
  <si>
    <t>MASCULINO</t>
  </si>
  <si>
    <t>EMPRESAS</t>
  </si>
  <si>
    <t>INCREMENTO</t>
  </si>
  <si>
    <t>REDUCCIÓN</t>
  </si>
  <si>
    <t>VENDEDORES</t>
  </si>
  <si>
    <t>ENERO</t>
  </si>
  <si>
    <t>FEBRERO</t>
  </si>
  <si>
    <t>MARZO</t>
  </si>
  <si>
    <t>ABRIL</t>
  </si>
  <si>
    <t>MAYO</t>
  </si>
  <si>
    <t>JUNIO</t>
  </si>
  <si>
    <t>Maria Alejandra Orozco</t>
  </si>
  <si>
    <t>Libiht Yoana Orrego</t>
  </si>
  <si>
    <t>Erika Ruíz Henao</t>
  </si>
  <si>
    <t>Dalbeiro Palacios Palacios</t>
  </si>
  <si>
    <t>Camila Paniagua Taborda</t>
  </si>
  <si>
    <t>Jennifer Pereira Bedoya</t>
  </si>
  <si>
    <t>Yery Piedrahita Betancur</t>
  </si>
  <si>
    <t>Sebastián Gallego Montalvo</t>
  </si>
  <si>
    <t>Carlos Ortiz Villa</t>
  </si>
  <si>
    <t>Yessica Ospina Cuadros</t>
  </si>
  <si>
    <t>VENTAS TOTALES X MES</t>
  </si>
  <si>
    <t>PROMEDIO VENTAS X MES</t>
  </si>
  <si>
    <t>VENTA MÁXIMA X MES</t>
  </si>
  <si>
    <t>VENTA MÍNIMA X MES</t>
  </si>
  <si>
    <t>Resolver los incrementos o reduccciones con repecto al mes anterior</t>
  </si>
  <si>
    <t>Lanus</t>
  </si>
  <si>
    <t>Bernal</t>
  </si>
  <si>
    <t>TOTALES</t>
  </si>
  <si>
    <t>SOLICITUDES POR GENERO</t>
  </si>
  <si>
    <t>INFORMACION ESTADISTIVA FEBRERO 2013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</si>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</sst>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\ * #,##0_);_(&quot;$&quot;\ * \(#,##0\);_(&quot;$&quot;\ * &quot;-&quot;??_);_(@_)"/>
  </numFmts>
  <fonts count="13">
    <font>
      <sz val="11"/>
      <color theme="1"/>
      <name val="Calibri"/>
      <scheme val="minor"/>
    </font>
    <font>
      <sz val="10"/>
      <color theme="1"/>
      <name val="Arial"/>
    </font>
    <font>
      <b/>
      <sz val="13"/>
      <color theme="1"/>
      <name val="Arial"/>
    </font>
    <font>
      <sz val="13"/>
      <color theme="1"/>
      <name val="Arial"/>
    </font>
    <font>
      <sz val="11"/>
      <name val="Calibri"/>
    </font>
    <font>
      <sz val="11"/>
      <color theme="1"/>
      <name val="Calibri"/>
    </font>
    <font>
      <b/>
      <sz val="12"/>
      <color theme="0"/>
      <name val="Calibri"/>
    </font>
    <font>
      <b/>
      <sz val="12"/>
      <color theme="1"/>
      <name val="Calibri"/>
    </font>
    <font>
      <b/>
      <sz val="12"/>
      <color rgb="FFFF0000"/>
      <name val="Calibri"/>
    </font>
    <font>
      <b/>
      <sz val="11"/>
      <color theme="1"/>
      <name val="Calibri"/>
    </font>
    <font>
      <b/>
      <sz val="11"/>
      <color theme="1"/>
      <name val="Calibri"/>
      <family val="2"/>
      <scheme val="minor"/>
    </font>
    <font>
      <sz val="13"/>
      <color rgb="FFFFFF00"/>
      <name val="Arial"/>
      <family val="2"/>
    </font>
    <font>
      <b/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FFCC99"/>
        <bgColor rgb="FFFFCC99"/>
      </patternFill>
    </fill>
    <fill>
      <patternFill patternType="solid">
        <fgColor rgb="FFCC99FF"/>
        <bgColor rgb="FFCC99FF"/>
      </patternFill>
    </fill>
    <fill>
      <patternFill patternType="solid">
        <fgColor theme="6"/>
        <bgColor theme="6"/>
      </patternFill>
    </fill>
    <fill>
      <patternFill patternType="solid">
        <fgColor rgb="FFC2D69B"/>
        <bgColor rgb="FFC2D69B"/>
      </patternFill>
    </fill>
    <fill>
      <patternFill patternType="solid">
        <fgColor theme="5"/>
        <bgColor theme="5"/>
      </patternFill>
    </fill>
    <fill>
      <patternFill patternType="solid">
        <fgColor rgb="FFD99594"/>
        <bgColor rgb="FFD99594"/>
      </patternFill>
    </fill>
    <fill>
      <patternFill patternType="solid">
        <fgColor theme="9"/>
        <bgColor theme="9"/>
      </patternFill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/>
    <xf numFmtId="3" fontId="3" fillId="5" borderId="1" xfId="0" applyNumberFormat="1" applyFont="1" applyFill="1" applyBorder="1" applyAlignment="1">
      <alignment horizontal="center"/>
    </xf>
    <xf numFmtId="0" fontId="5" fillId="0" borderId="0" xfId="0" applyFont="1"/>
    <xf numFmtId="0" fontId="5" fillId="0" borderId="7" xfId="0" applyFont="1" applyBorder="1" applyAlignment="1">
      <alignment horizontal="center" vertical="center"/>
    </xf>
    <xf numFmtId="9" fontId="5" fillId="7" borderId="7" xfId="0" applyNumberFormat="1" applyFont="1" applyFill="1" applyBorder="1" applyAlignment="1">
      <alignment horizontal="center" vertical="center"/>
    </xf>
    <xf numFmtId="10" fontId="5" fillId="7" borderId="7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0" fontId="5" fillId="9" borderId="7" xfId="0" applyNumberFormat="1" applyFont="1" applyFill="1" applyBorder="1" applyAlignment="1">
      <alignment horizontal="center" vertical="center"/>
    </xf>
    <xf numFmtId="9" fontId="5" fillId="9" borderId="7" xfId="0" applyNumberFormat="1" applyFont="1" applyFill="1" applyBorder="1" applyAlignment="1">
      <alignment horizontal="center" vertical="center"/>
    </xf>
    <xf numFmtId="0" fontId="7" fillId="10" borderId="7" xfId="0" applyFont="1" applyFill="1" applyBorder="1" applyAlignment="1">
      <alignment horizontal="center" vertical="center"/>
    </xf>
    <xf numFmtId="0" fontId="5" fillId="0" borderId="7" xfId="0" applyFont="1" applyBorder="1"/>
    <xf numFmtId="164" fontId="5" fillId="0" borderId="7" xfId="0" applyNumberFormat="1" applyFont="1" applyBorder="1"/>
    <xf numFmtId="164" fontId="8" fillId="2" borderId="7" xfId="0" applyNumberFormat="1" applyFont="1" applyFill="1" applyBorder="1" applyAlignment="1">
      <alignment horizontal="center"/>
    </xf>
    <xf numFmtId="0" fontId="9" fillId="10" borderId="7" xfId="0" applyFont="1" applyFill="1" applyBorder="1"/>
    <xf numFmtId="0" fontId="2" fillId="2" borderId="8" xfId="0" applyFont="1" applyFill="1" applyBorder="1" applyAlignment="1">
      <alignment horizontal="center" vertical="center" shrinkToFit="1"/>
    </xf>
    <xf numFmtId="0" fontId="3" fillId="3" borderId="8" xfId="0" applyFont="1" applyFill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2" borderId="8" xfId="0" applyFont="1" applyFill="1" applyBorder="1" applyAlignment="1">
      <alignment horizontal="centerContinuous" vertical="center" wrapText="1"/>
    </xf>
    <xf numFmtId="3" fontId="3" fillId="5" borderId="8" xfId="0" applyNumberFormat="1" applyFont="1" applyFill="1" applyBorder="1" applyAlignment="1">
      <alignment horizontal="centerContinuous" vertical="center" wrapText="1"/>
    </xf>
    <xf numFmtId="0" fontId="11" fillId="11" borderId="8" xfId="0" applyFont="1" applyFill="1" applyBorder="1" applyAlignment="1">
      <alignment horizontal="center" vertical="center" shrinkToFit="1"/>
    </xf>
    <xf numFmtId="0" fontId="12" fillId="0" borderId="8" xfId="0" applyFont="1" applyBorder="1"/>
    <xf numFmtId="9" fontId="12" fillId="0" borderId="8" xfId="0" applyNumberFormat="1" applyFont="1" applyBorder="1"/>
    <xf numFmtId="0" fontId="12" fillId="0" borderId="15" xfId="0" applyFont="1" applyBorder="1"/>
    <xf numFmtId="9" fontId="12" fillId="0" borderId="15" xfId="0" applyNumberFormat="1" applyFont="1" applyBorder="1"/>
    <xf numFmtId="0" fontId="10" fillId="0" borderId="0" xfId="0" applyFont="1"/>
    <xf numFmtId="0" fontId="10" fillId="0" borderId="0" xfId="0" applyFont="1" applyAlignment="1">
      <alignment horizontal="right"/>
    </xf>
    <xf numFmtId="0" fontId="10" fillId="0" borderId="12" xfId="0" applyFont="1" applyBorder="1"/>
    <xf numFmtId="0" fontId="10" fillId="0" borderId="8" xfId="0" applyFont="1" applyBorder="1"/>
    <xf numFmtId="9" fontId="12" fillId="0" borderId="13" xfId="0" applyNumberFormat="1" applyFont="1" applyBorder="1"/>
    <xf numFmtId="0" fontId="10" fillId="0" borderId="14" xfId="0" applyFont="1" applyBorder="1"/>
    <xf numFmtId="0" fontId="10" fillId="0" borderId="15" xfId="0" applyFont="1" applyBorder="1"/>
    <xf numFmtId="9" fontId="12" fillId="0" borderId="16" xfId="0" applyNumberFormat="1" applyFont="1" applyBorder="1"/>
    <xf numFmtId="0" fontId="3" fillId="4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12" fillId="12" borderId="8" xfId="0" applyFont="1" applyFill="1" applyBorder="1" applyAlignment="1">
      <alignment horizontal="center"/>
    </xf>
    <xf numFmtId="0" fontId="10" fillId="12" borderId="9" xfId="0" applyFont="1" applyFill="1" applyBorder="1" applyAlignment="1">
      <alignment horizontal="center"/>
    </xf>
    <xf numFmtId="0" fontId="10" fillId="12" borderId="10" xfId="0" applyFont="1" applyFill="1" applyBorder="1" applyAlignment="1">
      <alignment horizontal="center"/>
    </xf>
    <xf numFmtId="0" fontId="10" fillId="12" borderId="1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6" fillId="6" borderId="5" xfId="0" applyFont="1" applyFill="1" applyBorder="1" applyAlignment="1">
      <alignment horizontal="center" vertical="center"/>
    </xf>
    <xf numFmtId="0" fontId="4" fillId="0" borderId="6" xfId="0" applyFont="1" applyBorder="1"/>
    <xf numFmtId="0" fontId="6" fillId="8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3.9282980688866383E-2"/>
          <c:y val="2.82485875706214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952961187114179"/>
          <c:y val="0.21901886204902354"/>
          <c:w val="0.67931758530183728"/>
          <c:h val="0.66745953630796151"/>
        </c:manualLayout>
      </c:layout>
      <c:pie3DChart>
        <c:varyColors val="1"/>
        <c:ser>
          <c:idx val="0"/>
          <c:order val="0"/>
          <c:tx>
            <c:strRef>
              <c:f>'Grafico 1'!$B$2</c:f>
              <c:strCache>
                <c:ptCount val="1"/>
                <c:pt idx="0">
                  <c:v>Año 2016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730-4315-B72A-F4EC365C71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29E-4B77-A632-E5C408818F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730-4315-B72A-F4EC365C71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6730-4315-B72A-F4EC365C71E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6730-4315-B72A-F4EC365C71E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6730-4315-B72A-F4EC365C71E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D-6730-4315-B72A-F4EC365C71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 1'!$A$3:$A$9</c:f>
              <c:strCache>
                <c:ptCount val="7"/>
                <c:pt idx="0">
                  <c:v>Palermo</c:v>
                </c:pt>
                <c:pt idx="1">
                  <c:v>Liniers</c:v>
                </c:pt>
                <c:pt idx="2">
                  <c:v>Saavedra</c:v>
                </c:pt>
                <c:pt idx="3">
                  <c:v>Boca</c:v>
                </c:pt>
                <c:pt idx="4">
                  <c:v>Caballito</c:v>
                </c:pt>
                <c:pt idx="5">
                  <c:v>Bernal</c:v>
                </c:pt>
                <c:pt idx="6">
                  <c:v>Lanus</c:v>
                </c:pt>
              </c:strCache>
            </c:strRef>
          </c:cat>
          <c:val>
            <c:numRef>
              <c:f>'Grafico 1'!$B$3:$B$9</c:f>
              <c:numCache>
                <c:formatCode>General</c:formatCode>
                <c:ptCount val="7"/>
                <c:pt idx="0">
                  <c:v>750</c:v>
                </c:pt>
                <c:pt idx="1">
                  <c:v>550</c:v>
                </c:pt>
                <c:pt idx="2">
                  <c:v>620</c:v>
                </c:pt>
                <c:pt idx="3">
                  <c:v>920</c:v>
                </c:pt>
                <c:pt idx="4">
                  <c:v>700</c:v>
                </c:pt>
                <c:pt idx="5">
                  <c:v>250</c:v>
                </c:pt>
                <c:pt idx="6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B77-A632-E5C408818F0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COMPARATIVO</a:t>
            </a:r>
            <a:r>
              <a:rPr lang="es-AR" baseline="0"/>
              <a:t> PRODUCCION AGRICOLA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2'!$B$1</c:f>
              <c:strCache>
                <c:ptCount val="1"/>
                <c:pt idx="0">
                  <c:v>Año 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2'!$A$2:$A$6</c:f>
              <c:strCache>
                <c:ptCount val="5"/>
                <c:pt idx="0">
                  <c:v>San Luis</c:v>
                </c:pt>
                <c:pt idx="1">
                  <c:v>Catamarca</c:v>
                </c:pt>
                <c:pt idx="2">
                  <c:v>Neuquen</c:v>
                </c:pt>
                <c:pt idx="3">
                  <c:v>Misiones</c:v>
                </c:pt>
                <c:pt idx="4">
                  <c:v>La pampa</c:v>
                </c:pt>
              </c:strCache>
            </c:strRef>
          </c:cat>
          <c:val>
            <c:numRef>
              <c:f>'Grafico 2'!$B$2:$B$6</c:f>
              <c:numCache>
                <c:formatCode>General</c:formatCode>
                <c:ptCount val="5"/>
                <c:pt idx="0">
                  <c:v>870</c:v>
                </c:pt>
                <c:pt idx="1">
                  <c:v>487</c:v>
                </c:pt>
                <c:pt idx="2">
                  <c:v>874</c:v>
                </c:pt>
                <c:pt idx="3">
                  <c:v>900</c:v>
                </c:pt>
                <c:pt idx="4">
                  <c:v>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4-487F-8CAA-85AEFAE9587F}"/>
            </c:ext>
          </c:extLst>
        </c:ser>
        <c:ser>
          <c:idx val="1"/>
          <c:order val="1"/>
          <c:tx>
            <c:strRef>
              <c:f>'Grafico 2'!$C$1</c:f>
              <c:strCache>
                <c:ptCount val="1"/>
                <c:pt idx="0">
                  <c:v>Año 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2'!$A$2:$A$6</c:f>
              <c:strCache>
                <c:ptCount val="5"/>
                <c:pt idx="0">
                  <c:v>San Luis</c:v>
                </c:pt>
                <c:pt idx="1">
                  <c:v>Catamarca</c:v>
                </c:pt>
                <c:pt idx="2">
                  <c:v>Neuquen</c:v>
                </c:pt>
                <c:pt idx="3">
                  <c:v>Misiones</c:v>
                </c:pt>
                <c:pt idx="4">
                  <c:v>La pampa</c:v>
                </c:pt>
              </c:strCache>
            </c:strRef>
          </c:cat>
          <c:val>
            <c:numRef>
              <c:f>'Grafico 2'!$C$2:$C$6</c:f>
              <c:numCache>
                <c:formatCode>General</c:formatCode>
                <c:ptCount val="5"/>
                <c:pt idx="0">
                  <c:v>750</c:v>
                </c:pt>
                <c:pt idx="1">
                  <c:v>550</c:v>
                </c:pt>
                <c:pt idx="2">
                  <c:v>620</c:v>
                </c:pt>
                <c:pt idx="3">
                  <c:v>920</c:v>
                </c:pt>
                <c:pt idx="4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64-487F-8CAA-85AEFAE9587F}"/>
            </c:ext>
          </c:extLst>
        </c:ser>
        <c:ser>
          <c:idx val="2"/>
          <c:order val="2"/>
          <c:tx>
            <c:strRef>
              <c:f>'Grafico 2'!$D$1</c:f>
              <c:strCache>
                <c:ptCount val="1"/>
                <c:pt idx="0">
                  <c:v>Año 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2'!$A$2:$A$6</c:f>
              <c:strCache>
                <c:ptCount val="5"/>
                <c:pt idx="0">
                  <c:v>San Luis</c:v>
                </c:pt>
                <c:pt idx="1">
                  <c:v>Catamarca</c:v>
                </c:pt>
                <c:pt idx="2">
                  <c:v>Neuquen</c:v>
                </c:pt>
                <c:pt idx="3">
                  <c:v>Misiones</c:v>
                </c:pt>
                <c:pt idx="4">
                  <c:v>La pampa</c:v>
                </c:pt>
              </c:strCache>
            </c:strRef>
          </c:cat>
          <c:val>
            <c:numRef>
              <c:f>'Grafico 2'!$D$2:$D$6</c:f>
              <c:numCache>
                <c:formatCode>General</c:formatCode>
                <c:ptCount val="5"/>
                <c:pt idx="0">
                  <c:v>980</c:v>
                </c:pt>
                <c:pt idx="1">
                  <c:v>680</c:v>
                </c:pt>
                <c:pt idx="2">
                  <c:v>564</c:v>
                </c:pt>
                <c:pt idx="3">
                  <c:v>688</c:v>
                </c:pt>
                <c:pt idx="4">
                  <c:v>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64-487F-8CAA-85AEFAE958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238011951"/>
        <c:axId val="876295391"/>
      </c:barChart>
      <c:catAx>
        <c:axId val="1238011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PROVINCIAS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76295391"/>
        <c:crosses val="autoZero"/>
        <c:auto val="1"/>
        <c:lblAlgn val="ctr"/>
        <c:lblOffset val="100"/>
        <c:noMultiLvlLbl val="0"/>
      </c:catAx>
      <c:valAx>
        <c:axId val="87629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3801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EXPORTACIONES</a:t>
            </a:r>
            <a:r>
              <a:rPr lang="es-AR" baseline="0"/>
              <a:t> CONTINENTALES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1956231981069"/>
          <c:y val="9.3681085665818509E-2"/>
          <c:w val="0.8782733534147158"/>
          <c:h val="0.645723053702256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'Grafico 3'!$A$3</c:f>
              <c:strCache>
                <c:ptCount val="1"/>
                <c:pt idx="0">
                  <c:v>Granos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3'!$B$1:$E$2</c:f>
              <c:strCache>
                <c:ptCount val="4"/>
                <c:pt idx="0">
                  <c:v>America</c:v>
                </c:pt>
                <c:pt idx="1">
                  <c:v>Europa</c:v>
                </c:pt>
                <c:pt idx="2">
                  <c:v>Asia</c:v>
                </c:pt>
                <c:pt idx="3">
                  <c:v>Africa</c:v>
                </c:pt>
              </c:strCache>
            </c:strRef>
          </c:cat>
          <c:val>
            <c:numRef>
              <c:f>'Grafico 3'!$B$3:$E$3</c:f>
              <c:numCache>
                <c:formatCode>General</c:formatCode>
                <c:ptCount val="4"/>
                <c:pt idx="0">
                  <c:v>201</c:v>
                </c:pt>
                <c:pt idx="1">
                  <c:v>800</c:v>
                </c:pt>
                <c:pt idx="2">
                  <c:v>550</c:v>
                </c:pt>
                <c:pt idx="3">
                  <c:v>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5-44E2-90D7-D1D2C896E684}"/>
            </c:ext>
          </c:extLst>
        </c:ser>
        <c:ser>
          <c:idx val="1"/>
          <c:order val="1"/>
          <c:tx>
            <c:strRef>
              <c:f>'Grafico 3'!$A$4</c:f>
              <c:strCache>
                <c:ptCount val="1"/>
                <c:pt idx="0">
                  <c:v>Textil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-1.3671231579081872E-16"/>
                  <c:y val="2.120441051738760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85-44E2-90D7-D1D2C896E6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3'!$B$1:$E$2</c:f>
              <c:strCache>
                <c:ptCount val="4"/>
                <c:pt idx="0">
                  <c:v>America</c:v>
                </c:pt>
                <c:pt idx="1">
                  <c:v>Europa</c:v>
                </c:pt>
                <c:pt idx="2">
                  <c:v>Asia</c:v>
                </c:pt>
                <c:pt idx="3">
                  <c:v>Africa</c:v>
                </c:pt>
              </c:strCache>
            </c:strRef>
          </c:cat>
          <c:val>
            <c:numRef>
              <c:f>'Grafico 3'!$B$4:$E$4</c:f>
              <c:numCache>
                <c:formatCode>General</c:formatCode>
                <c:ptCount val="4"/>
                <c:pt idx="0">
                  <c:v>289</c:v>
                </c:pt>
                <c:pt idx="1">
                  <c:v>900</c:v>
                </c:pt>
                <c:pt idx="2">
                  <c:v>535</c:v>
                </c:pt>
                <c:pt idx="3">
                  <c:v>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85-44E2-90D7-D1D2C896E684}"/>
            </c:ext>
          </c:extLst>
        </c:ser>
        <c:ser>
          <c:idx val="2"/>
          <c:order val="2"/>
          <c:tx>
            <c:strRef>
              <c:f>'Grafico 3'!$A$5</c:f>
              <c:strCache>
                <c:ptCount val="1"/>
                <c:pt idx="0">
                  <c:v>Autos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3'!$B$1:$E$2</c:f>
              <c:strCache>
                <c:ptCount val="4"/>
                <c:pt idx="0">
                  <c:v>America</c:v>
                </c:pt>
                <c:pt idx="1">
                  <c:v>Europa</c:v>
                </c:pt>
                <c:pt idx="2">
                  <c:v>Asia</c:v>
                </c:pt>
                <c:pt idx="3">
                  <c:v>Africa</c:v>
                </c:pt>
              </c:strCache>
            </c:strRef>
          </c:cat>
          <c:val>
            <c:numRef>
              <c:f>'Grafico 3'!$B$5:$E$5</c:f>
              <c:numCache>
                <c:formatCode>General</c:formatCode>
                <c:ptCount val="4"/>
                <c:pt idx="0">
                  <c:v>720</c:v>
                </c:pt>
                <c:pt idx="1">
                  <c:v>1000</c:v>
                </c:pt>
                <c:pt idx="2">
                  <c:v>648</c:v>
                </c:pt>
                <c:pt idx="3">
                  <c:v>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85-44E2-90D7-D1D2C896E684}"/>
            </c:ext>
          </c:extLst>
        </c:ser>
        <c:ser>
          <c:idx val="3"/>
          <c:order val="3"/>
          <c:tx>
            <c:strRef>
              <c:f>'Grafico 3'!$A$6</c:f>
              <c:strCache>
                <c:ptCount val="1"/>
                <c:pt idx="0">
                  <c:v>Frutas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3'!$B$1:$E$2</c:f>
              <c:strCache>
                <c:ptCount val="4"/>
                <c:pt idx="0">
                  <c:v>America</c:v>
                </c:pt>
                <c:pt idx="1">
                  <c:v>Europa</c:v>
                </c:pt>
                <c:pt idx="2">
                  <c:v>Asia</c:v>
                </c:pt>
                <c:pt idx="3">
                  <c:v>Africa</c:v>
                </c:pt>
              </c:strCache>
            </c:strRef>
          </c:cat>
          <c:val>
            <c:numRef>
              <c:f>'Grafico 3'!$B$6:$E$6</c:f>
              <c:numCache>
                <c:formatCode>General</c:formatCode>
                <c:ptCount val="4"/>
                <c:pt idx="0">
                  <c:v>435</c:v>
                </c:pt>
                <c:pt idx="1">
                  <c:v>1100</c:v>
                </c:pt>
                <c:pt idx="2">
                  <c:v>590</c:v>
                </c:pt>
                <c:pt idx="3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85-44E2-90D7-D1D2C896E6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3424335"/>
        <c:axId val="1341293743"/>
      </c:barChart>
      <c:lineChart>
        <c:grouping val="standard"/>
        <c:varyColors val="0"/>
        <c:ser>
          <c:idx val="4"/>
          <c:order val="4"/>
          <c:tx>
            <c:strRef>
              <c:f>'Grafico 3'!$A$7</c:f>
              <c:strCache>
                <c:ptCount val="1"/>
                <c:pt idx="0">
                  <c:v>TOTALES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3'!$B$1:$E$2</c:f>
              <c:strCache>
                <c:ptCount val="4"/>
                <c:pt idx="0">
                  <c:v>America</c:v>
                </c:pt>
                <c:pt idx="1">
                  <c:v>Europa</c:v>
                </c:pt>
                <c:pt idx="2">
                  <c:v>Asia</c:v>
                </c:pt>
                <c:pt idx="3">
                  <c:v>Africa</c:v>
                </c:pt>
              </c:strCache>
            </c:strRef>
          </c:cat>
          <c:val>
            <c:numRef>
              <c:f>'Grafico 3'!$B$7:$E$7</c:f>
              <c:numCache>
                <c:formatCode>#,##0</c:formatCode>
                <c:ptCount val="4"/>
                <c:pt idx="0">
                  <c:v>1645</c:v>
                </c:pt>
                <c:pt idx="1">
                  <c:v>3800</c:v>
                </c:pt>
                <c:pt idx="2">
                  <c:v>2323</c:v>
                </c:pt>
                <c:pt idx="3">
                  <c:v>3131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85-44E2-90D7-D1D2C896E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424335"/>
        <c:axId val="1341293743"/>
      </c:lineChart>
      <c:catAx>
        <c:axId val="136342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41293743"/>
        <c:crosses val="autoZero"/>
        <c:auto val="1"/>
        <c:lblAlgn val="ctr"/>
        <c:lblOffset val="100"/>
        <c:noMultiLvlLbl val="0"/>
      </c:catAx>
      <c:valAx>
        <c:axId val="134129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6342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AR"/>
              <a:t>SOLICITUDES POR GENERO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AR"/>
        </a:p>
      </c:txPr>
    </c:title>
    <c:autoTitleDeleted val="0"/>
    <c:view3D>
      <c:rotX val="15"/>
      <c:rotY val="5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chemeClr val="accent6">
            <a:lumMod val="20000"/>
            <a:lumOff val="80000"/>
          </a:schemeClr>
        </a:solidFill>
        <a:ln>
          <a:noFill/>
        </a:ln>
        <a:effectLst>
          <a:outerShdw blurRad="50800" dist="50800" dir="5400000" algn="ctr" rotWithShape="0">
            <a:schemeClr val="accent6">
              <a:lumMod val="40000"/>
              <a:lumOff val="60000"/>
            </a:schemeClr>
          </a:outerShdw>
        </a:effectLst>
        <a:sp3d/>
      </c:spPr>
    </c:sideWall>
    <c:backWall>
      <c:thickness val="0"/>
      <c:spPr>
        <a:solidFill>
          <a:schemeClr val="accent6">
            <a:lumMod val="20000"/>
            <a:lumOff val="80000"/>
          </a:schemeClr>
        </a:solidFill>
        <a:ln>
          <a:noFill/>
        </a:ln>
        <a:effectLst>
          <a:outerShdw blurRad="50800" dist="50800" dir="5400000" algn="ctr" rotWithShape="0">
            <a:schemeClr val="accent6">
              <a:lumMod val="40000"/>
              <a:lumOff val="60000"/>
            </a:schemeClr>
          </a:outerShdw>
        </a:effectLst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5.2777777777777778E-2"/>
                  <c:y val="-0.185185185185185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66-4EB3-B309-49C8BA68804D}"/>
                </c:ext>
              </c:extLst>
            </c:dLbl>
            <c:dLbl>
              <c:idx val="1"/>
              <c:layout>
                <c:manualLayout>
                  <c:x val="5.2777777777777778E-2"/>
                  <c:y val="-0.351851851851851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66-4EB3-B309-49C8BA68804D}"/>
                </c:ext>
              </c:extLst>
            </c:dLbl>
            <c:dLbl>
              <c:idx val="2"/>
              <c:layout>
                <c:manualLayout>
                  <c:x val="5.2777777777777778E-2"/>
                  <c:y val="-9.7222222222222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66-4EB3-B309-49C8BA6880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'Ejer 01'!$N$6:$O$9</c15:sqref>
                  </c15:fullRef>
                </c:ext>
              </c:extLst>
              <c:f>'Ejer 01'!$N$7:$O$9</c:f>
              <c:multiLvlStrCache>
                <c:ptCount val="3"/>
                <c:lvl>
                  <c:pt idx="0">
                    <c:v>FEMENINO</c:v>
                  </c:pt>
                  <c:pt idx="1">
                    <c:v>MASCULINO</c:v>
                  </c:pt>
                  <c:pt idx="2">
                    <c:v>EMPRESAS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'Ejer 01'!$P$6:$P$9</c15:sqref>
                  </c15:fullRef>
                </c:ext>
              </c:extLst>
              <c:f>'Ejer 01'!$P$7:$P$9</c:f>
              <c:numCache>
                <c:formatCode>General</c:formatCode>
                <c:ptCount val="3"/>
                <c:pt idx="0">
                  <c:v>93</c:v>
                </c:pt>
                <c:pt idx="1">
                  <c:v>253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6-4EB3-B309-49C8BA68804D}"/>
            </c:ext>
          </c:extLst>
        </c:ser>
        <c:ser>
          <c:idx val="1"/>
          <c:order val="1"/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'Ejer 01'!$N$6:$O$9</c15:sqref>
                  </c15:fullRef>
                </c:ext>
              </c:extLst>
              <c:f>'Ejer 01'!$N$7:$O$9</c:f>
              <c:multiLvlStrCache>
                <c:ptCount val="3"/>
                <c:lvl>
                  <c:pt idx="0">
                    <c:v>FEMENINO</c:v>
                  </c:pt>
                  <c:pt idx="1">
                    <c:v>MASCULINO</c:v>
                  </c:pt>
                  <c:pt idx="2">
                    <c:v>EMPRESAS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'Ejer 01'!$Q$6:$Q$9</c15:sqref>
                  </c15:fullRef>
                </c:ext>
              </c:extLst>
              <c:f>'Ejer 01'!$Q$7:$Q$9</c:f>
              <c:numCache>
                <c:formatCode>0%</c:formatCode>
                <c:ptCount val="3"/>
                <c:pt idx="0">
                  <c:v>0.45</c:v>
                </c:pt>
                <c:pt idx="1">
                  <c:v>0.72</c:v>
                </c:pt>
                <c:pt idx="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66-4EB3-B309-49C8BA6880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51528111"/>
        <c:axId val="1206090703"/>
        <c:axId val="0"/>
      </c:bar3DChart>
      <c:catAx>
        <c:axId val="125152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06090703"/>
        <c:crosses val="autoZero"/>
        <c:auto val="1"/>
        <c:lblAlgn val="ctr"/>
        <c:lblOffset val="100"/>
        <c:noMultiLvlLbl val="0"/>
      </c:catAx>
      <c:valAx>
        <c:axId val="1206090703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5152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15"/>
      <c:rotY val="5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chemeClr val="accent6">
            <a:lumMod val="40000"/>
            <a:lumOff val="60000"/>
          </a:schemeClr>
        </a:solidFill>
        <a:ln>
          <a:noFill/>
        </a:ln>
        <a:effectLst/>
        <a:sp3d/>
      </c:spPr>
    </c:sideWall>
    <c:backWall>
      <c:thickness val="0"/>
      <c:spPr>
        <a:solidFill>
          <a:schemeClr val="accent6">
            <a:lumMod val="40000"/>
            <a:lumOff val="60000"/>
          </a:schemeClr>
        </a:solidFill>
        <a:ln>
          <a:noFill/>
        </a:ln>
        <a:effectLst>
          <a:outerShdw blurRad="50800" dist="50800" dir="5400000" sx="6000" sy="6000" algn="ctr" rotWithShape="0">
            <a:srgbClr val="000000">
              <a:alpha val="43137"/>
            </a:srgbClr>
          </a:outerShdw>
        </a:effectLst>
        <a:sp3d/>
      </c:spPr>
    </c:backWall>
    <c:plotArea>
      <c:layout>
        <c:manualLayout>
          <c:layoutTarget val="inner"/>
          <c:xMode val="edge"/>
          <c:yMode val="edge"/>
          <c:x val="0"/>
          <c:y val="2.356481481481483E-2"/>
          <c:w val="1"/>
          <c:h val="0.8921839457567803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'Ejer 01'!$G$7:$G$8</c:f>
              <c:strCache>
                <c:ptCount val="2"/>
                <c:pt idx="0">
                  <c:v>ELECTRONICAS </c:v>
                </c:pt>
                <c:pt idx="1">
                  <c:v>MANUALES</c:v>
                </c:pt>
              </c:strCache>
            </c:strRef>
          </c:cat>
          <c:val>
            <c:numRef>
              <c:f>'Ejer 01'!$H$7:$H$8</c:f>
              <c:numCache>
                <c:formatCode>General</c:formatCode>
                <c:ptCount val="2"/>
                <c:pt idx="0">
                  <c:v>129</c:v>
                </c:pt>
                <c:pt idx="1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B-4BBD-B8DB-D1B029761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6210255"/>
        <c:axId val="1580924767"/>
        <c:axId val="0"/>
      </c:bar3DChart>
      <c:catAx>
        <c:axId val="19662102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0924767"/>
        <c:crosses val="autoZero"/>
        <c:auto val="1"/>
        <c:lblAlgn val="ctr"/>
        <c:lblOffset val="100"/>
        <c:noMultiLvlLbl val="0"/>
      </c:catAx>
      <c:valAx>
        <c:axId val="158092476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6621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Granos y textiles para las cuatro Zonas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972004605618988E-2"/>
          <c:y val="0.15077235772357725"/>
          <c:w val="0.70904101589071278"/>
          <c:h val="0.6619374559887331"/>
        </c:manualLayout>
      </c:layout>
      <c:lineChart>
        <c:grouping val="standard"/>
        <c:varyColors val="0"/>
        <c:ser>
          <c:idx val="0"/>
          <c:order val="0"/>
          <c:tx>
            <c:strRef>
              <c:f>'Ejer 02'!$A$3</c:f>
              <c:strCache>
                <c:ptCount val="1"/>
                <c:pt idx="0">
                  <c:v>Granos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'Ejer 02'!$B$2:$E$2</c:f>
              <c:strCache>
                <c:ptCount val="4"/>
                <c:pt idx="0">
                  <c:v>America</c:v>
                </c:pt>
                <c:pt idx="1">
                  <c:v>Europa</c:v>
                </c:pt>
                <c:pt idx="2">
                  <c:v>Asia</c:v>
                </c:pt>
                <c:pt idx="3">
                  <c:v>Africa</c:v>
                </c:pt>
              </c:strCache>
            </c:strRef>
          </c:cat>
          <c:val>
            <c:numRef>
              <c:f>'Ejer 02'!$B$3:$E$3</c:f>
              <c:numCache>
                <c:formatCode>General</c:formatCode>
                <c:ptCount val="4"/>
                <c:pt idx="0">
                  <c:v>201</c:v>
                </c:pt>
                <c:pt idx="1">
                  <c:v>800</c:v>
                </c:pt>
                <c:pt idx="2">
                  <c:v>550</c:v>
                </c:pt>
                <c:pt idx="3">
                  <c:v>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C-4BF5-AEF6-580FCC39BCE9}"/>
            </c:ext>
          </c:extLst>
        </c:ser>
        <c:ser>
          <c:idx val="1"/>
          <c:order val="1"/>
          <c:tx>
            <c:strRef>
              <c:f>'Ejer 02'!$A$4</c:f>
              <c:strCache>
                <c:ptCount val="1"/>
                <c:pt idx="0">
                  <c:v>Textil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'Ejer 02'!$B$2:$E$2</c:f>
              <c:strCache>
                <c:ptCount val="4"/>
                <c:pt idx="0">
                  <c:v>America</c:v>
                </c:pt>
                <c:pt idx="1">
                  <c:v>Europa</c:v>
                </c:pt>
                <c:pt idx="2">
                  <c:v>Asia</c:v>
                </c:pt>
                <c:pt idx="3">
                  <c:v>Africa</c:v>
                </c:pt>
              </c:strCache>
            </c:strRef>
          </c:cat>
          <c:val>
            <c:numRef>
              <c:f>'Ejer 02'!$B$4:$E$4</c:f>
              <c:numCache>
                <c:formatCode>General</c:formatCode>
                <c:ptCount val="4"/>
                <c:pt idx="0">
                  <c:v>289</c:v>
                </c:pt>
                <c:pt idx="1">
                  <c:v>900</c:v>
                </c:pt>
                <c:pt idx="2">
                  <c:v>535</c:v>
                </c:pt>
                <c:pt idx="3">
                  <c:v>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C-4BF5-AEF6-580FCC39B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869855"/>
        <c:axId val="1389580015"/>
      </c:lineChart>
      <c:catAx>
        <c:axId val="146686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89580015"/>
        <c:crosses val="autoZero"/>
        <c:auto val="1"/>
        <c:lblAlgn val="ctr"/>
        <c:lblOffset val="100"/>
        <c:noMultiLvlLbl val="0"/>
      </c:catAx>
      <c:valAx>
        <c:axId val="138958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66869855"/>
        <c:crosses val="autoZero"/>
        <c:crossBetween val="between"/>
      </c:valAx>
      <c:spPr>
        <a:gradFill>
          <a:gsLst>
            <a:gs pos="34500">
              <a:srgbClr val="AEC878"/>
            </a:gs>
            <a:gs pos="23000">
              <a:srgbClr val="BCD18F"/>
            </a:gs>
            <a:gs pos="0">
              <a:schemeClr val="accent3">
                <a:lumMod val="40000"/>
                <a:lumOff val="60000"/>
              </a:schemeClr>
            </a:gs>
            <a:gs pos="46000">
              <a:schemeClr val="accent3">
                <a:lumMod val="95000"/>
                <a:lumOff val="5000"/>
              </a:schemeClr>
            </a:gs>
            <a:gs pos="85000">
              <a:schemeClr val="accent3">
                <a:lumMod val="60000"/>
              </a:schemeClr>
            </a:gs>
          </a:gsLst>
          <a:path path="circle">
            <a:fillToRect l="50000" t="130000" r="50000" b="-30000"/>
          </a:path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301160896216985"/>
          <c:y val="0.34197106459253568"/>
          <c:w val="0.14003837040629241"/>
          <c:h val="0.22306958581396838"/>
        </c:manualLayout>
      </c:layout>
      <c:overlay val="0"/>
      <c:spPr>
        <a:noFill/>
        <a:ln>
          <a:solidFill>
            <a:srgbClr val="29FF66"/>
          </a:solidFill>
          <a:prstDash val="lgDashDot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rotY val="7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9247594050743664E-2"/>
          <c:y val="5.0925925925925923E-2"/>
          <c:w val="0.75130796150481194"/>
          <c:h val="0.841674686497521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'Ejer 02'!$B$2</c:f>
              <c:strCache>
                <c:ptCount val="1"/>
                <c:pt idx="0">
                  <c:v>America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'Ejer 02'!$A$3:$A$6</c:f>
              <c:strCache>
                <c:ptCount val="4"/>
                <c:pt idx="0">
                  <c:v>Granos</c:v>
                </c:pt>
                <c:pt idx="1">
                  <c:v>Textil</c:v>
                </c:pt>
                <c:pt idx="2">
                  <c:v>Autos</c:v>
                </c:pt>
                <c:pt idx="3">
                  <c:v>Frutas</c:v>
                </c:pt>
              </c:strCache>
            </c:strRef>
          </c:cat>
          <c:val>
            <c:numRef>
              <c:f>'Ejer 02'!$B$3:$B$6</c:f>
              <c:numCache>
                <c:formatCode>General</c:formatCode>
                <c:ptCount val="4"/>
                <c:pt idx="0">
                  <c:v>201</c:v>
                </c:pt>
                <c:pt idx="1">
                  <c:v>289</c:v>
                </c:pt>
                <c:pt idx="2">
                  <c:v>720</c:v>
                </c:pt>
                <c:pt idx="3">
                  <c:v>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0-486E-8A66-F73C246A4CCD}"/>
            </c:ext>
          </c:extLst>
        </c:ser>
        <c:ser>
          <c:idx val="2"/>
          <c:order val="2"/>
          <c:tx>
            <c:strRef>
              <c:f>'Ejer 02'!$D$2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'Ejer 02'!$A$3:$A$6</c:f>
              <c:strCache>
                <c:ptCount val="4"/>
                <c:pt idx="0">
                  <c:v>Granos</c:v>
                </c:pt>
                <c:pt idx="1">
                  <c:v>Textil</c:v>
                </c:pt>
                <c:pt idx="2">
                  <c:v>Autos</c:v>
                </c:pt>
                <c:pt idx="3">
                  <c:v>Frutas</c:v>
                </c:pt>
              </c:strCache>
            </c:strRef>
          </c:cat>
          <c:val>
            <c:numRef>
              <c:f>'Ejer 02'!$D$3:$D$6</c:f>
              <c:numCache>
                <c:formatCode>General</c:formatCode>
                <c:ptCount val="4"/>
                <c:pt idx="0">
                  <c:v>550</c:v>
                </c:pt>
                <c:pt idx="1">
                  <c:v>535</c:v>
                </c:pt>
                <c:pt idx="2">
                  <c:v>648</c:v>
                </c:pt>
                <c:pt idx="3">
                  <c:v>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A0-486E-8A66-F73C246A4CCD}"/>
            </c:ext>
          </c:extLst>
        </c:ser>
        <c:ser>
          <c:idx val="3"/>
          <c:order val="3"/>
          <c:tx>
            <c:strRef>
              <c:f>'Ejer 02'!$E$2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cat>
            <c:strRef>
              <c:f>'Ejer 02'!$A$3:$A$6</c:f>
              <c:strCache>
                <c:ptCount val="4"/>
                <c:pt idx="0">
                  <c:v>Granos</c:v>
                </c:pt>
                <c:pt idx="1">
                  <c:v>Textil</c:v>
                </c:pt>
                <c:pt idx="2">
                  <c:v>Autos</c:v>
                </c:pt>
                <c:pt idx="3">
                  <c:v>Frutas</c:v>
                </c:pt>
              </c:strCache>
            </c:strRef>
          </c:cat>
          <c:val>
            <c:numRef>
              <c:f>'Ejer 02'!$E$3:$E$6</c:f>
              <c:numCache>
                <c:formatCode>General</c:formatCode>
                <c:ptCount val="4"/>
                <c:pt idx="0">
                  <c:v>870</c:v>
                </c:pt>
                <c:pt idx="1">
                  <c:v>487</c:v>
                </c:pt>
                <c:pt idx="2">
                  <c:v>874</c:v>
                </c:pt>
                <c:pt idx="3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A0-486E-8A66-F73C246A4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77750159"/>
        <c:axId val="1321762063"/>
        <c:axId val="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'Ejer 02'!$C$2</c15:sqref>
                        </c15:formulaRef>
                      </c:ext>
                    </c:extLst>
                    <c:strCache>
                      <c:ptCount val="1"/>
                      <c:pt idx="0">
                        <c:v>Europa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'Ejer 02'!$A$3:$A$6</c15:sqref>
                        </c15:formulaRef>
                      </c:ext>
                    </c:extLst>
                    <c:strCache>
                      <c:ptCount val="4"/>
                      <c:pt idx="0">
                        <c:v>Granos</c:v>
                      </c:pt>
                      <c:pt idx="1">
                        <c:v>Textil</c:v>
                      </c:pt>
                      <c:pt idx="2">
                        <c:v>Autos</c:v>
                      </c:pt>
                      <c:pt idx="3">
                        <c:v>Frutas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'Ejer 02'!$C$3:$C$6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800</c:v>
                      </c:pt>
                      <c:pt idx="1">
                        <c:v>900</c:v>
                      </c:pt>
                      <c:pt idx="2">
                        <c:v>1000</c:v>
                      </c:pt>
                      <c:pt idx="3">
                        <c:v>1100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1A0-486E-8A66-F73C246A4CCD}"/>
                  </c:ext>
                </c:extLst>
              </c15:ser>
            </c15:filteredBarSeries>
          </c:ext>
        </c:extLst>
      </c:bar3DChart>
      <c:catAx>
        <c:axId val="137775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21762063"/>
        <c:crosses val="autoZero"/>
        <c:auto val="1"/>
        <c:lblAlgn val="ctr"/>
        <c:lblOffset val="100"/>
        <c:noMultiLvlLbl val="0"/>
      </c:catAx>
      <c:valAx>
        <c:axId val="132176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77750159"/>
        <c:crosses val="autoZero"/>
        <c:crossBetween val="between"/>
      </c:valAx>
      <c:spPr>
        <a:pattFill prst="pct70">
          <a:fgClr>
            <a:schemeClr val="accent6">
              <a:lumMod val="60000"/>
              <a:lumOff val="40000"/>
            </a:schemeClr>
          </a:fgClr>
          <a:bgClr>
            <a:schemeClr val="accent6">
              <a:lumMod val="75000"/>
            </a:schemeClr>
          </a:bgClr>
        </a:pattFill>
        <a:ln>
          <a:solidFill>
            <a:schemeClr val="accent6">
              <a:lumMod val="40000"/>
              <a:lumOff val="60000"/>
              <a:alpha val="97000"/>
            </a:schemeClr>
          </a:solidFill>
        </a:ln>
        <a:effectLst>
          <a:softEdge rad="431800"/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solidFill>
        <a:srgbClr val="0070C0"/>
      </a:solidFill>
      <a:beve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777240</xdr:colOff>
      <xdr:row>0</xdr:row>
      <xdr:rowOff>152400</xdr:rowOff>
    </xdr:from>
    <xdr:to>
      <xdr:col>11</xdr:col>
      <xdr:colOff>464820</xdr:colOff>
      <xdr:row>26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199E47-CC42-9950-5396-FA509198E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784860</xdr:colOff>
      <xdr:row>6</xdr:row>
      <xdr:rowOff>129540</xdr:rowOff>
    </xdr:from>
    <xdr:to>
      <xdr:col>7</xdr:col>
      <xdr:colOff>480060</xdr:colOff>
      <xdr:row>27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1E2EB0-9D3A-92D5-AAE0-38917BCA9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7</xdr:row>
      <xdr:rowOff>137160</xdr:rowOff>
    </xdr:from>
    <xdr:to>
      <xdr:col>8</xdr:col>
      <xdr:colOff>708660</xdr:colOff>
      <xdr:row>26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286718-2293-AC08-E2E7-766C3C5A8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577215</xdr:colOff>
      <xdr:row>30</xdr:row>
      <xdr:rowOff>160020</xdr:rowOff>
    </xdr:from>
    <xdr:ext cx="10115550" cy="45053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71775" y="5935980"/>
          <a:ext cx="10115550" cy="4505325"/>
        </a:xfrm>
        <a:prstGeom prst="rect">
          <a:avLst/>
        </a:prstGeom>
        <a:noFill/>
      </xdr:spPr>
    </xdr:pic>
    <xdr:clientData fLocksWithSheet="0"/>
  </xdr:oneCellAnchor>
  <xdr:twoCellAnchor>
    <xdr:from>
      <xdr:col>11</xdr:col>
      <xdr:colOff>426720</xdr:colOff>
      <xdr:row>10</xdr:row>
      <xdr:rowOff>45720</xdr:rowOff>
    </xdr:from>
    <xdr:to>
      <xdr:col>18</xdr:col>
      <xdr:colOff>411480</xdr:colOff>
      <xdr:row>24</xdr:row>
      <xdr:rowOff>91440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78A26F7-CD34-08AD-E00C-CD38FE992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335280</xdr:colOff>
      <xdr:row>10</xdr:row>
      <xdr:rowOff>53340</xdr:rowOff>
    </xdr:from>
    <xdr:to>
      <xdr:col>11</xdr:col>
      <xdr:colOff>53340</xdr:colOff>
      <xdr:row>24</xdr:row>
      <xdr:rowOff>99060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656FFCB-7F4A-D8A1-861E-B15387775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291465</xdr:colOff>
      <xdr:row>21</xdr:row>
      <xdr:rowOff>24765</xdr:rowOff>
    </xdr:from>
    <xdr:ext cx="7477125" cy="62769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618345" y="4642485"/>
          <a:ext cx="7477125" cy="62769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</xdr:row>
      <xdr:rowOff>161925</xdr:rowOff>
    </xdr:from>
    <xdr:ext cx="8248650" cy="5743575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3248025"/>
          <a:ext cx="8248650" cy="5743575"/>
        </a:xfrm>
        <a:prstGeom prst="rect">
          <a:avLst/>
        </a:prstGeom>
        <a:noFill/>
      </xdr:spPr>
    </xdr:pic>
    <xdr:clientData fLocksWithSheet="0"/>
  </xdr:oneCellAnchor>
  <xdr:twoCellAnchor>
    <xdr:from>
      <xdr:col>5</xdr:col>
      <xdr:colOff>289560</xdr:colOff>
      <xdr:row>0</xdr:row>
      <xdr:rowOff>76200</xdr:rowOff>
    </xdr:from>
    <xdr:to>
      <xdr:col>12</xdr:col>
      <xdr:colOff>525780</xdr:colOff>
      <xdr:row>13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946782B-D27C-0DBA-A551-3685D8B39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60960</xdr:colOff>
      <xdr:row>4</xdr:row>
      <xdr:rowOff>144780</xdr:rowOff>
    </xdr:from>
    <xdr:to>
      <xdr:col>21</xdr:col>
      <xdr:colOff>243840</xdr:colOff>
      <xdr:row>17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B1B5E30-0D0A-BE6A-9342-53094A48A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542925</xdr:colOff>
      <xdr:row>0</xdr:row>
      <xdr:rowOff>0</xdr:rowOff>
    </xdr:from>
    <xdr:ext cx="6096000" cy="4000500"/>
    <xdr:pic>
      <xdr:nvPicPr>
        <xdr:cNvPr id="2" name="image4.png" title="Image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N9" sqref="N9"/>
    </sheetView>
  </sheetViews>
  <sheetFormatPr baseColWidth="10" defaultColWidth="14.44140625" defaultRowHeight="15" customHeight="1"/>
  <cols>
    <col min="1" max="1" width="15.44140625" customWidth="1"/>
    <col min="2" max="2" width="12.6640625" customWidth="1"/>
    <col min="3" max="26" width="11.5546875" customWidth="1"/>
  </cols>
  <sheetData>
    <row r="1" spans="1:26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8">
      <c r="A2" s="2" t="s">
        <v>0</v>
      </c>
      <c r="B2" s="2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8">
      <c r="A3" s="3" t="s">
        <v>2</v>
      </c>
      <c r="B3" s="4">
        <v>750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8">
      <c r="A4" s="3" t="s">
        <v>3</v>
      </c>
      <c r="B4" s="4">
        <v>550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8">
      <c r="A5" s="3" t="s">
        <v>4</v>
      </c>
      <c r="B5" s="4">
        <v>620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8">
      <c r="A6" s="3" t="s">
        <v>5</v>
      </c>
      <c r="B6" s="4">
        <v>920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8">
      <c r="A7" s="3" t="s">
        <v>6</v>
      </c>
      <c r="B7" s="4">
        <v>700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8">
      <c r="A8" s="3" t="s">
        <v>55</v>
      </c>
      <c r="B8" s="4">
        <v>250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8">
      <c r="A9" s="3" t="s">
        <v>54</v>
      </c>
      <c r="B9" s="4">
        <v>380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5" right="0.75" top="1" bottom="1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K5" sqref="K5"/>
    </sheetView>
  </sheetViews>
  <sheetFormatPr baseColWidth="10" defaultColWidth="14.44140625" defaultRowHeight="15" customHeight="1"/>
  <cols>
    <col min="1" max="1" width="16.6640625" customWidth="1"/>
    <col min="2" max="2" width="15" customWidth="1"/>
    <col min="3" max="3" width="13.5546875" customWidth="1"/>
    <col min="4" max="4" width="14.33203125" customWidth="1"/>
    <col min="5" max="5" width="12.33203125" customWidth="1"/>
    <col min="6" max="26" width="11.5546875" customWidth="1"/>
  </cols>
  <sheetData>
    <row r="1" spans="1:26" ht="12.75" customHeight="1">
      <c r="A1" s="20" t="s">
        <v>7</v>
      </c>
      <c r="B1" s="20" t="s">
        <v>8</v>
      </c>
      <c r="C1" s="20" t="s">
        <v>9</v>
      </c>
      <c r="D1" s="20" t="s">
        <v>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8">
      <c r="A2" s="21" t="s">
        <v>10</v>
      </c>
      <c r="B2" s="22">
        <v>870</v>
      </c>
      <c r="C2" s="22">
        <v>750</v>
      </c>
      <c r="D2" s="22">
        <v>980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8">
      <c r="A3" s="21" t="s">
        <v>11</v>
      </c>
      <c r="B3" s="22">
        <v>487</v>
      </c>
      <c r="C3" s="22">
        <v>550</v>
      </c>
      <c r="D3" s="22">
        <v>680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8">
      <c r="A4" s="21" t="s">
        <v>12</v>
      </c>
      <c r="B4" s="22">
        <v>874</v>
      </c>
      <c r="C4" s="22">
        <v>620</v>
      </c>
      <c r="D4" s="22">
        <v>564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8">
      <c r="A5" s="21" t="s">
        <v>13</v>
      </c>
      <c r="B5" s="22">
        <v>900</v>
      </c>
      <c r="C5" s="22">
        <v>920</v>
      </c>
      <c r="D5" s="22">
        <v>688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8">
      <c r="A6" s="21" t="s">
        <v>14</v>
      </c>
      <c r="B6" s="22">
        <v>652</v>
      </c>
      <c r="C6" s="22">
        <v>700</v>
      </c>
      <c r="D6" s="22">
        <v>899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5" right="0.75" top="1" bottom="1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K11" sqref="K11"/>
    </sheetView>
  </sheetViews>
  <sheetFormatPr baseColWidth="10" defaultColWidth="14.44140625" defaultRowHeight="15" customHeight="1"/>
  <cols>
    <col min="1" max="26" width="11.5546875" customWidth="1"/>
  </cols>
  <sheetData>
    <row r="1" spans="1:26" ht="12.75" customHeight="1">
      <c r="A1" s="38" t="s">
        <v>15</v>
      </c>
      <c r="B1" s="39"/>
      <c r="C1" s="39"/>
      <c r="D1" s="39"/>
      <c r="E1" s="39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23"/>
      <c r="B2" s="23" t="s">
        <v>16</v>
      </c>
      <c r="C2" s="23" t="s">
        <v>17</v>
      </c>
      <c r="D2" s="23" t="s">
        <v>18</v>
      </c>
      <c r="E2" s="23" t="s">
        <v>19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23" t="s">
        <v>20</v>
      </c>
      <c r="B3" s="23">
        <v>201</v>
      </c>
      <c r="C3" s="23">
        <v>800</v>
      </c>
      <c r="D3" s="23">
        <v>550</v>
      </c>
      <c r="E3" s="23">
        <v>870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23" t="s">
        <v>21</v>
      </c>
      <c r="B4" s="23">
        <v>289</v>
      </c>
      <c r="C4" s="23">
        <v>900</v>
      </c>
      <c r="D4" s="23">
        <v>535</v>
      </c>
      <c r="E4" s="23">
        <v>487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23" t="s">
        <v>22</v>
      </c>
      <c r="B5" s="23">
        <v>720</v>
      </c>
      <c r="C5" s="23">
        <v>1000</v>
      </c>
      <c r="D5" s="23">
        <v>648</v>
      </c>
      <c r="E5" s="23">
        <v>874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23" t="s">
        <v>23</v>
      </c>
      <c r="B6" s="23">
        <v>435</v>
      </c>
      <c r="C6" s="23">
        <v>1100</v>
      </c>
      <c r="D6" s="23">
        <v>590</v>
      </c>
      <c r="E6" s="23">
        <v>900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25" t="s">
        <v>56</v>
      </c>
      <c r="B7" s="24">
        <f t="shared" ref="B7:E7" si="0">SUM(B2:B6)</f>
        <v>1645</v>
      </c>
      <c r="C7" s="24">
        <f t="shared" si="0"/>
        <v>3800</v>
      </c>
      <c r="D7" s="24">
        <f t="shared" si="0"/>
        <v>2323</v>
      </c>
      <c r="E7" s="24">
        <f t="shared" si="0"/>
        <v>3131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1:E1"/>
  </mergeCells>
  <pageMargins left="0.75" right="0.75" top="1" bottom="1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F1:Q1000"/>
  <sheetViews>
    <sheetView topLeftCell="E1" workbookViewId="0">
      <selection activeCell="K28" sqref="K28"/>
    </sheetView>
  </sheetViews>
  <sheetFormatPr baseColWidth="10" defaultColWidth="14.44140625" defaultRowHeight="15" customHeight="1"/>
  <cols>
    <col min="1" max="5" width="10.6640625" customWidth="1"/>
    <col min="6" max="6" width="3" customWidth="1"/>
    <col min="7" max="7" width="14.44140625" customWidth="1"/>
    <col min="8" max="13" width="10.6640625" customWidth="1"/>
    <col min="14" max="14" width="2" bestFit="1" customWidth="1"/>
    <col min="15" max="15" width="11.5546875" bestFit="1" customWidth="1"/>
    <col min="16" max="26" width="10.6640625" customWidth="1"/>
  </cols>
  <sheetData>
    <row r="1" spans="6:17" ht="14.4"/>
    <row r="2" spans="6:17" ht="14.4"/>
    <row r="3" spans="6:17" ht="15.75" customHeight="1">
      <c r="H3" s="44" t="s">
        <v>58</v>
      </c>
      <c r="I3" s="44"/>
      <c r="J3" s="44"/>
      <c r="K3" s="44"/>
      <c r="L3" s="44"/>
      <c r="M3" s="44"/>
    </row>
    <row r="4" spans="6:17" ht="14.4"/>
    <row r="5" spans="6:17" ht="15" customHeight="1" thickBot="1"/>
    <row r="6" spans="6:17" ht="15" customHeight="1">
      <c r="F6" s="40" t="s">
        <v>24</v>
      </c>
      <c r="G6" s="40"/>
      <c r="H6" s="40"/>
      <c r="I6" s="40"/>
      <c r="N6" s="41" t="s">
        <v>57</v>
      </c>
      <c r="O6" s="42"/>
      <c r="P6" s="42"/>
      <c r="Q6" s="43"/>
    </row>
    <row r="7" spans="6:17" ht="15" customHeight="1">
      <c r="F7" s="26">
        <v>1</v>
      </c>
      <c r="G7" s="26" t="s">
        <v>25</v>
      </c>
      <c r="H7" s="26">
        <v>129</v>
      </c>
      <c r="I7" s="27">
        <v>0.37</v>
      </c>
      <c r="N7" s="32">
        <v>1</v>
      </c>
      <c r="O7" s="33" t="s">
        <v>26</v>
      </c>
      <c r="P7" s="33">
        <v>93</v>
      </c>
      <c r="Q7" s="34">
        <v>0.45</v>
      </c>
    </row>
    <row r="8" spans="6:17" ht="15" customHeight="1" thickBot="1">
      <c r="F8" s="28">
        <v>2</v>
      </c>
      <c r="G8" s="28" t="s">
        <v>27</v>
      </c>
      <c r="H8" s="28">
        <v>222</v>
      </c>
      <c r="I8" s="29">
        <v>0.63</v>
      </c>
      <c r="N8" s="32">
        <v>2</v>
      </c>
      <c r="O8" s="33" t="s">
        <v>28</v>
      </c>
      <c r="P8" s="33">
        <v>253</v>
      </c>
      <c r="Q8" s="34">
        <v>0.72</v>
      </c>
    </row>
    <row r="9" spans="6:17" ht="15" customHeight="1" thickBot="1">
      <c r="F9" s="30"/>
      <c r="G9" s="31" t="s">
        <v>59</v>
      </c>
      <c r="H9" s="31">
        <f>H7+H8</f>
        <v>351</v>
      </c>
      <c r="I9" s="30"/>
      <c r="N9" s="35">
        <v>3</v>
      </c>
      <c r="O9" s="36" t="s">
        <v>29</v>
      </c>
      <c r="P9" s="36">
        <v>5</v>
      </c>
      <c r="Q9" s="37">
        <v>0.01</v>
      </c>
    </row>
    <row r="10" spans="6:17" ht="15" customHeight="1">
      <c r="N10" s="30"/>
      <c r="O10" s="31" t="s">
        <v>56</v>
      </c>
      <c r="P10" s="31">
        <f>P7+P8+P9</f>
        <v>351</v>
      </c>
      <c r="Q10" s="3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F6:I6"/>
    <mergeCell ref="N6:Q6"/>
    <mergeCell ref="H3:M3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tabSelected="1" topLeftCell="K1" workbookViewId="0">
      <selection activeCell="X15" sqref="X15"/>
    </sheetView>
  </sheetViews>
  <sheetFormatPr baseColWidth="10" defaultColWidth="14.44140625" defaultRowHeight="15" customHeight="1"/>
  <cols>
    <col min="1" max="1" width="10.6640625" customWidth="1"/>
    <col min="2" max="5" width="12.6640625" customWidth="1"/>
    <col min="6" max="26" width="10.6640625" customWidth="1"/>
  </cols>
  <sheetData>
    <row r="1" spans="1:5" ht="16.8">
      <c r="A1" s="45" t="s">
        <v>15</v>
      </c>
      <c r="B1" s="46"/>
      <c r="C1" s="46"/>
      <c r="D1" s="46"/>
      <c r="E1" s="47"/>
    </row>
    <row r="2" spans="1:5" ht="21.75" customHeight="1">
      <c r="A2" s="6"/>
      <c r="B2" s="5" t="s">
        <v>16</v>
      </c>
      <c r="C2" s="5" t="s">
        <v>17</v>
      </c>
      <c r="D2" s="5" t="s">
        <v>18</v>
      </c>
      <c r="E2" s="5" t="s">
        <v>19</v>
      </c>
    </row>
    <row r="3" spans="1:5" ht="21.75" customHeight="1">
      <c r="A3" s="3" t="s">
        <v>20</v>
      </c>
      <c r="B3" s="4">
        <v>201</v>
      </c>
      <c r="C3" s="4">
        <v>800</v>
      </c>
      <c r="D3" s="4">
        <v>550</v>
      </c>
      <c r="E3" s="4">
        <v>870</v>
      </c>
    </row>
    <row r="4" spans="1:5" ht="21.75" customHeight="1">
      <c r="A4" s="3" t="s">
        <v>21</v>
      </c>
      <c r="B4" s="4">
        <v>289</v>
      </c>
      <c r="C4" s="4">
        <v>900</v>
      </c>
      <c r="D4" s="4">
        <v>535</v>
      </c>
      <c r="E4" s="4">
        <v>487</v>
      </c>
    </row>
    <row r="5" spans="1:5" ht="21.75" customHeight="1">
      <c r="A5" s="3" t="s">
        <v>22</v>
      </c>
      <c r="B5" s="4">
        <v>720</v>
      </c>
      <c r="C5" s="4">
        <v>1000</v>
      </c>
      <c r="D5" s="4">
        <v>648</v>
      </c>
      <c r="E5" s="4">
        <v>874</v>
      </c>
    </row>
    <row r="6" spans="1:5" ht="21.75" customHeight="1">
      <c r="A6" s="3" t="s">
        <v>23</v>
      </c>
      <c r="B6" s="4">
        <v>435</v>
      </c>
      <c r="C6" s="4">
        <v>1100</v>
      </c>
      <c r="D6" s="4">
        <v>590</v>
      </c>
      <c r="E6" s="4">
        <v>900</v>
      </c>
    </row>
    <row r="7" spans="1:5" ht="21.75" customHeight="1">
      <c r="A7" s="6"/>
      <c r="B7" s="7">
        <f t="shared" ref="B7" si="0">SUM(B2:B6)</f>
        <v>1645</v>
      </c>
      <c r="C7" s="7">
        <f>SUM(C2:C6)</f>
        <v>3800</v>
      </c>
      <c r="D7" s="7">
        <f>SUM(D2:D6)</f>
        <v>2323</v>
      </c>
      <c r="E7" s="7">
        <f>SUM(E2:E6)</f>
        <v>3131</v>
      </c>
    </row>
    <row r="8" spans="1:5" ht="21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selection activeCell="C26" sqref="C26"/>
    </sheetView>
  </sheetViews>
  <sheetFormatPr baseColWidth="10" defaultColWidth="14.44140625" defaultRowHeight="15" customHeight="1"/>
  <cols>
    <col min="1" max="1" width="25.33203125" customWidth="1"/>
    <col min="2" max="2" width="17.33203125" customWidth="1"/>
    <col min="3" max="3" width="14.88671875" customWidth="1"/>
    <col min="4" max="4" width="13.88671875" customWidth="1"/>
    <col min="5" max="5" width="14" customWidth="1"/>
    <col min="6" max="6" width="15" customWidth="1"/>
    <col min="7" max="26" width="11.44140625" customWidth="1"/>
  </cols>
  <sheetData>
    <row r="1" spans="1:26" ht="15.6">
      <c r="A1" s="48" t="s">
        <v>30</v>
      </c>
      <c r="B1" s="49"/>
      <c r="C1" s="9"/>
      <c r="D1" s="10">
        <v>0.02</v>
      </c>
      <c r="E1" s="10">
        <v>0.13</v>
      </c>
      <c r="F1" s="9"/>
      <c r="G1" s="11">
        <v>2.5000000000000001E-2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.6">
      <c r="A2" s="50" t="s">
        <v>31</v>
      </c>
      <c r="B2" s="49"/>
      <c r="C2" s="13">
        <v>7.4999999999999997E-2</v>
      </c>
      <c r="D2" s="9"/>
      <c r="E2" s="9"/>
      <c r="F2" s="14">
        <v>0.05</v>
      </c>
      <c r="G2" s="9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4.4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6">
      <c r="A4" s="15" t="s">
        <v>32</v>
      </c>
      <c r="B4" s="15" t="s">
        <v>33</v>
      </c>
      <c r="C4" s="15" t="s">
        <v>34</v>
      </c>
      <c r="D4" s="15" t="s">
        <v>35</v>
      </c>
      <c r="E4" s="15" t="s">
        <v>36</v>
      </c>
      <c r="F4" s="15" t="s">
        <v>37</v>
      </c>
      <c r="G4" s="15" t="s">
        <v>38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6">
      <c r="A5" s="16" t="s">
        <v>39</v>
      </c>
      <c r="B5" s="17">
        <v>152000</v>
      </c>
      <c r="C5" s="18">
        <f>B5-B5*$C$2</f>
        <v>140600</v>
      </c>
      <c r="D5" s="18">
        <f>C5-C5*$D$1</f>
        <v>137788</v>
      </c>
      <c r="E5" s="18">
        <f>D5-D5*$E$1</f>
        <v>119875.56</v>
      </c>
      <c r="F5" s="18">
        <f>E5-E5*$F$2</f>
        <v>113881.78199999999</v>
      </c>
      <c r="G5" s="18">
        <f>F5-F5*$G$1</f>
        <v>111034.73744999999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6">
      <c r="A6" s="16" t="s">
        <v>40</v>
      </c>
      <c r="B6" s="17">
        <v>100000</v>
      </c>
      <c r="C6" s="18">
        <f t="shared" ref="C6:C14" si="0">B6-B6*$C$2</f>
        <v>92500</v>
      </c>
      <c r="D6" s="18">
        <f t="shared" ref="D6:D14" si="1">C6-C6*$D$1</f>
        <v>90650</v>
      </c>
      <c r="E6" s="18">
        <f t="shared" ref="E6:E14" si="2">D6-D6*$E$1</f>
        <v>78865.5</v>
      </c>
      <c r="F6" s="18">
        <f t="shared" ref="F6:F14" si="3">E6-E6*$F$2</f>
        <v>74922.225000000006</v>
      </c>
      <c r="G6" s="18">
        <f t="shared" ref="G6:G14" si="4">F6-F6*$G$1</f>
        <v>73049.169375000012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6">
      <c r="A7" s="16" t="s">
        <v>41</v>
      </c>
      <c r="B7" s="17">
        <v>153000</v>
      </c>
      <c r="C7" s="18">
        <f t="shared" si="0"/>
        <v>141525</v>
      </c>
      <c r="D7" s="18">
        <f t="shared" si="1"/>
        <v>138694.5</v>
      </c>
      <c r="E7" s="18">
        <f t="shared" si="2"/>
        <v>120664.215</v>
      </c>
      <c r="F7" s="18">
        <f t="shared" si="3"/>
        <v>114631.00425</v>
      </c>
      <c r="G7" s="18">
        <f t="shared" si="4"/>
        <v>111765.22914375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6">
      <c r="A8" s="16" t="s">
        <v>42</v>
      </c>
      <c r="B8" s="17">
        <v>95000</v>
      </c>
      <c r="C8" s="18">
        <f t="shared" si="0"/>
        <v>87875</v>
      </c>
      <c r="D8" s="18">
        <f t="shared" si="1"/>
        <v>86117.5</v>
      </c>
      <c r="E8" s="18">
        <f t="shared" si="2"/>
        <v>74922.225000000006</v>
      </c>
      <c r="F8" s="18">
        <f t="shared" si="3"/>
        <v>71176.113750000004</v>
      </c>
      <c r="G8" s="18">
        <f t="shared" si="4"/>
        <v>69396.710906250009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6">
      <c r="A9" s="16" t="s">
        <v>43</v>
      </c>
      <c r="B9" s="17">
        <v>139000</v>
      </c>
      <c r="C9" s="18">
        <f t="shared" si="0"/>
        <v>128575</v>
      </c>
      <c r="D9" s="18">
        <f t="shared" si="1"/>
        <v>126003.5</v>
      </c>
      <c r="E9" s="18">
        <f t="shared" si="2"/>
        <v>109623.045</v>
      </c>
      <c r="F9" s="18">
        <f t="shared" si="3"/>
        <v>104141.89275</v>
      </c>
      <c r="G9" s="18">
        <f t="shared" si="4"/>
        <v>101538.34543125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6">
      <c r="A10" s="16" t="s">
        <v>44</v>
      </c>
      <c r="B10" s="17">
        <v>50000</v>
      </c>
      <c r="C10" s="18">
        <f t="shared" si="0"/>
        <v>46250</v>
      </c>
      <c r="D10" s="18">
        <f t="shared" si="1"/>
        <v>45325</v>
      </c>
      <c r="E10" s="18">
        <f t="shared" si="2"/>
        <v>39432.75</v>
      </c>
      <c r="F10" s="18">
        <f t="shared" si="3"/>
        <v>37461.112500000003</v>
      </c>
      <c r="G10" s="18">
        <f t="shared" si="4"/>
        <v>36524.584687500006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6">
      <c r="A11" s="16" t="s">
        <v>45</v>
      </c>
      <c r="B11" s="17">
        <v>170000</v>
      </c>
      <c r="C11" s="18">
        <f t="shared" si="0"/>
        <v>157250</v>
      </c>
      <c r="D11" s="18">
        <f t="shared" si="1"/>
        <v>154105</v>
      </c>
      <c r="E11" s="18">
        <f t="shared" si="2"/>
        <v>134071.35</v>
      </c>
      <c r="F11" s="18">
        <f t="shared" si="3"/>
        <v>127367.7825</v>
      </c>
      <c r="G11" s="18">
        <f t="shared" si="4"/>
        <v>124183.58793750001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6">
      <c r="A12" s="16" t="s">
        <v>46</v>
      </c>
      <c r="B12" s="17">
        <v>120000</v>
      </c>
      <c r="C12" s="18">
        <f t="shared" si="0"/>
        <v>111000</v>
      </c>
      <c r="D12" s="18">
        <f t="shared" si="1"/>
        <v>108780</v>
      </c>
      <c r="E12" s="18">
        <f t="shared" si="2"/>
        <v>94638.6</v>
      </c>
      <c r="F12" s="18">
        <f t="shared" si="3"/>
        <v>89906.670000000013</v>
      </c>
      <c r="G12" s="18">
        <f t="shared" si="4"/>
        <v>87659.003250000009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6">
      <c r="A13" s="16" t="s">
        <v>47</v>
      </c>
      <c r="B13" s="17">
        <v>146000</v>
      </c>
      <c r="C13" s="18">
        <f t="shared" si="0"/>
        <v>135050</v>
      </c>
      <c r="D13" s="18">
        <f t="shared" si="1"/>
        <v>132349</v>
      </c>
      <c r="E13" s="18">
        <f t="shared" si="2"/>
        <v>115143.63</v>
      </c>
      <c r="F13" s="18">
        <f t="shared" si="3"/>
        <v>109386.4485</v>
      </c>
      <c r="G13" s="18">
        <f t="shared" si="4"/>
        <v>106651.7872875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6">
      <c r="A14" s="16" t="s">
        <v>48</v>
      </c>
      <c r="B14" s="17">
        <v>210000</v>
      </c>
      <c r="C14" s="18">
        <f t="shared" si="0"/>
        <v>194250</v>
      </c>
      <c r="D14" s="18">
        <f t="shared" si="1"/>
        <v>190365</v>
      </c>
      <c r="E14" s="18">
        <f t="shared" si="2"/>
        <v>165617.54999999999</v>
      </c>
      <c r="F14" s="18">
        <f t="shared" si="3"/>
        <v>157336.67249999999</v>
      </c>
      <c r="G14" s="18">
        <f t="shared" si="4"/>
        <v>153403.2556875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4.4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6">
      <c r="A16" s="19" t="s">
        <v>49</v>
      </c>
      <c r="B16" s="18">
        <f>SUM(B5:B14)</f>
        <v>1335000</v>
      </c>
      <c r="C16" s="18">
        <f t="shared" ref="C16:G16" si="5">SUM(C5:C14)</f>
        <v>1234875</v>
      </c>
      <c r="D16" s="18">
        <f t="shared" si="5"/>
        <v>1210177.5</v>
      </c>
      <c r="E16" s="18">
        <f t="shared" si="5"/>
        <v>1052854.4249999998</v>
      </c>
      <c r="F16" s="18">
        <f t="shared" si="5"/>
        <v>1000211.70375</v>
      </c>
      <c r="G16" s="18">
        <f t="shared" si="5"/>
        <v>975206.41115625005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6">
      <c r="A17" s="19" t="s">
        <v>50</v>
      </c>
      <c r="B17" s="18">
        <f>AVERAGE(B5:B14)</f>
        <v>133500</v>
      </c>
      <c r="C17" s="18">
        <f t="shared" ref="C17:G17" si="6">AVERAGE(C5:C14)</f>
        <v>123487.5</v>
      </c>
      <c r="D17" s="18">
        <f t="shared" si="6"/>
        <v>121017.75</v>
      </c>
      <c r="E17" s="18">
        <f t="shared" si="6"/>
        <v>105285.44249999998</v>
      </c>
      <c r="F17" s="18">
        <f t="shared" si="6"/>
        <v>100021.170375</v>
      </c>
      <c r="G17" s="18">
        <f t="shared" si="6"/>
        <v>97520.641115625011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6">
      <c r="A18" s="19" t="s">
        <v>51</v>
      </c>
      <c r="B18" s="18">
        <f>MAX(B5:B14)</f>
        <v>210000</v>
      </c>
      <c r="C18" s="18">
        <f t="shared" ref="C18:G18" si="7">MAX(C5:C14)</f>
        <v>194250</v>
      </c>
      <c r="D18" s="18">
        <f t="shared" si="7"/>
        <v>190365</v>
      </c>
      <c r="E18" s="18">
        <f t="shared" si="7"/>
        <v>165617.54999999999</v>
      </c>
      <c r="F18" s="18">
        <f t="shared" si="7"/>
        <v>157336.67249999999</v>
      </c>
      <c r="G18" s="18">
        <f t="shared" si="7"/>
        <v>153403.2556875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6">
      <c r="A19" s="19" t="s">
        <v>52</v>
      </c>
      <c r="B19" s="18">
        <f>MIN(B5:B14)</f>
        <v>50000</v>
      </c>
      <c r="C19" s="18">
        <f t="shared" ref="C19:G19" si="8">MIN(C5:C14)</f>
        <v>46250</v>
      </c>
      <c r="D19" s="18">
        <f t="shared" si="8"/>
        <v>45325</v>
      </c>
      <c r="E19" s="18">
        <f t="shared" si="8"/>
        <v>39432.75</v>
      </c>
      <c r="F19" s="18">
        <f t="shared" si="8"/>
        <v>37461.112500000003</v>
      </c>
      <c r="G19" s="18">
        <f t="shared" si="8"/>
        <v>36524.584687500006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4.4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>
      <c r="A22" s="8" t="s">
        <v>53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2">
    <mergeCell ref="A1:B1"/>
    <mergeCell ref="A2:B2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Grafico 1</vt:lpstr>
      <vt:lpstr>Grafico 2</vt:lpstr>
      <vt:lpstr>Grafico 3</vt:lpstr>
      <vt:lpstr>Ejer 01</vt:lpstr>
      <vt:lpstr>Ejer 02</vt:lpstr>
      <vt:lpstr>Ejer 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Docente</dc:creator>
  <cp:lastModifiedBy>Nicolas Boniface</cp:lastModifiedBy>
  <dcterms:created xsi:type="dcterms:W3CDTF">2016-09-29T16:40:51Z</dcterms:created>
  <dcterms:modified xsi:type="dcterms:W3CDTF">2023-08-31T23:09:50Z</dcterms:modified>
</cp:coreProperties>
</file>