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B:\Manufacturing\02_Equipamentos\"/>
    </mc:Choice>
  </mc:AlternateContent>
  <xr:revisionPtr revIDLastSave="0" documentId="10_ncr:100000_{26E27EC2-3542-4D8A-A769-93CB059E44C1}" xr6:coauthVersionLast="31" xr6:coauthVersionMax="31" xr10:uidLastSave="{00000000-0000-0000-0000-000000000000}"/>
  <bookViews>
    <workbookView xWindow="0" yWindow="0" windowWidth="12285" windowHeight="6645" xr2:uid="{00000000-000D-0000-FFFF-FFFF00000000}"/>
  </bookViews>
  <sheets>
    <sheet name="IP Maq." sheetId="5" r:id="rId1"/>
    <sheet name="Cronograma" sheetId="1" r:id="rId2"/>
    <sheet name="Férias" sheetId="2" r:id="rId3"/>
    <sheet name="Handover" sheetId="3" r:id="rId4"/>
    <sheet name="Euro 6" sheetId="4" r:id="rId5"/>
    <sheet name="Mapa PN Dess" sheetId="6" r:id="rId6"/>
  </sheets>
  <definedNames>
    <definedName name="_xlnm._FilterDatabase" localSheetId="3" hidden="1">Handover!$B$28:$P$29</definedName>
    <definedName name="_xlnm._FilterDatabase" localSheetId="0" hidden="1">'IP Maq.'!$A$13:$V$13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8" i="5"/>
  <c r="E7" i="5"/>
  <c r="E5" i="5"/>
  <c r="E4" i="5"/>
  <c r="E3" i="5"/>
  <c r="E2" i="5"/>
  <c r="AC49" i="1" l="1"/>
  <c r="AC36" i="1"/>
  <c r="AC17" i="1"/>
  <c r="D4" i="3" s="1"/>
  <c r="AC2" i="1"/>
  <c r="AD17" i="1"/>
  <c r="O9" i="4" l="1"/>
  <c r="O8" i="4"/>
  <c r="O10" i="4"/>
  <c r="O7" i="4"/>
  <c r="P31" i="3"/>
  <c r="P30" i="3"/>
  <c r="P33" i="3"/>
  <c r="P32" i="3"/>
  <c r="P37" i="3"/>
  <c r="P34" i="3"/>
  <c r="P35" i="3"/>
  <c r="P36" i="3"/>
  <c r="AD49" i="1" l="1"/>
  <c r="E6" i="3" s="1"/>
  <c r="D6" i="3"/>
  <c r="AD36" i="1"/>
  <c r="E5" i="3" s="1"/>
  <c r="D5" i="3"/>
  <c r="E4" i="3"/>
  <c r="AB63" i="1"/>
  <c r="AB59" i="1"/>
  <c r="AB58" i="1"/>
  <c r="AB53" i="1"/>
  <c r="AB54" i="1"/>
  <c r="AB52" i="1"/>
  <c r="AB51" i="1"/>
  <c r="AB50" i="1"/>
  <c r="AB45" i="1"/>
  <c r="AB43" i="1"/>
  <c r="AB44" i="1"/>
  <c r="AB39" i="1"/>
  <c r="AB38" i="1"/>
  <c r="AB37" i="1"/>
  <c r="AB32" i="1"/>
  <c r="AB25" i="1"/>
  <c r="AB31" i="1"/>
  <c r="AB26" i="1"/>
  <c r="AB24" i="1"/>
  <c r="AB20" i="1"/>
  <c r="AD2" i="1"/>
  <c r="E3" i="3" s="1"/>
  <c r="AB15" i="1"/>
  <c r="AB14" i="1"/>
  <c r="AB8" i="1"/>
  <c r="AB9" i="1"/>
  <c r="AB10" i="1"/>
  <c r="AB7" i="1"/>
  <c r="AA7" i="1"/>
  <c r="AB2" i="1" l="1"/>
  <c r="B3" i="3" s="1"/>
  <c r="AB17" i="1"/>
  <c r="B4" i="3" s="1"/>
  <c r="AB36" i="1"/>
  <c r="B5" i="3" s="1"/>
  <c r="AB49" i="1"/>
  <c r="B6" i="3" s="1"/>
  <c r="O19" i="4"/>
  <c r="O15" i="4"/>
  <c r="O5" i="4"/>
  <c r="O6" i="4"/>
  <c r="AA20" i="1" l="1"/>
  <c r="AA24" i="1" l="1"/>
  <c r="AA15" i="1"/>
  <c r="AA14" i="1"/>
  <c r="AA39" i="1"/>
  <c r="AA63" i="1"/>
  <c r="AA59" i="1"/>
  <c r="AA58" i="1"/>
  <c r="AA54" i="1"/>
  <c r="AA53" i="1"/>
  <c r="AA52" i="1"/>
  <c r="AA51" i="1"/>
  <c r="AA50" i="1"/>
  <c r="AA45" i="1"/>
  <c r="AA44" i="1"/>
  <c r="AA43" i="1"/>
  <c r="AA38" i="1"/>
  <c r="AA37" i="1"/>
  <c r="AA32" i="1"/>
  <c r="AA25" i="1"/>
  <c r="AA31" i="1"/>
  <c r="AA26" i="1"/>
  <c r="AA30" i="1"/>
  <c r="AA6" i="1"/>
  <c r="AA8" i="1"/>
  <c r="AA9" i="1"/>
  <c r="AA10" i="1"/>
  <c r="AA5" i="1"/>
</calcChain>
</file>

<file path=xl/sharedStrings.xml><?xml version="1.0" encoding="utf-8"?>
<sst xmlns="http://schemas.openxmlformats.org/spreadsheetml/2006/main" count="1332" uniqueCount="349">
  <si>
    <t xml:space="preserve">   Posto 1</t>
  </si>
  <si>
    <t xml:space="preserve">      Travessa inferior - SSB71912</t>
  </si>
  <si>
    <t xml:space="preserve">      Travessa superior - SSB71911</t>
  </si>
  <si>
    <t xml:space="preserve">      Módulo traseiro - SSB70470</t>
  </si>
  <si>
    <t xml:space="preserve">      Modulo dianteiro - SSB58495</t>
  </si>
  <si>
    <t xml:space="preserve">      Modulo dianteiro - SSB55762</t>
  </si>
  <si>
    <t xml:space="preserve">   Posto 3</t>
  </si>
  <si>
    <t xml:space="preserve">      Haste de reação traseira - SSB64219</t>
  </si>
  <si>
    <t xml:space="preserve">      Tubos de arrefecimento - SSB71913</t>
  </si>
  <si>
    <t>MO2</t>
  </si>
  <si>
    <t xml:space="preserve">   Posto 4</t>
  </si>
  <si>
    <t xml:space="preserve">      Arrefecimento e válvula - SSB74784</t>
  </si>
  <si>
    <t xml:space="preserve">   Posto 5</t>
  </si>
  <si>
    <t xml:space="preserve">      Cubo de roda do KEB - SSB70632</t>
  </si>
  <si>
    <t xml:space="preserve">      Amortecedor traseiro - SSB72182</t>
  </si>
  <si>
    <t xml:space="preserve">   Posto 6</t>
  </si>
  <si>
    <t xml:space="preserve">      Articulação do KIA - SSB53005</t>
  </si>
  <si>
    <t xml:space="preserve">      Caixa de direção - SSB 65906</t>
  </si>
  <si>
    <t xml:space="preserve">      Aperto do suporte do bolsão - SSB72216</t>
  </si>
  <si>
    <t xml:space="preserve">      Hastes Superiores - SSB64220</t>
  </si>
  <si>
    <t>MO3</t>
  </si>
  <si>
    <t xml:space="preserve">   Posto 7</t>
  </si>
  <si>
    <t xml:space="preserve">      Caixa Voith / ZF Ecolife</t>
  </si>
  <si>
    <t xml:space="preserve">   Posto 8</t>
  </si>
  <si>
    <t xml:space="preserve">      Coluna de direção - SSB62689</t>
  </si>
  <si>
    <t>MO4</t>
  </si>
  <si>
    <t xml:space="preserve">   Posto 9</t>
  </si>
  <si>
    <t xml:space="preserve">      Aperto do radiador - SSB70478</t>
  </si>
  <si>
    <t xml:space="preserve">      Conjunto do tanque do SCR - SSB71874</t>
  </si>
  <si>
    <t xml:space="preserve">      Parafusos tanque do SCR - SSB78345</t>
  </si>
  <si>
    <t xml:space="preserve">      Guia do flexivel de gás - SSB72898</t>
  </si>
  <si>
    <t xml:space="preserve">   Posto 11</t>
  </si>
  <si>
    <t xml:space="preserve">      Cilindro de freio - SSB72183</t>
  </si>
  <si>
    <t>Infraestrutura</t>
  </si>
  <si>
    <t>JOB's</t>
  </si>
  <si>
    <t>Handover produção</t>
  </si>
  <si>
    <t>MO1</t>
  </si>
  <si>
    <t xml:space="preserve">Sep. de tasks </t>
  </si>
  <si>
    <t>Prep. de LT's</t>
  </si>
  <si>
    <t>TOTAL</t>
  </si>
  <si>
    <t>Data</t>
  </si>
  <si>
    <t>Status</t>
  </si>
  <si>
    <t>Respo.</t>
  </si>
  <si>
    <t>José</t>
  </si>
  <si>
    <t>Prep. logística</t>
  </si>
  <si>
    <t>Prep. engenharia</t>
  </si>
  <si>
    <t>Mão de Obra Férias – Projeto LBS</t>
  </si>
  <si>
    <t>11/12/17 até 22/12/17  - LBS - 07:00 até 16:15</t>
  </si>
  <si>
    <t>Torque: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</si>
  <si>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José Guilherme Correia Marques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</si>
  <si>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 xml:space="preserve">Henrique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</si>
  <si>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Felipe Corte dos Santos</t>
    </r>
  </si>
  <si>
    <t>Mona: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</si>
  <si>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Luiz Fernando da Silva</t>
    </r>
  </si>
  <si>
    <t>Instalação: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</si>
  <si>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Rogerio Gonçalves</t>
    </r>
  </si>
  <si>
    <t>Programação: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</si>
  <si>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Rafael Rocha</t>
    </r>
  </si>
  <si>
    <t>MO2: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</si>
  <si>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?</t>
    </r>
  </si>
  <si>
    <t>MO3:</t>
  </si>
  <si>
    <t>MO4: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</si>
  <si>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Damon Amorim  (26/12/17 a 29/12/17)</t>
    </r>
  </si>
  <si>
    <t xml:space="preserve">      Caixa de direção FBI - SSB70592</t>
  </si>
  <si>
    <t xml:space="preserve">   Posto 10</t>
  </si>
  <si>
    <t xml:space="preserve">      Fronte do F - SSB72897</t>
  </si>
  <si>
    <t>Multipla de Roda LE - SSB38470</t>
  </si>
  <si>
    <t>Multipla de Roda LD - SSB38471</t>
  </si>
  <si>
    <t xml:space="preserve">      Aperto do silencioso - SSB73332</t>
  </si>
  <si>
    <t xml:space="preserve">      Aperto da caixa de junção - SSBxxxxx</t>
  </si>
  <si>
    <t>Misael</t>
  </si>
  <si>
    <t>Stelin</t>
  </si>
  <si>
    <t>Bruno</t>
  </si>
  <si>
    <t>GAM</t>
  </si>
  <si>
    <t>19.01</t>
  </si>
  <si>
    <t>16.02</t>
  </si>
  <si>
    <t>12.01</t>
  </si>
  <si>
    <t>09.03</t>
  </si>
  <si>
    <t>06.04</t>
  </si>
  <si>
    <t>Armação do silencioso</t>
  </si>
  <si>
    <t>Apertadeiras do Silencioso</t>
  </si>
  <si>
    <t>23/2//18</t>
  </si>
  <si>
    <t>Validação posto</t>
  </si>
  <si>
    <t>Handover</t>
  </si>
  <si>
    <t>Hardware</t>
  </si>
  <si>
    <t>Validação</t>
  </si>
  <si>
    <t/>
  </si>
  <si>
    <t>Hardware/Software</t>
  </si>
  <si>
    <t>Caixa de direção F</t>
  </si>
  <si>
    <t>Férias</t>
  </si>
  <si>
    <t>Rodas</t>
  </si>
  <si>
    <t>Cilindro de freio</t>
  </si>
  <si>
    <t>Tubos de arrefecimento</t>
  </si>
  <si>
    <t>Caixa de direção</t>
  </si>
  <si>
    <t>Caixa de câmbio</t>
  </si>
  <si>
    <t>Caixa de transferência</t>
  </si>
  <si>
    <t>Aterramento/Bateria</t>
  </si>
  <si>
    <t>Equipamento</t>
  </si>
  <si>
    <t>Prioridade</t>
  </si>
  <si>
    <t>Bateria</t>
  </si>
  <si>
    <t>Travessas traseiras LD</t>
  </si>
  <si>
    <t>Travessas traseiras LE</t>
  </si>
  <si>
    <t>Arpa Longarinas Traseiras LD</t>
  </si>
  <si>
    <t>Travessa inferior do motor LD</t>
  </si>
  <si>
    <t>Arpa Longarinas Traseiras LE</t>
  </si>
  <si>
    <t>Travessa inferior do motor LE</t>
  </si>
  <si>
    <t>Posto</t>
  </si>
  <si>
    <t>Posição</t>
  </si>
  <si>
    <t>Nome</t>
  </si>
  <si>
    <t>Nome IHM</t>
  </si>
  <si>
    <t xml:space="preserve">SSB </t>
  </si>
  <si>
    <t>IP</t>
  </si>
  <si>
    <t>Profinet</t>
  </si>
  <si>
    <t>Obs.</t>
  </si>
  <si>
    <t>B_AP_P8_Pos3_Front</t>
  </si>
  <si>
    <t>Front</t>
  </si>
  <si>
    <t>%I13.5</t>
  </si>
  <si>
    <t>%I13.6</t>
  </si>
  <si>
    <t>192.27.5.85</t>
  </si>
  <si>
    <t>NA</t>
  </si>
  <si>
    <t>192.27.5.97</t>
  </si>
  <si>
    <t>atlasmo4p9p3m10</t>
  </si>
  <si>
    <t>192.27.5.98</t>
  </si>
  <si>
    <t>B_AP_P6_Pos4_Cxdireção</t>
  </si>
  <si>
    <t>Caixa Direção</t>
  </si>
  <si>
    <t>%I9.3</t>
  </si>
  <si>
    <t>%I9.4</t>
  </si>
  <si>
    <t>B_AP_P7_Pos1_motordir</t>
  </si>
  <si>
    <t>Caixa de Câmbio</t>
  </si>
  <si>
    <t>192.27.5.74</t>
  </si>
  <si>
    <t>atlasmo3p7p1m10</t>
  </si>
  <si>
    <t>192.27.5.78</t>
  </si>
  <si>
    <t>B_AP_P11_Pos1_Cilindro</t>
  </si>
  <si>
    <t>Cilindro Freio</t>
  </si>
  <si>
    <t>192.27.5.114</t>
  </si>
  <si>
    <t>atlasmo4p11p1m10</t>
  </si>
  <si>
    <t>192.27.5.115</t>
  </si>
  <si>
    <t>B_AP_P3_Pos4_Modulo</t>
  </si>
  <si>
    <t>Módulo/Tubo</t>
  </si>
  <si>
    <t>%I6.3</t>
  </si>
  <si>
    <t>%I6.4</t>
  </si>
  <si>
    <t>Malha</t>
  </si>
  <si>
    <t>B_AP_P7_Pos2_motoresq</t>
  </si>
  <si>
    <t>192.27.5.77</t>
  </si>
  <si>
    <t>192.27.5.75</t>
  </si>
  <si>
    <t>atlasmo3p7p2m10</t>
  </si>
  <si>
    <t>Validação Posto</t>
  </si>
  <si>
    <t>192.27.5.34</t>
  </si>
  <si>
    <t>192.27.5.44</t>
  </si>
  <si>
    <t>B_AP_P5_Pos2_Amort</t>
  </si>
  <si>
    <t>192.27.5.55</t>
  </si>
  <si>
    <t>B_AP_P5_Pos1_Exdiant</t>
  </si>
  <si>
    <t>192.27.5.57</t>
  </si>
  <si>
    <t>B_AP_P5_Pos1_Exdiant1</t>
  </si>
  <si>
    <t>192.27.5.58</t>
  </si>
  <si>
    <t>192.27.5.64</t>
  </si>
  <si>
    <t>B_AP_P8_Pos1_Armaçãotras</t>
  </si>
  <si>
    <t>192.27.5.84</t>
  </si>
  <si>
    <t>B_AP_P9_Pos3_Radiador</t>
  </si>
  <si>
    <t>192.27.5.94</t>
  </si>
  <si>
    <t>B_AP_P9_Pos2_Scr</t>
  </si>
  <si>
    <t>192.27.5.95</t>
  </si>
  <si>
    <t>B_AP_P9_Pos2_Scr1</t>
  </si>
  <si>
    <t>192.27.5.96</t>
  </si>
  <si>
    <t>B_AP_P4_Pos3_Silêncioso</t>
  </si>
  <si>
    <t>Silêncioso</t>
  </si>
  <si>
    <t>ExDiant</t>
  </si>
  <si>
    <t>ExDiant1</t>
  </si>
  <si>
    <t>Amortecedor</t>
  </si>
  <si>
    <t>Armação</t>
  </si>
  <si>
    <t>SCR</t>
  </si>
  <si>
    <t>SCR1</t>
  </si>
  <si>
    <t>Radiador</t>
  </si>
  <si>
    <t>atlasmo2p4p3m10</t>
  </si>
  <si>
    <t>192.27.5.45</t>
  </si>
  <si>
    <t>atlasmo2p5p3m11</t>
  </si>
  <si>
    <t>192.27.5.180</t>
  </si>
  <si>
    <t>atlasmo2p5p3m10</t>
  </si>
  <si>
    <t>192.27.5.59</t>
  </si>
  <si>
    <t>atlasmo2p5p2m10</t>
  </si>
  <si>
    <t>192.27.5.56</t>
  </si>
  <si>
    <t>atlasmo3p8p2m10</t>
  </si>
  <si>
    <t>192.27.5.87</t>
  </si>
  <si>
    <t>atlasmo4p9p2m10</t>
  </si>
  <si>
    <t>192.27.5.181</t>
  </si>
  <si>
    <t>atlasmo4p9p2m11</t>
  </si>
  <si>
    <t>192.27.5.99</t>
  </si>
  <si>
    <t>%I26.3</t>
  </si>
  <si>
    <t>%I26.4</t>
  </si>
  <si>
    <t>B_AP_P9_Pos1_Bateria</t>
  </si>
  <si>
    <t>Teamleader</t>
  </si>
  <si>
    <t xml:space="preserve">      Armação Traseira - SSBXXXXXX</t>
  </si>
  <si>
    <t>B_AP_P3_Pos5_Haste Reação</t>
  </si>
  <si>
    <t>Haste de Reação</t>
  </si>
  <si>
    <t>%I6.5</t>
  </si>
  <si>
    <t>%I6.6</t>
  </si>
  <si>
    <t>192.27.5.35</t>
  </si>
  <si>
    <t>B_AP_P5_Pos2_Amortecedor</t>
  </si>
  <si>
    <t>Atlasmo2p5p1m10</t>
  </si>
  <si>
    <t>B_AP_P6_Pos2_Haste Reação</t>
  </si>
  <si>
    <t>%9.7</t>
  </si>
  <si>
    <t>%9.6</t>
  </si>
  <si>
    <t>192.27.5.65</t>
  </si>
  <si>
    <t>B_AP_P6_Pos3_Rotula da articulação</t>
  </si>
  <si>
    <t>Rotula da articulação</t>
  </si>
  <si>
    <t>B_AP_P7_Pos1_compressor de ar</t>
  </si>
  <si>
    <t>Compressor de ar</t>
  </si>
  <si>
    <t>192.27.5.76</t>
  </si>
  <si>
    <t>B_AP_P8_Pos1_Estrutura Frontal</t>
  </si>
  <si>
    <t>Estrutura Frontal</t>
  </si>
  <si>
    <t>192.27.5.86</t>
  </si>
  <si>
    <t>B_AP_P9_Pos3_Sistema de arrefecimento</t>
  </si>
  <si>
    <t>Sistema de arrefecimento</t>
  </si>
  <si>
    <t>192.27.5.66</t>
  </si>
  <si>
    <t xml:space="preserve">      Abraçadeiras Arrefecimento - SSB78346</t>
  </si>
  <si>
    <t>%I79.3</t>
  </si>
  <si>
    <t>%I79.2</t>
  </si>
  <si>
    <t>Varjão</t>
  </si>
  <si>
    <t>192.27.5.186</t>
  </si>
  <si>
    <t>cvimo1p1p4m10</t>
  </si>
  <si>
    <t>192.27.5.188</t>
  </si>
  <si>
    <t>cvimo1p1p2m10</t>
  </si>
  <si>
    <t>192.27.5.190</t>
  </si>
  <si>
    <t>192.27.5.194</t>
  </si>
  <si>
    <t>cvimo1p1p2m11</t>
  </si>
  <si>
    <t>Long. Traseira</t>
  </si>
  <si>
    <t>Byte 0 a 15</t>
  </si>
  <si>
    <t>Travessa Inferior</t>
  </si>
  <si>
    <t>Byte 16 a 32</t>
  </si>
  <si>
    <t>Travessa Traseira</t>
  </si>
  <si>
    <t>B_AP_P1_Pos2_Long. Traseiras Trav. Inferior LD</t>
  </si>
  <si>
    <t>B_AP_P1_Pos2_Long. Travessa Inferior LD</t>
  </si>
  <si>
    <t>B_AP_P1_Pos4_Long. Traseiras Trav. Inferior LE</t>
  </si>
  <si>
    <t>B_AP_P1_Pos4_Long. Travessa Inferior LE</t>
  </si>
  <si>
    <t>cvimo1p1p4 m11</t>
  </si>
  <si>
    <t>cvimo3p7p1m11</t>
  </si>
  <si>
    <t>192.27.5.198</t>
  </si>
  <si>
    <t>cvimo3p8p1m10</t>
  </si>
  <si>
    <t>192.27.5.88</t>
  </si>
  <si>
    <t>192.27.5.185 (4545)</t>
  </si>
  <si>
    <t>192.27.5.185 (4546)</t>
  </si>
  <si>
    <t>192.27.5.187 (4545)</t>
  </si>
  <si>
    <t>192.27.5.187 (4546)</t>
  </si>
  <si>
    <t>Aperto das abraçadeiras</t>
  </si>
  <si>
    <t>Aperto das abraçadeiras da armação</t>
  </si>
  <si>
    <t>Byte 33 a 48</t>
  </si>
  <si>
    <t>Byte 49 a 64</t>
  </si>
  <si>
    <t>IDX</t>
  </si>
  <si>
    <t>Q</t>
  </si>
  <si>
    <t>I</t>
  </si>
  <si>
    <t>Comm</t>
  </si>
  <si>
    <t>Open Protocol</t>
  </si>
  <si>
    <t>JOK/In</t>
  </si>
  <si>
    <t>JRUN/In</t>
  </si>
  <si>
    <t>Slot</t>
  </si>
  <si>
    <t>Num_Equip</t>
  </si>
  <si>
    <t>IP_Profinet</t>
  </si>
  <si>
    <t>Name_Profinet</t>
  </si>
  <si>
    <t>Cardan</t>
  </si>
  <si>
    <t>AP_P8_Pos3_Cardan</t>
  </si>
  <si>
    <t>192.27.5.89</t>
  </si>
  <si>
    <t>atlasmo3p8p3m10</t>
  </si>
  <si>
    <t>TDS</t>
  </si>
  <si>
    <t>SIM</t>
  </si>
  <si>
    <t>Cx de Direção F</t>
  </si>
  <si>
    <t>192.27.5.16</t>
  </si>
  <si>
    <t>192.27.5.18</t>
  </si>
  <si>
    <t>atlasmo1p1p5m11</t>
  </si>
  <si>
    <t>Abast Diesel</t>
  </si>
  <si>
    <t>Abast Fluidos</t>
  </si>
  <si>
    <t>Abast Arla</t>
  </si>
  <si>
    <t>Modulo Dianteiro</t>
  </si>
  <si>
    <t>192.27.5.14</t>
  </si>
  <si>
    <t>Uniao dos Modulos</t>
  </si>
  <si>
    <t>Galinha LD</t>
  </si>
  <si>
    <t>Tq Aterr Pos2</t>
  </si>
  <si>
    <t>Galinha LE</t>
  </si>
  <si>
    <t>Tq Aterr Pos4</t>
  </si>
  <si>
    <t>Tq Aterr Pos</t>
  </si>
  <si>
    <t>Tq Flex Tras</t>
  </si>
  <si>
    <t>Tq Flex Diant</t>
  </si>
  <si>
    <t>nao existem mais ???</t>
  </si>
  <si>
    <t>PY Leit Cx Dir</t>
  </si>
  <si>
    <t>corrigido p pos2</t>
  </si>
  <si>
    <t>TO. Volante</t>
  </si>
  <si>
    <t>192.27.5.19</t>
  </si>
  <si>
    <t>NÃO</t>
  </si>
  <si>
    <t>Port</t>
  </si>
  <si>
    <t>CADASTRO DE EQUIPAMENTOS INTERTRAVADOS, SISTEMA PLC/SCADA LINHA DE ÔNIBUS</t>
  </si>
  <si>
    <t>Total de Apertadeiras Eletrônicas</t>
  </si>
  <si>
    <t>APERTADEIRAS ELETRÔNICAS</t>
  </si>
  <si>
    <t>MÁQUINAS DE ABASTECIMENTO</t>
  </si>
  <si>
    <t>TORQUÍMETROS</t>
  </si>
  <si>
    <t>POKA YOKE</t>
  </si>
  <si>
    <t>OpenProtocol</t>
  </si>
  <si>
    <t>Total de Torquímetros</t>
  </si>
  <si>
    <t>Máquinas de Abastecimento</t>
  </si>
  <si>
    <t>Poka Yokes</t>
  </si>
  <si>
    <t>TDS (Carta de Torque)</t>
  </si>
  <si>
    <t>inativa</t>
  </si>
  <si>
    <t>192.27.5.189</t>
  </si>
  <si>
    <t>192.27.5.193</t>
  </si>
  <si>
    <t>TQ. Sensor Nox</t>
  </si>
  <si>
    <t>TQ. Sensor temp gases</t>
  </si>
  <si>
    <t>Aperto do sensor Nox</t>
  </si>
  <si>
    <t>Aperto do sensor de temperatura dos gases</t>
  </si>
  <si>
    <t>I/O</t>
  </si>
  <si>
    <t>Tq. Chapa tubo APS</t>
  </si>
  <si>
    <t>TQ. Flex Malha APS</t>
  </si>
  <si>
    <t>Aperto da chapa do tubo do APS</t>
  </si>
  <si>
    <t>Aperto do flexivel malha do APS</t>
  </si>
  <si>
    <t>B</t>
  </si>
  <si>
    <t>A</t>
  </si>
  <si>
    <t>SEL/Out</t>
  </si>
  <si>
    <t>LAMP/Out</t>
  </si>
  <si>
    <t>reserva</t>
  </si>
  <si>
    <t>---</t>
  </si>
  <si>
    <t>81.0</t>
  </si>
  <si>
    <t>67.3</t>
  </si>
  <si>
    <t>67.4</t>
  </si>
  <si>
    <t>67.0</t>
  </si>
  <si>
    <t>67.1</t>
  </si>
  <si>
    <t>67.2</t>
  </si>
  <si>
    <t>138.0</t>
  </si>
  <si>
    <t>68.3</t>
  </si>
  <si>
    <t>68.4</t>
  </si>
  <si>
    <t>68.0</t>
  </si>
  <si>
    <t>68.1</t>
  </si>
  <si>
    <t>68.2</t>
  </si>
  <si>
    <t>Realocado para outro posto</t>
  </si>
  <si>
    <t>TQ. FLEX. COMPRESSOR</t>
  </si>
  <si>
    <t>Aperto do flexivel do compressor</t>
  </si>
  <si>
    <t>TQ. Tubo SCR</t>
  </si>
  <si>
    <t>Tubo de dosagem da úreia no scr</t>
  </si>
  <si>
    <t>TQ. Mangueira Gás</t>
  </si>
  <si>
    <t>Aperto da Mangueira do tubo do gás</t>
  </si>
  <si>
    <t>TQ. Mangueira Regulador</t>
  </si>
  <si>
    <t>Aperto da mangueira do regulador</t>
  </si>
  <si>
    <t>TQ. União do Regulador</t>
  </si>
  <si>
    <t>Aperto da união entre o regulador e motor</t>
  </si>
  <si>
    <t>TQ. gás placa</t>
  </si>
  <si>
    <t>Aperto das porcas de alimentação de gás na placa</t>
  </si>
  <si>
    <t>TQ. Mangueira óleo</t>
  </si>
  <si>
    <t>Aperto da porca do flexivel de retorno de óleo</t>
  </si>
  <si>
    <t>TQ. Mangueira Radiador</t>
  </si>
  <si>
    <t>Aperto do flexivel de óleo radiador</t>
  </si>
  <si>
    <t>Novos para incluir no LBS</t>
  </si>
  <si>
    <t>Comentarios</t>
  </si>
  <si>
    <t>Processo não sabe a seq.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</si>
</sst>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6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8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</font>
    <font>
      <b/>
      <sz val="20"/>
      <color rgb="FF000000"/>
      <name val="Calibri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8" xfId="0" applyBorder="1"/>
    <xf numFmtId="0" fontId="7" fillId="0" borderId="14" xfId="0" applyFont="1" applyBorder="1" applyAlignment="1">
      <alignment vertical="center"/>
    </xf>
    <xf numFmtId="0" fontId="8" fillId="0" borderId="14" xfId="0" applyFont="1" applyBorder="1" applyAlignment="1">
      <alignment horizontal="left" vertical="center" indent="4"/>
    </xf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2" fillId="3" borderId="0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3" fillId="3" borderId="0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1" fillId="4" borderId="4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0" fontId="12" fillId="0" borderId="0" xfId="0" applyFont="1"/>
    <xf numFmtId="16" fontId="12" fillId="0" borderId="0" xfId="0" applyNumberFormat="1" applyFont="1"/>
    <xf numFmtId="9" fontId="12" fillId="0" borderId="0" xfId="0" applyNumberFormat="1" applyFont="1"/>
    <xf numFmtId="12" fontId="5" fillId="4" borderId="4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3" fillId="0" borderId="0" xfId="0" applyFont="1" applyFill="1"/>
    <xf numFmtId="16" fontId="13" fillId="0" borderId="0" xfId="0" applyNumberFormat="1" applyFont="1" applyFill="1"/>
    <xf numFmtId="9" fontId="13" fillId="0" borderId="0" xfId="0" applyNumberFormat="1" applyFont="1" applyFill="1"/>
    <xf numFmtId="0" fontId="12" fillId="0" borderId="0" xfId="0" applyFont="1" applyFill="1"/>
    <xf numFmtId="9" fontId="12" fillId="0" borderId="0" xfId="0" applyNumberFormat="1" applyFont="1" applyFill="1"/>
    <xf numFmtId="16" fontId="12" fillId="0" borderId="0" xfId="0" applyNumberFormat="1" applyFont="1" applyFill="1"/>
    <xf numFmtId="9" fontId="3" fillId="5" borderId="4" xfId="0" applyNumberFormat="1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0" fillId="6" borderId="0" xfId="0" applyFill="1"/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3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4" xfId="0" applyFill="1" applyBorder="1"/>
    <xf numFmtId="0" fontId="14" fillId="0" borderId="2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0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7" xfId="0" applyFill="1" applyBorder="1"/>
    <xf numFmtId="0" fontId="0" fillId="0" borderId="33" xfId="0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top"/>
    </xf>
    <xf numFmtId="0" fontId="0" fillId="0" borderId="15" xfId="0" applyFill="1" applyBorder="1"/>
    <xf numFmtId="0" fontId="0" fillId="0" borderId="19" xfId="0" applyFill="1" applyBorder="1"/>
    <xf numFmtId="0" fontId="0" fillId="0" borderId="25" xfId="0" applyFill="1" applyBorder="1"/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20" xfId="0" applyFill="1" applyBorder="1"/>
    <xf numFmtId="0" fontId="0" fillId="0" borderId="2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11" xfId="0" applyFill="1" applyBorder="1"/>
    <xf numFmtId="0" fontId="14" fillId="0" borderId="0" xfId="0" applyFont="1" applyFill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center" vertical="top"/>
    </xf>
    <xf numFmtId="0" fontId="0" fillId="0" borderId="30" xfId="0" applyFill="1" applyBorder="1" applyAlignment="1">
      <alignment horizontal="center"/>
    </xf>
    <xf numFmtId="0" fontId="0" fillId="0" borderId="32" xfId="0" applyFont="1" applyFill="1" applyBorder="1"/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0" fillId="0" borderId="17" xfId="0" applyFill="1" applyBorder="1" applyAlignment="1"/>
    <xf numFmtId="0" fontId="0" fillId="0" borderId="17" xfId="0" applyFill="1" applyBorder="1" applyAlignment="1">
      <alignment horizontal="center" vertical="top"/>
    </xf>
    <xf numFmtId="0" fontId="0" fillId="0" borderId="19" xfId="0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2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top"/>
    </xf>
    <xf numFmtId="0" fontId="0" fillId="0" borderId="17" xfId="0" applyFill="1" applyBorder="1" applyAlignment="1">
      <alignment vertical="top"/>
    </xf>
    <xf numFmtId="0" fontId="0" fillId="0" borderId="17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39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34" xfId="0" applyFill="1" applyBorder="1" applyAlignment="1"/>
    <xf numFmtId="0" fontId="0" fillId="0" borderId="27" xfId="0" applyFill="1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34" xfId="0" applyFill="1" applyBorder="1" applyAlignment="1">
      <alignment horizontal="center" vertical="top"/>
    </xf>
    <xf numFmtId="0" fontId="0" fillId="0" borderId="34" xfId="0" applyFill="1" applyBorder="1"/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top"/>
    </xf>
    <xf numFmtId="0" fontId="0" fillId="7" borderId="17" xfId="0" applyFill="1" applyBorder="1" applyAlignment="1">
      <alignment horizontal="center" vertical="top"/>
    </xf>
    <xf numFmtId="0" fontId="0" fillId="7" borderId="17" xfId="0" applyFill="1" applyBorder="1" applyAlignment="1">
      <alignment horizontal="center" vertical="center"/>
    </xf>
    <xf numFmtId="0" fontId="0" fillId="7" borderId="17" xfId="0" applyFill="1" applyBorder="1" applyAlignment="1">
      <alignment vertical="top"/>
    </xf>
    <xf numFmtId="0" fontId="0" fillId="7" borderId="21" xfId="0" applyFill="1" applyBorder="1" applyAlignment="1">
      <alignment horizontal="left"/>
    </xf>
    <xf numFmtId="0" fontId="0" fillId="7" borderId="17" xfId="0" applyFill="1" applyBorder="1" applyAlignment="1">
      <alignment horizontal="left" vertical="top"/>
    </xf>
    <xf numFmtId="0" fontId="0" fillId="7" borderId="30" xfId="0" applyFill="1" applyBorder="1" applyAlignment="1">
      <alignment horizontal="center" vertical="top"/>
    </xf>
    <xf numFmtId="0" fontId="0" fillId="7" borderId="8" xfId="0" applyFill="1" applyBorder="1"/>
    <xf numFmtId="0" fontId="0" fillId="7" borderId="1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17" xfId="0" applyFill="1" applyBorder="1" applyAlignment="1"/>
    <xf numFmtId="0" fontId="0" fillId="7" borderId="17" xfId="0" applyFill="1" applyBorder="1" applyAlignment="1">
      <alignment horizontal="left"/>
    </xf>
    <xf numFmtId="0" fontId="0" fillId="7" borderId="17" xfId="0" applyFill="1" applyBorder="1"/>
    <xf numFmtId="0" fontId="0" fillId="7" borderId="30" xfId="0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2" fontId="5" fillId="4" borderId="7" xfId="0" applyNumberFormat="1" applyFont="1" applyFill="1" applyBorder="1" applyAlignment="1">
      <alignment horizontal="center" vertical="center" wrapText="1"/>
    </xf>
    <xf numFmtId="12" fontId="5" fillId="4" borderId="3" xfId="0" applyNumberFormat="1" applyFont="1" applyFill="1" applyBorder="1" applyAlignment="1">
      <alignment horizontal="center" vertical="center" wrapText="1"/>
    </xf>
    <xf numFmtId="12" fontId="5" fillId="4" borderId="4" xfId="0" applyNumberFormat="1" applyFont="1" applyFill="1" applyBorder="1" applyAlignment="1">
      <alignment horizontal="center" vertical="center" wrapText="1"/>
    </xf>
    <xf numFmtId="0" fontId="0" fillId="0" borderId="34" xfId="0" quotePrefix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Handover</a:t>
            </a:r>
            <a:r>
              <a:rPr lang="pt-BR" baseline="0"/>
              <a:t> LBS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Handover!$B$1</c:f>
              <c:strCache>
                <c:ptCount val="1"/>
                <c:pt idx="0">
                  <c:v>Hardware/Software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MO1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3-492D-B262-EEBE105AF5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MO2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83-492D-B262-EEBE105AF5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3-492D-B262-EEBE105AF5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MO4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83-492D-B262-EEBE105AF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Handover!$B$3:$B$6</c:f>
              <c:numCache>
                <c:formatCode>0%</c:formatCode>
                <c:ptCount val="4"/>
                <c:pt idx="0">
                  <c:v>1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6-47C9-A8E3-F91E2D2C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69688"/>
        <c:axId val="429870864"/>
      </c:barChart>
      <c:lineChart>
        <c:grouping val="standard"/>
        <c:varyColors val="0"/>
        <c:ser>
          <c:idx val="1"/>
          <c:order val="1"/>
          <c:tx>
            <c:strRef>
              <c:f>Handover!$D$1</c:f>
              <c:strCache>
                <c:ptCount val="1"/>
                <c:pt idx="0">
                  <c:v>Validação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Handover!$D$3:$D$6</c:f>
              <c:numCache>
                <c:formatCode>0%</c:formatCode>
                <c:ptCount val="4"/>
                <c:pt idx="1">
                  <c:v>0.44285714285714289</c:v>
                </c:pt>
                <c:pt idx="2">
                  <c:v>0.66666666666666663</c:v>
                </c:pt>
                <c:pt idx="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A-4FA6-AD0A-60C132B58003}"/>
            </c:ext>
          </c:extLst>
        </c:ser>
        <c:ser>
          <c:idx val="2"/>
          <c:order val="2"/>
          <c:tx>
            <c:strRef>
              <c:f>Handover!$E$1</c:f>
              <c:strCache>
                <c:ptCount val="1"/>
                <c:pt idx="0">
                  <c:v>Handover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Handover!$E$3:$E$6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0.35714285714285715</c:v>
                </c:pt>
                <c:pt idx="2">
                  <c:v>0.39999999999999997</c:v>
                </c:pt>
                <c:pt idx="3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A-4FA6-AD0A-60C132B5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69688"/>
        <c:axId val="429870864"/>
      </c:lineChart>
      <c:catAx>
        <c:axId val="4298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870864"/>
        <c:crosses val="autoZero"/>
        <c:auto val="1"/>
        <c:lblAlgn val="ctr"/>
        <c:lblOffset val="100"/>
        <c:noMultiLvlLbl val="0"/>
      </c:catAx>
      <c:valAx>
        <c:axId val="429870864"/>
        <c:scaling>
          <c:orientation val="minMax"/>
          <c:max val="1"/>
        </c:scaling>
        <c:delete val="0"/>
        <c:axPos val="l"/>
        <c:majorGridlines>
          <c:spPr>
            <a:ln w="381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869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91440</xdr:rowOff>
    </xdr:from>
    <xdr:to>
      <xdr:col>14</xdr:col>
      <xdr:colOff>640080</xdr:colOff>
      <xdr:row>25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78AB5A-6689-4AAB-BC85-CAD325D9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23</xdr:col>
      <xdr:colOff>335417</xdr:colOff>
      <xdr:row>50</xdr:row>
      <xdr:rowOff>14958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346B2-4780-46A0-8D1C-D6E2D5F7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7747117" cy="950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B74" zoomScale="80" zoomScaleNormal="80" workbookViewId="0">
      <selection activeCell="L102" sqref="L102"/>
    </sheetView>
  </sheetViews>
  <sheetFormatPr defaultRowHeight="15" x14ac:dyDescent="0.2"/>
  <cols>
    <col min="1" max="1" width="9" style="40" hidden="1" customWidth="1"/>
    <col min="2" max="2" width="7.77734375" style="40" customWidth="1"/>
    <col min="3" max="3" width="13.33203125" style="40" customWidth="1"/>
    <col min="4" max="4" width="27.88671875" style="40" bestFit="1" customWidth="1"/>
    <col min="5" max="5" width="7.33203125" style="47" customWidth="1"/>
    <col min="6" max="6" width="42.88671875" style="40" bestFit="1" customWidth="1"/>
    <col min="7" max="7" width="16.88671875" style="74" customWidth="1"/>
    <col min="8" max="8" width="13.21875" style="74" bestFit="1" customWidth="1"/>
    <col min="9" max="9" width="11.21875" style="40" bestFit="1" customWidth="1"/>
    <col min="10" max="10" width="12.21875" style="40" bestFit="1" customWidth="1"/>
    <col min="11" max="11" width="13.21875" style="40" bestFit="1" customWidth="1"/>
    <col min="12" max="12" width="22.44140625" style="40" bestFit="1" customWidth="1"/>
    <col min="13" max="13" width="8.6640625" style="40" customWidth="1"/>
    <col min="14" max="14" width="13.5546875" style="40" customWidth="1"/>
    <col min="15" max="15" width="16.6640625" style="40" bestFit="1" customWidth="1"/>
    <col min="16" max="16" width="8.44140625" style="51" customWidth="1"/>
    <col min="17" max="17" width="23.44140625" style="40" bestFit="1" customWidth="1"/>
    <col min="18" max="18" width="5.33203125" style="40" customWidth="1"/>
    <col min="19" max="19" width="6" style="40" customWidth="1"/>
    <col min="20" max="20" width="5.109375" style="40" customWidth="1"/>
    <col min="21" max="21" width="8.88671875" style="40"/>
    <col min="22" max="22" width="57.21875" style="40" bestFit="1" customWidth="1"/>
    <col min="23" max="16384" width="8.88671875" style="40"/>
  </cols>
  <sheetData>
    <row r="1" spans="1:21" ht="24" customHeight="1" x14ac:dyDescent="0.35">
      <c r="B1" s="132" t="s">
        <v>288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21" ht="15.75" x14ac:dyDescent="0.25">
      <c r="B2" s="52" t="s">
        <v>289</v>
      </c>
      <c r="C2" s="52"/>
      <c r="D2" s="52"/>
      <c r="E2" s="79">
        <f>COUNTA(B14:B59)</f>
        <v>36</v>
      </c>
    </row>
    <row r="3" spans="1:21" ht="15.75" x14ac:dyDescent="0.25">
      <c r="B3" s="52"/>
      <c r="C3" s="52" t="s">
        <v>112</v>
      </c>
      <c r="D3" s="52"/>
      <c r="E3" s="79">
        <f>COUNTIF(G14:G59,"Profinet")</f>
        <v>25</v>
      </c>
    </row>
    <row r="4" spans="1:21" ht="15.75" x14ac:dyDescent="0.25">
      <c r="B4" s="52"/>
      <c r="C4" s="52" t="s">
        <v>251</v>
      </c>
      <c r="D4" s="52"/>
      <c r="E4" s="79">
        <f>COUNTIF(G14:G59, "OpenProtocol")</f>
        <v>8</v>
      </c>
    </row>
    <row r="5" spans="1:21" ht="15.75" x14ac:dyDescent="0.25">
      <c r="B5" s="52"/>
      <c r="C5" s="52" t="s">
        <v>298</v>
      </c>
      <c r="D5" s="52"/>
      <c r="E5" s="79">
        <f>COUNTIF(P14:P59, "SIM")</f>
        <v>34</v>
      </c>
    </row>
    <row r="6" spans="1:21" ht="15.75" x14ac:dyDescent="0.25">
      <c r="B6" s="52"/>
      <c r="C6" s="52"/>
      <c r="D6" s="52"/>
      <c r="E6" s="79"/>
    </row>
    <row r="7" spans="1:21" ht="15.75" x14ac:dyDescent="0.25">
      <c r="B7" s="52" t="s">
        <v>295</v>
      </c>
      <c r="C7" s="52"/>
      <c r="D7" s="52"/>
      <c r="E7" s="79">
        <f>COUNT(B79:B92)</f>
        <v>14</v>
      </c>
    </row>
    <row r="8" spans="1:21" ht="15.75" x14ac:dyDescent="0.25">
      <c r="B8" s="52" t="s">
        <v>296</v>
      </c>
      <c r="C8" s="52"/>
      <c r="D8" s="52"/>
      <c r="E8" s="79">
        <f>COUNTA(B66:B74)</f>
        <v>3</v>
      </c>
    </row>
    <row r="9" spans="1:21" ht="15.75" x14ac:dyDescent="0.25">
      <c r="B9" s="52" t="s">
        <v>297</v>
      </c>
      <c r="C9" s="52"/>
      <c r="D9" s="52"/>
      <c r="E9" s="79">
        <f>COUNTA(B108:B117)</f>
        <v>1</v>
      </c>
    </row>
    <row r="11" spans="1:21" ht="15.75" thickBot="1" x14ac:dyDescent="0.25"/>
    <row r="12" spans="1:21" ht="16.5" thickBot="1" x14ac:dyDescent="0.3">
      <c r="A12" s="78"/>
      <c r="B12" s="133" t="s">
        <v>290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5"/>
    </row>
    <row r="13" spans="1:21" ht="16.5" thickBot="1" x14ac:dyDescent="0.3">
      <c r="A13" s="58" t="s">
        <v>98</v>
      </c>
      <c r="B13" s="43" t="s">
        <v>106</v>
      </c>
      <c r="C13" s="49" t="s">
        <v>107</v>
      </c>
      <c r="D13" s="44" t="s">
        <v>109</v>
      </c>
      <c r="E13" s="44" t="s">
        <v>110</v>
      </c>
      <c r="F13" s="44" t="s">
        <v>108</v>
      </c>
      <c r="G13" s="49" t="s">
        <v>250</v>
      </c>
      <c r="H13" s="49" t="s">
        <v>255</v>
      </c>
      <c r="I13" s="44" t="s">
        <v>252</v>
      </c>
      <c r="J13" s="44" t="s">
        <v>253</v>
      </c>
      <c r="K13" s="44" t="s">
        <v>254</v>
      </c>
      <c r="L13" s="44" t="s">
        <v>111</v>
      </c>
      <c r="M13" s="44" t="s">
        <v>287</v>
      </c>
      <c r="N13" s="44" t="s">
        <v>256</v>
      </c>
      <c r="O13" s="44" t="s">
        <v>257</v>
      </c>
      <c r="P13" s="50" t="s">
        <v>262</v>
      </c>
      <c r="Q13" s="45" t="s">
        <v>113</v>
      </c>
      <c r="R13" s="46" t="s">
        <v>247</v>
      </c>
      <c r="S13" s="46" t="s">
        <v>248</v>
      </c>
      <c r="T13" s="46" t="s">
        <v>249</v>
      </c>
      <c r="U13" s="46"/>
    </row>
    <row r="14" spans="1:21" s="41" customFormat="1" x14ac:dyDescent="0.2">
      <c r="A14" s="59"/>
      <c r="B14" s="80">
        <v>1</v>
      </c>
      <c r="C14" s="81">
        <v>1</v>
      </c>
      <c r="D14" s="81" t="s">
        <v>271</v>
      </c>
      <c r="E14" s="81"/>
      <c r="F14" s="81"/>
      <c r="G14" s="82" t="s">
        <v>294</v>
      </c>
      <c r="H14" s="82"/>
      <c r="I14" s="81"/>
      <c r="J14" s="81"/>
      <c r="K14" s="81"/>
      <c r="L14" s="81" t="s">
        <v>272</v>
      </c>
      <c r="M14" s="81"/>
      <c r="N14" s="83" t="s">
        <v>119</v>
      </c>
      <c r="O14" s="81"/>
      <c r="P14" s="84" t="s">
        <v>263</v>
      </c>
      <c r="Q14" s="85"/>
      <c r="R14" s="53">
        <v>0</v>
      </c>
      <c r="S14" s="53"/>
      <c r="T14" s="53"/>
    </row>
    <row r="15" spans="1:21" x14ac:dyDescent="0.2">
      <c r="A15" s="60"/>
      <c r="B15" s="86">
        <v>1</v>
      </c>
      <c r="C15" s="54">
        <v>2</v>
      </c>
      <c r="D15" s="54" t="s">
        <v>225</v>
      </c>
      <c r="E15" s="54">
        <v>76617</v>
      </c>
      <c r="F15" s="54" t="s">
        <v>230</v>
      </c>
      <c r="G15" s="87" t="s">
        <v>112</v>
      </c>
      <c r="H15" s="87">
        <v>10</v>
      </c>
      <c r="I15" s="54" t="s">
        <v>119</v>
      </c>
      <c r="J15" s="54" t="s">
        <v>119</v>
      </c>
      <c r="K15" s="54" t="s">
        <v>119</v>
      </c>
      <c r="L15" s="54" t="s">
        <v>241</v>
      </c>
      <c r="M15" s="54">
        <v>4545</v>
      </c>
      <c r="N15" s="54" t="s">
        <v>220</v>
      </c>
      <c r="O15" s="54" t="s">
        <v>221</v>
      </c>
      <c r="P15" s="84" t="s">
        <v>263</v>
      </c>
      <c r="Q15" s="88" t="s">
        <v>226</v>
      </c>
    </row>
    <row r="16" spans="1:21" x14ac:dyDescent="0.2">
      <c r="A16" s="61"/>
      <c r="B16" s="86">
        <v>1</v>
      </c>
      <c r="C16" s="54">
        <v>2</v>
      </c>
      <c r="D16" s="54" t="s">
        <v>227</v>
      </c>
      <c r="E16" s="54"/>
      <c r="F16" s="54" t="s">
        <v>230</v>
      </c>
      <c r="G16" s="87" t="s">
        <v>112</v>
      </c>
      <c r="H16" s="87">
        <v>12</v>
      </c>
      <c r="I16" s="54" t="s">
        <v>119</v>
      </c>
      <c r="J16" s="54" t="s">
        <v>119</v>
      </c>
      <c r="K16" s="54" t="s">
        <v>119</v>
      </c>
      <c r="L16" s="54" t="s">
        <v>242</v>
      </c>
      <c r="M16" s="54">
        <v>4546</v>
      </c>
      <c r="N16" s="54" t="s">
        <v>220</v>
      </c>
      <c r="O16" s="54" t="s">
        <v>221</v>
      </c>
      <c r="P16" s="84" t="s">
        <v>263</v>
      </c>
      <c r="Q16" s="88" t="s">
        <v>228</v>
      </c>
    </row>
    <row r="17" spans="1:21" ht="15.75" x14ac:dyDescent="0.2">
      <c r="A17" s="61"/>
      <c r="B17" s="86">
        <v>1</v>
      </c>
      <c r="C17" s="54">
        <v>2</v>
      </c>
      <c r="D17" s="54" t="s">
        <v>229</v>
      </c>
      <c r="E17" s="54">
        <v>76613</v>
      </c>
      <c r="F17" s="54" t="s">
        <v>231</v>
      </c>
      <c r="G17" s="87" t="s">
        <v>112</v>
      </c>
      <c r="H17" s="87">
        <v>11</v>
      </c>
      <c r="I17" s="54" t="s">
        <v>119</v>
      </c>
      <c r="J17" s="54" t="s">
        <v>119</v>
      </c>
      <c r="K17" s="54" t="s">
        <v>119</v>
      </c>
      <c r="L17" s="54" t="s">
        <v>301</v>
      </c>
      <c r="M17" s="54"/>
      <c r="N17" s="54" t="s">
        <v>223</v>
      </c>
      <c r="O17" s="54" t="s">
        <v>224</v>
      </c>
      <c r="P17" s="84" t="s">
        <v>263</v>
      </c>
      <c r="Q17" s="89"/>
      <c r="U17" s="41"/>
    </row>
    <row r="18" spans="1:21" x14ac:dyDescent="0.2">
      <c r="A18" s="61"/>
      <c r="B18" s="86">
        <v>1</v>
      </c>
      <c r="C18" s="54">
        <v>4</v>
      </c>
      <c r="D18" s="54" t="s">
        <v>225</v>
      </c>
      <c r="E18" s="54">
        <v>76616</v>
      </c>
      <c r="F18" s="54" t="s">
        <v>232</v>
      </c>
      <c r="G18" s="87" t="s">
        <v>112</v>
      </c>
      <c r="H18" s="87">
        <v>10</v>
      </c>
      <c r="I18" s="54" t="s">
        <v>119</v>
      </c>
      <c r="J18" s="54" t="s">
        <v>119</v>
      </c>
      <c r="K18" s="54" t="s">
        <v>119</v>
      </c>
      <c r="L18" s="54" t="s">
        <v>239</v>
      </c>
      <c r="M18" s="54">
        <v>4545</v>
      </c>
      <c r="N18" s="54" t="s">
        <v>218</v>
      </c>
      <c r="O18" s="54" t="s">
        <v>219</v>
      </c>
      <c r="P18" s="84" t="s">
        <v>263</v>
      </c>
      <c r="Q18" s="88" t="s">
        <v>226</v>
      </c>
      <c r="U18" s="41"/>
    </row>
    <row r="19" spans="1:21" x14ac:dyDescent="0.2">
      <c r="A19" s="61"/>
      <c r="B19" s="86">
        <v>1</v>
      </c>
      <c r="C19" s="54">
        <v>4</v>
      </c>
      <c r="D19" s="54" t="s">
        <v>227</v>
      </c>
      <c r="E19" s="54"/>
      <c r="F19" s="54" t="s">
        <v>232</v>
      </c>
      <c r="G19" s="87" t="s">
        <v>112</v>
      </c>
      <c r="H19" s="87">
        <v>12</v>
      </c>
      <c r="I19" s="54" t="s">
        <v>119</v>
      </c>
      <c r="J19" s="54" t="s">
        <v>119</v>
      </c>
      <c r="K19" s="54" t="s">
        <v>119</v>
      </c>
      <c r="L19" s="54" t="s">
        <v>240</v>
      </c>
      <c r="M19" s="54">
        <v>4546</v>
      </c>
      <c r="N19" s="54" t="s">
        <v>218</v>
      </c>
      <c r="O19" s="54" t="s">
        <v>219</v>
      </c>
      <c r="P19" s="84" t="s">
        <v>263</v>
      </c>
      <c r="Q19" s="88" t="s">
        <v>228</v>
      </c>
      <c r="U19" s="41"/>
    </row>
    <row r="20" spans="1:21" ht="15.75" x14ac:dyDescent="0.2">
      <c r="A20" s="61"/>
      <c r="B20" s="86">
        <v>1</v>
      </c>
      <c r="C20" s="54">
        <v>4</v>
      </c>
      <c r="D20" s="54" t="s">
        <v>229</v>
      </c>
      <c r="E20" s="54">
        <v>76834</v>
      </c>
      <c r="F20" s="54" t="s">
        <v>233</v>
      </c>
      <c r="G20" s="87" t="s">
        <v>112</v>
      </c>
      <c r="H20" s="87">
        <v>11</v>
      </c>
      <c r="I20" s="54" t="s">
        <v>119</v>
      </c>
      <c r="J20" s="54" t="s">
        <v>119</v>
      </c>
      <c r="K20" s="54" t="s">
        <v>119</v>
      </c>
      <c r="L20" s="54" t="s">
        <v>300</v>
      </c>
      <c r="M20" s="54"/>
      <c r="N20" s="54" t="s">
        <v>222</v>
      </c>
      <c r="O20" s="54" t="s">
        <v>234</v>
      </c>
      <c r="P20" s="84" t="s">
        <v>263</v>
      </c>
      <c r="Q20" s="89"/>
      <c r="U20" s="41"/>
    </row>
    <row r="21" spans="1:21" x14ac:dyDescent="0.2">
      <c r="A21" s="61"/>
      <c r="B21" s="86">
        <v>1</v>
      </c>
      <c r="C21" s="54">
        <v>5</v>
      </c>
      <c r="D21" s="55" t="s">
        <v>273</v>
      </c>
      <c r="E21" s="54"/>
      <c r="F21" s="90"/>
      <c r="G21" s="77"/>
      <c r="H21" s="75"/>
      <c r="I21" s="91"/>
      <c r="J21" s="91"/>
      <c r="K21" s="91"/>
      <c r="L21" s="91" t="s">
        <v>285</v>
      </c>
      <c r="M21" s="91"/>
      <c r="N21" s="55"/>
      <c r="O21" s="56"/>
      <c r="P21" s="84" t="s">
        <v>263</v>
      </c>
      <c r="Q21" s="92"/>
      <c r="U21" s="41"/>
    </row>
    <row r="22" spans="1:21" x14ac:dyDescent="0.2">
      <c r="A22" s="61"/>
      <c r="B22" s="86">
        <v>1</v>
      </c>
      <c r="C22" s="54">
        <v>5</v>
      </c>
      <c r="D22" s="55" t="s">
        <v>264</v>
      </c>
      <c r="E22" s="54"/>
      <c r="F22" s="55" t="s">
        <v>264</v>
      </c>
      <c r="G22" s="77" t="s">
        <v>112</v>
      </c>
      <c r="H22" s="75">
        <v>11</v>
      </c>
      <c r="I22" s="91" t="s">
        <v>119</v>
      </c>
      <c r="J22" s="91" t="s">
        <v>119</v>
      </c>
      <c r="K22" s="91" t="s">
        <v>119</v>
      </c>
      <c r="L22" s="55" t="s">
        <v>266</v>
      </c>
      <c r="M22" s="55"/>
      <c r="N22" s="55" t="s">
        <v>265</v>
      </c>
      <c r="O22" s="56" t="s">
        <v>267</v>
      </c>
      <c r="P22" s="84" t="s">
        <v>263</v>
      </c>
      <c r="Q22" s="92"/>
      <c r="R22" s="40">
        <v>1</v>
      </c>
      <c r="U22" s="41"/>
    </row>
    <row r="23" spans="1:21" x14ac:dyDescent="0.2">
      <c r="A23" s="61"/>
      <c r="B23" s="86">
        <v>2</v>
      </c>
      <c r="C23" s="54">
        <v>1</v>
      </c>
      <c r="D23" s="55" t="s">
        <v>274</v>
      </c>
      <c r="E23" s="54"/>
      <c r="F23" s="55"/>
      <c r="G23" s="77"/>
      <c r="H23" s="75">
        <v>10</v>
      </c>
      <c r="I23" s="91"/>
      <c r="J23" s="91"/>
      <c r="K23" s="91"/>
      <c r="L23" s="55"/>
      <c r="M23" s="55"/>
      <c r="N23" s="55"/>
      <c r="O23" s="56"/>
      <c r="P23" s="84" t="s">
        <v>263</v>
      </c>
      <c r="Q23" s="92"/>
      <c r="U23" s="41"/>
    </row>
    <row r="24" spans="1:21" x14ac:dyDescent="0.2">
      <c r="A24" s="61"/>
      <c r="B24" s="86">
        <v>2</v>
      </c>
      <c r="C24" s="54">
        <v>3</v>
      </c>
      <c r="D24" s="55" t="s">
        <v>276</v>
      </c>
      <c r="E24" s="54"/>
      <c r="F24" s="55"/>
      <c r="G24" s="90"/>
      <c r="H24" s="75">
        <v>10</v>
      </c>
      <c r="I24" s="91"/>
      <c r="J24" s="91"/>
      <c r="K24" s="91"/>
      <c r="L24" s="55"/>
      <c r="M24" s="55"/>
      <c r="N24" s="55"/>
      <c r="O24" s="56"/>
      <c r="P24" s="84" t="s">
        <v>263</v>
      </c>
      <c r="Q24" s="92"/>
      <c r="U24" s="41"/>
    </row>
    <row r="25" spans="1:21" x14ac:dyDescent="0.2">
      <c r="A25" s="62"/>
      <c r="B25" s="86">
        <v>3</v>
      </c>
      <c r="C25" s="54">
        <v>4</v>
      </c>
      <c r="D25" s="54" t="s">
        <v>138</v>
      </c>
      <c r="E25" s="54">
        <v>74784</v>
      </c>
      <c r="F25" s="90" t="s">
        <v>137</v>
      </c>
      <c r="G25" s="90" t="s">
        <v>294</v>
      </c>
      <c r="H25" s="87">
        <v>10</v>
      </c>
      <c r="I25" s="54" t="s">
        <v>139</v>
      </c>
      <c r="J25" s="54" t="s">
        <v>140</v>
      </c>
      <c r="K25" s="54">
        <v>1</v>
      </c>
      <c r="L25" s="54" t="s">
        <v>147</v>
      </c>
      <c r="M25" s="54"/>
      <c r="N25" s="54" t="s">
        <v>119</v>
      </c>
      <c r="O25" s="54" t="s">
        <v>119</v>
      </c>
      <c r="P25" s="93" t="s">
        <v>263</v>
      </c>
      <c r="Q25" s="88"/>
      <c r="U25" s="41"/>
    </row>
    <row r="26" spans="1:21" x14ac:dyDescent="0.2">
      <c r="A26" s="61"/>
      <c r="B26" s="86">
        <v>3</v>
      </c>
      <c r="C26" s="54">
        <v>5</v>
      </c>
      <c r="D26" s="55" t="s">
        <v>193</v>
      </c>
      <c r="E26" s="54">
        <v>64219</v>
      </c>
      <c r="F26" s="90" t="s">
        <v>192</v>
      </c>
      <c r="G26" s="90" t="s">
        <v>294</v>
      </c>
      <c r="H26" s="75">
        <v>10</v>
      </c>
      <c r="I26" s="91" t="s">
        <v>194</v>
      </c>
      <c r="J26" s="91" t="s">
        <v>195</v>
      </c>
      <c r="K26" s="91">
        <v>1</v>
      </c>
      <c r="L26" s="55" t="s">
        <v>196</v>
      </c>
      <c r="M26" s="55"/>
      <c r="N26" s="91" t="s">
        <v>119</v>
      </c>
      <c r="O26" s="56" t="s">
        <v>119</v>
      </c>
      <c r="P26" s="84" t="s">
        <v>263</v>
      </c>
      <c r="Q26" s="92"/>
      <c r="U26" s="41"/>
    </row>
    <row r="27" spans="1:21" x14ac:dyDescent="0.2">
      <c r="A27" s="61"/>
      <c r="B27" s="86">
        <v>4</v>
      </c>
      <c r="C27" s="54">
        <v>3</v>
      </c>
      <c r="D27" s="91" t="s">
        <v>165</v>
      </c>
      <c r="E27" s="54"/>
      <c r="F27" s="90" t="s">
        <v>164</v>
      </c>
      <c r="G27" s="77" t="s">
        <v>112</v>
      </c>
      <c r="H27" s="87">
        <v>10</v>
      </c>
      <c r="I27" s="91" t="s">
        <v>119</v>
      </c>
      <c r="J27" s="91" t="s">
        <v>119</v>
      </c>
      <c r="K27" s="91" t="s">
        <v>119</v>
      </c>
      <c r="L27" s="54" t="s">
        <v>148</v>
      </c>
      <c r="M27" s="54"/>
      <c r="N27" s="54" t="s">
        <v>174</v>
      </c>
      <c r="O27" s="54" t="s">
        <v>173</v>
      </c>
      <c r="P27" s="93" t="s">
        <v>263</v>
      </c>
      <c r="Q27" s="88"/>
      <c r="U27" s="41"/>
    </row>
    <row r="28" spans="1:21" x14ac:dyDescent="0.2">
      <c r="A28" s="61"/>
      <c r="B28" s="86">
        <v>5</v>
      </c>
      <c r="C28" s="54">
        <v>3</v>
      </c>
      <c r="D28" s="55" t="s">
        <v>166</v>
      </c>
      <c r="E28" s="54"/>
      <c r="F28" s="90" t="s">
        <v>151</v>
      </c>
      <c r="G28" s="77" t="s">
        <v>112</v>
      </c>
      <c r="H28" s="87">
        <v>11</v>
      </c>
      <c r="I28" s="91" t="s">
        <v>119</v>
      </c>
      <c r="J28" s="91" t="s">
        <v>119</v>
      </c>
      <c r="K28" s="91" t="s">
        <v>119</v>
      </c>
      <c r="L28" s="54" t="s">
        <v>152</v>
      </c>
      <c r="M28" s="54"/>
      <c r="N28" s="54" t="s">
        <v>176</v>
      </c>
      <c r="O28" s="54" t="s">
        <v>175</v>
      </c>
      <c r="P28" s="93" t="s">
        <v>263</v>
      </c>
      <c r="Q28" s="88"/>
      <c r="U28" s="41"/>
    </row>
    <row r="29" spans="1:21" x14ac:dyDescent="0.2">
      <c r="A29" s="61"/>
      <c r="B29" s="86">
        <v>5</v>
      </c>
      <c r="C29" s="54">
        <v>3</v>
      </c>
      <c r="D29" s="55" t="s">
        <v>167</v>
      </c>
      <c r="E29" s="54"/>
      <c r="F29" s="90" t="s">
        <v>153</v>
      </c>
      <c r="G29" s="77" t="s">
        <v>112</v>
      </c>
      <c r="H29" s="87">
        <v>10</v>
      </c>
      <c r="I29" s="91" t="s">
        <v>119</v>
      </c>
      <c r="J29" s="91" t="s">
        <v>119</v>
      </c>
      <c r="K29" s="91" t="s">
        <v>119</v>
      </c>
      <c r="L29" s="54" t="s">
        <v>154</v>
      </c>
      <c r="M29" s="54"/>
      <c r="N29" s="54" t="s">
        <v>178</v>
      </c>
      <c r="O29" s="54" t="s">
        <v>177</v>
      </c>
      <c r="P29" s="93" t="s">
        <v>263</v>
      </c>
      <c r="Q29" s="88"/>
      <c r="U29" s="41"/>
    </row>
    <row r="30" spans="1:21" x14ac:dyDescent="0.2">
      <c r="A30" s="63"/>
      <c r="B30" s="117">
        <v>5</v>
      </c>
      <c r="C30" s="118">
        <v>2</v>
      </c>
      <c r="D30" s="118" t="s">
        <v>168</v>
      </c>
      <c r="E30" s="119"/>
      <c r="F30" s="120" t="s">
        <v>149</v>
      </c>
      <c r="G30" s="121" t="s">
        <v>112</v>
      </c>
      <c r="H30" s="122">
        <v>10</v>
      </c>
      <c r="I30" s="118" t="s">
        <v>119</v>
      </c>
      <c r="J30" s="118" t="s">
        <v>119</v>
      </c>
      <c r="K30" s="118" t="s">
        <v>119</v>
      </c>
      <c r="L30" s="118" t="s">
        <v>150</v>
      </c>
      <c r="M30" s="118"/>
      <c r="N30" s="118" t="s">
        <v>180</v>
      </c>
      <c r="O30" s="118" t="s">
        <v>179</v>
      </c>
      <c r="P30" s="123" t="s">
        <v>286</v>
      </c>
      <c r="Q30" s="124" t="s">
        <v>299</v>
      </c>
    </row>
    <row r="31" spans="1:21" x14ac:dyDescent="0.2">
      <c r="A31" s="61"/>
      <c r="B31" s="125">
        <v>5</v>
      </c>
      <c r="C31" s="119">
        <v>2</v>
      </c>
      <c r="D31" s="126" t="s">
        <v>168</v>
      </c>
      <c r="E31" s="119">
        <v>72182</v>
      </c>
      <c r="F31" s="127" t="s">
        <v>197</v>
      </c>
      <c r="G31" s="121" t="s">
        <v>112</v>
      </c>
      <c r="H31" s="128">
        <v>10</v>
      </c>
      <c r="I31" s="118"/>
      <c r="J31" s="118"/>
      <c r="K31" s="118"/>
      <c r="L31" s="126" t="s">
        <v>150</v>
      </c>
      <c r="M31" s="126"/>
      <c r="N31" s="118"/>
      <c r="O31" s="129" t="s">
        <v>198</v>
      </c>
      <c r="P31" s="123" t="s">
        <v>286</v>
      </c>
      <c r="Q31" s="124" t="s">
        <v>299</v>
      </c>
    </row>
    <row r="32" spans="1:21" x14ac:dyDescent="0.2">
      <c r="A32" s="62"/>
      <c r="B32" s="86">
        <v>6</v>
      </c>
      <c r="C32" s="54">
        <v>4</v>
      </c>
      <c r="D32" s="54" t="s">
        <v>124</v>
      </c>
      <c r="E32" s="54">
        <v>65906</v>
      </c>
      <c r="F32" s="90" t="s">
        <v>123</v>
      </c>
      <c r="G32" s="90" t="s">
        <v>294</v>
      </c>
      <c r="H32" s="87">
        <v>10</v>
      </c>
      <c r="I32" s="54" t="s">
        <v>125</v>
      </c>
      <c r="J32" s="54" t="s">
        <v>126</v>
      </c>
      <c r="K32" s="54">
        <v>1</v>
      </c>
      <c r="L32" s="55" t="s">
        <v>155</v>
      </c>
      <c r="M32" s="55"/>
      <c r="N32" s="54" t="s">
        <v>119</v>
      </c>
      <c r="O32" s="54" t="s">
        <v>119</v>
      </c>
      <c r="P32" s="93" t="s">
        <v>263</v>
      </c>
      <c r="Q32" s="88"/>
      <c r="U32" s="41"/>
    </row>
    <row r="33" spans="1:21" x14ac:dyDescent="0.2">
      <c r="A33" s="61"/>
      <c r="B33" s="86">
        <v>6</v>
      </c>
      <c r="C33" s="54">
        <v>2</v>
      </c>
      <c r="D33" s="55" t="s">
        <v>193</v>
      </c>
      <c r="E33" s="54">
        <v>64620</v>
      </c>
      <c r="F33" s="90" t="s">
        <v>199</v>
      </c>
      <c r="G33" s="90" t="s">
        <v>294</v>
      </c>
      <c r="H33" s="75">
        <v>10</v>
      </c>
      <c r="I33" s="91" t="s">
        <v>200</v>
      </c>
      <c r="J33" s="91" t="s">
        <v>201</v>
      </c>
      <c r="K33" s="91"/>
      <c r="L33" s="55" t="s">
        <v>202</v>
      </c>
      <c r="M33" s="55"/>
      <c r="N33" s="91" t="s">
        <v>119</v>
      </c>
      <c r="O33" s="56" t="s">
        <v>119</v>
      </c>
      <c r="P33" s="93" t="s">
        <v>263</v>
      </c>
      <c r="Q33" s="92"/>
    </row>
    <row r="34" spans="1:21" x14ac:dyDescent="0.2">
      <c r="A34" s="61"/>
      <c r="B34" s="86">
        <v>6</v>
      </c>
      <c r="C34" s="54">
        <v>3</v>
      </c>
      <c r="D34" s="55" t="s">
        <v>204</v>
      </c>
      <c r="E34" s="54">
        <v>53005</v>
      </c>
      <c r="F34" s="90" t="s">
        <v>203</v>
      </c>
      <c r="G34" s="90" t="s">
        <v>294</v>
      </c>
      <c r="H34" s="75">
        <v>10</v>
      </c>
      <c r="I34" s="91" t="s">
        <v>215</v>
      </c>
      <c r="J34" s="91" t="s">
        <v>216</v>
      </c>
      <c r="K34" s="91"/>
      <c r="L34" s="55" t="s">
        <v>213</v>
      </c>
      <c r="M34" s="55"/>
      <c r="N34" s="91" t="s">
        <v>119</v>
      </c>
      <c r="O34" s="56" t="s">
        <v>119</v>
      </c>
      <c r="P34" s="93" t="s">
        <v>263</v>
      </c>
      <c r="Q34" s="92"/>
      <c r="U34" s="41"/>
    </row>
    <row r="35" spans="1:21" x14ac:dyDescent="0.2">
      <c r="A35" s="62"/>
      <c r="B35" s="86">
        <v>7</v>
      </c>
      <c r="C35" s="54">
        <v>1</v>
      </c>
      <c r="D35" s="54" t="s">
        <v>128</v>
      </c>
      <c r="E35" s="54">
        <v>71875</v>
      </c>
      <c r="F35" s="90" t="s">
        <v>127</v>
      </c>
      <c r="G35" s="77" t="s">
        <v>112</v>
      </c>
      <c r="H35" s="87">
        <v>10</v>
      </c>
      <c r="I35" s="54" t="s">
        <v>119</v>
      </c>
      <c r="J35" s="54" t="s">
        <v>119</v>
      </c>
      <c r="K35" s="54" t="s">
        <v>119</v>
      </c>
      <c r="L35" s="54" t="s">
        <v>129</v>
      </c>
      <c r="M35" s="54"/>
      <c r="N35" s="54" t="s">
        <v>131</v>
      </c>
      <c r="O35" s="54" t="s">
        <v>130</v>
      </c>
      <c r="P35" s="93" t="s">
        <v>263</v>
      </c>
      <c r="Q35" s="88"/>
    </row>
    <row r="36" spans="1:21" x14ac:dyDescent="0.2">
      <c r="A36" s="61"/>
      <c r="B36" s="86">
        <v>7</v>
      </c>
      <c r="C36" s="54">
        <v>2</v>
      </c>
      <c r="D36" s="91" t="s">
        <v>141</v>
      </c>
      <c r="E36" s="54">
        <v>73332</v>
      </c>
      <c r="F36" s="90" t="s">
        <v>142</v>
      </c>
      <c r="G36" s="77" t="s">
        <v>112</v>
      </c>
      <c r="H36" s="87">
        <v>10</v>
      </c>
      <c r="I36" s="91" t="s">
        <v>119</v>
      </c>
      <c r="J36" s="91" t="s">
        <v>119</v>
      </c>
      <c r="K36" s="91" t="s">
        <v>119</v>
      </c>
      <c r="L36" s="54" t="s">
        <v>144</v>
      </c>
      <c r="M36" s="54"/>
      <c r="N36" s="54" t="s">
        <v>143</v>
      </c>
      <c r="O36" s="54" t="s">
        <v>145</v>
      </c>
      <c r="P36" s="93" t="s">
        <v>263</v>
      </c>
      <c r="Q36" s="88"/>
      <c r="U36" s="41"/>
    </row>
    <row r="37" spans="1:21" x14ac:dyDescent="0.2">
      <c r="A37" s="61"/>
      <c r="B37" s="86">
        <v>7</v>
      </c>
      <c r="C37" s="54">
        <v>1</v>
      </c>
      <c r="D37" s="55" t="s">
        <v>206</v>
      </c>
      <c r="E37" s="54">
        <v>78345</v>
      </c>
      <c r="F37" s="90" t="s">
        <v>205</v>
      </c>
      <c r="G37" s="77" t="s">
        <v>112</v>
      </c>
      <c r="H37" s="75">
        <v>11</v>
      </c>
      <c r="I37" s="91" t="s">
        <v>119</v>
      </c>
      <c r="J37" s="91" t="s">
        <v>119</v>
      </c>
      <c r="K37" s="91" t="s">
        <v>119</v>
      </c>
      <c r="L37" s="55" t="s">
        <v>207</v>
      </c>
      <c r="M37" s="55">
        <v>4547</v>
      </c>
      <c r="N37" s="55" t="s">
        <v>236</v>
      </c>
      <c r="O37" s="55" t="s">
        <v>235</v>
      </c>
      <c r="P37" s="84" t="s">
        <v>263</v>
      </c>
      <c r="Q37" s="92" t="s">
        <v>228</v>
      </c>
    </row>
    <row r="38" spans="1:21" x14ac:dyDescent="0.2">
      <c r="A38" s="61"/>
      <c r="B38" s="86">
        <v>7</v>
      </c>
      <c r="C38" s="54">
        <v>2</v>
      </c>
      <c r="D38" s="55"/>
      <c r="E38" s="54"/>
      <c r="F38" s="90" t="s">
        <v>243</v>
      </c>
      <c r="G38" s="77" t="s">
        <v>112</v>
      </c>
      <c r="H38" s="75">
        <v>11</v>
      </c>
      <c r="I38" s="91" t="s">
        <v>119</v>
      </c>
      <c r="J38" s="91" t="s">
        <v>119</v>
      </c>
      <c r="K38" s="91" t="s">
        <v>119</v>
      </c>
      <c r="L38" s="55" t="s">
        <v>207</v>
      </c>
      <c r="M38" s="55">
        <v>4549</v>
      </c>
      <c r="N38" s="55" t="s">
        <v>236</v>
      </c>
      <c r="O38" s="55" t="s">
        <v>235</v>
      </c>
      <c r="P38" s="84" t="s">
        <v>263</v>
      </c>
      <c r="Q38" s="92" t="s">
        <v>245</v>
      </c>
      <c r="R38" s="40">
        <v>24</v>
      </c>
      <c r="S38" s="40">
        <v>435</v>
      </c>
      <c r="T38" s="40">
        <v>474</v>
      </c>
      <c r="U38" s="41"/>
    </row>
    <row r="39" spans="1:21" x14ac:dyDescent="0.2">
      <c r="A39" s="61"/>
      <c r="B39" s="86">
        <v>8</v>
      </c>
      <c r="C39" s="54">
        <v>1</v>
      </c>
      <c r="D39" s="55" t="s">
        <v>169</v>
      </c>
      <c r="E39" s="54"/>
      <c r="F39" s="90" t="s">
        <v>156</v>
      </c>
      <c r="G39" s="77" t="s">
        <v>112</v>
      </c>
      <c r="H39" s="75">
        <v>10</v>
      </c>
      <c r="I39" s="91" t="s">
        <v>119</v>
      </c>
      <c r="J39" s="91" t="s">
        <v>119</v>
      </c>
      <c r="K39" s="91" t="s">
        <v>119</v>
      </c>
      <c r="L39" s="55" t="s">
        <v>157</v>
      </c>
      <c r="M39" s="55"/>
      <c r="N39" s="54" t="s">
        <v>182</v>
      </c>
      <c r="O39" s="55" t="s">
        <v>181</v>
      </c>
      <c r="P39" s="93" t="s">
        <v>263</v>
      </c>
      <c r="Q39" s="92"/>
      <c r="U39" s="41"/>
    </row>
    <row r="40" spans="1:21" x14ac:dyDescent="0.2">
      <c r="A40" s="61"/>
      <c r="B40" s="125">
        <v>8</v>
      </c>
      <c r="C40" s="119">
        <v>1</v>
      </c>
      <c r="D40" s="126" t="s">
        <v>209</v>
      </c>
      <c r="E40" s="119">
        <v>72897</v>
      </c>
      <c r="F40" s="127" t="s">
        <v>208</v>
      </c>
      <c r="G40" s="121" t="s">
        <v>112</v>
      </c>
      <c r="H40" s="128">
        <v>10</v>
      </c>
      <c r="I40" s="118" t="s">
        <v>119</v>
      </c>
      <c r="J40" s="118" t="s">
        <v>119</v>
      </c>
      <c r="K40" s="118" t="s">
        <v>119</v>
      </c>
      <c r="L40" s="126" t="s">
        <v>210</v>
      </c>
      <c r="M40" s="126"/>
      <c r="N40" s="126" t="s">
        <v>238</v>
      </c>
      <c r="O40" s="126" t="s">
        <v>237</v>
      </c>
      <c r="P40" s="130" t="s">
        <v>263</v>
      </c>
      <c r="Q40" s="124" t="s">
        <v>281</v>
      </c>
      <c r="U40" s="41"/>
    </row>
    <row r="41" spans="1:21" x14ac:dyDescent="0.2">
      <c r="A41" s="61"/>
      <c r="B41" s="86">
        <v>8</v>
      </c>
      <c r="C41" s="54">
        <v>1</v>
      </c>
      <c r="D41" s="55"/>
      <c r="E41" s="54"/>
      <c r="F41" s="90" t="s">
        <v>244</v>
      </c>
      <c r="G41" s="77" t="s">
        <v>112</v>
      </c>
      <c r="H41" s="75">
        <v>12</v>
      </c>
      <c r="I41" s="91" t="s">
        <v>119</v>
      </c>
      <c r="J41" s="91" t="s">
        <v>119</v>
      </c>
      <c r="K41" s="91" t="s">
        <v>119</v>
      </c>
      <c r="L41" s="55" t="s">
        <v>207</v>
      </c>
      <c r="M41" s="55">
        <v>4548</v>
      </c>
      <c r="N41" s="55" t="s">
        <v>236</v>
      </c>
      <c r="O41" s="55" t="s">
        <v>235</v>
      </c>
      <c r="P41" s="84" t="s">
        <v>263</v>
      </c>
      <c r="Q41" s="94" t="s">
        <v>246</v>
      </c>
      <c r="R41" s="40">
        <v>25</v>
      </c>
      <c r="S41" s="40">
        <v>451</v>
      </c>
      <c r="T41" s="40">
        <v>490</v>
      </c>
      <c r="U41" s="41"/>
    </row>
    <row r="42" spans="1:21" x14ac:dyDescent="0.2">
      <c r="A42" s="48"/>
      <c r="B42" s="95">
        <v>8</v>
      </c>
      <c r="C42" s="55">
        <v>2</v>
      </c>
      <c r="D42" s="55" t="s">
        <v>258</v>
      </c>
      <c r="E42" s="54"/>
      <c r="F42" s="56" t="s">
        <v>259</v>
      </c>
      <c r="G42" s="90" t="s">
        <v>112</v>
      </c>
      <c r="H42" s="75">
        <v>10</v>
      </c>
      <c r="I42" s="91" t="s">
        <v>119</v>
      </c>
      <c r="J42" s="91" t="s">
        <v>119</v>
      </c>
      <c r="K42" s="91" t="s">
        <v>119</v>
      </c>
      <c r="L42" s="55" t="s">
        <v>238</v>
      </c>
      <c r="M42" s="55"/>
      <c r="N42" s="55" t="s">
        <v>260</v>
      </c>
      <c r="O42" s="55" t="s">
        <v>261</v>
      </c>
      <c r="P42" s="84" t="s">
        <v>263</v>
      </c>
      <c r="Q42" s="94" t="s">
        <v>283</v>
      </c>
      <c r="R42" s="40">
        <v>0</v>
      </c>
      <c r="S42" s="40">
        <v>354</v>
      </c>
      <c r="T42" s="40">
        <v>409</v>
      </c>
      <c r="U42" s="41"/>
    </row>
    <row r="43" spans="1:21" x14ac:dyDescent="0.2">
      <c r="A43" s="62"/>
      <c r="B43" s="96">
        <v>8</v>
      </c>
      <c r="C43" s="73">
        <v>3</v>
      </c>
      <c r="D43" s="73" t="s">
        <v>115</v>
      </c>
      <c r="E43" s="73">
        <v>62689</v>
      </c>
      <c r="F43" s="97" t="s">
        <v>114</v>
      </c>
      <c r="G43" s="90" t="s">
        <v>294</v>
      </c>
      <c r="H43" s="98">
        <v>10</v>
      </c>
      <c r="I43" s="73" t="s">
        <v>116</v>
      </c>
      <c r="J43" s="73" t="s">
        <v>117</v>
      </c>
      <c r="K43" s="73">
        <v>1</v>
      </c>
      <c r="L43" s="73" t="s">
        <v>118</v>
      </c>
      <c r="M43" s="99"/>
      <c r="N43" s="99" t="s">
        <v>119</v>
      </c>
      <c r="O43" s="73" t="s">
        <v>119</v>
      </c>
      <c r="P43" s="100" t="s">
        <v>263</v>
      </c>
      <c r="Q43" s="94"/>
    </row>
    <row r="44" spans="1:21" x14ac:dyDescent="0.2">
      <c r="A44" s="62"/>
      <c r="B44" s="86">
        <v>9</v>
      </c>
      <c r="C44" s="54">
        <v>1</v>
      </c>
      <c r="D44" s="54" t="s">
        <v>99</v>
      </c>
      <c r="E44" s="54">
        <v>72898</v>
      </c>
      <c r="F44" s="90" t="s">
        <v>189</v>
      </c>
      <c r="G44" s="90" t="s">
        <v>112</v>
      </c>
      <c r="H44" s="87">
        <v>10</v>
      </c>
      <c r="I44" s="54" t="s">
        <v>119</v>
      </c>
      <c r="J44" s="54" t="s">
        <v>119</v>
      </c>
      <c r="K44" s="54" t="s">
        <v>119</v>
      </c>
      <c r="L44" s="54" t="s">
        <v>120</v>
      </c>
      <c r="M44" s="54"/>
      <c r="N44" s="54" t="s">
        <v>122</v>
      </c>
      <c r="O44" s="54" t="s">
        <v>121</v>
      </c>
      <c r="P44" s="84" t="s">
        <v>263</v>
      </c>
      <c r="Q44" s="88"/>
      <c r="R44" s="40">
        <v>2</v>
      </c>
      <c r="U44" s="41"/>
    </row>
    <row r="45" spans="1:21" x14ac:dyDescent="0.2">
      <c r="A45" s="63"/>
      <c r="B45" s="101">
        <v>9</v>
      </c>
      <c r="C45" s="91">
        <v>2</v>
      </c>
      <c r="D45" s="91" t="s">
        <v>170</v>
      </c>
      <c r="E45" s="54"/>
      <c r="F45" s="102" t="s">
        <v>160</v>
      </c>
      <c r="G45" s="90" t="s">
        <v>112</v>
      </c>
      <c r="H45" s="103">
        <v>10</v>
      </c>
      <c r="I45" s="91" t="s">
        <v>119</v>
      </c>
      <c r="J45" s="91" t="s">
        <v>119</v>
      </c>
      <c r="K45" s="91" t="s">
        <v>119</v>
      </c>
      <c r="L45" s="91" t="s">
        <v>161</v>
      </c>
      <c r="M45" s="91"/>
      <c r="N45" s="91" t="s">
        <v>184</v>
      </c>
      <c r="O45" s="91" t="s">
        <v>183</v>
      </c>
      <c r="P45" s="104" t="s">
        <v>263</v>
      </c>
      <c r="Q45" s="105"/>
    </row>
    <row r="46" spans="1:21" x14ac:dyDescent="0.2">
      <c r="A46" s="61"/>
      <c r="B46" s="86">
        <v>9</v>
      </c>
      <c r="C46" s="54">
        <v>2</v>
      </c>
      <c r="D46" s="55" t="s">
        <v>171</v>
      </c>
      <c r="E46" s="54"/>
      <c r="F46" s="90" t="s">
        <v>162</v>
      </c>
      <c r="G46" s="90" t="s">
        <v>112</v>
      </c>
      <c r="H46" s="75">
        <v>11</v>
      </c>
      <c r="I46" s="91" t="s">
        <v>119</v>
      </c>
      <c r="J46" s="91" t="s">
        <v>119</v>
      </c>
      <c r="K46" s="91" t="s">
        <v>119</v>
      </c>
      <c r="L46" s="55" t="s">
        <v>163</v>
      </c>
      <c r="M46" s="55"/>
      <c r="N46" s="91" t="s">
        <v>186</v>
      </c>
      <c r="O46" s="56" t="s">
        <v>185</v>
      </c>
      <c r="P46" s="84" t="s">
        <v>263</v>
      </c>
      <c r="Q46" s="92"/>
    </row>
    <row r="47" spans="1:21" x14ac:dyDescent="0.2">
      <c r="A47" s="61"/>
      <c r="B47" s="86">
        <v>9</v>
      </c>
      <c r="C47" s="54">
        <v>3</v>
      </c>
      <c r="D47" s="55" t="s">
        <v>172</v>
      </c>
      <c r="E47" s="54"/>
      <c r="F47" s="90" t="s">
        <v>158</v>
      </c>
      <c r="G47" s="90" t="s">
        <v>294</v>
      </c>
      <c r="H47" s="75">
        <v>10</v>
      </c>
      <c r="I47" s="91" t="s">
        <v>187</v>
      </c>
      <c r="J47" s="91" t="s">
        <v>188</v>
      </c>
      <c r="K47" s="91">
        <v>1</v>
      </c>
      <c r="L47" s="55" t="s">
        <v>159</v>
      </c>
      <c r="M47" s="55"/>
      <c r="N47" s="91" t="s">
        <v>119</v>
      </c>
      <c r="O47" s="56" t="s">
        <v>119</v>
      </c>
      <c r="P47" s="84" t="s">
        <v>263</v>
      </c>
      <c r="Q47" s="92"/>
    </row>
    <row r="48" spans="1:21" x14ac:dyDescent="0.2">
      <c r="A48" s="61"/>
      <c r="B48" s="106">
        <v>9</v>
      </c>
      <c r="C48" s="107">
        <v>3</v>
      </c>
      <c r="D48" s="108" t="s">
        <v>212</v>
      </c>
      <c r="E48" s="107">
        <v>78346</v>
      </c>
      <c r="F48" s="109" t="s">
        <v>211</v>
      </c>
      <c r="G48" s="110" t="s">
        <v>112</v>
      </c>
      <c r="H48" s="111">
        <v>11</v>
      </c>
      <c r="I48" s="112" t="s">
        <v>119</v>
      </c>
      <c r="J48" s="112" t="s">
        <v>119</v>
      </c>
      <c r="K48" s="112" t="s">
        <v>119</v>
      </c>
      <c r="L48" s="108" t="s">
        <v>207</v>
      </c>
      <c r="M48" s="108">
        <v>4546</v>
      </c>
      <c r="N48" s="108" t="s">
        <v>236</v>
      </c>
      <c r="O48" s="113" t="s">
        <v>235</v>
      </c>
      <c r="P48" s="114" t="s">
        <v>263</v>
      </c>
      <c r="Q48" s="115" t="s">
        <v>226</v>
      </c>
    </row>
    <row r="49" spans="1:17" ht="15.75" thickBot="1" x14ac:dyDescent="0.25">
      <c r="A49" s="57"/>
      <c r="B49" s="116">
        <v>11</v>
      </c>
      <c r="C49" s="99">
        <v>1</v>
      </c>
      <c r="D49" s="54" t="s">
        <v>133</v>
      </c>
      <c r="E49" s="54">
        <v>72183</v>
      </c>
      <c r="F49" s="90" t="s">
        <v>132</v>
      </c>
      <c r="G49" s="75" t="s">
        <v>112</v>
      </c>
      <c r="H49" s="87">
        <v>10</v>
      </c>
      <c r="I49" s="54" t="s">
        <v>119</v>
      </c>
      <c r="J49" s="54" t="s">
        <v>119</v>
      </c>
      <c r="K49" s="54" t="s">
        <v>119</v>
      </c>
      <c r="L49" s="54" t="s">
        <v>134</v>
      </c>
      <c r="M49" s="54"/>
      <c r="N49" s="54" t="s">
        <v>136</v>
      </c>
      <c r="O49" s="54" t="s">
        <v>135</v>
      </c>
      <c r="P49" s="54" t="s">
        <v>263</v>
      </c>
      <c r="Q49" s="88"/>
    </row>
    <row r="50" spans="1:17" x14ac:dyDescent="0.2">
      <c r="A50" s="48"/>
      <c r="B50" s="56"/>
      <c r="C50" s="56"/>
      <c r="D50" s="56"/>
      <c r="E50" s="54"/>
      <c r="F50" s="56"/>
      <c r="G50" s="75"/>
      <c r="H50" s="75"/>
      <c r="I50" s="56"/>
      <c r="J50" s="56"/>
      <c r="K50" s="56"/>
      <c r="L50" s="56"/>
      <c r="M50" s="56"/>
      <c r="N50" s="56"/>
      <c r="O50" s="56"/>
      <c r="P50" s="55"/>
      <c r="Q50" s="65"/>
    </row>
    <row r="51" spans="1:17" x14ac:dyDescent="0.2">
      <c r="A51" s="48"/>
      <c r="B51" s="56"/>
      <c r="C51" s="56"/>
      <c r="D51" s="56"/>
      <c r="E51" s="54"/>
      <c r="F51" s="56"/>
      <c r="G51" s="75"/>
      <c r="H51" s="75"/>
      <c r="I51" s="56"/>
      <c r="J51" s="56"/>
      <c r="K51" s="56"/>
      <c r="L51" s="56"/>
      <c r="M51" s="56"/>
      <c r="N51" s="56"/>
      <c r="O51" s="56"/>
      <c r="P51" s="55"/>
      <c r="Q51" s="65"/>
    </row>
    <row r="52" spans="1:17" x14ac:dyDescent="0.2">
      <c r="A52" s="48"/>
      <c r="B52" s="56"/>
      <c r="C52" s="56"/>
      <c r="D52" s="56"/>
      <c r="E52" s="54"/>
      <c r="F52" s="56"/>
      <c r="G52" s="75"/>
      <c r="H52" s="75"/>
      <c r="I52" s="56"/>
      <c r="J52" s="56"/>
      <c r="K52" s="56"/>
      <c r="L52" s="56"/>
      <c r="M52" s="56"/>
      <c r="N52" s="56"/>
      <c r="O52" s="56"/>
      <c r="P52" s="55"/>
      <c r="Q52" s="65"/>
    </row>
    <row r="53" spans="1:17" x14ac:dyDescent="0.2">
      <c r="A53" s="48"/>
      <c r="B53" s="56"/>
      <c r="C53" s="56"/>
      <c r="D53" s="56"/>
      <c r="E53" s="54"/>
      <c r="F53" s="56"/>
      <c r="G53" s="75"/>
      <c r="H53" s="75"/>
      <c r="I53" s="56"/>
      <c r="J53" s="56"/>
      <c r="K53" s="56"/>
      <c r="L53" s="56"/>
      <c r="M53" s="56"/>
      <c r="N53" s="56"/>
      <c r="O53" s="56"/>
      <c r="P53" s="55"/>
      <c r="Q53" s="65"/>
    </row>
    <row r="54" spans="1:17" x14ac:dyDescent="0.2">
      <c r="A54" s="48"/>
      <c r="B54" s="56"/>
      <c r="C54" s="56"/>
      <c r="D54" s="56"/>
      <c r="E54" s="54"/>
      <c r="F54" s="56"/>
      <c r="G54" s="75"/>
      <c r="H54" s="75"/>
      <c r="I54" s="56"/>
      <c r="J54" s="56"/>
      <c r="K54" s="56"/>
      <c r="L54" s="56"/>
      <c r="M54" s="56"/>
      <c r="N54" s="56"/>
      <c r="O54" s="56"/>
      <c r="P54" s="55"/>
      <c r="Q54" s="65"/>
    </row>
    <row r="55" spans="1:17" x14ac:dyDescent="0.2">
      <c r="A55" s="48"/>
      <c r="B55" s="56"/>
      <c r="C55" s="56"/>
      <c r="D55" s="56"/>
      <c r="E55" s="54"/>
      <c r="F55" s="56"/>
      <c r="G55" s="75"/>
      <c r="H55" s="75"/>
      <c r="I55" s="56"/>
      <c r="J55" s="56"/>
      <c r="K55" s="56"/>
      <c r="L55" s="56"/>
      <c r="M55" s="56"/>
      <c r="N55" s="56"/>
      <c r="O55" s="56"/>
      <c r="P55" s="55"/>
      <c r="Q55" s="65"/>
    </row>
    <row r="56" spans="1:17" x14ac:dyDescent="0.2">
      <c r="A56" s="48"/>
      <c r="B56" s="56"/>
      <c r="C56" s="56"/>
      <c r="D56" s="56"/>
      <c r="E56" s="54"/>
      <c r="F56" s="56"/>
      <c r="G56" s="75"/>
      <c r="H56" s="75"/>
      <c r="I56" s="56"/>
      <c r="J56" s="56"/>
      <c r="K56" s="56"/>
      <c r="L56" s="56"/>
      <c r="M56" s="56"/>
      <c r="N56" s="56"/>
      <c r="O56" s="56"/>
      <c r="P56" s="55"/>
      <c r="Q56" s="65"/>
    </row>
    <row r="57" spans="1:17" x14ac:dyDescent="0.2">
      <c r="A57" s="48"/>
      <c r="B57" s="56"/>
      <c r="C57" s="56"/>
      <c r="D57" s="56"/>
      <c r="E57" s="54"/>
      <c r="F57" s="56"/>
      <c r="G57" s="75"/>
      <c r="H57" s="75"/>
      <c r="I57" s="56"/>
      <c r="J57" s="56"/>
      <c r="K57" s="56"/>
      <c r="L57" s="56"/>
      <c r="M57" s="56"/>
      <c r="N57" s="56"/>
      <c r="O57" s="56"/>
      <c r="P57" s="55"/>
      <c r="Q57" s="65"/>
    </row>
    <row r="58" spans="1:17" x14ac:dyDescent="0.2">
      <c r="A58" s="48"/>
      <c r="B58" s="56"/>
      <c r="C58" s="56"/>
      <c r="D58" s="56"/>
      <c r="E58" s="54"/>
      <c r="F58" s="56"/>
      <c r="G58" s="75"/>
      <c r="H58" s="75"/>
      <c r="I58" s="56"/>
      <c r="J58" s="56"/>
      <c r="K58" s="56"/>
      <c r="L58" s="56"/>
      <c r="M58" s="56"/>
      <c r="N58" s="56"/>
      <c r="O58" s="56"/>
      <c r="P58" s="55"/>
      <c r="Q58" s="65"/>
    </row>
    <row r="59" spans="1:17" ht="15.75" thickBot="1" x14ac:dyDescent="0.25">
      <c r="A59" s="64"/>
      <c r="B59" s="66"/>
      <c r="C59" s="66"/>
      <c r="D59" s="66"/>
      <c r="E59" s="67"/>
      <c r="F59" s="66"/>
      <c r="G59" s="76"/>
      <c r="H59" s="76"/>
      <c r="I59" s="66"/>
      <c r="J59" s="66"/>
      <c r="K59" s="66"/>
      <c r="L59" s="66"/>
      <c r="M59" s="66"/>
      <c r="N59" s="66"/>
      <c r="O59" s="66"/>
      <c r="P59" s="68"/>
      <c r="Q59" s="69"/>
    </row>
    <row r="63" spans="1:17" ht="15.75" thickBot="1" x14ac:dyDescent="0.25"/>
    <row r="64" spans="1:17" ht="15" customHeight="1" thickBot="1" x14ac:dyDescent="0.3">
      <c r="A64" s="136" t="s">
        <v>291</v>
      </c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</row>
    <row r="65" spans="1:21" ht="16.5" thickBot="1" x14ac:dyDescent="0.3">
      <c r="A65" s="72"/>
      <c r="B65" s="43" t="s">
        <v>106</v>
      </c>
      <c r="C65" s="49" t="s">
        <v>107</v>
      </c>
      <c r="D65" s="44" t="s">
        <v>109</v>
      </c>
      <c r="E65" s="44" t="s">
        <v>110</v>
      </c>
      <c r="F65" s="44" t="s">
        <v>108</v>
      </c>
      <c r="G65" s="49" t="s">
        <v>250</v>
      </c>
      <c r="H65" s="49" t="s">
        <v>255</v>
      </c>
      <c r="I65" s="44" t="s">
        <v>252</v>
      </c>
      <c r="J65" s="44" t="s">
        <v>253</v>
      </c>
      <c r="K65" s="44" t="s">
        <v>254</v>
      </c>
      <c r="L65" s="44" t="s">
        <v>111</v>
      </c>
      <c r="M65" s="44" t="s">
        <v>287</v>
      </c>
      <c r="N65" s="44" t="s">
        <v>256</v>
      </c>
      <c r="O65" s="44" t="s">
        <v>257</v>
      </c>
      <c r="P65" s="50" t="s">
        <v>262</v>
      </c>
      <c r="Q65" s="45" t="s">
        <v>113</v>
      </c>
    </row>
    <row r="66" spans="1:21" x14ac:dyDescent="0.2">
      <c r="A66" s="70"/>
      <c r="B66" s="56">
        <v>11</v>
      </c>
      <c r="C66" s="56">
        <v>1</v>
      </c>
      <c r="D66" s="56" t="s">
        <v>268</v>
      </c>
      <c r="E66" s="54"/>
      <c r="F66" s="56"/>
      <c r="G66" s="75"/>
      <c r="H66" s="75">
        <v>90</v>
      </c>
      <c r="I66" s="56"/>
      <c r="J66" s="56"/>
      <c r="K66" s="56"/>
      <c r="L66" s="56"/>
      <c r="M66" s="56"/>
      <c r="N66" s="56"/>
      <c r="O66" s="56"/>
      <c r="P66" s="55"/>
      <c r="Q66" s="65"/>
    </row>
    <row r="67" spans="1:21" x14ac:dyDescent="0.2">
      <c r="A67" s="70"/>
      <c r="B67" s="56">
        <v>11</v>
      </c>
      <c r="C67" s="56">
        <v>1</v>
      </c>
      <c r="D67" s="56" t="s">
        <v>269</v>
      </c>
      <c r="E67" s="54"/>
      <c r="F67" s="56"/>
      <c r="G67" s="75"/>
      <c r="H67" s="75">
        <v>91</v>
      </c>
      <c r="I67" s="56"/>
      <c r="J67" s="56"/>
      <c r="K67" s="56"/>
      <c r="L67" s="56"/>
      <c r="M67" s="56"/>
      <c r="N67" s="56"/>
      <c r="O67" s="56"/>
      <c r="P67" s="55"/>
      <c r="Q67" s="65"/>
    </row>
    <row r="68" spans="1:21" x14ac:dyDescent="0.2">
      <c r="A68" s="70"/>
      <c r="B68" s="56">
        <v>11</v>
      </c>
      <c r="C68" s="56">
        <v>1</v>
      </c>
      <c r="D68" s="56" t="s">
        <v>270</v>
      </c>
      <c r="E68" s="54"/>
      <c r="F68" s="56"/>
      <c r="G68" s="75"/>
      <c r="H68" s="75">
        <v>92</v>
      </c>
      <c r="I68" s="56"/>
      <c r="J68" s="56"/>
      <c r="K68" s="56"/>
      <c r="L68" s="56"/>
      <c r="M68" s="56"/>
      <c r="N68" s="56"/>
      <c r="O68" s="56"/>
      <c r="P68" s="55"/>
      <c r="Q68" s="65"/>
    </row>
    <row r="69" spans="1:21" x14ac:dyDescent="0.2">
      <c r="A69" s="70"/>
      <c r="B69" s="56"/>
      <c r="C69" s="56"/>
      <c r="D69" s="56"/>
      <c r="E69" s="54"/>
      <c r="F69" s="56"/>
      <c r="G69" s="75"/>
      <c r="H69" s="75"/>
      <c r="I69" s="56"/>
      <c r="J69" s="56"/>
      <c r="K69" s="56"/>
      <c r="L69" s="56"/>
      <c r="M69" s="56"/>
      <c r="N69" s="56"/>
      <c r="O69" s="56"/>
      <c r="P69" s="55"/>
      <c r="Q69" s="65"/>
    </row>
    <row r="70" spans="1:21" x14ac:dyDescent="0.2">
      <c r="A70" s="70"/>
      <c r="B70" s="56"/>
      <c r="C70" s="56"/>
      <c r="D70" s="56"/>
      <c r="E70" s="54"/>
      <c r="F70" s="56"/>
      <c r="G70" s="75"/>
      <c r="H70" s="75"/>
      <c r="I70" s="56"/>
      <c r="J70" s="56"/>
      <c r="K70" s="56"/>
      <c r="L70" s="56"/>
      <c r="M70" s="56"/>
      <c r="N70" s="56"/>
      <c r="O70" s="56"/>
      <c r="P70" s="55"/>
      <c r="Q70" s="65"/>
    </row>
    <row r="71" spans="1:21" x14ac:dyDescent="0.2">
      <c r="A71" s="70"/>
      <c r="B71" s="56"/>
      <c r="C71" s="56"/>
      <c r="D71" s="56"/>
      <c r="E71" s="54"/>
      <c r="F71" s="56"/>
      <c r="G71" s="75"/>
      <c r="H71" s="75"/>
      <c r="I71" s="56"/>
      <c r="J71" s="56"/>
      <c r="K71" s="56"/>
      <c r="L71" s="56"/>
      <c r="M71" s="56"/>
      <c r="N71" s="56"/>
      <c r="O71" s="56"/>
      <c r="P71" s="55"/>
      <c r="Q71" s="65"/>
    </row>
    <row r="72" spans="1:21" x14ac:dyDescent="0.2">
      <c r="A72" s="70"/>
      <c r="B72" s="56"/>
      <c r="C72" s="56"/>
      <c r="D72" s="56"/>
      <c r="E72" s="54"/>
      <c r="F72" s="56"/>
      <c r="G72" s="75"/>
      <c r="H72" s="75"/>
      <c r="I72" s="56"/>
      <c r="J72" s="56"/>
      <c r="K72" s="56"/>
      <c r="L72" s="56"/>
      <c r="M72" s="56"/>
      <c r="N72" s="56"/>
      <c r="O72" s="56"/>
      <c r="P72" s="55"/>
      <c r="Q72" s="65"/>
    </row>
    <row r="73" spans="1:21" x14ac:dyDescent="0.2">
      <c r="A73" s="70"/>
      <c r="B73" s="56"/>
      <c r="C73" s="56"/>
      <c r="D73" s="56"/>
      <c r="E73" s="54"/>
      <c r="F73" s="56"/>
      <c r="G73" s="75"/>
      <c r="H73" s="75"/>
      <c r="I73" s="56"/>
      <c r="J73" s="56"/>
      <c r="K73" s="56"/>
      <c r="L73" s="56"/>
      <c r="M73" s="56"/>
      <c r="N73" s="56"/>
      <c r="O73" s="56"/>
      <c r="P73" s="55"/>
      <c r="Q73" s="65"/>
    </row>
    <row r="74" spans="1:21" ht="15.75" thickBot="1" x14ac:dyDescent="0.25">
      <c r="A74" s="71"/>
      <c r="B74" s="66"/>
      <c r="C74" s="66"/>
      <c r="D74" s="66"/>
      <c r="E74" s="67"/>
      <c r="F74" s="66"/>
      <c r="G74" s="76"/>
      <c r="H74" s="76"/>
      <c r="I74" s="66"/>
      <c r="J74" s="66"/>
      <c r="K74" s="66"/>
      <c r="L74" s="66"/>
      <c r="M74" s="66"/>
      <c r="N74" s="66"/>
      <c r="O74" s="66"/>
      <c r="P74" s="68"/>
      <c r="Q74" s="69"/>
    </row>
    <row r="76" spans="1:21" ht="15.75" thickBot="1" x14ac:dyDescent="0.25"/>
    <row r="77" spans="1:21" ht="16.5" thickBot="1" x14ac:dyDescent="0.3">
      <c r="B77" s="136" t="s">
        <v>292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8"/>
    </row>
    <row r="78" spans="1:21" ht="16.5" thickBot="1" x14ac:dyDescent="0.3">
      <c r="B78" s="43" t="s">
        <v>106</v>
      </c>
      <c r="C78" s="44" t="s">
        <v>107</v>
      </c>
      <c r="D78" s="44" t="s">
        <v>109</v>
      </c>
      <c r="E78" s="44" t="s">
        <v>110</v>
      </c>
      <c r="F78" s="44" t="s">
        <v>108</v>
      </c>
      <c r="G78" s="44" t="s">
        <v>250</v>
      </c>
      <c r="H78" s="44" t="s">
        <v>255</v>
      </c>
      <c r="I78" s="44" t="s">
        <v>252</v>
      </c>
      <c r="J78" s="44" t="s">
        <v>313</v>
      </c>
      <c r="K78" s="44" t="s">
        <v>314</v>
      </c>
      <c r="L78" s="44" t="s">
        <v>347</v>
      </c>
      <c r="M78" s="44"/>
      <c r="N78" s="44"/>
      <c r="O78" s="44"/>
      <c r="P78" s="50"/>
      <c r="Q78" s="131" t="s">
        <v>113</v>
      </c>
    </row>
    <row r="79" spans="1:21" x14ac:dyDescent="0.2">
      <c r="B79" s="96">
        <v>2</v>
      </c>
      <c r="C79" s="73">
        <v>2</v>
      </c>
      <c r="D79" s="73" t="s">
        <v>275</v>
      </c>
      <c r="E79" s="73"/>
      <c r="F79" s="73"/>
      <c r="G79" s="73"/>
      <c r="H79" s="73">
        <v>20</v>
      </c>
      <c r="I79" s="73"/>
      <c r="J79" s="73"/>
      <c r="K79" s="73"/>
      <c r="L79" s="73"/>
      <c r="M79" s="73"/>
      <c r="N79" s="73"/>
      <c r="O79" s="73"/>
      <c r="P79" s="73"/>
      <c r="Q79" s="94" t="s">
        <v>329</v>
      </c>
      <c r="U79" s="42"/>
    </row>
    <row r="80" spans="1:21" x14ac:dyDescent="0.2">
      <c r="B80" s="86">
        <v>2</v>
      </c>
      <c r="C80" s="54">
        <v>4</v>
      </c>
      <c r="D80" s="54" t="s">
        <v>277</v>
      </c>
      <c r="E80" s="54"/>
      <c r="F80" s="54"/>
      <c r="G80" s="54"/>
      <c r="H80" s="54">
        <v>20</v>
      </c>
      <c r="I80" s="54"/>
      <c r="J80" s="54"/>
      <c r="K80" s="54"/>
      <c r="L80" s="54"/>
      <c r="M80" s="54"/>
      <c r="N80" s="54"/>
      <c r="O80" s="54"/>
      <c r="P80" s="54"/>
      <c r="Q80" s="88"/>
      <c r="U80" s="42"/>
    </row>
    <row r="81" spans="2:17" x14ac:dyDescent="0.2">
      <c r="B81" s="86">
        <v>2</v>
      </c>
      <c r="C81" s="54">
        <v>4</v>
      </c>
      <c r="D81" s="54" t="s">
        <v>278</v>
      </c>
      <c r="E81" s="54"/>
      <c r="F81" s="54"/>
      <c r="G81" s="54"/>
      <c r="H81" s="54">
        <v>21</v>
      </c>
      <c r="I81" s="54"/>
      <c r="J81" s="54"/>
      <c r="K81" s="54"/>
      <c r="L81" s="54"/>
      <c r="M81" s="54"/>
      <c r="N81" s="54"/>
      <c r="O81" s="54"/>
      <c r="P81" s="54"/>
      <c r="Q81" s="88" t="s">
        <v>329</v>
      </c>
    </row>
    <row r="82" spans="2:17" x14ac:dyDescent="0.2">
      <c r="B82" s="86">
        <v>5</v>
      </c>
      <c r="C82" s="54">
        <v>1</v>
      </c>
      <c r="D82" s="54" t="s">
        <v>279</v>
      </c>
      <c r="E82" s="54"/>
      <c r="F82" s="54"/>
      <c r="G82" s="54"/>
      <c r="H82" s="54">
        <v>20</v>
      </c>
      <c r="I82" s="54"/>
      <c r="J82" s="54"/>
      <c r="K82" s="54"/>
      <c r="L82" s="54"/>
      <c r="M82" s="54"/>
      <c r="N82" s="54"/>
      <c r="O82" s="54"/>
      <c r="P82" s="54"/>
      <c r="Q82" s="88"/>
    </row>
    <row r="83" spans="2:17" x14ac:dyDescent="0.2">
      <c r="B83" s="86">
        <v>5</v>
      </c>
      <c r="C83" s="54">
        <v>2</v>
      </c>
      <c r="D83" s="54" t="s">
        <v>279</v>
      </c>
      <c r="E83" s="54"/>
      <c r="F83" s="54"/>
      <c r="G83" s="54"/>
      <c r="H83" s="54">
        <v>20</v>
      </c>
      <c r="I83" s="54"/>
      <c r="J83" s="54"/>
      <c r="K83" s="54"/>
      <c r="L83" s="54"/>
      <c r="M83" s="54"/>
      <c r="N83" s="54"/>
      <c r="O83" s="54"/>
      <c r="P83" s="54"/>
      <c r="Q83" s="88"/>
    </row>
    <row r="84" spans="2:17" x14ac:dyDescent="0.2">
      <c r="B84" s="86">
        <v>6</v>
      </c>
      <c r="C84" s="54">
        <v>1</v>
      </c>
      <c r="D84" s="54" t="s">
        <v>280</v>
      </c>
      <c r="E84" s="54"/>
      <c r="F84" s="54"/>
      <c r="G84" s="54"/>
      <c r="H84" s="54">
        <v>20</v>
      </c>
      <c r="I84" s="54"/>
      <c r="J84" s="54"/>
      <c r="K84" s="54"/>
      <c r="L84" s="54"/>
      <c r="M84" s="54"/>
      <c r="N84" s="54"/>
      <c r="O84" s="54"/>
      <c r="P84" s="54"/>
      <c r="Q84" s="88"/>
    </row>
    <row r="85" spans="2:17" x14ac:dyDescent="0.2">
      <c r="B85" s="86">
        <v>6</v>
      </c>
      <c r="C85" s="54">
        <v>4</v>
      </c>
      <c r="D85" s="54" t="s">
        <v>280</v>
      </c>
      <c r="E85" s="54"/>
      <c r="F85" s="54"/>
      <c r="G85" s="54"/>
      <c r="H85" s="54">
        <v>20</v>
      </c>
      <c r="I85" s="54"/>
      <c r="J85" s="54"/>
      <c r="K85" s="54"/>
      <c r="L85" s="54"/>
      <c r="M85" s="54"/>
      <c r="N85" s="54"/>
      <c r="O85" s="54"/>
      <c r="P85" s="54"/>
      <c r="Q85" s="88"/>
    </row>
    <row r="86" spans="2:17" x14ac:dyDescent="0.2">
      <c r="B86" s="86">
        <v>8</v>
      </c>
      <c r="C86" s="54">
        <v>3</v>
      </c>
      <c r="D86" s="54" t="s">
        <v>284</v>
      </c>
      <c r="E86" s="54"/>
      <c r="F86" s="54"/>
      <c r="G86" s="54"/>
      <c r="H86" s="54">
        <v>20</v>
      </c>
      <c r="I86" s="54"/>
      <c r="J86" s="54"/>
      <c r="K86" s="54"/>
      <c r="L86" s="54"/>
      <c r="M86" s="54"/>
      <c r="N86" s="54"/>
      <c r="O86" s="54"/>
      <c r="P86" s="54"/>
      <c r="Q86" s="88"/>
    </row>
    <row r="87" spans="2:17" x14ac:dyDescent="0.2">
      <c r="B87" s="86">
        <v>4</v>
      </c>
      <c r="C87" s="54">
        <v>3</v>
      </c>
      <c r="D87" s="54" t="s">
        <v>302</v>
      </c>
      <c r="E87" s="54">
        <v>77346</v>
      </c>
      <c r="F87" s="54" t="s">
        <v>304</v>
      </c>
      <c r="G87" s="54" t="s">
        <v>306</v>
      </c>
      <c r="H87" s="54">
        <v>20</v>
      </c>
      <c r="I87" s="54" t="s">
        <v>323</v>
      </c>
      <c r="J87" s="146" t="s">
        <v>316</v>
      </c>
      <c r="K87" s="54" t="s">
        <v>326</v>
      </c>
      <c r="L87" s="54"/>
      <c r="M87" s="54"/>
      <c r="N87" s="54"/>
      <c r="O87" s="54"/>
      <c r="P87" s="54"/>
      <c r="Q87" s="147" t="s">
        <v>312</v>
      </c>
    </row>
    <row r="88" spans="2:17" x14ac:dyDescent="0.2">
      <c r="B88" s="106">
        <v>4</v>
      </c>
      <c r="C88" s="107">
        <v>3</v>
      </c>
      <c r="D88" s="107" t="s">
        <v>303</v>
      </c>
      <c r="E88" s="107">
        <v>73377</v>
      </c>
      <c r="F88" s="107" t="s">
        <v>305</v>
      </c>
      <c r="G88" s="107" t="s">
        <v>306</v>
      </c>
      <c r="H88" s="107">
        <v>21</v>
      </c>
      <c r="I88" s="54" t="s">
        <v>323</v>
      </c>
      <c r="J88" s="107" t="s">
        <v>324</v>
      </c>
      <c r="K88" s="107" t="s">
        <v>327</v>
      </c>
      <c r="L88" s="107"/>
      <c r="M88" s="107"/>
      <c r="N88" s="107"/>
      <c r="O88" s="107"/>
      <c r="P88" s="107"/>
      <c r="Q88" s="148" t="s">
        <v>311</v>
      </c>
    </row>
    <row r="89" spans="2:17" ht="15.75" thickBot="1" x14ac:dyDescent="0.25">
      <c r="B89" s="106">
        <v>4</v>
      </c>
      <c r="C89" s="107">
        <v>0</v>
      </c>
      <c r="D89" s="107" t="s">
        <v>315</v>
      </c>
      <c r="E89" s="107">
        <v>0</v>
      </c>
      <c r="F89" s="107" t="s">
        <v>315</v>
      </c>
      <c r="G89" s="107" t="s">
        <v>306</v>
      </c>
      <c r="H89" s="107">
        <v>22</v>
      </c>
      <c r="I89" s="54" t="s">
        <v>323</v>
      </c>
      <c r="J89" s="67" t="s">
        <v>325</v>
      </c>
      <c r="K89" s="107" t="s">
        <v>328</v>
      </c>
      <c r="L89" s="107"/>
      <c r="M89" s="107"/>
      <c r="N89" s="107"/>
      <c r="O89" s="107"/>
      <c r="P89" s="107"/>
      <c r="Q89" s="148"/>
    </row>
    <row r="90" spans="2:17" x14ac:dyDescent="0.2">
      <c r="B90" s="106">
        <v>3</v>
      </c>
      <c r="C90" s="107">
        <v>5</v>
      </c>
      <c r="D90" s="107" t="s">
        <v>307</v>
      </c>
      <c r="E90" s="107">
        <v>79640</v>
      </c>
      <c r="F90" s="107" t="s">
        <v>309</v>
      </c>
      <c r="G90" s="54" t="s">
        <v>306</v>
      </c>
      <c r="H90" s="107">
        <v>20</v>
      </c>
      <c r="I90" s="107" t="s">
        <v>317</v>
      </c>
      <c r="J90" s="146" t="s">
        <v>316</v>
      </c>
      <c r="K90" s="107" t="s">
        <v>320</v>
      </c>
      <c r="L90" s="107"/>
      <c r="M90" s="107"/>
      <c r="N90" s="107"/>
      <c r="O90" s="107"/>
      <c r="P90" s="107"/>
      <c r="Q90" s="148" t="s">
        <v>312</v>
      </c>
    </row>
    <row r="91" spans="2:17" x14ac:dyDescent="0.2">
      <c r="B91" s="106">
        <v>3</v>
      </c>
      <c r="C91" s="107">
        <v>5</v>
      </c>
      <c r="D91" s="107" t="s">
        <v>308</v>
      </c>
      <c r="E91" s="107">
        <v>2035</v>
      </c>
      <c r="F91" s="107" t="s">
        <v>310</v>
      </c>
      <c r="G91" s="107" t="s">
        <v>306</v>
      </c>
      <c r="H91" s="107">
        <v>21</v>
      </c>
      <c r="I91" s="107" t="s">
        <v>317</v>
      </c>
      <c r="J91" s="107" t="s">
        <v>318</v>
      </c>
      <c r="K91" s="107" t="s">
        <v>321</v>
      </c>
      <c r="L91" s="107"/>
      <c r="M91" s="107"/>
      <c r="N91" s="107"/>
      <c r="O91" s="107"/>
      <c r="P91" s="107"/>
      <c r="Q91" s="148" t="s">
        <v>311</v>
      </c>
    </row>
    <row r="92" spans="2:17" x14ac:dyDescent="0.2">
      <c r="B92" s="86">
        <v>3</v>
      </c>
      <c r="C92" s="54">
        <v>0</v>
      </c>
      <c r="D92" s="54" t="s">
        <v>315</v>
      </c>
      <c r="E92" s="54"/>
      <c r="F92" s="54"/>
      <c r="G92" s="54" t="s">
        <v>306</v>
      </c>
      <c r="H92" s="54">
        <v>22</v>
      </c>
      <c r="I92" s="54"/>
      <c r="J92" s="54" t="s">
        <v>319</v>
      </c>
      <c r="K92" s="54" t="s">
        <v>322</v>
      </c>
      <c r="L92" s="54"/>
      <c r="M92" s="54"/>
      <c r="N92" s="54"/>
      <c r="O92" s="54"/>
      <c r="P92" s="54"/>
      <c r="Q92" s="88"/>
    </row>
    <row r="93" spans="2:17" x14ac:dyDescent="0.2">
      <c r="B93" s="149">
        <v>7</v>
      </c>
      <c r="C93" s="149">
        <v>1</v>
      </c>
      <c r="D93" s="149" t="s">
        <v>330</v>
      </c>
      <c r="E93" s="149">
        <v>79481</v>
      </c>
      <c r="F93" s="149" t="s">
        <v>331</v>
      </c>
      <c r="G93" s="149"/>
      <c r="H93" s="149">
        <v>20</v>
      </c>
      <c r="I93" s="149"/>
      <c r="J93" s="149"/>
      <c r="K93" s="149"/>
      <c r="L93" s="149"/>
      <c r="M93" s="149"/>
      <c r="N93" s="149"/>
      <c r="O93" s="149"/>
      <c r="P93" s="149"/>
      <c r="Q93" s="149" t="s">
        <v>346</v>
      </c>
    </row>
    <row r="94" spans="2:17" x14ac:dyDescent="0.2">
      <c r="B94" s="149">
        <v>7</v>
      </c>
      <c r="C94" s="149">
        <v>2</v>
      </c>
      <c r="D94" s="149" t="s">
        <v>332</v>
      </c>
      <c r="E94" s="149">
        <v>79479</v>
      </c>
      <c r="F94" s="149" t="s">
        <v>333</v>
      </c>
      <c r="G94" s="149"/>
      <c r="H94" s="149">
        <v>20</v>
      </c>
      <c r="I94" s="149"/>
      <c r="J94" s="149"/>
      <c r="K94" s="149"/>
      <c r="L94" s="149"/>
      <c r="M94" s="149"/>
      <c r="N94" s="149"/>
      <c r="O94" s="149"/>
      <c r="P94" s="149"/>
      <c r="Q94" s="149" t="s">
        <v>346</v>
      </c>
    </row>
    <row r="95" spans="2:17" x14ac:dyDescent="0.2">
      <c r="B95" s="149">
        <v>9</v>
      </c>
      <c r="C95" s="149">
        <v>2</v>
      </c>
      <c r="D95" s="149" t="s">
        <v>334</v>
      </c>
      <c r="E95" s="149">
        <v>73379</v>
      </c>
      <c r="F95" s="149" t="s">
        <v>335</v>
      </c>
      <c r="G95" s="149"/>
      <c r="H95" s="149"/>
      <c r="I95" s="149"/>
      <c r="J95" s="149"/>
      <c r="K95" s="149"/>
      <c r="L95" s="149" t="s">
        <v>348</v>
      </c>
      <c r="M95" s="149"/>
      <c r="N95" s="149"/>
      <c r="O95" s="149"/>
      <c r="P95" s="149"/>
      <c r="Q95" s="149" t="s">
        <v>346</v>
      </c>
    </row>
    <row r="96" spans="2:17" x14ac:dyDescent="0.2">
      <c r="B96" s="149">
        <v>9</v>
      </c>
      <c r="C96" s="149">
        <v>2</v>
      </c>
      <c r="D96" s="149" t="s">
        <v>336</v>
      </c>
      <c r="E96" s="149"/>
      <c r="F96" s="149" t="s">
        <v>337</v>
      </c>
      <c r="G96" s="149"/>
      <c r="H96" s="149"/>
      <c r="I96" s="149"/>
      <c r="J96" s="149"/>
      <c r="K96" s="149"/>
      <c r="L96" s="149" t="s">
        <v>348</v>
      </c>
      <c r="M96" s="149"/>
      <c r="N96" s="149"/>
      <c r="O96" s="149"/>
      <c r="P96" s="149"/>
      <c r="Q96" s="149" t="s">
        <v>346</v>
      </c>
    </row>
    <row r="97" spans="2:17" x14ac:dyDescent="0.2">
      <c r="B97" s="150">
        <v>9</v>
      </c>
      <c r="C97" s="150">
        <v>2</v>
      </c>
      <c r="D97" s="150" t="s">
        <v>338</v>
      </c>
      <c r="E97" s="149"/>
      <c r="F97" s="150" t="s">
        <v>339</v>
      </c>
      <c r="G97" s="150"/>
      <c r="H97" s="150"/>
      <c r="I97" s="150"/>
      <c r="J97" s="150"/>
      <c r="K97" s="150"/>
      <c r="L97" s="149" t="s">
        <v>348</v>
      </c>
      <c r="M97" s="150"/>
      <c r="N97" s="150"/>
      <c r="O97" s="150"/>
      <c r="P97" s="150"/>
      <c r="Q97" s="149" t="s">
        <v>346</v>
      </c>
    </row>
    <row r="98" spans="2:17" x14ac:dyDescent="0.2">
      <c r="B98" s="150">
        <v>9</v>
      </c>
      <c r="C98" s="150">
        <v>2</v>
      </c>
      <c r="D98" s="150" t="s">
        <v>340</v>
      </c>
      <c r="E98" s="149">
        <v>79480</v>
      </c>
      <c r="F98" s="150" t="s">
        <v>341</v>
      </c>
      <c r="G98" s="150"/>
      <c r="H98" s="150"/>
      <c r="I98" s="150"/>
      <c r="J98" s="150"/>
      <c r="K98" s="150"/>
      <c r="L98" s="149" t="s">
        <v>348</v>
      </c>
      <c r="M98" s="150"/>
      <c r="N98" s="150"/>
      <c r="O98" s="150"/>
      <c r="P98" s="150"/>
      <c r="Q98" s="149" t="s">
        <v>346</v>
      </c>
    </row>
    <row r="99" spans="2:17" x14ac:dyDescent="0.2">
      <c r="B99" s="150">
        <v>9</v>
      </c>
      <c r="C99" s="150">
        <v>2</v>
      </c>
      <c r="D99" s="150" t="s">
        <v>342</v>
      </c>
      <c r="E99" s="149">
        <v>79483</v>
      </c>
      <c r="F99" s="150" t="s">
        <v>343</v>
      </c>
      <c r="G99" s="150"/>
      <c r="H99" s="150">
        <v>20</v>
      </c>
      <c r="I99" s="150"/>
      <c r="J99" s="150"/>
      <c r="K99" s="150"/>
      <c r="L99" s="150"/>
      <c r="M99" s="150"/>
      <c r="N99" s="150"/>
      <c r="O99" s="150"/>
      <c r="P99" s="150"/>
      <c r="Q99" s="149" t="s">
        <v>346</v>
      </c>
    </row>
    <row r="100" spans="2:17" x14ac:dyDescent="0.2">
      <c r="B100" s="150">
        <v>9</v>
      </c>
      <c r="C100" s="150">
        <v>3</v>
      </c>
      <c r="D100" s="150" t="s">
        <v>344</v>
      </c>
      <c r="E100" s="149">
        <v>79482</v>
      </c>
      <c r="F100" s="150" t="s">
        <v>345</v>
      </c>
      <c r="G100" s="150"/>
      <c r="H100" s="150">
        <v>20</v>
      </c>
      <c r="I100" s="150"/>
      <c r="J100" s="150"/>
      <c r="K100" s="150"/>
      <c r="L100" s="150"/>
      <c r="M100" s="150"/>
      <c r="N100" s="150"/>
      <c r="O100" s="150"/>
      <c r="P100" s="150"/>
      <c r="Q100" s="149" t="s">
        <v>346</v>
      </c>
    </row>
    <row r="101" spans="2:17" x14ac:dyDescent="0.2">
      <c r="B101" s="51"/>
      <c r="C101" s="51"/>
      <c r="D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Q101" s="51"/>
    </row>
    <row r="102" spans="2:17" x14ac:dyDescent="0.2">
      <c r="B102" s="51"/>
      <c r="C102" s="51"/>
      <c r="D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Q102" s="51"/>
    </row>
    <row r="105" spans="2:17" ht="15.75" thickBot="1" x14ac:dyDescent="0.25"/>
    <row r="106" spans="2:17" ht="16.5" thickBot="1" x14ac:dyDescent="0.3">
      <c r="B106" s="133" t="s">
        <v>293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5"/>
    </row>
    <row r="107" spans="2:17" ht="16.5" thickBot="1" x14ac:dyDescent="0.3">
      <c r="B107" s="43" t="s">
        <v>106</v>
      </c>
      <c r="C107" s="49" t="s">
        <v>107</v>
      </c>
      <c r="D107" s="44" t="s">
        <v>109</v>
      </c>
      <c r="E107" s="44" t="s">
        <v>110</v>
      </c>
      <c r="F107" s="44" t="s">
        <v>108</v>
      </c>
      <c r="G107" s="49" t="s">
        <v>250</v>
      </c>
      <c r="H107" s="49" t="s">
        <v>255</v>
      </c>
      <c r="I107" s="44" t="s">
        <v>252</v>
      </c>
      <c r="J107" s="44" t="s">
        <v>253</v>
      </c>
      <c r="K107" s="44" t="s">
        <v>254</v>
      </c>
      <c r="L107" s="44" t="s">
        <v>111</v>
      </c>
      <c r="M107" s="44" t="s">
        <v>287</v>
      </c>
      <c r="N107" s="44" t="s">
        <v>256</v>
      </c>
      <c r="O107" s="44" t="s">
        <v>257</v>
      </c>
      <c r="P107" s="50" t="s">
        <v>262</v>
      </c>
      <c r="Q107" s="45" t="s">
        <v>113</v>
      </c>
    </row>
    <row r="108" spans="2:17" x14ac:dyDescent="0.2">
      <c r="B108" s="56">
        <v>6</v>
      </c>
      <c r="C108" s="56">
        <v>4</v>
      </c>
      <c r="D108" s="56" t="s">
        <v>282</v>
      </c>
      <c r="E108" s="54"/>
      <c r="F108" s="56"/>
      <c r="G108" s="75"/>
      <c r="H108" s="75">
        <v>40</v>
      </c>
      <c r="I108" s="56"/>
      <c r="J108" s="56"/>
      <c r="K108" s="56"/>
      <c r="L108" s="56"/>
      <c r="M108" s="56"/>
      <c r="N108" s="56"/>
      <c r="O108" s="56"/>
      <c r="P108" s="55"/>
      <c r="Q108" s="56"/>
    </row>
    <row r="109" spans="2:17" x14ac:dyDescent="0.2">
      <c r="B109" s="70"/>
      <c r="C109" s="56"/>
      <c r="D109" s="56"/>
      <c r="E109" s="54"/>
      <c r="F109" s="56"/>
      <c r="G109" s="75"/>
      <c r="H109" s="75"/>
      <c r="I109" s="56"/>
      <c r="J109" s="56"/>
      <c r="K109" s="56"/>
      <c r="L109" s="56"/>
      <c r="M109" s="56"/>
      <c r="N109" s="56"/>
      <c r="O109" s="56"/>
      <c r="P109" s="55"/>
      <c r="Q109" s="65"/>
    </row>
    <row r="110" spans="2:17" x14ac:dyDescent="0.2">
      <c r="B110" s="70"/>
      <c r="C110" s="56"/>
      <c r="D110" s="56"/>
      <c r="E110" s="54"/>
      <c r="F110" s="56"/>
      <c r="G110" s="75"/>
      <c r="H110" s="75"/>
      <c r="I110" s="56"/>
      <c r="J110" s="56"/>
      <c r="K110" s="56"/>
      <c r="L110" s="56"/>
      <c r="M110" s="56"/>
      <c r="N110" s="56"/>
      <c r="O110" s="56"/>
      <c r="P110" s="55"/>
      <c r="Q110" s="65"/>
    </row>
    <row r="111" spans="2:17" x14ac:dyDescent="0.2">
      <c r="B111" s="70"/>
      <c r="C111" s="56"/>
      <c r="D111" s="56"/>
      <c r="E111" s="54"/>
      <c r="F111" s="56"/>
      <c r="G111" s="75"/>
      <c r="H111" s="75"/>
      <c r="I111" s="56"/>
      <c r="J111" s="56"/>
      <c r="K111" s="56"/>
      <c r="L111" s="56"/>
      <c r="M111" s="56"/>
      <c r="N111" s="56"/>
      <c r="O111" s="56"/>
      <c r="P111" s="55"/>
      <c r="Q111" s="65"/>
    </row>
    <row r="112" spans="2:17" x14ac:dyDescent="0.2">
      <c r="B112" s="70"/>
      <c r="C112" s="56"/>
      <c r="D112" s="56"/>
      <c r="E112" s="54"/>
      <c r="F112" s="56"/>
      <c r="G112" s="75"/>
      <c r="H112" s="75"/>
      <c r="I112" s="56"/>
      <c r="J112" s="56"/>
      <c r="K112" s="56"/>
      <c r="L112" s="56"/>
      <c r="M112" s="56"/>
      <c r="N112" s="56"/>
      <c r="O112" s="56"/>
      <c r="P112" s="55"/>
      <c r="Q112" s="65"/>
    </row>
    <row r="113" spans="2:17" x14ac:dyDescent="0.2">
      <c r="B113" s="70"/>
      <c r="C113" s="56"/>
      <c r="D113" s="56"/>
      <c r="E113" s="54"/>
      <c r="F113" s="56"/>
      <c r="G113" s="75"/>
      <c r="H113" s="75"/>
      <c r="I113" s="56"/>
      <c r="J113" s="56"/>
      <c r="K113" s="56"/>
      <c r="L113" s="56"/>
      <c r="M113" s="56"/>
      <c r="N113" s="56"/>
      <c r="O113" s="56"/>
      <c r="P113" s="55"/>
      <c r="Q113" s="65"/>
    </row>
    <row r="114" spans="2:17" x14ac:dyDescent="0.2">
      <c r="B114" s="70"/>
      <c r="C114" s="56"/>
      <c r="D114" s="56"/>
      <c r="E114" s="54"/>
      <c r="F114" s="56"/>
      <c r="G114" s="75"/>
      <c r="H114" s="75"/>
      <c r="I114" s="56"/>
      <c r="J114" s="56"/>
      <c r="K114" s="56"/>
      <c r="L114" s="56"/>
      <c r="M114" s="56"/>
      <c r="N114" s="56"/>
      <c r="O114" s="56"/>
      <c r="P114" s="55"/>
      <c r="Q114" s="65"/>
    </row>
    <row r="115" spans="2:17" x14ac:dyDescent="0.2">
      <c r="B115" s="70"/>
      <c r="C115" s="56"/>
      <c r="D115" s="56"/>
      <c r="E115" s="54"/>
      <c r="F115" s="56"/>
      <c r="G115" s="75"/>
      <c r="H115" s="75"/>
      <c r="I115" s="56"/>
      <c r="J115" s="56"/>
      <c r="K115" s="56"/>
      <c r="L115" s="56"/>
      <c r="M115" s="56"/>
      <c r="N115" s="56"/>
      <c r="O115" s="56"/>
      <c r="P115" s="55"/>
      <c r="Q115" s="65"/>
    </row>
    <row r="116" spans="2:17" x14ac:dyDescent="0.2">
      <c r="B116" s="70"/>
      <c r="C116" s="56"/>
      <c r="D116" s="56"/>
      <c r="E116" s="54"/>
      <c r="F116" s="56"/>
      <c r="G116" s="75"/>
      <c r="H116" s="75"/>
      <c r="I116" s="56"/>
      <c r="J116" s="56"/>
      <c r="K116" s="56"/>
      <c r="L116" s="56"/>
      <c r="M116" s="56"/>
      <c r="N116" s="56"/>
      <c r="O116" s="56"/>
      <c r="P116" s="55"/>
      <c r="Q116" s="65"/>
    </row>
    <row r="117" spans="2:17" ht="15.75" thickBot="1" x14ac:dyDescent="0.25">
      <c r="B117" s="71"/>
      <c r="C117" s="66"/>
      <c r="D117" s="66"/>
      <c r="E117" s="67"/>
      <c r="F117" s="66"/>
      <c r="G117" s="76"/>
      <c r="H117" s="76"/>
      <c r="I117" s="66"/>
      <c r="J117" s="66"/>
      <c r="K117" s="66"/>
      <c r="L117" s="66"/>
      <c r="M117" s="66"/>
      <c r="N117" s="66"/>
      <c r="O117" s="66"/>
      <c r="P117" s="68"/>
      <c r="Q117" s="69"/>
    </row>
  </sheetData>
  <autoFilter ref="A13:V13" xr:uid="{00000000-0009-0000-0000-000000000000}">
    <sortState ref="A14:V33">
      <sortCondition ref="A13"/>
    </sortState>
  </autoFilter>
  <sortState ref="A15:T49">
    <sortCondition ref="B13"/>
  </sortState>
  <mergeCells count="5">
    <mergeCell ref="B1:Q1"/>
    <mergeCell ref="B12:Q12"/>
    <mergeCell ref="A64:Q64"/>
    <mergeCell ref="B77:Q77"/>
    <mergeCell ref="B106:Q10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48575"/>
  <sheetViews>
    <sheetView zoomScale="70" zoomScaleNormal="70" workbookViewId="0">
      <selection activeCell="V38" sqref="V38"/>
    </sheetView>
  </sheetViews>
  <sheetFormatPr defaultRowHeight="15" x14ac:dyDescent="0.2"/>
  <cols>
    <col min="1" max="1" width="32" customWidth="1"/>
    <col min="2" max="2" width="6.77734375" bestFit="1" customWidth="1"/>
    <col min="3" max="3" width="5.44140625" bestFit="1" customWidth="1"/>
    <col min="4" max="4" width="5.109375" bestFit="1" customWidth="1"/>
    <col min="5" max="5" width="6.77734375" bestFit="1" customWidth="1"/>
    <col min="6" max="6" width="5.33203125" customWidth="1"/>
    <col min="7" max="7" width="5.109375" bestFit="1" customWidth="1"/>
    <col min="8" max="8" width="7.77734375" bestFit="1" customWidth="1"/>
    <col min="9" max="9" width="5.44140625" bestFit="1" customWidth="1"/>
    <col min="10" max="10" width="5.109375" bestFit="1" customWidth="1"/>
    <col min="11" max="11" width="7.77734375" bestFit="1" customWidth="1"/>
    <col min="12" max="12" width="5.44140625" bestFit="1" customWidth="1"/>
    <col min="13" max="13" width="5.109375" bestFit="1" customWidth="1"/>
    <col min="14" max="14" width="7.77734375" bestFit="1" customWidth="1"/>
    <col min="15" max="15" width="5.77734375" bestFit="1" customWidth="1"/>
    <col min="16" max="16" width="5.109375" bestFit="1" customWidth="1"/>
    <col min="17" max="17" width="6.77734375" bestFit="1" customWidth="1"/>
    <col min="18" max="18" width="5.44140625" bestFit="1" customWidth="1"/>
    <col min="19" max="19" width="5.109375" bestFit="1" customWidth="1"/>
    <col min="20" max="20" width="6.77734375" bestFit="1" customWidth="1"/>
    <col min="21" max="21" width="5.77734375" bestFit="1" customWidth="1"/>
    <col min="22" max="22" width="5.109375" customWidth="1"/>
    <col min="23" max="23" width="6.77734375" bestFit="1" customWidth="1"/>
    <col min="24" max="24" width="5.77734375" bestFit="1" customWidth="1"/>
    <col min="25" max="25" width="5.109375" bestFit="1" customWidth="1"/>
    <col min="26" max="26" width="0.44140625" hidden="1" customWidth="1"/>
    <col min="27" max="27" width="6.21875" hidden="1" customWidth="1"/>
    <col min="28" max="28" width="11.33203125" bestFit="1" customWidth="1"/>
    <col min="30" max="30" width="9.5546875" bestFit="1" customWidth="1"/>
  </cols>
  <sheetData>
    <row r="1" spans="1:30" x14ac:dyDescent="0.2">
      <c r="A1" s="139" t="s">
        <v>36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t="s">
        <v>84</v>
      </c>
      <c r="AC1" t="s">
        <v>85</v>
      </c>
      <c r="AD1" t="s">
        <v>83</v>
      </c>
    </row>
    <row r="2" spans="1:30" ht="15" customHeight="1" thickBo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25">
        <f>(SUM(AB7:AB15)/6)</f>
        <v>1</v>
      </c>
      <c r="AC2" s="25">
        <f>(V7+V8+V9+V10+V14+V15)/6</f>
        <v>0.83333333333333337</v>
      </c>
      <c r="AD2" s="25">
        <f>(Y7+Y8+Y9+Y10+Y14+Y15)/6</f>
        <v>0.83333333333333337</v>
      </c>
    </row>
    <row r="3" spans="1:30" ht="15" customHeight="1" thickBot="1" x14ac:dyDescent="0.25">
      <c r="A3" s="141" t="s">
        <v>0</v>
      </c>
      <c r="B3" s="143" t="s">
        <v>37</v>
      </c>
      <c r="C3" s="144"/>
      <c r="D3" s="145"/>
      <c r="E3" s="143" t="s">
        <v>44</v>
      </c>
      <c r="F3" s="144"/>
      <c r="G3" s="145"/>
      <c r="H3" s="143" t="s">
        <v>45</v>
      </c>
      <c r="I3" s="144"/>
      <c r="J3" s="145"/>
      <c r="K3" s="143" t="s">
        <v>33</v>
      </c>
      <c r="L3" s="144"/>
      <c r="M3" s="145"/>
      <c r="N3" s="143" t="s">
        <v>38</v>
      </c>
      <c r="O3" s="144"/>
      <c r="P3" s="145"/>
      <c r="Q3" s="143" t="s">
        <v>34</v>
      </c>
      <c r="R3" s="144"/>
      <c r="S3" s="145"/>
      <c r="T3" s="143" t="s">
        <v>82</v>
      </c>
      <c r="U3" s="144"/>
      <c r="V3" s="145"/>
      <c r="W3" s="143" t="s">
        <v>35</v>
      </c>
      <c r="X3" s="144"/>
      <c r="Y3" s="145"/>
      <c r="Z3" s="143" t="s">
        <v>39</v>
      </c>
      <c r="AA3" s="145"/>
    </row>
    <row r="4" spans="1:30" ht="15" customHeight="1" thickBot="1" x14ac:dyDescent="0.3">
      <c r="A4" s="142"/>
      <c r="B4" s="21" t="s">
        <v>40</v>
      </c>
      <c r="C4" s="22" t="s">
        <v>42</v>
      </c>
      <c r="D4" s="23" t="s">
        <v>41</v>
      </c>
      <c r="E4" s="21" t="s">
        <v>40</v>
      </c>
      <c r="F4" s="22" t="s">
        <v>42</v>
      </c>
      <c r="G4" s="23" t="s">
        <v>41</v>
      </c>
      <c r="H4" s="21" t="s">
        <v>40</v>
      </c>
      <c r="I4" s="22" t="s">
        <v>42</v>
      </c>
      <c r="J4" s="23" t="s">
        <v>41</v>
      </c>
      <c r="K4" s="21" t="s">
        <v>40</v>
      </c>
      <c r="L4" s="22" t="s">
        <v>42</v>
      </c>
      <c r="M4" s="23" t="s">
        <v>41</v>
      </c>
      <c r="N4" s="21" t="s">
        <v>40</v>
      </c>
      <c r="O4" s="22" t="s">
        <v>42</v>
      </c>
      <c r="P4" s="23" t="s">
        <v>41</v>
      </c>
      <c r="Q4" s="21" t="s">
        <v>40</v>
      </c>
      <c r="R4" s="22" t="s">
        <v>42</v>
      </c>
      <c r="S4" s="23" t="s">
        <v>41</v>
      </c>
      <c r="T4" s="21" t="s">
        <v>40</v>
      </c>
      <c r="U4" s="22" t="s">
        <v>42</v>
      </c>
      <c r="V4" s="23" t="s">
        <v>41</v>
      </c>
      <c r="W4" s="21" t="s">
        <v>40</v>
      </c>
      <c r="X4" s="22" t="s">
        <v>42</v>
      </c>
      <c r="Y4" s="23" t="s">
        <v>41</v>
      </c>
      <c r="Z4" s="21" t="s">
        <v>40</v>
      </c>
      <c r="AA4" s="23" t="s">
        <v>41</v>
      </c>
    </row>
    <row r="5" spans="1:30" ht="15" hidden="1" customHeight="1" thickBot="1" x14ac:dyDescent="0.25">
      <c r="A5" s="2" t="s">
        <v>1</v>
      </c>
      <c r="B5" s="4">
        <v>42965</v>
      </c>
      <c r="C5" s="1" t="s">
        <v>70</v>
      </c>
      <c r="D5" s="3">
        <v>1</v>
      </c>
      <c r="E5" s="4">
        <v>42965</v>
      </c>
      <c r="F5" s="1" t="s">
        <v>71</v>
      </c>
      <c r="G5" s="3">
        <v>1</v>
      </c>
      <c r="H5" s="4">
        <v>42965</v>
      </c>
      <c r="I5" s="1" t="s">
        <v>72</v>
      </c>
      <c r="J5" s="3">
        <v>1</v>
      </c>
      <c r="K5" s="4">
        <v>43056</v>
      </c>
      <c r="L5" s="1" t="s">
        <v>73</v>
      </c>
      <c r="M5" s="3">
        <v>1</v>
      </c>
      <c r="N5" s="4">
        <v>42965</v>
      </c>
      <c r="O5" s="1" t="s">
        <v>70</v>
      </c>
      <c r="P5" s="3">
        <v>1</v>
      </c>
      <c r="Q5" s="4">
        <v>33719</v>
      </c>
      <c r="R5" s="1" t="s">
        <v>43</v>
      </c>
      <c r="S5" s="3">
        <v>0</v>
      </c>
      <c r="T5" s="4">
        <v>43112</v>
      </c>
      <c r="U5" s="1" t="s">
        <v>70</v>
      </c>
      <c r="V5" s="3">
        <v>0</v>
      </c>
      <c r="W5" s="4">
        <v>43112</v>
      </c>
      <c r="X5" s="1" t="s">
        <v>70</v>
      </c>
      <c r="Y5" s="3">
        <v>0</v>
      </c>
      <c r="Z5" s="4"/>
      <c r="AA5" s="3">
        <f t="shared" ref="AA5:AA10" si="0">(D5+G5+J5+M5+P5+S5+Y5)/7</f>
        <v>0.7142857142857143</v>
      </c>
    </row>
    <row r="6" spans="1:30" ht="15" hidden="1" customHeight="1" thickBot="1" x14ac:dyDescent="0.25">
      <c r="A6" s="2" t="s">
        <v>2</v>
      </c>
      <c r="B6" s="4">
        <v>42965</v>
      </c>
      <c r="C6" s="1" t="s">
        <v>70</v>
      </c>
      <c r="D6" s="3">
        <v>1</v>
      </c>
      <c r="E6" s="4">
        <v>42965</v>
      </c>
      <c r="F6" s="1" t="s">
        <v>71</v>
      </c>
      <c r="G6" s="3">
        <v>1</v>
      </c>
      <c r="H6" s="4">
        <v>42965</v>
      </c>
      <c r="I6" s="1" t="s">
        <v>72</v>
      </c>
      <c r="J6" s="3">
        <v>1</v>
      </c>
      <c r="K6" s="4">
        <v>43056</v>
      </c>
      <c r="L6" s="1" t="s">
        <v>73</v>
      </c>
      <c r="M6" s="3">
        <v>1</v>
      </c>
      <c r="N6" s="4">
        <v>42965</v>
      </c>
      <c r="O6" s="1" t="s">
        <v>70</v>
      </c>
      <c r="P6" s="3">
        <v>1</v>
      </c>
      <c r="Q6" s="4">
        <v>33720</v>
      </c>
      <c r="R6" s="1" t="s">
        <v>43</v>
      </c>
      <c r="S6" s="3">
        <v>0</v>
      </c>
      <c r="T6" s="4">
        <v>43112</v>
      </c>
      <c r="U6" s="1" t="s">
        <v>70</v>
      </c>
      <c r="V6" s="3">
        <v>0</v>
      </c>
      <c r="W6" s="4">
        <v>43112</v>
      </c>
      <c r="X6" s="1" t="s">
        <v>70</v>
      </c>
      <c r="Y6" s="3">
        <v>0</v>
      </c>
      <c r="Z6" s="4"/>
      <c r="AA6" s="3">
        <f t="shared" si="0"/>
        <v>0.7142857142857143</v>
      </c>
    </row>
    <row r="7" spans="1:30" ht="15" customHeight="1" thickBot="1" x14ac:dyDescent="0.25">
      <c r="A7" s="2" t="s">
        <v>63</v>
      </c>
      <c r="B7" s="4">
        <v>42965</v>
      </c>
      <c r="C7" s="1" t="s">
        <v>70</v>
      </c>
      <c r="D7" s="3">
        <v>1</v>
      </c>
      <c r="E7" s="4">
        <v>42965</v>
      </c>
      <c r="F7" s="1" t="s">
        <v>71</v>
      </c>
      <c r="G7" s="3">
        <v>1</v>
      </c>
      <c r="H7" s="4">
        <v>42965</v>
      </c>
      <c r="I7" s="1" t="s">
        <v>72</v>
      </c>
      <c r="J7" s="3">
        <v>1</v>
      </c>
      <c r="K7" s="4">
        <v>43056</v>
      </c>
      <c r="L7" s="1" t="s">
        <v>73</v>
      </c>
      <c r="M7" s="3">
        <v>1</v>
      </c>
      <c r="N7" s="4">
        <v>42965</v>
      </c>
      <c r="O7" s="1" t="s">
        <v>70</v>
      </c>
      <c r="P7" s="3">
        <v>1</v>
      </c>
      <c r="Q7" s="4">
        <v>42965</v>
      </c>
      <c r="R7" s="1" t="s">
        <v>43</v>
      </c>
      <c r="S7" s="3">
        <v>1</v>
      </c>
      <c r="T7" s="4">
        <v>42965</v>
      </c>
      <c r="U7" s="1" t="s">
        <v>70</v>
      </c>
      <c r="V7" s="3">
        <v>1</v>
      </c>
      <c r="W7" s="4">
        <v>42965</v>
      </c>
      <c r="X7" s="1" t="s">
        <v>70</v>
      </c>
      <c r="Y7" s="3">
        <v>1</v>
      </c>
      <c r="Z7" s="4"/>
      <c r="AA7" s="3">
        <f>(D7+G7+J7+M7+P7+S7+Y7)/7</f>
        <v>1</v>
      </c>
      <c r="AB7" s="25">
        <f>(D7+G7+J7+M7+P7+S7)/6</f>
        <v>1</v>
      </c>
    </row>
    <row r="8" spans="1:30" ht="15" customHeight="1" thickBot="1" x14ac:dyDescent="0.25">
      <c r="A8" s="2" t="s">
        <v>3</v>
      </c>
      <c r="B8" s="4">
        <v>42965</v>
      </c>
      <c r="C8" s="1" t="s">
        <v>70</v>
      </c>
      <c r="D8" s="3">
        <v>1</v>
      </c>
      <c r="E8" s="4">
        <v>42965</v>
      </c>
      <c r="F8" s="1" t="s">
        <v>71</v>
      </c>
      <c r="G8" s="3">
        <v>1</v>
      </c>
      <c r="H8" s="4">
        <v>42965</v>
      </c>
      <c r="I8" s="1" t="s">
        <v>72</v>
      </c>
      <c r="J8" s="3">
        <v>1</v>
      </c>
      <c r="K8" s="4">
        <v>43056</v>
      </c>
      <c r="L8" s="1" t="s">
        <v>73</v>
      </c>
      <c r="M8" s="3">
        <v>1</v>
      </c>
      <c r="N8" s="4">
        <v>42965</v>
      </c>
      <c r="O8" s="1" t="s">
        <v>70</v>
      </c>
      <c r="P8" s="3">
        <v>1</v>
      </c>
      <c r="Q8" s="4">
        <v>42965</v>
      </c>
      <c r="R8" s="1" t="s">
        <v>43</v>
      </c>
      <c r="S8" s="3">
        <v>1</v>
      </c>
      <c r="T8" s="4">
        <v>42965</v>
      </c>
      <c r="U8" s="1" t="s">
        <v>70</v>
      </c>
      <c r="V8" s="3">
        <v>1</v>
      </c>
      <c r="W8" s="4">
        <v>42965</v>
      </c>
      <c r="X8" s="1" t="s">
        <v>70</v>
      </c>
      <c r="Y8" s="3">
        <v>1</v>
      </c>
      <c r="Z8" s="4"/>
      <c r="AA8" s="3">
        <f t="shared" si="0"/>
        <v>1</v>
      </c>
      <c r="AB8" s="25">
        <f t="shared" ref="AB8:AB10" si="1">(D8+G8+J8+M8+P8+S8)/6</f>
        <v>1</v>
      </c>
    </row>
    <row r="9" spans="1:30" ht="15" customHeight="1" thickBot="1" x14ac:dyDescent="0.25">
      <c r="A9" s="2" t="s">
        <v>4</v>
      </c>
      <c r="B9" s="4">
        <v>42965</v>
      </c>
      <c r="C9" s="1" t="s">
        <v>70</v>
      </c>
      <c r="D9" s="3">
        <v>1</v>
      </c>
      <c r="E9" s="4">
        <v>42965</v>
      </c>
      <c r="F9" s="1" t="s">
        <v>71</v>
      </c>
      <c r="G9" s="3">
        <v>1</v>
      </c>
      <c r="H9" s="4">
        <v>42965</v>
      </c>
      <c r="I9" s="1" t="s">
        <v>72</v>
      </c>
      <c r="J9" s="3">
        <v>1</v>
      </c>
      <c r="K9" s="4">
        <v>43056</v>
      </c>
      <c r="L9" s="1" t="s">
        <v>73</v>
      </c>
      <c r="M9" s="3">
        <v>1</v>
      </c>
      <c r="N9" s="4">
        <v>42965</v>
      </c>
      <c r="O9" s="1" t="s">
        <v>70</v>
      </c>
      <c r="P9" s="3">
        <v>1</v>
      </c>
      <c r="Q9" s="4">
        <v>42965</v>
      </c>
      <c r="R9" s="1" t="s">
        <v>43</v>
      </c>
      <c r="S9" s="3">
        <v>1</v>
      </c>
      <c r="T9" s="4">
        <v>42965</v>
      </c>
      <c r="U9" s="1" t="s">
        <v>70</v>
      </c>
      <c r="V9" s="3">
        <v>1</v>
      </c>
      <c r="W9" s="4">
        <v>42965</v>
      </c>
      <c r="X9" s="1" t="s">
        <v>70</v>
      </c>
      <c r="Y9" s="3">
        <v>1</v>
      </c>
      <c r="Z9" s="4"/>
      <c r="AA9" s="3">
        <f t="shared" si="0"/>
        <v>1</v>
      </c>
      <c r="AB9" s="25">
        <f t="shared" si="1"/>
        <v>1</v>
      </c>
    </row>
    <row r="10" spans="1:30" ht="15" customHeight="1" thickBot="1" x14ac:dyDescent="0.25">
      <c r="A10" s="2" t="s">
        <v>5</v>
      </c>
      <c r="B10" s="4">
        <v>42965</v>
      </c>
      <c r="C10" s="1" t="s">
        <v>70</v>
      </c>
      <c r="D10" s="3">
        <v>1</v>
      </c>
      <c r="E10" s="4">
        <v>42965</v>
      </c>
      <c r="F10" s="1" t="s">
        <v>71</v>
      </c>
      <c r="G10" s="3">
        <v>1</v>
      </c>
      <c r="H10" s="4">
        <v>42965</v>
      </c>
      <c r="I10" s="1" t="s">
        <v>72</v>
      </c>
      <c r="J10" s="3">
        <v>1</v>
      </c>
      <c r="K10" s="4">
        <v>43056</v>
      </c>
      <c r="L10" s="1" t="s">
        <v>73</v>
      </c>
      <c r="M10" s="3">
        <v>1</v>
      </c>
      <c r="N10" s="4">
        <v>42965</v>
      </c>
      <c r="O10" s="1" t="s">
        <v>70</v>
      </c>
      <c r="P10" s="3">
        <v>1</v>
      </c>
      <c r="Q10" s="4">
        <v>42965</v>
      </c>
      <c r="R10" s="1" t="s">
        <v>43</v>
      </c>
      <c r="S10" s="3">
        <v>1</v>
      </c>
      <c r="T10" s="4">
        <v>42965</v>
      </c>
      <c r="U10" s="1" t="s">
        <v>70</v>
      </c>
      <c r="V10" s="3">
        <v>1</v>
      </c>
      <c r="W10" s="4">
        <v>42965</v>
      </c>
      <c r="X10" s="1" t="s">
        <v>70</v>
      </c>
      <c r="Y10" s="3">
        <v>1</v>
      </c>
      <c r="Z10" s="4"/>
      <c r="AA10" s="3">
        <f t="shared" si="0"/>
        <v>1</v>
      </c>
      <c r="AB10" s="25">
        <f t="shared" si="1"/>
        <v>1</v>
      </c>
    </row>
    <row r="11" spans="1:30" ht="15" customHeight="1" thickBot="1" x14ac:dyDescent="0.25">
      <c r="A11" s="17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18"/>
      <c r="R11" s="19"/>
      <c r="S11" s="20"/>
      <c r="T11" s="18"/>
      <c r="U11" s="19"/>
      <c r="V11" s="20"/>
      <c r="W11" s="18"/>
      <c r="X11" s="19"/>
      <c r="Y11" s="20"/>
      <c r="Z11" s="18"/>
      <c r="AA11" s="20"/>
      <c r="AD11" s="31" t="s">
        <v>86</v>
      </c>
    </row>
    <row r="12" spans="1:30" ht="15" customHeight="1" thickBot="1" x14ac:dyDescent="0.25">
      <c r="A12" s="141" t="s">
        <v>6</v>
      </c>
      <c r="B12" s="143" t="s">
        <v>37</v>
      </c>
      <c r="C12" s="144"/>
      <c r="D12" s="145"/>
      <c r="E12" s="143" t="s">
        <v>44</v>
      </c>
      <c r="F12" s="144"/>
      <c r="G12" s="145"/>
      <c r="H12" s="143" t="s">
        <v>45</v>
      </c>
      <c r="I12" s="144"/>
      <c r="J12" s="145"/>
      <c r="K12" s="143" t="s">
        <v>33</v>
      </c>
      <c r="L12" s="144"/>
      <c r="M12" s="145"/>
      <c r="N12" s="143" t="s">
        <v>38</v>
      </c>
      <c r="O12" s="144"/>
      <c r="P12" s="145"/>
      <c r="Q12" s="143" t="s">
        <v>34</v>
      </c>
      <c r="R12" s="144"/>
      <c r="S12" s="145"/>
      <c r="T12" s="143" t="s">
        <v>82</v>
      </c>
      <c r="U12" s="144"/>
      <c r="V12" s="145"/>
      <c r="W12" s="143" t="s">
        <v>35</v>
      </c>
      <c r="X12" s="144"/>
      <c r="Y12" s="145"/>
      <c r="Z12" s="143" t="s">
        <v>39</v>
      </c>
      <c r="AA12" s="145"/>
    </row>
    <row r="13" spans="1:30" ht="15" customHeight="1" thickBot="1" x14ac:dyDescent="0.3">
      <c r="A13" s="142"/>
      <c r="B13" s="21" t="s">
        <v>40</v>
      </c>
      <c r="C13" s="22" t="s">
        <v>42</v>
      </c>
      <c r="D13" s="23" t="s">
        <v>41</v>
      </c>
      <c r="E13" s="21" t="s">
        <v>40</v>
      </c>
      <c r="F13" s="22" t="s">
        <v>42</v>
      </c>
      <c r="G13" s="23" t="s">
        <v>41</v>
      </c>
      <c r="H13" s="21" t="s">
        <v>40</v>
      </c>
      <c r="I13" s="22" t="s">
        <v>42</v>
      </c>
      <c r="J13" s="23" t="s">
        <v>41</v>
      </c>
      <c r="K13" s="21" t="s">
        <v>40</v>
      </c>
      <c r="L13" s="22" t="s">
        <v>42</v>
      </c>
      <c r="M13" s="23" t="s">
        <v>41</v>
      </c>
      <c r="N13" s="21" t="s">
        <v>40</v>
      </c>
      <c r="O13" s="22" t="s">
        <v>42</v>
      </c>
      <c r="P13" s="23" t="s">
        <v>41</v>
      </c>
      <c r="Q13" s="21" t="s">
        <v>40</v>
      </c>
      <c r="R13" s="22" t="s">
        <v>42</v>
      </c>
      <c r="S13" s="23" t="s">
        <v>41</v>
      </c>
      <c r="T13" s="21" t="s">
        <v>40</v>
      </c>
      <c r="U13" s="22" t="s">
        <v>42</v>
      </c>
      <c r="V13" s="23" t="s">
        <v>41</v>
      </c>
      <c r="W13" s="21" t="s">
        <v>40</v>
      </c>
      <c r="X13" s="22" t="s">
        <v>42</v>
      </c>
      <c r="Y13" s="23" t="s">
        <v>41</v>
      </c>
      <c r="Z13" s="21" t="s">
        <v>40</v>
      </c>
      <c r="AA13" s="23" t="s">
        <v>41</v>
      </c>
    </row>
    <row r="14" spans="1:30" ht="15" customHeight="1" thickBot="1" x14ac:dyDescent="0.25">
      <c r="A14" s="2" t="s">
        <v>7</v>
      </c>
      <c r="B14" s="4">
        <v>42975</v>
      </c>
      <c r="C14" s="1" t="s">
        <v>70</v>
      </c>
      <c r="D14" s="3">
        <v>1</v>
      </c>
      <c r="E14" s="4">
        <v>42978</v>
      </c>
      <c r="F14" s="1" t="s">
        <v>71</v>
      </c>
      <c r="G14" s="3">
        <v>1</v>
      </c>
      <c r="H14" s="4">
        <v>43020</v>
      </c>
      <c r="I14" s="1" t="s">
        <v>72</v>
      </c>
      <c r="J14" s="3">
        <v>1</v>
      </c>
      <c r="K14" s="4">
        <v>43056</v>
      </c>
      <c r="L14" s="1" t="s">
        <v>73</v>
      </c>
      <c r="M14" s="3">
        <v>1</v>
      </c>
      <c r="N14" s="4">
        <v>43025</v>
      </c>
      <c r="O14" s="1" t="s">
        <v>70</v>
      </c>
      <c r="P14" s="3">
        <v>1</v>
      </c>
      <c r="Q14" s="4">
        <v>43105</v>
      </c>
      <c r="R14" s="1" t="s">
        <v>43</v>
      </c>
      <c r="S14" s="3">
        <v>1</v>
      </c>
      <c r="T14" s="4">
        <v>43119</v>
      </c>
      <c r="U14" s="1" t="s">
        <v>70</v>
      </c>
      <c r="V14" s="3">
        <v>0</v>
      </c>
      <c r="W14" s="4">
        <v>43119</v>
      </c>
      <c r="X14" s="1" t="s">
        <v>70</v>
      </c>
      <c r="Y14" s="3">
        <v>0.5</v>
      </c>
      <c r="Z14" s="4"/>
      <c r="AA14" s="3">
        <f>(D14+G14+J14+M14+P14+S14+Y14)/7</f>
        <v>0.9285714285714286</v>
      </c>
      <c r="AB14" s="25">
        <f t="shared" ref="AB14:AB15" si="2">(D14+G14+J14+M14+P14+S14)/6</f>
        <v>1</v>
      </c>
    </row>
    <row r="15" spans="1:30" ht="15" customHeight="1" thickBot="1" x14ac:dyDescent="0.25">
      <c r="A15" s="2" t="s">
        <v>8</v>
      </c>
      <c r="B15" s="4">
        <v>42975</v>
      </c>
      <c r="C15" s="1" t="s">
        <v>70</v>
      </c>
      <c r="D15" s="3">
        <v>1</v>
      </c>
      <c r="E15" s="4">
        <v>42978</v>
      </c>
      <c r="F15" s="1" t="s">
        <v>71</v>
      </c>
      <c r="G15" s="3">
        <v>1</v>
      </c>
      <c r="H15" s="4">
        <v>43020</v>
      </c>
      <c r="I15" s="1" t="s">
        <v>72</v>
      </c>
      <c r="J15" s="3">
        <v>1</v>
      </c>
      <c r="K15" s="4">
        <v>43056</v>
      </c>
      <c r="L15" s="1" t="s">
        <v>73</v>
      </c>
      <c r="M15" s="3">
        <v>1</v>
      </c>
      <c r="N15" s="4">
        <v>43025</v>
      </c>
      <c r="O15" s="1" t="s">
        <v>70</v>
      </c>
      <c r="P15" s="3">
        <v>1</v>
      </c>
      <c r="Q15" s="4">
        <v>43105</v>
      </c>
      <c r="R15" s="1" t="s">
        <v>43</v>
      </c>
      <c r="S15" s="3">
        <v>1</v>
      </c>
      <c r="T15" s="4">
        <v>43119</v>
      </c>
      <c r="U15" s="1" t="s">
        <v>70</v>
      </c>
      <c r="V15" s="3">
        <v>1</v>
      </c>
      <c r="W15" s="4">
        <v>43119</v>
      </c>
      <c r="X15" s="1" t="s">
        <v>70</v>
      </c>
      <c r="Y15" s="3">
        <v>0.5</v>
      </c>
      <c r="Z15" s="4"/>
      <c r="AA15" s="3">
        <f>(D15+G15+J15+M15+P15+S15+Y15)/7</f>
        <v>0.9285714285714286</v>
      </c>
      <c r="AB15" s="25">
        <f t="shared" si="2"/>
        <v>1</v>
      </c>
    </row>
    <row r="16" spans="1:30" ht="15" customHeight="1" x14ac:dyDescent="0.2">
      <c r="A16" s="139" t="s">
        <v>9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t="s">
        <v>84</v>
      </c>
      <c r="AC16" t="s">
        <v>85</v>
      </c>
      <c r="AD16" t="s">
        <v>83</v>
      </c>
    </row>
    <row r="17" spans="1:30" ht="15" customHeight="1" thickBot="1" x14ac:dyDescent="0.25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25">
        <f>(SUM(AB18:AB32)/7)</f>
        <v>0.8571428571428571</v>
      </c>
      <c r="AC17" s="25">
        <f>(V20+V24+V26+V30+V31+V25+V32)/7</f>
        <v>0.44285714285714289</v>
      </c>
      <c r="AD17" s="25">
        <f>(Y20+Y24+Y26+Y30+Y31+Y25+Y32)/7</f>
        <v>0.35714285714285715</v>
      </c>
    </row>
    <row r="18" spans="1:30" ht="15" customHeight="1" thickBot="1" x14ac:dyDescent="0.25">
      <c r="A18" s="141" t="s">
        <v>10</v>
      </c>
      <c r="B18" s="143" t="s">
        <v>37</v>
      </c>
      <c r="C18" s="144"/>
      <c r="D18" s="145"/>
      <c r="E18" s="143" t="s">
        <v>44</v>
      </c>
      <c r="F18" s="144"/>
      <c r="G18" s="145"/>
      <c r="H18" s="143" t="s">
        <v>45</v>
      </c>
      <c r="I18" s="144"/>
      <c r="J18" s="145"/>
      <c r="K18" s="143" t="s">
        <v>33</v>
      </c>
      <c r="L18" s="144"/>
      <c r="M18" s="145"/>
      <c r="N18" s="143" t="s">
        <v>38</v>
      </c>
      <c r="O18" s="144"/>
      <c r="P18" s="145"/>
      <c r="Q18" s="143" t="s">
        <v>34</v>
      </c>
      <c r="R18" s="144"/>
      <c r="S18" s="145"/>
      <c r="T18" s="143" t="s">
        <v>82</v>
      </c>
      <c r="U18" s="144"/>
      <c r="V18" s="145"/>
      <c r="W18" s="143" t="s">
        <v>35</v>
      </c>
      <c r="X18" s="144"/>
      <c r="Y18" s="145"/>
      <c r="Z18" s="143" t="s">
        <v>39</v>
      </c>
      <c r="AA18" s="145"/>
    </row>
    <row r="19" spans="1:30" ht="15" customHeight="1" thickBot="1" x14ac:dyDescent="0.3">
      <c r="A19" s="142"/>
      <c r="B19" s="21" t="s">
        <v>40</v>
      </c>
      <c r="C19" s="22" t="s">
        <v>42</v>
      </c>
      <c r="D19" s="23" t="s">
        <v>41</v>
      </c>
      <c r="E19" s="21" t="s">
        <v>40</v>
      </c>
      <c r="F19" s="22" t="s">
        <v>42</v>
      </c>
      <c r="G19" s="23" t="s">
        <v>41</v>
      </c>
      <c r="H19" s="21" t="s">
        <v>40</v>
      </c>
      <c r="I19" s="22" t="s">
        <v>42</v>
      </c>
      <c r="J19" s="23" t="s">
        <v>41</v>
      </c>
      <c r="K19" s="21" t="s">
        <v>40</v>
      </c>
      <c r="L19" s="22" t="s">
        <v>42</v>
      </c>
      <c r="M19" s="23" t="s">
        <v>41</v>
      </c>
      <c r="N19" s="21" t="s">
        <v>40</v>
      </c>
      <c r="O19" s="22" t="s">
        <v>42</v>
      </c>
      <c r="P19" s="23" t="s">
        <v>41</v>
      </c>
      <c r="Q19" s="21" t="s">
        <v>40</v>
      </c>
      <c r="R19" s="22" t="s">
        <v>42</v>
      </c>
      <c r="S19" s="23" t="s">
        <v>41</v>
      </c>
      <c r="T19" s="21" t="s">
        <v>40</v>
      </c>
      <c r="U19" s="22" t="s">
        <v>42</v>
      </c>
      <c r="V19" s="23" t="s">
        <v>41</v>
      </c>
      <c r="W19" s="21" t="s">
        <v>40</v>
      </c>
      <c r="X19" s="22" t="s">
        <v>42</v>
      </c>
      <c r="Y19" s="23" t="s">
        <v>41</v>
      </c>
      <c r="Z19" s="21" t="s">
        <v>40</v>
      </c>
      <c r="AA19" s="23" t="s">
        <v>41</v>
      </c>
    </row>
    <row r="20" spans="1:30" ht="15" customHeight="1" thickBot="1" x14ac:dyDescent="0.25">
      <c r="A20" s="2" t="s">
        <v>11</v>
      </c>
      <c r="B20" s="4">
        <v>42979</v>
      </c>
      <c r="C20" s="1" t="s">
        <v>70</v>
      </c>
      <c r="D20" s="3">
        <v>1</v>
      </c>
      <c r="E20" s="4">
        <v>42984</v>
      </c>
      <c r="F20" s="1" t="s">
        <v>71</v>
      </c>
      <c r="G20" s="3">
        <v>1</v>
      </c>
      <c r="H20" s="4">
        <v>43026</v>
      </c>
      <c r="I20" s="1" t="s">
        <v>72</v>
      </c>
      <c r="J20" s="3">
        <v>1</v>
      </c>
      <c r="K20" s="4">
        <v>43056</v>
      </c>
      <c r="L20" s="1" t="s">
        <v>73</v>
      </c>
      <c r="M20" s="3">
        <v>1</v>
      </c>
      <c r="N20" s="4">
        <v>43031</v>
      </c>
      <c r="O20" s="1" t="s">
        <v>70</v>
      </c>
      <c r="P20" s="3">
        <v>1</v>
      </c>
      <c r="Q20" s="4">
        <v>43105</v>
      </c>
      <c r="R20" s="1" t="s">
        <v>43</v>
      </c>
      <c r="S20" s="3">
        <v>1</v>
      </c>
      <c r="T20" s="4">
        <v>43126</v>
      </c>
      <c r="U20" s="1" t="s">
        <v>70</v>
      </c>
      <c r="V20" s="3">
        <v>1</v>
      </c>
      <c r="W20" s="4">
        <v>43126</v>
      </c>
      <c r="X20" s="1" t="s">
        <v>70</v>
      </c>
      <c r="Y20" s="3">
        <v>0.4</v>
      </c>
      <c r="Z20" s="4"/>
      <c r="AA20" s="3">
        <f>(D20+G20+J20+M20+P20+S20+Y20)/7</f>
        <v>0.91428571428571437</v>
      </c>
      <c r="AB20" s="25">
        <f>(D20+G20+J20+M20+P20+S20)/6</f>
        <v>1</v>
      </c>
    </row>
    <row r="21" spans="1:30" ht="15" customHeight="1" thickBot="1" x14ac:dyDescent="0.25">
      <c r="A21" s="17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19"/>
      <c r="P21" s="20"/>
      <c r="Q21" s="18"/>
      <c r="R21" s="19"/>
      <c r="S21" s="20"/>
      <c r="T21" s="18"/>
      <c r="U21" s="19"/>
      <c r="V21" s="20"/>
      <c r="W21" s="18"/>
      <c r="X21" s="19"/>
      <c r="Y21" s="20"/>
      <c r="Z21" s="18"/>
      <c r="AA21" s="20"/>
    </row>
    <row r="22" spans="1:30" ht="15" customHeight="1" thickBot="1" x14ac:dyDescent="0.25">
      <c r="A22" s="141" t="s">
        <v>12</v>
      </c>
      <c r="B22" s="143" t="s">
        <v>37</v>
      </c>
      <c r="C22" s="144"/>
      <c r="D22" s="145"/>
      <c r="E22" s="143" t="s">
        <v>44</v>
      </c>
      <c r="F22" s="144"/>
      <c r="G22" s="145"/>
      <c r="H22" s="143" t="s">
        <v>45</v>
      </c>
      <c r="I22" s="144"/>
      <c r="J22" s="145"/>
      <c r="K22" s="143" t="s">
        <v>33</v>
      </c>
      <c r="L22" s="144"/>
      <c r="M22" s="145"/>
      <c r="N22" s="143" t="s">
        <v>38</v>
      </c>
      <c r="O22" s="144"/>
      <c r="P22" s="145"/>
      <c r="Q22" s="143" t="s">
        <v>34</v>
      </c>
      <c r="R22" s="144"/>
      <c r="S22" s="145"/>
      <c r="T22" s="143" t="s">
        <v>82</v>
      </c>
      <c r="U22" s="144"/>
      <c r="V22" s="145"/>
      <c r="W22" s="143" t="s">
        <v>35</v>
      </c>
      <c r="X22" s="144"/>
      <c r="Y22" s="145"/>
      <c r="Z22" s="143" t="s">
        <v>39</v>
      </c>
      <c r="AA22" s="145"/>
    </row>
    <row r="23" spans="1:30" ht="15" customHeight="1" thickBot="1" x14ac:dyDescent="0.3">
      <c r="A23" s="142"/>
      <c r="B23" s="21" t="s">
        <v>40</v>
      </c>
      <c r="C23" s="22" t="s">
        <v>42</v>
      </c>
      <c r="D23" s="23" t="s">
        <v>41</v>
      </c>
      <c r="E23" s="21" t="s">
        <v>40</v>
      </c>
      <c r="F23" s="22" t="s">
        <v>42</v>
      </c>
      <c r="G23" s="23" t="s">
        <v>41</v>
      </c>
      <c r="H23" s="21" t="s">
        <v>40</v>
      </c>
      <c r="I23" s="22" t="s">
        <v>42</v>
      </c>
      <c r="J23" s="23" t="s">
        <v>41</v>
      </c>
      <c r="K23" s="21" t="s">
        <v>40</v>
      </c>
      <c r="L23" s="22" t="s">
        <v>42</v>
      </c>
      <c r="M23" s="23" t="s">
        <v>41</v>
      </c>
      <c r="N23" s="21" t="s">
        <v>40</v>
      </c>
      <c r="O23" s="22" t="s">
        <v>42</v>
      </c>
      <c r="P23" s="23" t="s">
        <v>41</v>
      </c>
      <c r="Q23" s="21" t="s">
        <v>40</v>
      </c>
      <c r="R23" s="22" t="s">
        <v>42</v>
      </c>
      <c r="S23" s="23" t="s">
        <v>41</v>
      </c>
      <c r="T23" s="21" t="s">
        <v>40</v>
      </c>
      <c r="U23" s="22" t="s">
        <v>42</v>
      </c>
      <c r="V23" s="23" t="s">
        <v>41</v>
      </c>
      <c r="W23" s="21" t="s">
        <v>40</v>
      </c>
      <c r="X23" s="22" t="s">
        <v>42</v>
      </c>
      <c r="Y23" s="23" t="s">
        <v>41</v>
      </c>
      <c r="Z23" s="21" t="s">
        <v>40</v>
      </c>
      <c r="AA23" s="23" t="s">
        <v>41</v>
      </c>
    </row>
    <row r="24" spans="1:30" ht="15" customHeight="1" thickBot="1" x14ac:dyDescent="0.25">
      <c r="A24" s="2" t="s">
        <v>13</v>
      </c>
      <c r="B24" s="4">
        <v>42982</v>
      </c>
      <c r="C24" s="1" t="s">
        <v>70</v>
      </c>
      <c r="D24" s="3">
        <v>1</v>
      </c>
      <c r="E24" s="4">
        <v>42985</v>
      </c>
      <c r="F24" s="1" t="s">
        <v>71</v>
      </c>
      <c r="G24" s="3">
        <v>1</v>
      </c>
      <c r="H24" s="4">
        <v>43027</v>
      </c>
      <c r="I24" s="1" t="s">
        <v>72</v>
      </c>
      <c r="J24" s="3">
        <v>1</v>
      </c>
      <c r="K24" s="4">
        <v>43056</v>
      </c>
      <c r="L24" s="1" t="s">
        <v>73</v>
      </c>
      <c r="M24" s="3">
        <v>1</v>
      </c>
      <c r="N24" s="4">
        <v>43032</v>
      </c>
      <c r="O24" s="1" t="s">
        <v>70</v>
      </c>
      <c r="P24" s="3">
        <v>1</v>
      </c>
      <c r="Q24" s="4">
        <v>43105</v>
      </c>
      <c r="R24" s="1" t="s">
        <v>43</v>
      </c>
      <c r="S24" s="3">
        <v>1</v>
      </c>
      <c r="T24" s="4">
        <v>43126</v>
      </c>
      <c r="U24" s="1" t="s">
        <v>70</v>
      </c>
      <c r="V24" s="3">
        <v>1</v>
      </c>
      <c r="W24" s="4">
        <v>43126</v>
      </c>
      <c r="X24" s="1" t="s">
        <v>70</v>
      </c>
      <c r="Y24" s="3">
        <v>0.4</v>
      </c>
      <c r="Z24" s="4"/>
      <c r="AA24" s="3">
        <f>(D24+G24+J24+M24+P24+S24+Y24)/7</f>
        <v>0.91428571428571437</v>
      </c>
      <c r="AB24" s="25">
        <f>(D24+G24+J24+M24+P24+S24)/6</f>
        <v>1</v>
      </c>
    </row>
    <row r="25" spans="1:30" ht="15" customHeight="1" thickBot="1" x14ac:dyDescent="0.25">
      <c r="A25" s="2" t="s">
        <v>18</v>
      </c>
      <c r="B25" s="4">
        <v>42986</v>
      </c>
      <c r="C25" s="1" t="s">
        <v>70</v>
      </c>
      <c r="D25" s="3">
        <v>1</v>
      </c>
      <c r="E25" s="4">
        <v>42991</v>
      </c>
      <c r="F25" s="1" t="s">
        <v>71</v>
      </c>
      <c r="G25" s="3">
        <v>1</v>
      </c>
      <c r="H25" s="4">
        <v>43033</v>
      </c>
      <c r="I25" s="1" t="s">
        <v>72</v>
      </c>
      <c r="J25" s="3">
        <v>1</v>
      </c>
      <c r="K25" s="4">
        <v>43056</v>
      </c>
      <c r="L25" s="1" t="s">
        <v>73</v>
      </c>
      <c r="M25" s="3">
        <v>1</v>
      </c>
      <c r="N25" s="4">
        <v>43038</v>
      </c>
      <c r="O25" s="1" t="s">
        <v>70</v>
      </c>
      <c r="P25" s="3">
        <v>1</v>
      </c>
      <c r="Q25" s="4">
        <v>43105</v>
      </c>
      <c r="R25" s="1" t="s">
        <v>43</v>
      </c>
      <c r="S25" s="3">
        <v>1</v>
      </c>
      <c r="T25" s="4">
        <v>43140</v>
      </c>
      <c r="U25" s="1" t="s">
        <v>70</v>
      </c>
      <c r="V25" s="3">
        <v>0</v>
      </c>
      <c r="W25" s="4">
        <v>43140</v>
      </c>
      <c r="X25" s="1" t="s">
        <v>70</v>
      </c>
      <c r="Y25" s="3">
        <v>0.4</v>
      </c>
      <c r="Z25" s="4"/>
      <c r="AA25" s="3">
        <f>(D25+G25+J25+M25+P25+S25+Y25)/7</f>
        <v>0.91428571428571437</v>
      </c>
      <c r="AB25" s="25">
        <f>(D25+G25+J25+M25+P25+S25)/6</f>
        <v>1</v>
      </c>
    </row>
    <row r="26" spans="1:30" ht="15" customHeight="1" thickBot="1" x14ac:dyDescent="0.25">
      <c r="A26" s="2" t="s">
        <v>14</v>
      </c>
      <c r="B26" s="4">
        <v>42982</v>
      </c>
      <c r="C26" s="1" t="s">
        <v>70</v>
      </c>
      <c r="D26" s="3">
        <v>1</v>
      </c>
      <c r="E26" s="4">
        <v>42985</v>
      </c>
      <c r="F26" s="1" t="s">
        <v>71</v>
      </c>
      <c r="G26" s="3">
        <v>1</v>
      </c>
      <c r="H26" s="4">
        <v>43027</v>
      </c>
      <c r="I26" s="1" t="s">
        <v>72</v>
      </c>
      <c r="J26" s="3">
        <v>1</v>
      </c>
      <c r="K26" s="4">
        <v>43056</v>
      </c>
      <c r="L26" s="1" t="s">
        <v>73</v>
      </c>
      <c r="M26" s="3">
        <v>1</v>
      </c>
      <c r="N26" s="4">
        <v>43032</v>
      </c>
      <c r="O26" s="1" t="s">
        <v>70</v>
      </c>
      <c r="P26" s="3">
        <v>1</v>
      </c>
      <c r="Q26" s="4">
        <v>43105</v>
      </c>
      <c r="R26" s="1" t="s">
        <v>43</v>
      </c>
      <c r="S26" s="3">
        <v>1</v>
      </c>
      <c r="T26" s="4">
        <v>43133</v>
      </c>
      <c r="U26" s="1" t="s">
        <v>70</v>
      </c>
      <c r="V26" s="3">
        <v>0</v>
      </c>
      <c r="W26" s="4">
        <v>43133</v>
      </c>
      <c r="X26" s="1" t="s">
        <v>70</v>
      </c>
      <c r="Y26" s="3">
        <v>0.4</v>
      </c>
      <c r="Z26" s="4"/>
      <c r="AA26" s="3">
        <f>(D26+G26+J26+M26+P26+S26+Y26)/7</f>
        <v>0.91428571428571437</v>
      </c>
      <c r="AB26" s="25">
        <f>(D26+G26+J26+M26+P26+S26)/6</f>
        <v>1</v>
      </c>
    </row>
    <row r="27" spans="1:30" ht="15" customHeight="1" thickBot="1" x14ac:dyDescent="0.25">
      <c r="A27" s="17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19"/>
      <c r="P27" s="20"/>
      <c r="Q27" s="18"/>
      <c r="R27" s="19"/>
      <c r="S27" s="20"/>
      <c r="T27" s="18"/>
      <c r="U27" s="19"/>
      <c r="V27" s="20"/>
      <c r="W27" s="18"/>
      <c r="X27" s="19"/>
      <c r="Y27" s="20"/>
      <c r="Z27" s="18"/>
      <c r="AA27" s="20"/>
    </row>
    <row r="28" spans="1:30" ht="15" customHeight="1" thickBot="1" x14ac:dyDescent="0.25">
      <c r="A28" s="141" t="s">
        <v>15</v>
      </c>
      <c r="B28" s="143" t="s">
        <v>37</v>
      </c>
      <c r="C28" s="144"/>
      <c r="D28" s="145"/>
      <c r="E28" s="143" t="s">
        <v>44</v>
      </c>
      <c r="F28" s="144"/>
      <c r="G28" s="145"/>
      <c r="H28" s="143" t="s">
        <v>45</v>
      </c>
      <c r="I28" s="144"/>
      <c r="J28" s="145"/>
      <c r="K28" s="143" t="s">
        <v>33</v>
      </c>
      <c r="L28" s="144"/>
      <c r="M28" s="145"/>
      <c r="N28" s="143" t="s">
        <v>38</v>
      </c>
      <c r="O28" s="144"/>
      <c r="P28" s="145"/>
      <c r="Q28" s="143" t="s">
        <v>34</v>
      </c>
      <c r="R28" s="144"/>
      <c r="S28" s="145"/>
      <c r="T28" s="143" t="s">
        <v>82</v>
      </c>
      <c r="U28" s="144"/>
      <c r="V28" s="145"/>
      <c r="W28" s="143" t="s">
        <v>35</v>
      </c>
      <c r="X28" s="144"/>
      <c r="Y28" s="145"/>
      <c r="Z28" s="143" t="s">
        <v>39</v>
      </c>
      <c r="AA28" s="145"/>
    </row>
    <row r="29" spans="1:30" ht="15" customHeight="1" thickBot="1" x14ac:dyDescent="0.3">
      <c r="A29" s="142"/>
      <c r="B29" s="21" t="s">
        <v>40</v>
      </c>
      <c r="C29" s="22" t="s">
        <v>42</v>
      </c>
      <c r="D29" s="23" t="s">
        <v>41</v>
      </c>
      <c r="E29" s="21" t="s">
        <v>40</v>
      </c>
      <c r="F29" s="22" t="s">
        <v>42</v>
      </c>
      <c r="G29" s="23" t="s">
        <v>41</v>
      </c>
      <c r="H29" s="21" t="s">
        <v>40</v>
      </c>
      <c r="I29" s="22" t="s">
        <v>42</v>
      </c>
      <c r="J29" s="23" t="s">
        <v>41</v>
      </c>
      <c r="K29" s="21" t="s">
        <v>40</v>
      </c>
      <c r="L29" s="22" t="s">
        <v>42</v>
      </c>
      <c r="M29" s="23" t="s">
        <v>41</v>
      </c>
      <c r="N29" s="21" t="s">
        <v>40</v>
      </c>
      <c r="O29" s="22" t="s">
        <v>42</v>
      </c>
      <c r="P29" s="23" t="s">
        <v>41</v>
      </c>
      <c r="Q29" s="21" t="s">
        <v>40</v>
      </c>
      <c r="R29" s="22" t="s">
        <v>42</v>
      </c>
      <c r="S29" s="23" t="s">
        <v>41</v>
      </c>
      <c r="T29" s="21" t="s">
        <v>40</v>
      </c>
      <c r="U29" s="22" t="s">
        <v>42</v>
      </c>
      <c r="V29" s="23" t="s">
        <v>41</v>
      </c>
      <c r="W29" s="21" t="s">
        <v>40</v>
      </c>
      <c r="X29" s="22" t="s">
        <v>42</v>
      </c>
      <c r="Y29" s="23" t="s">
        <v>41</v>
      </c>
      <c r="Z29" s="21" t="s">
        <v>40</v>
      </c>
      <c r="AA29" s="23" t="s">
        <v>41</v>
      </c>
    </row>
    <row r="30" spans="1:30" ht="15" hidden="1" customHeight="1" thickBot="1" x14ac:dyDescent="0.25">
      <c r="A30" s="2" t="s">
        <v>16</v>
      </c>
      <c r="B30" s="4">
        <v>33719</v>
      </c>
      <c r="C30" s="1" t="s">
        <v>43</v>
      </c>
      <c r="D30" s="3">
        <v>0.1</v>
      </c>
      <c r="E30" s="4">
        <v>33719</v>
      </c>
      <c r="F30" s="1" t="s">
        <v>43</v>
      </c>
      <c r="G30" s="3">
        <v>0.1</v>
      </c>
      <c r="H30" s="4">
        <v>33719</v>
      </c>
      <c r="I30" s="1" t="s">
        <v>43</v>
      </c>
      <c r="J30" s="3">
        <v>0.1</v>
      </c>
      <c r="K30" s="4">
        <v>33719</v>
      </c>
      <c r="L30" s="1" t="s">
        <v>43</v>
      </c>
      <c r="M30" s="3">
        <v>0.1</v>
      </c>
      <c r="N30" s="4">
        <v>33719</v>
      </c>
      <c r="O30" s="1" t="s">
        <v>43</v>
      </c>
      <c r="P30" s="3">
        <v>0.2</v>
      </c>
      <c r="Q30" s="4">
        <v>33719</v>
      </c>
      <c r="R30" s="1" t="s">
        <v>43</v>
      </c>
      <c r="S30" s="3">
        <v>0.1</v>
      </c>
      <c r="T30" s="4">
        <v>33719</v>
      </c>
      <c r="U30" s="1" t="s">
        <v>43</v>
      </c>
      <c r="V30" s="3">
        <v>0.1</v>
      </c>
      <c r="W30" s="4">
        <v>33719</v>
      </c>
      <c r="X30" s="1" t="s">
        <v>43</v>
      </c>
      <c r="Y30" s="3">
        <v>0.1</v>
      </c>
      <c r="Z30" s="4">
        <v>33719</v>
      </c>
      <c r="AA30" s="3">
        <f>(D30+G30+J30+M30+P30+S30+Y30)/7</f>
        <v>0.1142857142857143</v>
      </c>
    </row>
    <row r="31" spans="1:30" ht="15" customHeight="1" thickBot="1" x14ac:dyDescent="0.25">
      <c r="A31" s="2" t="s">
        <v>17</v>
      </c>
      <c r="B31" s="4">
        <v>42986</v>
      </c>
      <c r="C31" s="1" t="s">
        <v>70</v>
      </c>
      <c r="D31" s="3">
        <v>1</v>
      </c>
      <c r="E31" s="4">
        <v>42991</v>
      </c>
      <c r="F31" s="1" t="s">
        <v>71</v>
      </c>
      <c r="G31" s="3">
        <v>1</v>
      </c>
      <c r="H31" s="4">
        <v>43033</v>
      </c>
      <c r="I31" s="1" t="s">
        <v>72</v>
      </c>
      <c r="J31" s="3">
        <v>1</v>
      </c>
      <c r="K31" s="4">
        <v>43056</v>
      </c>
      <c r="L31" s="1" t="s">
        <v>73</v>
      </c>
      <c r="M31" s="3">
        <v>1</v>
      </c>
      <c r="N31" s="4">
        <v>43038</v>
      </c>
      <c r="O31" s="1" t="s">
        <v>70</v>
      </c>
      <c r="P31" s="3">
        <v>1</v>
      </c>
      <c r="Q31" s="4">
        <v>43105</v>
      </c>
      <c r="R31" s="1" t="s">
        <v>43</v>
      </c>
      <c r="S31" s="3">
        <v>1</v>
      </c>
      <c r="T31" s="4">
        <v>43133</v>
      </c>
      <c r="U31" s="1" t="s">
        <v>70</v>
      </c>
      <c r="V31" s="3">
        <v>1</v>
      </c>
      <c r="W31" s="4">
        <v>43133</v>
      </c>
      <c r="X31" s="1" t="s">
        <v>70</v>
      </c>
      <c r="Y31" s="3">
        <v>0.4</v>
      </c>
      <c r="Z31" s="4"/>
      <c r="AA31" s="3">
        <f>(D31+G31+J31+M31+P31+S31+Y31)/7</f>
        <v>0.91428571428571437</v>
      </c>
      <c r="AB31" s="25">
        <f>(D31+G31+J31+M31+P31+S31)/6</f>
        <v>1</v>
      </c>
    </row>
    <row r="32" spans="1:30" ht="15" customHeight="1" thickBot="1" x14ac:dyDescent="0.25">
      <c r="A32" s="2" t="s">
        <v>19</v>
      </c>
      <c r="B32" s="4">
        <v>42986</v>
      </c>
      <c r="C32" s="1" t="s">
        <v>70</v>
      </c>
      <c r="D32" s="3">
        <v>1</v>
      </c>
      <c r="E32" s="4">
        <v>42991</v>
      </c>
      <c r="F32" s="1" t="s">
        <v>71</v>
      </c>
      <c r="G32" s="3">
        <v>1</v>
      </c>
      <c r="H32" s="4">
        <v>43033</v>
      </c>
      <c r="I32" s="1" t="s">
        <v>72</v>
      </c>
      <c r="J32" s="3">
        <v>1</v>
      </c>
      <c r="K32" s="4">
        <v>43056</v>
      </c>
      <c r="L32" s="1" t="s">
        <v>73</v>
      </c>
      <c r="M32" s="3">
        <v>1</v>
      </c>
      <c r="N32" s="4">
        <v>43038</v>
      </c>
      <c r="O32" s="1" t="s">
        <v>70</v>
      </c>
      <c r="P32" s="3">
        <v>1</v>
      </c>
      <c r="Q32" s="4">
        <v>43105</v>
      </c>
      <c r="R32" s="1" t="s">
        <v>43</v>
      </c>
      <c r="S32" s="3">
        <v>1</v>
      </c>
      <c r="T32" s="4">
        <v>43147</v>
      </c>
      <c r="U32" s="1" t="s">
        <v>70</v>
      </c>
      <c r="V32" s="3">
        <v>0</v>
      </c>
      <c r="W32" s="4">
        <v>43147</v>
      </c>
      <c r="X32" s="1" t="s">
        <v>70</v>
      </c>
      <c r="Y32" s="3">
        <v>0.4</v>
      </c>
      <c r="Z32" s="4"/>
      <c r="AA32" s="3">
        <f>(D32+G32+J32+M32+P32+S32+Y32)/7</f>
        <v>0.91428571428571437</v>
      </c>
      <c r="AB32" s="25">
        <f>(D32+G32+J32+M32+P32+S32)/6</f>
        <v>1</v>
      </c>
    </row>
    <row r="33" spans="1:30" ht="15" customHeight="1" x14ac:dyDescent="0.2">
      <c r="A33" s="139" t="s">
        <v>20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25"/>
    </row>
    <row r="34" spans="1:30" ht="15" customHeight="1" thickBot="1" x14ac:dyDescent="0.25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</row>
    <row r="35" spans="1:30" ht="15" customHeight="1" thickBot="1" x14ac:dyDescent="0.25">
      <c r="A35" s="141" t="s">
        <v>21</v>
      </c>
      <c r="B35" s="143" t="s">
        <v>37</v>
      </c>
      <c r="C35" s="144"/>
      <c r="D35" s="145"/>
      <c r="E35" s="143" t="s">
        <v>44</v>
      </c>
      <c r="F35" s="144"/>
      <c r="G35" s="145"/>
      <c r="H35" s="143" t="s">
        <v>45</v>
      </c>
      <c r="I35" s="144"/>
      <c r="J35" s="145"/>
      <c r="K35" s="143" t="s">
        <v>33</v>
      </c>
      <c r="L35" s="144"/>
      <c r="M35" s="145"/>
      <c r="N35" s="143" t="s">
        <v>38</v>
      </c>
      <c r="O35" s="144"/>
      <c r="P35" s="145"/>
      <c r="Q35" s="143" t="s">
        <v>34</v>
      </c>
      <c r="R35" s="144"/>
      <c r="S35" s="145"/>
      <c r="T35" s="143" t="s">
        <v>82</v>
      </c>
      <c r="U35" s="144"/>
      <c r="V35" s="145"/>
      <c r="W35" s="143" t="s">
        <v>35</v>
      </c>
      <c r="X35" s="144"/>
      <c r="Y35" s="145"/>
      <c r="Z35" s="143" t="s">
        <v>39</v>
      </c>
      <c r="AA35" s="145"/>
      <c r="AB35" t="s">
        <v>84</v>
      </c>
      <c r="AC35" t="s">
        <v>85</v>
      </c>
      <c r="AD35" t="s">
        <v>83</v>
      </c>
    </row>
    <row r="36" spans="1:30" ht="15" customHeight="1" thickBot="1" x14ac:dyDescent="0.3">
      <c r="A36" s="142"/>
      <c r="B36" s="21" t="s">
        <v>40</v>
      </c>
      <c r="C36" s="22" t="s">
        <v>42</v>
      </c>
      <c r="D36" s="23" t="s">
        <v>41</v>
      </c>
      <c r="E36" s="21" t="s">
        <v>40</v>
      </c>
      <c r="F36" s="22" t="s">
        <v>42</v>
      </c>
      <c r="G36" s="23" t="s">
        <v>41</v>
      </c>
      <c r="H36" s="21" t="s">
        <v>40</v>
      </c>
      <c r="I36" s="22" t="s">
        <v>42</v>
      </c>
      <c r="J36" s="23" t="s">
        <v>41</v>
      </c>
      <c r="K36" s="21" t="s">
        <v>40</v>
      </c>
      <c r="L36" s="22" t="s">
        <v>42</v>
      </c>
      <c r="M36" s="23" t="s">
        <v>41</v>
      </c>
      <c r="N36" s="21" t="s">
        <v>40</v>
      </c>
      <c r="O36" s="22" t="s">
        <v>42</v>
      </c>
      <c r="P36" s="23" t="s">
        <v>41</v>
      </c>
      <c r="Q36" s="21" t="s">
        <v>40</v>
      </c>
      <c r="R36" s="22" t="s">
        <v>42</v>
      </c>
      <c r="S36" s="23" t="s">
        <v>41</v>
      </c>
      <c r="T36" s="21" t="s">
        <v>40</v>
      </c>
      <c r="U36" s="22" t="s">
        <v>42</v>
      </c>
      <c r="V36" s="23" t="s">
        <v>41</v>
      </c>
      <c r="W36" s="21" t="s">
        <v>40</v>
      </c>
      <c r="X36" s="22" t="s">
        <v>42</v>
      </c>
      <c r="Y36" s="23" t="s">
        <v>41</v>
      </c>
      <c r="Z36" s="21" t="s">
        <v>40</v>
      </c>
      <c r="AA36" s="23" t="s">
        <v>41</v>
      </c>
      <c r="AB36" s="25">
        <f>(SUM(AB37:AB45)/6)</f>
        <v>1</v>
      </c>
      <c r="AC36" s="25">
        <f>(V37+V38+V39+V43+V44+V45)/6</f>
        <v>0.66666666666666663</v>
      </c>
      <c r="AD36" s="25">
        <f>(Y37+Y38+Y39+Y43+Y44+Y45)/6</f>
        <v>0.39999999999999997</v>
      </c>
    </row>
    <row r="37" spans="1:30" ht="15" customHeight="1" thickBot="1" x14ac:dyDescent="0.25">
      <c r="A37" s="2" t="s">
        <v>69</v>
      </c>
      <c r="B37" s="4">
        <v>42998</v>
      </c>
      <c r="C37" s="1" t="s">
        <v>70</v>
      </c>
      <c r="D37" s="3">
        <v>1</v>
      </c>
      <c r="E37" s="4">
        <v>43003</v>
      </c>
      <c r="F37" s="1" t="s">
        <v>71</v>
      </c>
      <c r="G37" s="3">
        <v>1</v>
      </c>
      <c r="H37" s="4">
        <v>43045</v>
      </c>
      <c r="I37" s="1" t="s">
        <v>72</v>
      </c>
      <c r="J37" s="3">
        <v>1</v>
      </c>
      <c r="K37" s="4">
        <v>43056</v>
      </c>
      <c r="L37" s="1" t="s">
        <v>73</v>
      </c>
      <c r="M37" s="3">
        <v>1</v>
      </c>
      <c r="N37" s="4">
        <v>43048</v>
      </c>
      <c r="O37" s="1" t="s">
        <v>70</v>
      </c>
      <c r="P37" s="3">
        <v>1</v>
      </c>
      <c r="Q37" s="4">
        <v>43105</v>
      </c>
      <c r="R37" s="1" t="s">
        <v>43</v>
      </c>
      <c r="S37" s="3">
        <v>1</v>
      </c>
      <c r="T37" s="4">
        <v>43147</v>
      </c>
      <c r="U37" s="1" t="s">
        <v>70</v>
      </c>
      <c r="V37" s="3">
        <v>0</v>
      </c>
      <c r="W37" s="4">
        <v>43147</v>
      </c>
      <c r="X37" s="1" t="s">
        <v>70</v>
      </c>
      <c r="Y37" s="3">
        <v>0.4</v>
      </c>
      <c r="Z37" s="4"/>
      <c r="AA37" s="3">
        <f>(D37+G37+J37+M37+P37+S37+Y37)/7</f>
        <v>0.91428571428571437</v>
      </c>
      <c r="AB37" s="25">
        <f>(D37+G37+J37+M37+P37+S37)/6</f>
        <v>1</v>
      </c>
    </row>
    <row r="38" spans="1:30" ht="15" customHeight="1" thickBot="1" x14ac:dyDescent="0.25">
      <c r="A38" s="2" t="s">
        <v>68</v>
      </c>
      <c r="B38" s="4">
        <v>42998</v>
      </c>
      <c r="C38" s="1" t="s">
        <v>70</v>
      </c>
      <c r="D38" s="3">
        <v>1</v>
      </c>
      <c r="E38" s="4">
        <v>43003</v>
      </c>
      <c r="F38" s="1" t="s">
        <v>71</v>
      </c>
      <c r="G38" s="3">
        <v>1</v>
      </c>
      <c r="H38" s="4">
        <v>43045</v>
      </c>
      <c r="I38" s="1" t="s">
        <v>72</v>
      </c>
      <c r="J38" s="3">
        <v>1</v>
      </c>
      <c r="K38" s="4">
        <v>43056</v>
      </c>
      <c r="L38" s="1" t="s">
        <v>73</v>
      </c>
      <c r="M38" s="3">
        <v>1</v>
      </c>
      <c r="N38" s="4">
        <v>43048</v>
      </c>
      <c r="O38" s="1" t="s">
        <v>70</v>
      </c>
      <c r="P38" s="3">
        <v>1</v>
      </c>
      <c r="Q38" s="4">
        <v>43105</v>
      </c>
      <c r="R38" s="1" t="s">
        <v>43</v>
      </c>
      <c r="S38" s="3">
        <v>1</v>
      </c>
      <c r="T38" s="4">
        <v>43154</v>
      </c>
      <c r="U38" s="1" t="s">
        <v>70</v>
      </c>
      <c r="V38" s="3">
        <v>1</v>
      </c>
      <c r="W38" s="4">
        <v>43154</v>
      </c>
      <c r="X38" s="1" t="s">
        <v>70</v>
      </c>
      <c r="Y38" s="3">
        <v>0.4</v>
      </c>
      <c r="Z38" s="4"/>
      <c r="AA38" s="3">
        <f>(D38+G38+J38+M38+P38+S38+Y38)/7</f>
        <v>0.91428571428571437</v>
      </c>
      <c r="AB38" s="25">
        <f>(D38+G38+J38+M38+P38+S38)/6</f>
        <v>1</v>
      </c>
    </row>
    <row r="39" spans="1:30" ht="15" customHeight="1" thickBot="1" x14ac:dyDescent="0.25">
      <c r="A39" s="2" t="s">
        <v>22</v>
      </c>
      <c r="B39" s="4">
        <v>42998</v>
      </c>
      <c r="C39" s="1" t="s">
        <v>70</v>
      </c>
      <c r="D39" s="3">
        <v>1</v>
      </c>
      <c r="E39" s="4">
        <v>43003</v>
      </c>
      <c r="F39" s="1" t="s">
        <v>71</v>
      </c>
      <c r="G39" s="3">
        <v>1</v>
      </c>
      <c r="H39" s="4">
        <v>43045</v>
      </c>
      <c r="I39" s="1" t="s">
        <v>72</v>
      </c>
      <c r="J39" s="3">
        <v>1</v>
      </c>
      <c r="K39" s="4">
        <v>43056</v>
      </c>
      <c r="L39" s="1" t="s">
        <v>73</v>
      </c>
      <c r="M39" s="3">
        <v>1</v>
      </c>
      <c r="N39" s="4">
        <v>43048</v>
      </c>
      <c r="O39" s="1" t="s">
        <v>70</v>
      </c>
      <c r="P39" s="3">
        <v>1</v>
      </c>
      <c r="Q39" s="4">
        <v>43105</v>
      </c>
      <c r="R39" s="1" t="s">
        <v>43</v>
      </c>
      <c r="S39" s="3">
        <v>1</v>
      </c>
      <c r="T39" s="4">
        <v>43154</v>
      </c>
      <c r="U39" s="1" t="s">
        <v>70</v>
      </c>
      <c r="V39" s="3">
        <v>1</v>
      </c>
      <c r="W39" s="4">
        <v>43154</v>
      </c>
      <c r="X39" s="1" t="s">
        <v>70</v>
      </c>
      <c r="Y39" s="3">
        <v>0.4</v>
      </c>
      <c r="Z39" s="4"/>
      <c r="AA39" s="3">
        <f>(D39+G39+J39+M39+P39+S39+Y39)/7</f>
        <v>0.91428571428571437</v>
      </c>
      <c r="AB39" s="25">
        <f>(D39+G39+J39+M39+P39+S39)/6</f>
        <v>1</v>
      </c>
    </row>
    <row r="40" spans="1:30" ht="15" customHeight="1" thickBot="1" x14ac:dyDescent="0.25">
      <c r="A40" s="17"/>
      <c r="B40" s="18"/>
      <c r="C40" s="19"/>
      <c r="D40" s="20"/>
      <c r="E40" s="18"/>
      <c r="F40" s="19"/>
      <c r="G40" s="20"/>
      <c r="H40" s="18"/>
      <c r="I40" s="19"/>
      <c r="J40" s="20"/>
      <c r="K40" s="18"/>
      <c r="L40" s="19"/>
      <c r="M40" s="20"/>
      <c r="N40" s="18"/>
      <c r="O40" s="19"/>
      <c r="P40" s="20"/>
      <c r="Q40" s="18"/>
      <c r="R40" s="19"/>
      <c r="S40" s="20"/>
      <c r="T40" s="18"/>
      <c r="U40" s="19"/>
      <c r="V40" s="20"/>
      <c r="W40" s="18"/>
      <c r="X40" s="19"/>
      <c r="Y40" s="20"/>
      <c r="Z40" s="18"/>
      <c r="AA40" s="20"/>
    </row>
    <row r="41" spans="1:30" ht="15" customHeight="1" thickBot="1" x14ac:dyDescent="0.25">
      <c r="A41" s="141" t="s">
        <v>23</v>
      </c>
      <c r="B41" s="143" t="s">
        <v>37</v>
      </c>
      <c r="C41" s="144"/>
      <c r="D41" s="145"/>
      <c r="E41" s="143" t="s">
        <v>44</v>
      </c>
      <c r="F41" s="144"/>
      <c r="G41" s="145"/>
      <c r="H41" s="143" t="s">
        <v>45</v>
      </c>
      <c r="I41" s="144"/>
      <c r="J41" s="145"/>
      <c r="K41" s="143" t="s">
        <v>33</v>
      </c>
      <c r="L41" s="144"/>
      <c r="M41" s="145"/>
      <c r="N41" s="143" t="s">
        <v>38</v>
      </c>
      <c r="O41" s="144"/>
      <c r="P41" s="145"/>
      <c r="Q41" s="143" t="s">
        <v>34</v>
      </c>
      <c r="R41" s="144"/>
      <c r="S41" s="145"/>
      <c r="T41" s="143" t="s">
        <v>82</v>
      </c>
      <c r="U41" s="144"/>
      <c r="V41" s="145"/>
      <c r="W41" s="143" t="s">
        <v>35</v>
      </c>
      <c r="X41" s="144"/>
      <c r="Y41" s="145"/>
      <c r="Z41" s="143" t="s">
        <v>39</v>
      </c>
      <c r="AA41" s="145"/>
    </row>
    <row r="42" spans="1:30" ht="15" customHeight="1" thickBot="1" x14ac:dyDescent="0.3">
      <c r="A42" s="142"/>
      <c r="B42" s="21" t="s">
        <v>40</v>
      </c>
      <c r="C42" s="22" t="s">
        <v>42</v>
      </c>
      <c r="D42" s="23" t="s">
        <v>41</v>
      </c>
      <c r="E42" s="21" t="s">
        <v>40</v>
      </c>
      <c r="F42" s="22" t="s">
        <v>42</v>
      </c>
      <c r="G42" s="23" t="s">
        <v>41</v>
      </c>
      <c r="H42" s="21" t="s">
        <v>40</v>
      </c>
      <c r="I42" s="22" t="s">
        <v>42</v>
      </c>
      <c r="J42" s="23" t="s">
        <v>41</v>
      </c>
      <c r="K42" s="21" t="s">
        <v>40</v>
      </c>
      <c r="L42" s="22" t="s">
        <v>42</v>
      </c>
      <c r="M42" s="23" t="s">
        <v>41</v>
      </c>
      <c r="N42" s="21" t="s">
        <v>40</v>
      </c>
      <c r="O42" s="22" t="s">
        <v>42</v>
      </c>
      <c r="P42" s="23" t="s">
        <v>41</v>
      </c>
      <c r="Q42" s="21" t="s">
        <v>40</v>
      </c>
      <c r="R42" s="22" t="s">
        <v>42</v>
      </c>
      <c r="S42" s="23" t="s">
        <v>41</v>
      </c>
      <c r="T42" s="21" t="s">
        <v>40</v>
      </c>
      <c r="U42" s="22" t="s">
        <v>42</v>
      </c>
      <c r="V42" s="23" t="s">
        <v>41</v>
      </c>
      <c r="W42" s="21" t="s">
        <v>40</v>
      </c>
      <c r="X42" s="22" t="s">
        <v>42</v>
      </c>
      <c r="Y42" s="23" t="s">
        <v>41</v>
      </c>
      <c r="Z42" s="21" t="s">
        <v>40</v>
      </c>
      <c r="AA42" s="23" t="s">
        <v>41</v>
      </c>
    </row>
    <row r="43" spans="1:30" ht="15" customHeight="1" thickBot="1" x14ac:dyDescent="0.25">
      <c r="A43" s="2" t="s">
        <v>24</v>
      </c>
      <c r="B43" s="4">
        <v>43000</v>
      </c>
      <c r="C43" s="1" t="s">
        <v>70</v>
      </c>
      <c r="D43" s="3">
        <v>1</v>
      </c>
      <c r="E43" s="4">
        <v>43005</v>
      </c>
      <c r="F43" s="1" t="s">
        <v>71</v>
      </c>
      <c r="G43" s="3">
        <v>1</v>
      </c>
      <c r="H43" s="4">
        <v>43047</v>
      </c>
      <c r="I43" s="1" t="s">
        <v>72</v>
      </c>
      <c r="J43" s="3">
        <v>1</v>
      </c>
      <c r="K43" s="4">
        <v>43056</v>
      </c>
      <c r="L43" s="1" t="s">
        <v>73</v>
      </c>
      <c r="M43" s="3">
        <v>1</v>
      </c>
      <c r="N43" s="4">
        <v>43052</v>
      </c>
      <c r="O43" s="1" t="s">
        <v>70</v>
      </c>
      <c r="P43" s="3">
        <v>1</v>
      </c>
      <c r="Q43" s="4">
        <v>43105</v>
      </c>
      <c r="R43" s="1" t="s">
        <v>43</v>
      </c>
      <c r="S43" s="3">
        <v>1</v>
      </c>
      <c r="T43" s="4">
        <v>43161</v>
      </c>
      <c r="U43" s="1" t="s">
        <v>70</v>
      </c>
      <c r="V43" s="3">
        <v>1</v>
      </c>
      <c r="W43" s="4">
        <v>43161</v>
      </c>
      <c r="X43" s="1" t="s">
        <v>70</v>
      </c>
      <c r="Y43" s="3">
        <v>0.4</v>
      </c>
      <c r="Z43" s="4"/>
      <c r="AA43" s="3">
        <f>(D43+G43+J43+M43+P43+S43+Y43)/7</f>
        <v>0.91428571428571437</v>
      </c>
      <c r="AB43" s="25">
        <f>(D43+G43+J43+M43+P43+S43)/6</f>
        <v>1</v>
      </c>
    </row>
    <row r="44" spans="1:30" ht="15" customHeight="1" thickBot="1" x14ac:dyDescent="0.25">
      <c r="A44" s="2" t="s">
        <v>65</v>
      </c>
      <c r="B44" s="4">
        <v>43000</v>
      </c>
      <c r="C44" s="1" t="s">
        <v>70</v>
      </c>
      <c r="D44" s="3">
        <v>1</v>
      </c>
      <c r="E44" s="4">
        <v>43005</v>
      </c>
      <c r="F44" s="1" t="s">
        <v>71</v>
      </c>
      <c r="G44" s="3">
        <v>1</v>
      </c>
      <c r="H44" s="4">
        <v>43047</v>
      </c>
      <c r="I44" s="1" t="s">
        <v>72</v>
      </c>
      <c r="J44" s="3">
        <v>1</v>
      </c>
      <c r="K44" s="4">
        <v>43056</v>
      </c>
      <c r="L44" s="1" t="s">
        <v>73</v>
      </c>
      <c r="M44" s="3">
        <v>1</v>
      </c>
      <c r="N44" s="4">
        <v>43052</v>
      </c>
      <c r="O44" s="1" t="s">
        <v>70</v>
      </c>
      <c r="P44" s="3">
        <v>1</v>
      </c>
      <c r="Q44" s="4">
        <v>43105</v>
      </c>
      <c r="R44" s="1" t="s">
        <v>43</v>
      </c>
      <c r="S44" s="3">
        <v>1</v>
      </c>
      <c r="T44" s="4">
        <v>43161</v>
      </c>
      <c r="U44" s="1" t="s">
        <v>70</v>
      </c>
      <c r="V44" s="3">
        <v>0</v>
      </c>
      <c r="W44" s="4">
        <v>43161</v>
      </c>
      <c r="X44" s="1" t="s">
        <v>70</v>
      </c>
      <c r="Y44" s="3">
        <v>0.4</v>
      </c>
      <c r="Z44" s="4"/>
      <c r="AA44" s="3">
        <f>(D44+G44+J44+M44+P44+S44+Y44)/7</f>
        <v>0.91428571428571437</v>
      </c>
      <c r="AB44" s="25">
        <f>(D44+G44+J44+M44+P44+S44)/6</f>
        <v>1</v>
      </c>
    </row>
    <row r="45" spans="1:30" ht="15" customHeight="1" thickBot="1" x14ac:dyDescent="0.25">
      <c r="A45" s="2" t="s">
        <v>191</v>
      </c>
      <c r="B45" s="4">
        <v>43000</v>
      </c>
      <c r="C45" s="1" t="s">
        <v>70</v>
      </c>
      <c r="D45" s="3">
        <v>1</v>
      </c>
      <c r="E45" s="4">
        <v>43005</v>
      </c>
      <c r="F45" s="1" t="s">
        <v>71</v>
      </c>
      <c r="G45" s="3">
        <v>1</v>
      </c>
      <c r="H45" s="4">
        <v>43047</v>
      </c>
      <c r="I45" s="1" t="s">
        <v>72</v>
      </c>
      <c r="J45" s="3">
        <v>1</v>
      </c>
      <c r="K45" s="4">
        <v>43056</v>
      </c>
      <c r="L45" s="1" t="s">
        <v>73</v>
      </c>
      <c r="M45" s="3">
        <v>1</v>
      </c>
      <c r="N45" s="4">
        <v>43052</v>
      </c>
      <c r="O45" s="1" t="s">
        <v>70</v>
      </c>
      <c r="P45" s="3">
        <v>1</v>
      </c>
      <c r="Q45" s="4">
        <v>43105</v>
      </c>
      <c r="R45" s="1" t="s">
        <v>43</v>
      </c>
      <c r="S45" s="3">
        <v>1</v>
      </c>
      <c r="T45" s="4">
        <v>43168</v>
      </c>
      <c r="U45" s="1" t="s">
        <v>70</v>
      </c>
      <c r="V45" s="3">
        <v>1</v>
      </c>
      <c r="W45" s="4">
        <v>43168</v>
      </c>
      <c r="X45" s="1" t="s">
        <v>70</v>
      </c>
      <c r="Y45" s="3">
        <v>0.4</v>
      </c>
      <c r="Z45" s="4"/>
      <c r="AA45" s="3">
        <f>(D45+G45+J45+M45+P45+S45+Y45)/7</f>
        <v>0.91428571428571437</v>
      </c>
      <c r="AB45" s="25">
        <f>(D45+G45+J45+M45+P45+S45)/6</f>
        <v>1</v>
      </c>
    </row>
    <row r="46" spans="1:30" ht="15" customHeight="1" x14ac:dyDescent="0.2">
      <c r="A46" s="139" t="s">
        <v>25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26"/>
    </row>
    <row r="47" spans="1:30" ht="15" customHeight="1" thickBot="1" x14ac:dyDescent="0.25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</row>
    <row r="48" spans="1:30" ht="15" customHeight="1" thickBot="1" x14ac:dyDescent="0.25">
      <c r="A48" s="141" t="s">
        <v>26</v>
      </c>
      <c r="B48" s="143" t="s">
        <v>37</v>
      </c>
      <c r="C48" s="144"/>
      <c r="D48" s="145"/>
      <c r="E48" s="143" t="s">
        <v>44</v>
      </c>
      <c r="F48" s="144"/>
      <c r="G48" s="145"/>
      <c r="H48" s="143" t="s">
        <v>45</v>
      </c>
      <c r="I48" s="144"/>
      <c r="J48" s="145"/>
      <c r="K48" s="143" t="s">
        <v>33</v>
      </c>
      <c r="L48" s="144"/>
      <c r="M48" s="145"/>
      <c r="N48" s="143" t="s">
        <v>38</v>
      </c>
      <c r="O48" s="144"/>
      <c r="P48" s="145"/>
      <c r="Q48" s="143" t="s">
        <v>34</v>
      </c>
      <c r="R48" s="144"/>
      <c r="S48" s="145"/>
      <c r="T48" s="143" t="s">
        <v>82</v>
      </c>
      <c r="U48" s="144"/>
      <c r="V48" s="145"/>
      <c r="W48" s="143" t="s">
        <v>35</v>
      </c>
      <c r="X48" s="144"/>
      <c r="Y48" s="145"/>
      <c r="Z48" s="143" t="s">
        <v>39</v>
      </c>
      <c r="AA48" s="145"/>
      <c r="AB48" t="s">
        <v>84</v>
      </c>
      <c r="AC48" t="s">
        <v>85</v>
      </c>
      <c r="AD48" t="s">
        <v>83</v>
      </c>
    </row>
    <row r="49" spans="1:30" ht="15" customHeight="1" thickBot="1" x14ac:dyDescent="0.3">
      <c r="A49" s="142"/>
      <c r="B49" s="21" t="s">
        <v>40</v>
      </c>
      <c r="C49" s="22" t="s">
        <v>42</v>
      </c>
      <c r="D49" s="23" t="s">
        <v>41</v>
      </c>
      <c r="E49" s="21" t="s">
        <v>40</v>
      </c>
      <c r="F49" s="22" t="s">
        <v>42</v>
      </c>
      <c r="G49" s="23" t="s">
        <v>41</v>
      </c>
      <c r="H49" s="21" t="s">
        <v>40</v>
      </c>
      <c r="I49" s="22" t="s">
        <v>42</v>
      </c>
      <c r="J49" s="23" t="s">
        <v>41</v>
      </c>
      <c r="K49" s="21" t="s">
        <v>40</v>
      </c>
      <c r="L49" s="22" t="s">
        <v>42</v>
      </c>
      <c r="M49" s="23" t="s">
        <v>41</v>
      </c>
      <c r="N49" s="21" t="s">
        <v>40</v>
      </c>
      <c r="O49" s="22" t="s">
        <v>42</v>
      </c>
      <c r="P49" s="23" t="s">
        <v>41</v>
      </c>
      <c r="Q49" s="21" t="s">
        <v>40</v>
      </c>
      <c r="R49" s="22" t="s">
        <v>42</v>
      </c>
      <c r="S49" s="23" t="s">
        <v>41</v>
      </c>
      <c r="T49" s="21" t="s">
        <v>40</v>
      </c>
      <c r="U49" s="22" t="s">
        <v>42</v>
      </c>
      <c r="V49" s="23" t="s">
        <v>41</v>
      </c>
      <c r="W49" s="21" t="s">
        <v>40</v>
      </c>
      <c r="X49" s="22" t="s">
        <v>42</v>
      </c>
      <c r="Y49" s="23" t="s">
        <v>41</v>
      </c>
      <c r="Z49" s="21" t="s">
        <v>40</v>
      </c>
      <c r="AA49" s="23" t="s">
        <v>41</v>
      </c>
      <c r="AB49" s="25">
        <f>(SUM(AB50:AB63)/8)</f>
        <v>1</v>
      </c>
      <c r="AC49" s="25">
        <f>(V50+V51+V52+V53+V54+V58+V59+V63)/8</f>
        <v>0.625</v>
      </c>
      <c r="AD49" s="25">
        <f>(Y50+Y51+Y52+Y53+Y54+Y58+Y59+Y63)/8</f>
        <v>0.39999999999999997</v>
      </c>
    </row>
    <row r="50" spans="1:30" ht="15" customHeight="1" thickBot="1" x14ac:dyDescent="0.25">
      <c r="A50" s="2" t="s">
        <v>27</v>
      </c>
      <c r="B50" s="4">
        <v>43005</v>
      </c>
      <c r="C50" s="1" t="s">
        <v>70</v>
      </c>
      <c r="D50" s="3">
        <v>1</v>
      </c>
      <c r="E50" s="4">
        <v>43007</v>
      </c>
      <c r="F50" s="1" t="s">
        <v>71</v>
      </c>
      <c r="G50" s="3">
        <v>1</v>
      </c>
      <c r="H50" s="4">
        <v>43052</v>
      </c>
      <c r="I50" s="1" t="s">
        <v>72</v>
      </c>
      <c r="J50" s="3">
        <v>1</v>
      </c>
      <c r="K50" s="4">
        <v>43056</v>
      </c>
      <c r="L50" s="1" t="s">
        <v>73</v>
      </c>
      <c r="M50" s="3">
        <v>1</v>
      </c>
      <c r="N50" s="4">
        <v>43055</v>
      </c>
      <c r="O50" s="1" t="s">
        <v>70</v>
      </c>
      <c r="P50" s="3">
        <v>1</v>
      </c>
      <c r="Q50" s="4">
        <v>43105</v>
      </c>
      <c r="R50" s="1" t="s">
        <v>43</v>
      </c>
      <c r="S50" s="3">
        <v>1</v>
      </c>
      <c r="T50" s="4">
        <v>43168</v>
      </c>
      <c r="U50" s="1" t="s">
        <v>70</v>
      </c>
      <c r="V50" s="3">
        <v>1</v>
      </c>
      <c r="W50" s="4">
        <v>43168</v>
      </c>
      <c r="X50" s="1" t="s">
        <v>70</v>
      </c>
      <c r="Y50" s="3">
        <v>0.4</v>
      </c>
      <c r="Z50" s="4"/>
      <c r="AA50" s="3">
        <f>(D50+G50+J50+M50+P50+S50+Y50)/7</f>
        <v>0.91428571428571437</v>
      </c>
      <c r="AB50" s="25">
        <f>(D50+G50+J50+M50+P50+S50)/6</f>
        <v>1</v>
      </c>
    </row>
    <row r="51" spans="1:30" ht="15" customHeight="1" thickBot="1" x14ac:dyDescent="0.25">
      <c r="A51" s="2" t="s">
        <v>28</v>
      </c>
      <c r="B51" s="4">
        <v>43005</v>
      </c>
      <c r="C51" s="1" t="s">
        <v>70</v>
      </c>
      <c r="D51" s="3">
        <v>1</v>
      </c>
      <c r="E51" s="4">
        <v>43007</v>
      </c>
      <c r="F51" s="1" t="s">
        <v>71</v>
      </c>
      <c r="G51" s="3">
        <v>1</v>
      </c>
      <c r="H51" s="4">
        <v>43052</v>
      </c>
      <c r="I51" s="1" t="s">
        <v>72</v>
      </c>
      <c r="J51" s="3">
        <v>1</v>
      </c>
      <c r="K51" s="4">
        <v>43056</v>
      </c>
      <c r="L51" s="1" t="s">
        <v>73</v>
      </c>
      <c r="M51" s="3">
        <v>1</v>
      </c>
      <c r="N51" s="4">
        <v>43055</v>
      </c>
      <c r="O51" s="1" t="s">
        <v>70</v>
      </c>
      <c r="P51" s="3">
        <v>1</v>
      </c>
      <c r="Q51" s="4">
        <v>43105</v>
      </c>
      <c r="R51" s="1" t="s">
        <v>43</v>
      </c>
      <c r="S51" s="3">
        <v>1</v>
      </c>
      <c r="T51" s="4">
        <v>43175</v>
      </c>
      <c r="U51" s="1" t="s">
        <v>70</v>
      </c>
      <c r="V51" s="3">
        <v>1</v>
      </c>
      <c r="W51" s="4">
        <v>43175</v>
      </c>
      <c r="X51" s="1" t="s">
        <v>70</v>
      </c>
      <c r="Y51" s="3">
        <v>0.4</v>
      </c>
      <c r="Z51" s="4"/>
      <c r="AA51" s="3">
        <f>(D51+G51+J51+M51+P51+S51+Y51)/7</f>
        <v>0.91428571428571437</v>
      </c>
      <c r="AB51" s="25">
        <f>(D51+G51+J51+M51+P51+S51)/6</f>
        <v>1</v>
      </c>
    </row>
    <row r="52" spans="1:30" ht="15" customHeight="1" thickBot="1" x14ac:dyDescent="0.25">
      <c r="A52" s="2" t="s">
        <v>29</v>
      </c>
      <c r="B52" s="4">
        <v>43005</v>
      </c>
      <c r="C52" s="1" t="s">
        <v>70</v>
      </c>
      <c r="D52" s="3">
        <v>1</v>
      </c>
      <c r="E52" s="4">
        <v>43007</v>
      </c>
      <c r="F52" s="1" t="s">
        <v>71</v>
      </c>
      <c r="G52" s="3">
        <v>1</v>
      </c>
      <c r="H52" s="4">
        <v>43052</v>
      </c>
      <c r="I52" s="1" t="s">
        <v>72</v>
      </c>
      <c r="J52" s="3">
        <v>1</v>
      </c>
      <c r="K52" s="4">
        <v>43056</v>
      </c>
      <c r="L52" s="1" t="s">
        <v>73</v>
      </c>
      <c r="M52" s="3">
        <v>1</v>
      </c>
      <c r="N52" s="4">
        <v>43055</v>
      </c>
      <c r="O52" s="1" t="s">
        <v>70</v>
      </c>
      <c r="P52" s="3">
        <v>1</v>
      </c>
      <c r="Q52" s="4">
        <v>43105</v>
      </c>
      <c r="R52" s="1" t="s">
        <v>43</v>
      </c>
      <c r="S52" s="3">
        <v>1</v>
      </c>
      <c r="T52" s="4">
        <v>43175</v>
      </c>
      <c r="U52" s="1" t="s">
        <v>70</v>
      </c>
      <c r="V52" s="3">
        <v>1</v>
      </c>
      <c r="W52" s="4">
        <v>43175</v>
      </c>
      <c r="X52" s="1" t="s">
        <v>70</v>
      </c>
      <c r="Y52" s="3">
        <v>0.4</v>
      </c>
      <c r="Z52" s="4"/>
      <c r="AA52" s="3">
        <f>(D52+G52+J52+M52+P52+S52+Y52)/7</f>
        <v>0.91428571428571437</v>
      </c>
      <c r="AB52" s="25">
        <f>(D52+G52+J52+M52+P52+S52)/6</f>
        <v>1</v>
      </c>
    </row>
    <row r="53" spans="1:30" ht="14.45" customHeight="1" thickBot="1" x14ac:dyDescent="0.25">
      <c r="A53" s="2" t="s">
        <v>214</v>
      </c>
      <c r="B53" s="4">
        <v>43005</v>
      </c>
      <c r="C53" s="1" t="s">
        <v>70</v>
      </c>
      <c r="D53" s="3">
        <v>1</v>
      </c>
      <c r="E53" s="4">
        <v>43007</v>
      </c>
      <c r="F53" s="1" t="s">
        <v>71</v>
      </c>
      <c r="G53" s="3">
        <v>1</v>
      </c>
      <c r="H53" s="4">
        <v>43052</v>
      </c>
      <c r="I53" s="1" t="s">
        <v>72</v>
      </c>
      <c r="J53" s="3">
        <v>1</v>
      </c>
      <c r="K53" s="4">
        <v>43056</v>
      </c>
      <c r="L53" s="1" t="s">
        <v>73</v>
      </c>
      <c r="M53" s="3">
        <v>1</v>
      </c>
      <c r="N53" s="4">
        <v>43055</v>
      </c>
      <c r="O53" s="1" t="s">
        <v>70</v>
      </c>
      <c r="P53" s="3">
        <v>1</v>
      </c>
      <c r="Q53" s="4">
        <v>43105</v>
      </c>
      <c r="R53" s="1" t="s">
        <v>43</v>
      </c>
      <c r="S53" s="3">
        <v>1</v>
      </c>
      <c r="T53" s="4">
        <v>43182</v>
      </c>
      <c r="U53" s="1" t="s">
        <v>70</v>
      </c>
      <c r="V53" s="3">
        <v>0</v>
      </c>
      <c r="W53" s="4">
        <v>43182</v>
      </c>
      <c r="X53" s="1" t="s">
        <v>70</v>
      </c>
      <c r="Y53" s="3">
        <v>0.4</v>
      </c>
      <c r="Z53" s="4"/>
      <c r="AA53" s="3">
        <f>(D53+G53+J53+M53+P53+S53+Y53)/7</f>
        <v>0.91428571428571437</v>
      </c>
      <c r="AB53" s="25">
        <f>(D53+G53+J53+M53+P53+S53)/6</f>
        <v>1</v>
      </c>
    </row>
    <row r="54" spans="1:30" ht="15" customHeight="1" thickBot="1" x14ac:dyDescent="0.25">
      <c r="A54" s="2" t="s">
        <v>30</v>
      </c>
      <c r="B54" s="4">
        <v>43005</v>
      </c>
      <c r="C54" s="1" t="s">
        <v>70</v>
      </c>
      <c r="D54" s="3">
        <v>1</v>
      </c>
      <c r="E54" s="4">
        <v>43007</v>
      </c>
      <c r="F54" s="1" t="s">
        <v>71</v>
      </c>
      <c r="G54" s="3">
        <v>1</v>
      </c>
      <c r="H54" s="4">
        <v>43052</v>
      </c>
      <c r="I54" s="1" t="s">
        <v>72</v>
      </c>
      <c r="J54" s="3">
        <v>1</v>
      </c>
      <c r="K54" s="4">
        <v>43056</v>
      </c>
      <c r="L54" s="1" t="s">
        <v>73</v>
      </c>
      <c r="M54" s="3">
        <v>1</v>
      </c>
      <c r="N54" s="4">
        <v>43055</v>
      </c>
      <c r="O54" s="1" t="s">
        <v>70</v>
      </c>
      <c r="P54" s="3">
        <v>1</v>
      </c>
      <c r="Q54" s="4">
        <v>43105</v>
      </c>
      <c r="R54" s="1" t="s">
        <v>43</v>
      </c>
      <c r="S54" s="3">
        <v>1</v>
      </c>
      <c r="T54" s="4">
        <v>43182</v>
      </c>
      <c r="U54" s="1" t="s">
        <v>70</v>
      </c>
      <c r="V54" s="3">
        <v>1</v>
      </c>
      <c r="W54" s="4">
        <v>43182</v>
      </c>
      <c r="X54" s="1" t="s">
        <v>70</v>
      </c>
      <c r="Y54" s="3">
        <v>0.4</v>
      </c>
      <c r="Z54" s="4"/>
      <c r="AA54" s="3">
        <f>(D54+G54+J54+M54+P54+S54+Y54)/7</f>
        <v>0.91428571428571437</v>
      </c>
      <c r="AB54" s="25">
        <f>(D54+G54+J54+M54+P54+S54)/6</f>
        <v>1</v>
      </c>
    </row>
    <row r="55" spans="1:30" ht="15" customHeight="1" thickBot="1" x14ac:dyDescent="0.25">
      <c r="A55" s="17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19"/>
      <c r="P55" s="20"/>
      <c r="Q55" s="18"/>
      <c r="R55" s="19"/>
      <c r="S55" s="20"/>
      <c r="T55" s="18"/>
      <c r="U55" s="19"/>
      <c r="V55" s="20"/>
      <c r="W55" s="18"/>
      <c r="X55" s="19"/>
      <c r="Y55" s="20"/>
      <c r="Z55" s="18"/>
      <c r="AA55" s="20"/>
    </row>
    <row r="56" spans="1:30" ht="15" customHeight="1" thickBot="1" x14ac:dyDescent="0.25">
      <c r="A56" s="141" t="s">
        <v>64</v>
      </c>
      <c r="B56" s="143" t="s">
        <v>37</v>
      </c>
      <c r="C56" s="144"/>
      <c r="D56" s="145"/>
      <c r="E56" s="143" t="s">
        <v>44</v>
      </c>
      <c r="F56" s="144"/>
      <c r="G56" s="145"/>
      <c r="H56" s="143" t="s">
        <v>45</v>
      </c>
      <c r="I56" s="144"/>
      <c r="J56" s="145"/>
      <c r="K56" s="143" t="s">
        <v>33</v>
      </c>
      <c r="L56" s="144"/>
      <c r="M56" s="145"/>
      <c r="N56" s="143" t="s">
        <v>38</v>
      </c>
      <c r="O56" s="144"/>
      <c r="P56" s="145"/>
      <c r="Q56" s="143" t="s">
        <v>34</v>
      </c>
      <c r="R56" s="144"/>
      <c r="S56" s="145"/>
      <c r="T56" s="143" t="s">
        <v>82</v>
      </c>
      <c r="U56" s="144"/>
      <c r="V56" s="145"/>
      <c r="W56" s="143" t="s">
        <v>35</v>
      </c>
      <c r="X56" s="144"/>
      <c r="Y56" s="145"/>
      <c r="Z56" s="143" t="s">
        <v>39</v>
      </c>
      <c r="AA56" s="145"/>
    </row>
    <row r="57" spans="1:30" ht="15" customHeight="1" thickBot="1" x14ac:dyDescent="0.3">
      <c r="A57" s="142"/>
      <c r="B57" s="21" t="s">
        <v>40</v>
      </c>
      <c r="C57" s="22" t="s">
        <v>42</v>
      </c>
      <c r="D57" s="23" t="s">
        <v>41</v>
      </c>
      <c r="E57" s="21" t="s">
        <v>40</v>
      </c>
      <c r="F57" s="22" t="s">
        <v>42</v>
      </c>
      <c r="G57" s="23" t="s">
        <v>41</v>
      </c>
      <c r="H57" s="21" t="s">
        <v>40</v>
      </c>
      <c r="I57" s="22" t="s">
        <v>42</v>
      </c>
      <c r="J57" s="23" t="s">
        <v>41</v>
      </c>
      <c r="K57" s="21" t="s">
        <v>40</v>
      </c>
      <c r="L57" s="22" t="s">
        <v>42</v>
      </c>
      <c r="M57" s="23" t="s">
        <v>41</v>
      </c>
      <c r="N57" s="21" t="s">
        <v>40</v>
      </c>
      <c r="O57" s="22" t="s">
        <v>42</v>
      </c>
      <c r="P57" s="23" t="s">
        <v>41</v>
      </c>
      <c r="Q57" s="21" t="s">
        <v>40</v>
      </c>
      <c r="R57" s="22" t="s">
        <v>42</v>
      </c>
      <c r="S57" s="23" t="s">
        <v>41</v>
      </c>
      <c r="T57" s="21" t="s">
        <v>40</v>
      </c>
      <c r="U57" s="22" t="s">
        <v>42</v>
      </c>
      <c r="V57" s="23" t="s">
        <v>41</v>
      </c>
      <c r="W57" s="21" t="s">
        <v>40</v>
      </c>
      <c r="X57" s="22" t="s">
        <v>42</v>
      </c>
      <c r="Y57" s="23" t="s">
        <v>41</v>
      </c>
      <c r="Z57" s="21" t="s">
        <v>40</v>
      </c>
      <c r="AA57" s="23" t="s">
        <v>41</v>
      </c>
    </row>
    <row r="58" spans="1:30" ht="15" customHeight="1" thickBot="1" x14ac:dyDescent="0.25">
      <c r="A58" s="24" t="s">
        <v>66</v>
      </c>
      <c r="B58" s="4">
        <v>43007</v>
      </c>
      <c r="C58" s="1" t="s">
        <v>70</v>
      </c>
      <c r="D58" s="3">
        <v>1</v>
      </c>
      <c r="E58" s="4">
        <v>43009</v>
      </c>
      <c r="F58" s="1" t="s">
        <v>71</v>
      </c>
      <c r="G58" s="3">
        <v>1</v>
      </c>
      <c r="H58" s="4">
        <v>43063</v>
      </c>
      <c r="I58" s="1" t="s">
        <v>72</v>
      </c>
      <c r="J58" s="3">
        <v>1</v>
      </c>
      <c r="K58" s="4">
        <v>43056</v>
      </c>
      <c r="L58" s="1" t="s">
        <v>73</v>
      </c>
      <c r="M58" s="3">
        <v>1</v>
      </c>
      <c r="N58" s="4">
        <v>43068</v>
      </c>
      <c r="O58" s="1" t="s">
        <v>70</v>
      </c>
      <c r="P58" s="3">
        <v>1</v>
      </c>
      <c r="Q58" s="4">
        <v>43105</v>
      </c>
      <c r="R58" s="1" t="s">
        <v>43</v>
      </c>
      <c r="S58" s="3">
        <v>1</v>
      </c>
      <c r="T58" s="4">
        <v>43189</v>
      </c>
      <c r="U58" s="1" t="s">
        <v>70</v>
      </c>
      <c r="V58" s="3">
        <v>0</v>
      </c>
      <c r="W58" s="4">
        <v>43189</v>
      </c>
      <c r="X58" s="1" t="s">
        <v>70</v>
      </c>
      <c r="Y58" s="3">
        <v>0.4</v>
      </c>
      <c r="Z58" s="4"/>
      <c r="AA58" s="3">
        <f>(D58+G58+J58+M58+P58+S58+Y58)/7</f>
        <v>0.91428571428571437</v>
      </c>
      <c r="AB58" s="25">
        <f>(D58+G58+J58+M58+P58+S58)/6</f>
        <v>1</v>
      </c>
    </row>
    <row r="59" spans="1:30" ht="15" customHeight="1" thickBot="1" x14ac:dyDescent="0.25">
      <c r="A59" s="24" t="s">
        <v>67</v>
      </c>
      <c r="B59" s="4">
        <v>43007</v>
      </c>
      <c r="C59" s="1" t="s">
        <v>70</v>
      </c>
      <c r="D59" s="3">
        <v>1</v>
      </c>
      <c r="E59" s="4">
        <v>43009</v>
      </c>
      <c r="F59" s="1" t="s">
        <v>71</v>
      </c>
      <c r="G59" s="3">
        <v>1</v>
      </c>
      <c r="H59" s="4">
        <v>43063</v>
      </c>
      <c r="I59" s="1" t="s">
        <v>72</v>
      </c>
      <c r="J59" s="3">
        <v>1</v>
      </c>
      <c r="K59" s="4">
        <v>43056</v>
      </c>
      <c r="L59" s="1" t="s">
        <v>73</v>
      </c>
      <c r="M59" s="3">
        <v>1</v>
      </c>
      <c r="N59" s="4">
        <v>43068</v>
      </c>
      <c r="O59" s="1" t="s">
        <v>70</v>
      </c>
      <c r="P59" s="3">
        <v>1</v>
      </c>
      <c r="Q59" s="4">
        <v>43105</v>
      </c>
      <c r="R59" s="1" t="s">
        <v>43</v>
      </c>
      <c r="S59" s="3">
        <v>1</v>
      </c>
      <c r="T59" s="4">
        <v>43189</v>
      </c>
      <c r="U59" s="1" t="s">
        <v>70</v>
      </c>
      <c r="V59" s="3">
        <v>0</v>
      </c>
      <c r="W59" s="4">
        <v>43189</v>
      </c>
      <c r="X59" s="1" t="s">
        <v>70</v>
      </c>
      <c r="Y59" s="3">
        <v>0.4</v>
      </c>
      <c r="Z59" s="4"/>
      <c r="AA59" s="3">
        <f>(D59+G59+J59+M59+P59+S59+Y59)/7</f>
        <v>0.91428571428571437</v>
      </c>
      <c r="AB59" s="25">
        <f>(D59+G59+J59+M59+P59+S59)/6</f>
        <v>1</v>
      </c>
    </row>
    <row r="60" spans="1:30" ht="15" customHeight="1" thickBot="1" x14ac:dyDescent="0.25">
      <c r="A60" s="17"/>
      <c r="B60" s="18"/>
      <c r="C60" s="19"/>
      <c r="D60" s="20"/>
      <c r="E60" s="18"/>
      <c r="F60" s="19"/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/>
      <c r="R60" s="19"/>
      <c r="S60" s="20"/>
      <c r="T60" s="18"/>
      <c r="U60" s="19"/>
      <c r="V60" s="20"/>
      <c r="W60" s="18"/>
      <c r="X60" s="19"/>
      <c r="Y60" s="20"/>
      <c r="Z60" s="18"/>
      <c r="AA60" s="20"/>
    </row>
    <row r="61" spans="1:30" ht="15" customHeight="1" thickBot="1" x14ac:dyDescent="0.25">
      <c r="A61" s="141" t="s">
        <v>31</v>
      </c>
      <c r="B61" s="143" t="s">
        <v>37</v>
      </c>
      <c r="C61" s="144"/>
      <c r="D61" s="145"/>
      <c r="E61" s="143" t="s">
        <v>44</v>
      </c>
      <c r="F61" s="144"/>
      <c r="G61" s="145"/>
      <c r="H61" s="143" t="s">
        <v>45</v>
      </c>
      <c r="I61" s="144"/>
      <c r="J61" s="145"/>
      <c r="K61" s="143" t="s">
        <v>33</v>
      </c>
      <c r="L61" s="144"/>
      <c r="M61" s="145"/>
      <c r="N61" s="143" t="s">
        <v>38</v>
      </c>
      <c r="O61" s="144"/>
      <c r="P61" s="145"/>
      <c r="Q61" s="143" t="s">
        <v>34</v>
      </c>
      <c r="R61" s="144"/>
      <c r="S61" s="145"/>
      <c r="T61" s="143" t="s">
        <v>82</v>
      </c>
      <c r="U61" s="144"/>
      <c r="V61" s="145"/>
      <c r="W61" s="143" t="s">
        <v>35</v>
      </c>
      <c r="X61" s="144"/>
      <c r="Y61" s="145"/>
      <c r="Z61" s="143" t="s">
        <v>39</v>
      </c>
      <c r="AA61" s="145"/>
    </row>
    <row r="62" spans="1:30" ht="15" customHeight="1" thickBot="1" x14ac:dyDescent="0.3">
      <c r="A62" s="142"/>
      <c r="B62" s="21" t="s">
        <v>40</v>
      </c>
      <c r="C62" s="22" t="s">
        <v>42</v>
      </c>
      <c r="D62" s="23" t="s">
        <v>41</v>
      </c>
      <c r="E62" s="21" t="s">
        <v>40</v>
      </c>
      <c r="F62" s="22" t="s">
        <v>42</v>
      </c>
      <c r="G62" s="23" t="s">
        <v>41</v>
      </c>
      <c r="H62" s="21" t="s">
        <v>40</v>
      </c>
      <c r="I62" s="22" t="s">
        <v>42</v>
      </c>
      <c r="J62" s="23" t="s">
        <v>41</v>
      </c>
      <c r="K62" s="21" t="s">
        <v>40</v>
      </c>
      <c r="L62" s="22" t="s">
        <v>42</v>
      </c>
      <c r="M62" s="23" t="s">
        <v>41</v>
      </c>
      <c r="N62" s="21" t="s">
        <v>40</v>
      </c>
      <c r="O62" s="22" t="s">
        <v>42</v>
      </c>
      <c r="P62" s="23" t="s">
        <v>41</v>
      </c>
      <c r="Q62" s="21" t="s">
        <v>40</v>
      </c>
      <c r="R62" s="22" t="s">
        <v>42</v>
      </c>
      <c r="S62" s="23" t="s">
        <v>41</v>
      </c>
      <c r="T62" s="21" t="s">
        <v>40</v>
      </c>
      <c r="U62" s="22" t="s">
        <v>42</v>
      </c>
      <c r="V62" s="23" t="s">
        <v>41</v>
      </c>
      <c r="W62" s="21" t="s">
        <v>40</v>
      </c>
      <c r="X62" s="22" t="s">
        <v>42</v>
      </c>
      <c r="Y62" s="23" t="s">
        <v>41</v>
      </c>
      <c r="Z62" s="21" t="s">
        <v>40</v>
      </c>
      <c r="AA62" s="23" t="s">
        <v>41</v>
      </c>
    </row>
    <row r="63" spans="1:30" ht="15" customHeight="1" thickBot="1" x14ac:dyDescent="0.25">
      <c r="A63" s="2" t="s">
        <v>32</v>
      </c>
      <c r="B63" s="4">
        <v>43009</v>
      </c>
      <c r="C63" s="1" t="s">
        <v>70</v>
      </c>
      <c r="D63" s="3">
        <v>1</v>
      </c>
      <c r="E63" s="4">
        <v>43012</v>
      </c>
      <c r="F63" s="1" t="s">
        <v>71</v>
      </c>
      <c r="G63" s="3">
        <v>1</v>
      </c>
      <c r="H63" s="4">
        <v>43071</v>
      </c>
      <c r="I63" s="1" t="s">
        <v>72</v>
      </c>
      <c r="J63" s="3">
        <v>1</v>
      </c>
      <c r="K63" s="4">
        <v>43056</v>
      </c>
      <c r="L63" s="1" t="s">
        <v>73</v>
      </c>
      <c r="M63" s="3">
        <v>1</v>
      </c>
      <c r="N63" s="4">
        <v>43070</v>
      </c>
      <c r="O63" s="1" t="s">
        <v>70</v>
      </c>
      <c r="P63" s="3">
        <v>1</v>
      </c>
      <c r="Q63" s="4">
        <v>43105</v>
      </c>
      <c r="R63" s="1" t="s">
        <v>43</v>
      </c>
      <c r="S63" s="3">
        <v>1</v>
      </c>
      <c r="T63" s="4">
        <v>43196</v>
      </c>
      <c r="U63" s="1" t="s">
        <v>70</v>
      </c>
      <c r="V63" s="3">
        <v>1</v>
      </c>
      <c r="W63" s="4">
        <v>43196</v>
      </c>
      <c r="X63" s="1" t="s">
        <v>70</v>
      </c>
      <c r="Y63" s="3">
        <v>0.4</v>
      </c>
      <c r="Z63" s="4"/>
      <c r="AA63" s="3">
        <f>(D63+G63+J63+M63+P63+S63+Y63)/7</f>
        <v>0.91428571428571437</v>
      </c>
      <c r="AB63" s="25">
        <f>(D63+G63+J63+M63+P63+S63)/6</f>
        <v>1</v>
      </c>
    </row>
    <row r="64" spans="1:30" ht="15" customHeight="1" x14ac:dyDescent="0.2">
      <c r="AB64" s="26"/>
    </row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1048574" spans="9:9" ht="15.75" thickBot="1" x14ac:dyDescent="0.25"/>
    <row r="1048575" spans="9:9" ht="15.75" thickBot="1" x14ac:dyDescent="0.25">
      <c r="I1048575" s="1" t="s">
        <v>72</v>
      </c>
    </row>
  </sheetData>
  <mergeCells count="104">
    <mergeCell ref="A22:A23"/>
    <mergeCell ref="B22:D22"/>
    <mergeCell ref="E22:G22"/>
    <mergeCell ref="H22:J22"/>
    <mergeCell ref="K22:M22"/>
    <mergeCell ref="N28:P28"/>
    <mergeCell ref="Q28:S28"/>
    <mergeCell ref="A28:A29"/>
    <mergeCell ref="B28:D28"/>
    <mergeCell ref="E28:G28"/>
    <mergeCell ref="H28:J28"/>
    <mergeCell ref="K28:M28"/>
    <mergeCell ref="W3:Y3"/>
    <mergeCell ref="T3:V3"/>
    <mergeCell ref="T12:V12"/>
    <mergeCell ref="A12:A13"/>
    <mergeCell ref="B12:D12"/>
    <mergeCell ref="E12:G12"/>
    <mergeCell ref="H12:J12"/>
    <mergeCell ref="K12:M12"/>
    <mergeCell ref="A18:A19"/>
    <mergeCell ref="B18:D18"/>
    <mergeCell ref="E18:G18"/>
    <mergeCell ref="H18:J18"/>
    <mergeCell ref="K18:M18"/>
    <mergeCell ref="W12:Y12"/>
    <mergeCell ref="B3:D3"/>
    <mergeCell ref="A3:A4"/>
    <mergeCell ref="E3:G3"/>
    <mergeCell ref="H3:J3"/>
    <mergeCell ref="K3:M3"/>
    <mergeCell ref="N12:P12"/>
    <mergeCell ref="Q12:S12"/>
    <mergeCell ref="N3:P3"/>
    <mergeCell ref="Q3:S3"/>
    <mergeCell ref="W28:Y28"/>
    <mergeCell ref="Z28:AA28"/>
    <mergeCell ref="W18:Y18"/>
    <mergeCell ref="N22:P22"/>
    <mergeCell ref="Q22:S22"/>
    <mergeCell ref="W22:Y22"/>
    <mergeCell ref="N18:P18"/>
    <mergeCell ref="Q18:S18"/>
    <mergeCell ref="T18:V18"/>
    <mergeCell ref="T22:V22"/>
    <mergeCell ref="T28:V28"/>
    <mergeCell ref="Z22:AA22"/>
    <mergeCell ref="W41:Y41"/>
    <mergeCell ref="A35:A36"/>
    <mergeCell ref="B35:D35"/>
    <mergeCell ref="E35:G35"/>
    <mergeCell ref="H35:J35"/>
    <mergeCell ref="K35:M35"/>
    <mergeCell ref="N35:P35"/>
    <mergeCell ref="Q35:S35"/>
    <mergeCell ref="A41:A42"/>
    <mergeCell ref="B41:D41"/>
    <mergeCell ref="E41:G41"/>
    <mergeCell ref="H41:J41"/>
    <mergeCell ref="K41:M41"/>
    <mergeCell ref="T35:V35"/>
    <mergeCell ref="W35:Y35"/>
    <mergeCell ref="T41:V41"/>
    <mergeCell ref="N41:P41"/>
    <mergeCell ref="Q41:S41"/>
    <mergeCell ref="B48:D48"/>
    <mergeCell ref="E48:G48"/>
    <mergeCell ref="H48:J48"/>
    <mergeCell ref="K48:M48"/>
    <mergeCell ref="N48:P48"/>
    <mergeCell ref="N56:P56"/>
    <mergeCell ref="Q61:S61"/>
    <mergeCell ref="W61:Y61"/>
    <mergeCell ref="Z61:AA61"/>
    <mergeCell ref="Q48:S48"/>
    <mergeCell ref="W48:Y48"/>
    <mergeCell ref="Z48:AA48"/>
    <mergeCell ref="T48:V48"/>
    <mergeCell ref="T56:V56"/>
    <mergeCell ref="T61:V61"/>
    <mergeCell ref="A1:AA2"/>
    <mergeCell ref="A16:AA17"/>
    <mergeCell ref="A33:AA34"/>
    <mergeCell ref="A46:AA47"/>
    <mergeCell ref="A61:A62"/>
    <mergeCell ref="B61:D61"/>
    <mergeCell ref="E61:G61"/>
    <mergeCell ref="H61:J61"/>
    <mergeCell ref="K61:M61"/>
    <mergeCell ref="N61:P61"/>
    <mergeCell ref="Z41:AA41"/>
    <mergeCell ref="A48:A49"/>
    <mergeCell ref="A56:A57"/>
    <mergeCell ref="B56:D56"/>
    <mergeCell ref="E56:G56"/>
    <mergeCell ref="H56:J56"/>
    <mergeCell ref="K56:M56"/>
    <mergeCell ref="Z3:AA3"/>
    <mergeCell ref="Q56:S56"/>
    <mergeCell ref="W56:Y56"/>
    <mergeCell ref="Z56:AA56"/>
    <mergeCell ref="Z35:AA35"/>
    <mergeCell ref="Z18:AA18"/>
    <mergeCell ref="Z12:AA12"/>
  </mergeCells>
  <conditionalFormatting sqref="D4">
    <cfRule type="colorScale" priority="2092">
      <colorScale>
        <cfvo type="num" val="0"/>
        <cfvo type="num" val="100"/>
        <color rgb="FFFF0000"/>
        <color theme="9"/>
      </colorScale>
    </cfRule>
  </conditionalFormatting>
  <conditionalFormatting sqref="D4">
    <cfRule type="colorScale" priority="209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8:D11">
    <cfRule type="colorScale" priority="2090">
      <colorScale>
        <cfvo type="num" val="0"/>
        <cfvo type="num" val="100"/>
        <color rgb="FFFF0000"/>
        <color theme="9"/>
      </colorScale>
    </cfRule>
  </conditionalFormatting>
  <conditionalFormatting sqref="D8:D11">
    <cfRule type="colorScale" priority="208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">
    <cfRule type="colorScale" priority="2000">
      <colorScale>
        <cfvo type="num" val="0"/>
        <cfvo type="num" val="100"/>
        <color rgb="FFFF0000"/>
        <color theme="9"/>
      </colorScale>
    </cfRule>
  </conditionalFormatting>
  <conditionalFormatting sqref="S4">
    <cfRule type="colorScale" priority="199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8:P11">
    <cfRule type="colorScale" priority="2005">
      <colorScale>
        <cfvo type="num" val="0"/>
        <cfvo type="num" val="100"/>
        <color rgb="FFFF0000"/>
        <color theme="9"/>
      </colorScale>
    </cfRule>
  </conditionalFormatting>
  <conditionalFormatting sqref="P8:P11">
    <cfRule type="colorScale" priority="20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:D11">
    <cfRule type="colorScale" priority="20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">
    <cfRule type="colorScale" priority="2028">
      <colorScale>
        <cfvo type="num" val="0"/>
        <cfvo type="num" val="100"/>
        <color rgb="FFFF0000"/>
        <color theme="9"/>
      </colorScale>
    </cfRule>
  </conditionalFormatting>
  <conditionalFormatting sqref="G4">
    <cfRule type="colorScale" priority="20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8:G11">
    <cfRule type="colorScale" priority="2026">
      <colorScale>
        <cfvo type="num" val="0"/>
        <cfvo type="num" val="100"/>
        <color rgb="FFFF0000"/>
        <color theme="9"/>
      </colorScale>
    </cfRule>
  </conditionalFormatting>
  <conditionalFormatting sqref="G8:G11">
    <cfRule type="colorScale" priority="20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5:G11">
    <cfRule type="colorScale" priority="20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">
    <cfRule type="colorScale" priority="1986">
      <colorScale>
        <cfvo type="num" val="0"/>
        <cfvo type="num" val="100"/>
        <color rgb="FFFF0000"/>
        <color theme="9"/>
      </colorScale>
    </cfRule>
  </conditionalFormatting>
  <conditionalFormatting sqref="AA4">
    <cfRule type="colorScale" priority="19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">
    <cfRule type="colorScale" priority="2021">
      <colorScale>
        <cfvo type="num" val="0"/>
        <cfvo type="num" val="100"/>
        <color rgb="FFFF0000"/>
        <color theme="9"/>
      </colorScale>
    </cfRule>
  </conditionalFormatting>
  <conditionalFormatting sqref="J4">
    <cfRule type="colorScale" priority="20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8:J11">
    <cfRule type="colorScale" priority="2019">
      <colorScale>
        <cfvo type="num" val="0"/>
        <cfvo type="num" val="100"/>
        <color rgb="FFFF0000"/>
        <color theme="9"/>
      </colorScale>
    </cfRule>
  </conditionalFormatting>
  <conditionalFormatting sqref="J8:J11">
    <cfRule type="colorScale" priority="20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:J11">
    <cfRule type="colorScale" priority="20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">
    <cfRule type="colorScale" priority="2014">
      <colorScale>
        <cfvo type="num" val="0"/>
        <cfvo type="num" val="100"/>
        <color rgb="FFFF0000"/>
        <color theme="9"/>
      </colorScale>
    </cfRule>
  </conditionalFormatting>
  <conditionalFormatting sqref="M4">
    <cfRule type="colorScale" priority="201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8:M11">
    <cfRule type="colorScale" priority="2012">
      <colorScale>
        <cfvo type="num" val="0"/>
        <cfvo type="num" val="100"/>
        <color rgb="FFFF0000"/>
        <color theme="9"/>
      </colorScale>
    </cfRule>
  </conditionalFormatting>
  <conditionalFormatting sqref="M8:M11">
    <cfRule type="colorScale" priority="20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:M11">
    <cfRule type="colorScale" priority="20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">
    <cfRule type="colorScale" priority="2007">
      <colorScale>
        <cfvo type="num" val="0"/>
        <cfvo type="num" val="100"/>
        <color rgb="FFFF0000"/>
        <color theme="9"/>
      </colorScale>
    </cfRule>
  </conditionalFormatting>
  <conditionalFormatting sqref="P4">
    <cfRule type="colorScale" priority="20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9">
    <cfRule type="colorScale" priority="1885">
      <colorScale>
        <cfvo type="num" val="0"/>
        <cfvo type="num" val="100"/>
        <color rgb="FFFF0000"/>
        <color theme="9"/>
      </colorScale>
    </cfRule>
  </conditionalFormatting>
  <conditionalFormatting sqref="M29">
    <cfRule type="colorScale" priority="18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:P11">
    <cfRule type="colorScale" priority="20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8:S11">
    <cfRule type="colorScale" priority="1998">
      <colorScale>
        <cfvo type="num" val="0"/>
        <cfvo type="num" val="100"/>
        <color rgb="FFFF0000"/>
        <color theme="9"/>
      </colorScale>
    </cfRule>
  </conditionalFormatting>
  <conditionalFormatting sqref="S8:S11">
    <cfRule type="colorScale" priority="19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:S11">
    <cfRule type="colorScale" priority="19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">
    <cfRule type="colorScale" priority="1993">
      <colorScale>
        <cfvo type="num" val="0"/>
        <cfvo type="num" val="100"/>
        <color rgb="FFFF0000"/>
        <color theme="9"/>
      </colorScale>
    </cfRule>
  </conditionalFormatting>
  <conditionalFormatting sqref="Y4">
    <cfRule type="colorScale" priority="19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8:Y11">
    <cfRule type="colorScale" priority="1991">
      <colorScale>
        <cfvo type="num" val="0"/>
        <cfvo type="num" val="100"/>
        <color rgb="FFFF0000"/>
        <color theme="9"/>
      </colorScale>
    </cfRule>
  </conditionalFormatting>
  <conditionalFormatting sqref="Y8:Y11">
    <cfRule type="colorScale" priority="19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:Y11">
    <cfRule type="colorScale" priority="19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8:AA11">
    <cfRule type="colorScale" priority="1984">
      <colorScale>
        <cfvo type="num" val="0"/>
        <cfvo type="num" val="100"/>
        <color rgb="FFFF0000"/>
        <color theme="9"/>
      </colorScale>
    </cfRule>
  </conditionalFormatting>
  <conditionalFormatting sqref="AA8:AA11">
    <cfRule type="colorScale" priority="198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7:AA11">
    <cfRule type="colorScale" priority="19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3">
    <cfRule type="colorScale" priority="1899">
      <colorScale>
        <cfvo type="num" val="0"/>
        <cfvo type="num" val="100"/>
        <color rgb="FFFF0000"/>
        <color theme="9"/>
      </colorScale>
    </cfRule>
  </conditionalFormatting>
  <conditionalFormatting sqref="P23">
    <cfRule type="colorScale" priority="18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9">
    <cfRule type="colorScale" priority="1889">
      <colorScale>
        <cfvo type="num" val="0"/>
        <cfvo type="num" val="100"/>
        <color rgb="FFFF0000"/>
        <color theme="9"/>
      </colorScale>
    </cfRule>
  </conditionalFormatting>
  <conditionalFormatting sqref="G29">
    <cfRule type="colorScale" priority="18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3">
    <cfRule type="colorScale" priority="1897">
      <colorScale>
        <cfvo type="num" val="0"/>
        <cfvo type="num" val="100"/>
        <color rgb="FFFF0000"/>
        <color theme="9"/>
      </colorScale>
    </cfRule>
  </conditionalFormatting>
  <conditionalFormatting sqref="S23">
    <cfRule type="colorScale" priority="189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3">
    <cfRule type="colorScale" priority="1895">
      <colorScale>
        <cfvo type="num" val="0"/>
        <cfvo type="num" val="100"/>
        <color rgb="FFFF0000"/>
        <color theme="9"/>
      </colorScale>
    </cfRule>
  </conditionalFormatting>
  <conditionalFormatting sqref="Y23">
    <cfRule type="colorScale" priority="189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3">
    <cfRule type="colorScale" priority="1893">
      <colorScale>
        <cfvo type="num" val="0"/>
        <cfvo type="num" val="100"/>
        <color rgb="FFFF0000"/>
        <color theme="9"/>
      </colorScale>
    </cfRule>
  </conditionalFormatting>
  <conditionalFormatting sqref="AA23">
    <cfRule type="colorScale" priority="18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9">
    <cfRule type="colorScale" priority="1891">
      <colorScale>
        <cfvo type="num" val="0"/>
        <cfvo type="num" val="100"/>
        <color rgb="FFFF0000"/>
        <color theme="9"/>
      </colorScale>
    </cfRule>
  </conditionalFormatting>
  <conditionalFormatting sqref="D29">
    <cfRule type="colorScale" priority="18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9">
    <cfRule type="colorScale" priority="1887">
      <colorScale>
        <cfvo type="num" val="0"/>
        <cfvo type="num" val="100"/>
        <color rgb="FFFF0000"/>
        <color theme="9"/>
      </colorScale>
    </cfRule>
  </conditionalFormatting>
  <conditionalFormatting sqref="J29">
    <cfRule type="colorScale" priority="188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3">
    <cfRule type="colorScale" priority="1925">
      <colorScale>
        <cfvo type="num" val="0"/>
        <cfvo type="num" val="100"/>
        <color rgb="FFFF0000"/>
        <color theme="9"/>
      </colorScale>
    </cfRule>
  </conditionalFormatting>
  <conditionalFormatting sqref="AA13">
    <cfRule type="colorScale" priority="19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3">
    <cfRule type="colorScale" priority="1939">
      <colorScale>
        <cfvo type="num" val="0"/>
        <cfvo type="num" val="100"/>
        <color rgb="FFFF0000"/>
        <color theme="9"/>
      </colorScale>
    </cfRule>
  </conditionalFormatting>
  <conditionalFormatting sqref="D13">
    <cfRule type="colorScale" priority="19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3">
    <cfRule type="colorScale" priority="1929">
      <colorScale>
        <cfvo type="num" val="0"/>
        <cfvo type="num" val="100"/>
        <color rgb="FFFF0000"/>
        <color theme="9"/>
      </colorScale>
    </cfRule>
  </conditionalFormatting>
  <conditionalFormatting sqref="S13">
    <cfRule type="colorScale" priority="19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3">
    <cfRule type="colorScale" priority="1937">
      <colorScale>
        <cfvo type="num" val="0"/>
        <cfvo type="num" val="100"/>
        <color rgb="FFFF0000"/>
        <color theme="9"/>
      </colorScale>
    </cfRule>
  </conditionalFormatting>
  <conditionalFormatting sqref="G13">
    <cfRule type="colorScale" priority="19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3">
    <cfRule type="colorScale" priority="1935">
      <colorScale>
        <cfvo type="num" val="0"/>
        <cfvo type="num" val="100"/>
        <color rgb="FFFF0000"/>
        <color theme="9"/>
      </colorScale>
    </cfRule>
  </conditionalFormatting>
  <conditionalFormatting sqref="J13">
    <cfRule type="colorScale" priority="19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3">
    <cfRule type="colorScale" priority="1933">
      <colorScale>
        <cfvo type="num" val="0"/>
        <cfvo type="num" val="100"/>
        <color rgb="FFFF0000"/>
        <color theme="9"/>
      </colorScale>
    </cfRule>
  </conditionalFormatting>
  <conditionalFormatting sqref="M13">
    <cfRule type="colorScale" priority="19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3">
    <cfRule type="colorScale" priority="1931">
      <colorScale>
        <cfvo type="num" val="0"/>
        <cfvo type="num" val="100"/>
        <color rgb="FFFF0000"/>
        <color theme="9"/>
      </colorScale>
    </cfRule>
  </conditionalFormatting>
  <conditionalFormatting sqref="P13">
    <cfRule type="colorScale" priority="19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3">
    <cfRule type="colorScale" priority="1927">
      <colorScale>
        <cfvo type="num" val="0"/>
        <cfvo type="num" val="100"/>
        <color rgb="FFFF0000"/>
        <color theme="9"/>
      </colorScale>
    </cfRule>
  </conditionalFormatting>
  <conditionalFormatting sqref="Y13">
    <cfRule type="colorScale" priority="19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9">
    <cfRule type="colorScale" priority="1909">
      <colorScale>
        <cfvo type="num" val="0"/>
        <cfvo type="num" val="100"/>
        <color rgb="FFFF0000"/>
        <color theme="9"/>
      </colorScale>
    </cfRule>
  </conditionalFormatting>
  <conditionalFormatting sqref="AA19">
    <cfRule type="colorScale" priority="19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9">
    <cfRule type="colorScale" priority="1923">
      <colorScale>
        <cfvo type="num" val="0"/>
        <cfvo type="num" val="100"/>
        <color rgb="FFFF0000"/>
        <color theme="9"/>
      </colorScale>
    </cfRule>
  </conditionalFormatting>
  <conditionalFormatting sqref="D19">
    <cfRule type="colorScale" priority="19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9">
    <cfRule type="colorScale" priority="1913">
      <colorScale>
        <cfvo type="num" val="0"/>
        <cfvo type="num" val="100"/>
        <color rgb="FFFF0000"/>
        <color theme="9"/>
      </colorScale>
    </cfRule>
  </conditionalFormatting>
  <conditionalFormatting sqref="S19">
    <cfRule type="colorScale" priority="19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9">
    <cfRule type="colorScale" priority="1921">
      <colorScale>
        <cfvo type="num" val="0"/>
        <cfvo type="num" val="100"/>
        <color rgb="FFFF0000"/>
        <color theme="9"/>
      </colorScale>
    </cfRule>
  </conditionalFormatting>
  <conditionalFormatting sqref="G19">
    <cfRule type="colorScale" priority="19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9">
    <cfRule type="colorScale" priority="1919">
      <colorScale>
        <cfvo type="num" val="0"/>
        <cfvo type="num" val="100"/>
        <color rgb="FFFF0000"/>
        <color theme="9"/>
      </colorScale>
    </cfRule>
  </conditionalFormatting>
  <conditionalFormatting sqref="J19">
    <cfRule type="colorScale" priority="19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9">
    <cfRule type="colorScale" priority="1917">
      <colorScale>
        <cfvo type="num" val="0"/>
        <cfvo type="num" val="100"/>
        <color rgb="FFFF0000"/>
        <color theme="9"/>
      </colorScale>
    </cfRule>
  </conditionalFormatting>
  <conditionalFormatting sqref="M19">
    <cfRule type="colorScale" priority="191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9">
    <cfRule type="colorScale" priority="1915">
      <colorScale>
        <cfvo type="num" val="0"/>
        <cfvo type="num" val="100"/>
        <color rgb="FFFF0000"/>
        <color theme="9"/>
      </colorScale>
    </cfRule>
  </conditionalFormatting>
  <conditionalFormatting sqref="P19">
    <cfRule type="colorScale" priority="19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9">
    <cfRule type="colorScale" priority="1911">
      <colorScale>
        <cfvo type="num" val="0"/>
        <cfvo type="num" val="100"/>
        <color rgb="FFFF0000"/>
        <color theme="9"/>
      </colorScale>
    </cfRule>
  </conditionalFormatting>
  <conditionalFormatting sqref="Y19">
    <cfRule type="colorScale" priority="19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3">
    <cfRule type="colorScale" priority="1907">
      <colorScale>
        <cfvo type="num" val="0"/>
        <cfvo type="num" val="100"/>
        <color rgb="FFFF0000"/>
        <color theme="9"/>
      </colorScale>
    </cfRule>
  </conditionalFormatting>
  <conditionalFormatting sqref="D23">
    <cfRule type="colorScale" priority="19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3">
    <cfRule type="colorScale" priority="1905">
      <colorScale>
        <cfvo type="num" val="0"/>
        <cfvo type="num" val="100"/>
        <color rgb="FFFF0000"/>
        <color theme="9"/>
      </colorScale>
    </cfRule>
  </conditionalFormatting>
  <conditionalFormatting sqref="G23">
    <cfRule type="colorScale" priority="19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3">
    <cfRule type="colorScale" priority="1903">
      <colorScale>
        <cfvo type="num" val="0"/>
        <cfvo type="num" val="100"/>
        <color rgb="FFFF0000"/>
        <color theme="9"/>
      </colorScale>
    </cfRule>
  </conditionalFormatting>
  <conditionalFormatting sqref="J23">
    <cfRule type="colorScale" priority="19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3">
    <cfRule type="colorScale" priority="1901">
      <colorScale>
        <cfvo type="num" val="0"/>
        <cfvo type="num" val="100"/>
        <color rgb="FFFF0000"/>
        <color theme="9"/>
      </colorScale>
    </cfRule>
  </conditionalFormatting>
  <conditionalFormatting sqref="M23">
    <cfRule type="colorScale" priority="19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9">
    <cfRule type="colorScale" priority="1877">
      <colorScale>
        <cfvo type="num" val="0"/>
        <cfvo type="num" val="100"/>
        <color rgb="FFFF0000"/>
        <color theme="9"/>
      </colorScale>
    </cfRule>
  </conditionalFormatting>
  <conditionalFormatting sqref="AA29">
    <cfRule type="colorScale" priority="187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9">
    <cfRule type="colorScale" priority="1881">
      <colorScale>
        <cfvo type="num" val="0"/>
        <cfvo type="num" val="100"/>
        <color rgb="FFFF0000"/>
        <color theme="9"/>
      </colorScale>
    </cfRule>
  </conditionalFormatting>
  <conditionalFormatting sqref="S29">
    <cfRule type="colorScale" priority="18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9">
    <cfRule type="colorScale" priority="1883">
      <colorScale>
        <cfvo type="num" val="0"/>
        <cfvo type="num" val="100"/>
        <color rgb="FFFF0000"/>
        <color theme="9"/>
      </colorScale>
    </cfRule>
  </conditionalFormatting>
  <conditionalFormatting sqref="P29">
    <cfRule type="colorScale" priority="18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9">
    <cfRule type="colorScale" priority="1879">
      <colorScale>
        <cfvo type="num" val="0"/>
        <cfvo type="num" val="100"/>
        <color rgb="FFFF0000"/>
        <color theme="9"/>
      </colorScale>
    </cfRule>
  </conditionalFormatting>
  <conditionalFormatting sqref="Y29">
    <cfRule type="colorScale" priority="187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:D15">
    <cfRule type="colorScale" priority="1875">
      <colorScale>
        <cfvo type="num" val="0"/>
        <cfvo type="num" val="100"/>
        <color rgb="FFFF0000"/>
        <color theme="9"/>
      </colorScale>
    </cfRule>
  </conditionalFormatting>
  <conditionalFormatting sqref="D14:D15">
    <cfRule type="colorScale" priority="187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4:P15">
    <cfRule type="colorScale" priority="1855">
      <colorScale>
        <cfvo type="num" val="0"/>
        <cfvo type="num" val="100"/>
        <color rgb="FFFF0000"/>
        <color theme="9"/>
      </colorScale>
    </cfRule>
  </conditionalFormatting>
  <conditionalFormatting sqref="P14:P15">
    <cfRule type="colorScale" priority="185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:D15">
    <cfRule type="colorScale" priority="18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4:G15">
    <cfRule type="colorScale" priority="1870">
      <colorScale>
        <cfvo type="num" val="0"/>
        <cfvo type="num" val="100"/>
        <color rgb="FFFF0000"/>
        <color theme="9"/>
      </colorScale>
    </cfRule>
  </conditionalFormatting>
  <conditionalFormatting sqref="G14:G15">
    <cfRule type="colorScale" priority="186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4:G15">
    <cfRule type="colorScale" priority="18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4:J15">
    <cfRule type="colorScale" priority="1865">
      <colorScale>
        <cfvo type="num" val="0"/>
        <cfvo type="num" val="100"/>
        <color rgb="FFFF0000"/>
        <color theme="9"/>
      </colorScale>
    </cfRule>
  </conditionalFormatting>
  <conditionalFormatting sqref="J14:J15">
    <cfRule type="colorScale" priority="186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4:J15">
    <cfRule type="colorScale" priority="18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4:M15">
    <cfRule type="colorScale" priority="1860">
      <colorScale>
        <cfvo type="num" val="0"/>
        <cfvo type="num" val="100"/>
        <color rgb="FFFF0000"/>
        <color theme="9"/>
      </colorScale>
    </cfRule>
  </conditionalFormatting>
  <conditionalFormatting sqref="M14:M15">
    <cfRule type="colorScale" priority="185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4:M15">
    <cfRule type="colorScale" priority="18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14:P15">
    <cfRule type="colorScale" priority="18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14:Y15">
    <cfRule type="colorScale" priority="96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6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845">
      <colorScale>
        <cfvo type="num" val="0"/>
        <cfvo type="num" val="100"/>
        <color rgb="FFFF0000"/>
        <color theme="9"/>
      </colorScale>
    </cfRule>
  </conditionalFormatting>
  <conditionalFormatting sqref="Y14:Y15">
    <cfRule type="colorScale" priority="184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4:Y15">
    <cfRule type="colorScale" priority="18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4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0">
    <cfRule type="colorScale" priority="18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0">
    <cfRule type="colorScale" priority="18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0">
    <cfRule type="colorScale" priority="18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0">
    <cfRule type="colorScale" priority="18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0">
    <cfRule type="colorScale" priority="18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6 D24">
    <cfRule type="colorScale" priority="18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4">
    <cfRule type="colorScale" priority="18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4">
    <cfRule type="colorScale" priority="18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4">
    <cfRule type="colorScale" priority="18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6">
    <cfRule type="colorScale" priority="17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6">
    <cfRule type="colorScale" priority="17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6">
    <cfRule type="colorScale" priority="17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7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0">
    <cfRule type="colorScale" priority="17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0">
    <cfRule type="colorScale" priority="17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0">
    <cfRule type="colorScale" priority="17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0">
    <cfRule type="colorScale" priority="17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0">
    <cfRule type="colorScale" priority="17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17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0">
    <cfRule type="colorScale" priority="17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0">
    <cfRule type="colorScale" priority="17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1">
    <cfRule type="colorScale" priority="17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1">
    <cfRule type="colorScale" priority="17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1">
    <cfRule type="colorScale" priority="17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5">
    <cfRule type="colorScale" priority="16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5">
    <cfRule type="colorScale" priority="16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5">
    <cfRule type="colorScale" priority="16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2">
    <cfRule type="colorScale" priority="16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2">
    <cfRule type="colorScale" priority="16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2">
    <cfRule type="colorScale" priority="16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6">
    <cfRule type="colorScale" priority="16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6">
    <cfRule type="colorScale" priority="1629">
      <colorScale>
        <cfvo type="num" val="0"/>
        <cfvo type="num" val="100"/>
        <color rgb="FFFF0000"/>
        <color theme="9"/>
      </colorScale>
    </cfRule>
  </conditionalFormatting>
  <conditionalFormatting sqref="D36">
    <cfRule type="colorScale" priority="1643">
      <colorScale>
        <cfvo type="num" val="0"/>
        <cfvo type="num" val="100"/>
        <color rgb="FFFF0000"/>
        <color theme="9"/>
      </colorScale>
    </cfRule>
  </conditionalFormatting>
  <conditionalFormatting sqref="D36">
    <cfRule type="colorScale" priority="16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6">
    <cfRule type="colorScale" priority="1633">
      <colorScale>
        <cfvo type="num" val="0"/>
        <cfvo type="num" val="100"/>
        <color rgb="FFFF0000"/>
        <color theme="9"/>
      </colorScale>
    </cfRule>
  </conditionalFormatting>
  <conditionalFormatting sqref="S36">
    <cfRule type="colorScale" priority="16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36">
    <cfRule type="colorScale" priority="1641">
      <colorScale>
        <cfvo type="num" val="0"/>
        <cfvo type="num" val="100"/>
        <color rgb="FFFF0000"/>
        <color theme="9"/>
      </colorScale>
    </cfRule>
  </conditionalFormatting>
  <conditionalFormatting sqref="G36">
    <cfRule type="colorScale" priority="16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36">
    <cfRule type="colorScale" priority="1639">
      <colorScale>
        <cfvo type="num" val="0"/>
        <cfvo type="num" val="100"/>
        <color rgb="FFFF0000"/>
        <color theme="9"/>
      </colorScale>
    </cfRule>
  </conditionalFormatting>
  <conditionalFormatting sqref="J36">
    <cfRule type="colorScale" priority="16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36">
    <cfRule type="colorScale" priority="1637">
      <colorScale>
        <cfvo type="num" val="0"/>
        <cfvo type="num" val="100"/>
        <color rgb="FFFF0000"/>
        <color theme="9"/>
      </colorScale>
    </cfRule>
  </conditionalFormatting>
  <conditionalFormatting sqref="M36">
    <cfRule type="colorScale" priority="16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36">
    <cfRule type="colorScale" priority="1635">
      <colorScale>
        <cfvo type="num" val="0"/>
        <cfvo type="num" val="100"/>
        <color rgb="FFFF0000"/>
        <color theme="9"/>
      </colorScale>
    </cfRule>
  </conditionalFormatting>
  <conditionalFormatting sqref="P36">
    <cfRule type="colorScale" priority="16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6">
    <cfRule type="colorScale" priority="1631">
      <colorScale>
        <cfvo type="num" val="0"/>
        <cfvo type="num" val="100"/>
        <color rgb="FFFF0000"/>
        <color theme="9"/>
      </colorScale>
    </cfRule>
  </conditionalFormatting>
  <conditionalFormatting sqref="Y36">
    <cfRule type="colorScale" priority="16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2">
    <cfRule type="colorScale" priority="16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2">
    <cfRule type="colorScale" priority="1613">
      <colorScale>
        <cfvo type="num" val="0"/>
        <cfvo type="num" val="100"/>
        <color rgb="FFFF0000"/>
        <color theme="9"/>
      </colorScale>
    </cfRule>
  </conditionalFormatting>
  <conditionalFormatting sqref="D42">
    <cfRule type="colorScale" priority="1627">
      <colorScale>
        <cfvo type="num" val="0"/>
        <cfvo type="num" val="100"/>
        <color rgb="FFFF0000"/>
        <color theme="9"/>
      </colorScale>
    </cfRule>
  </conditionalFormatting>
  <conditionalFormatting sqref="D42">
    <cfRule type="colorScale" priority="16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2">
    <cfRule type="colorScale" priority="1617">
      <colorScale>
        <cfvo type="num" val="0"/>
        <cfvo type="num" val="100"/>
        <color rgb="FFFF0000"/>
        <color theme="9"/>
      </colorScale>
    </cfRule>
  </conditionalFormatting>
  <conditionalFormatting sqref="S42">
    <cfRule type="colorScale" priority="161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2">
    <cfRule type="colorScale" priority="1625">
      <colorScale>
        <cfvo type="num" val="0"/>
        <cfvo type="num" val="100"/>
        <color rgb="FFFF0000"/>
        <color theme="9"/>
      </colorScale>
    </cfRule>
  </conditionalFormatting>
  <conditionalFormatting sqref="G42">
    <cfRule type="colorScale" priority="16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2">
    <cfRule type="colorScale" priority="1623">
      <colorScale>
        <cfvo type="num" val="0"/>
        <cfvo type="num" val="100"/>
        <color rgb="FFFF0000"/>
        <color theme="9"/>
      </colorScale>
    </cfRule>
  </conditionalFormatting>
  <conditionalFormatting sqref="J42">
    <cfRule type="colorScale" priority="16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2">
    <cfRule type="colorScale" priority="1621">
      <colorScale>
        <cfvo type="num" val="0"/>
        <cfvo type="num" val="100"/>
        <color rgb="FFFF0000"/>
        <color theme="9"/>
      </colorScale>
    </cfRule>
  </conditionalFormatting>
  <conditionalFormatting sqref="M42">
    <cfRule type="colorScale" priority="16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2">
    <cfRule type="colorScale" priority="1619">
      <colorScale>
        <cfvo type="num" val="0"/>
        <cfvo type="num" val="100"/>
        <color rgb="FFFF0000"/>
        <color theme="9"/>
      </colorScale>
    </cfRule>
  </conditionalFormatting>
  <conditionalFormatting sqref="P42">
    <cfRule type="colorScale" priority="16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2">
    <cfRule type="colorScale" priority="1615">
      <colorScale>
        <cfvo type="num" val="0"/>
        <cfvo type="num" val="100"/>
        <color rgb="FFFF0000"/>
        <color theme="9"/>
      </colorScale>
    </cfRule>
  </conditionalFormatting>
  <conditionalFormatting sqref="Y42">
    <cfRule type="colorScale" priority="16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9">
    <cfRule type="colorScale" priority="159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9">
    <cfRule type="colorScale" priority="1597">
      <colorScale>
        <cfvo type="num" val="0"/>
        <cfvo type="num" val="100"/>
        <color rgb="FFFF0000"/>
        <color theme="9"/>
      </colorScale>
    </cfRule>
  </conditionalFormatting>
  <conditionalFormatting sqref="D49">
    <cfRule type="colorScale" priority="1611">
      <colorScale>
        <cfvo type="num" val="0"/>
        <cfvo type="num" val="100"/>
        <color rgb="FFFF0000"/>
        <color theme="9"/>
      </colorScale>
    </cfRule>
  </conditionalFormatting>
  <conditionalFormatting sqref="D49">
    <cfRule type="colorScale" priority="16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9">
    <cfRule type="colorScale" priority="1601">
      <colorScale>
        <cfvo type="num" val="0"/>
        <cfvo type="num" val="100"/>
        <color rgb="FFFF0000"/>
        <color theme="9"/>
      </colorScale>
    </cfRule>
  </conditionalFormatting>
  <conditionalFormatting sqref="S49">
    <cfRule type="colorScale" priority="16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9">
    <cfRule type="colorScale" priority="1609">
      <colorScale>
        <cfvo type="num" val="0"/>
        <cfvo type="num" val="100"/>
        <color rgb="FFFF0000"/>
        <color theme="9"/>
      </colorScale>
    </cfRule>
  </conditionalFormatting>
  <conditionalFormatting sqref="G49">
    <cfRule type="colorScale" priority="16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9">
    <cfRule type="colorScale" priority="1607">
      <colorScale>
        <cfvo type="num" val="0"/>
        <cfvo type="num" val="100"/>
        <color rgb="FFFF0000"/>
        <color theme="9"/>
      </colorScale>
    </cfRule>
  </conditionalFormatting>
  <conditionalFormatting sqref="J49">
    <cfRule type="colorScale" priority="16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9">
    <cfRule type="colorScale" priority="1605">
      <colorScale>
        <cfvo type="num" val="0"/>
        <cfvo type="num" val="100"/>
        <color rgb="FFFF0000"/>
        <color theme="9"/>
      </colorScale>
    </cfRule>
  </conditionalFormatting>
  <conditionalFormatting sqref="M49">
    <cfRule type="colorScale" priority="16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9">
    <cfRule type="colorScale" priority="1603">
      <colorScale>
        <cfvo type="num" val="0"/>
        <cfvo type="num" val="100"/>
        <color rgb="FFFF0000"/>
        <color theme="9"/>
      </colorScale>
    </cfRule>
  </conditionalFormatting>
  <conditionalFormatting sqref="P49">
    <cfRule type="colorScale" priority="16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9">
    <cfRule type="colorScale" priority="1599">
      <colorScale>
        <cfvo type="num" val="0"/>
        <cfvo type="num" val="100"/>
        <color rgb="FFFF0000"/>
        <color theme="9"/>
      </colorScale>
    </cfRule>
  </conditionalFormatting>
  <conditionalFormatting sqref="Y49">
    <cfRule type="colorScale" priority="15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2">
    <cfRule type="colorScale" priority="15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2">
    <cfRule type="colorScale" priority="1581">
      <colorScale>
        <cfvo type="num" val="0"/>
        <cfvo type="num" val="100"/>
        <color rgb="FFFF0000"/>
        <color theme="9"/>
      </colorScale>
    </cfRule>
  </conditionalFormatting>
  <conditionalFormatting sqref="D62">
    <cfRule type="colorScale" priority="1595">
      <colorScale>
        <cfvo type="num" val="0"/>
        <cfvo type="num" val="100"/>
        <color rgb="FFFF0000"/>
        <color theme="9"/>
      </colorScale>
    </cfRule>
  </conditionalFormatting>
  <conditionalFormatting sqref="D62">
    <cfRule type="colorScale" priority="159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2">
    <cfRule type="colorScale" priority="1585">
      <colorScale>
        <cfvo type="num" val="0"/>
        <cfvo type="num" val="100"/>
        <color rgb="FFFF0000"/>
        <color theme="9"/>
      </colorScale>
    </cfRule>
  </conditionalFormatting>
  <conditionalFormatting sqref="S62">
    <cfRule type="colorScale" priority="15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62">
    <cfRule type="colorScale" priority="1593">
      <colorScale>
        <cfvo type="num" val="0"/>
        <cfvo type="num" val="100"/>
        <color rgb="FFFF0000"/>
        <color theme="9"/>
      </colorScale>
    </cfRule>
  </conditionalFormatting>
  <conditionalFormatting sqref="G62">
    <cfRule type="colorScale" priority="15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62">
    <cfRule type="colorScale" priority="1591">
      <colorScale>
        <cfvo type="num" val="0"/>
        <cfvo type="num" val="100"/>
        <color rgb="FFFF0000"/>
        <color theme="9"/>
      </colorScale>
    </cfRule>
  </conditionalFormatting>
  <conditionalFormatting sqref="J62">
    <cfRule type="colorScale" priority="15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62">
    <cfRule type="colorScale" priority="1589">
      <colorScale>
        <cfvo type="num" val="0"/>
        <cfvo type="num" val="100"/>
        <color rgb="FFFF0000"/>
        <color theme="9"/>
      </colorScale>
    </cfRule>
  </conditionalFormatting>
  <conditionalFormatting sqref="M62">
    <cfRule type="colorScale" priority="15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62">
    <cfRule type="colorScale" priority="1587">
      <colorScale>
        <cfvo type="num" val="0"/>
        <cfvo type="num" val="100"/>
        <color rgb="FFFF0000"/>
        <color theme="9"/>
      </colorScale>
    </cfRule>
  </conditionalFormatting>
  <conditionalFormatting sqref="P62">
    <cfRule type="colorScale" priority="158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2">
    <cfRule type="colorScale" priority="1583">
      <colorScale>
        <cfvo type="num" val="0"/>
        <cfvo type="num" val="100"/>
        <color rgb="FFFF0000"/>
        <color theme="9"/>
      </colorScale>
    </cfRule>
  </conditionalFormatting>
  <conditionalFormatting sqref="Y62">
    <cfRule type="colorScale" priority="15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37:D39">
    <cfRule type="colorScale" priority="15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7:G39">
    <cfRule type="colorScale" priority="15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7:J39">
    <cfRule type="colorScale" priority="15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7:P39">
    <cfRule type="colorScale" priority="15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3:D44">
    <cfRule type="colorScale" priority="15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3:G44">
    <cfRule type="colorScale" priority="15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3:J44">
    <cfRule type="colorScale" priority="15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3:P44">
    <cfRule type="colorScale" priority="15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5">
    <cfRule type="colorScale" priority="152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3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5">
    <cfRule type="colorScale" priority="15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5">
    <cfRule type="colorScale" priority="15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5">
    <cfRule type="colorScale" priority="15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0">
    <cfRule type="colorScale" priority="15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0">
    <cfRule type="colorScale" priority="14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4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49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63">
    <cfRule type="colorScale" priority="13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3">
    <cfRule type="colorScale" priority="13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63">
    <cfRule type="colorScale" priority="13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7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7">
    <cfRule type="colorScale" priority="1283">
      <colorScale>
        <cfvo type="num" val="0"/>
        <cfvo type="num" val="100"/>
        <color rgb="FFFF0000"/>
        <color theme="9"/>
      </colorScale>
    </cfRule>
  </conditionalFormatting>
  <conditionalFormatting sqref="D27">
    <cfRule type="colorScale" priority="12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7">
    <cfRule type="colorScale" priority="1263">
      <colorScale>
        <cfvo type="num" val="0"/>
        <cfvo type="num" val="100"/>
        <color rgb="FFFF0000"/>
        <color theme="9"/>
      </colorScale>
    </cfRule>
  </conditionalFormatting>
  <conditionalFormatting sqref="P27">
    <cfRule type="colorScale" priority="12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7">
    <cfRule type="colorScale" priority="1278">
      <colorScale>
        <cfvo type="num" val="0"/>
        <cfvo type="num" val="100"/>
        <color rgb="FFFF0000"/>
        <color theme="9"/>
      </colorScale>
    </cfRule>
  </conditionalFormatting>
  <conditionalFormatting sqref="G27">
    <cfRule type="colorScale" priority="12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7">
    <cfRule type="colorScale" priority="1273">
      <colorScale>
        <cfvo type="num" val="0"/>
        <cfvo type="num" val="100"/>
        <color rgb="FFFF0000"/>
        <color theme="9"/>
      </colorScale>
    </cfRule>
  </conditionalFormatting>
  <conditionalFormatting sqref="J27">
    <cfRule type="colorScale" priority="12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7">
    <cfRule type="colorScale" priority="1268">
      <colorScale>
        <cfvo type="num" val="0"/>
        <cfvo type="num" val="100"/>
        <color rgb="FFFF0000"/>
        <color theme="9"/>
      </colorScale>
    </cfRule>
  </conditionalFormatting>
  <conditionalFormatting sqref="M27">
    <cfRule type="colorScale" priority="12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7">
    <cfRule type="colorScale" priority="1258">
      <colorScale>
        <cfvo type="num" val="0"/>
        <cfvo type="num" val="100"/>
        <color rgb="FFFF0000"/>
        <color theme="9"/>
      </colorScale>
    </cfRule>
  </conditionalFormatting>
  <conditionalFormatting sqref="S27">
    <cfRule type="colorScale" priority="12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7">
    <cfRule type="colorScale" priority="1253">
      <colorScale>
        <cfvo type="num" val="0"/>
        <cfvo type="num" val="100"/>
        <color rgb="FFFF0000"/>
        <color theme="9"/>
      </colorScale>
    </cfRule>
  </conditionalFormatting>
  <conditionalFormatting sqref="Y27">
    <cfRule type="colorScale" priority="12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7">
    <cfRule type="colorScale" priority="1248">
      <colorScale>
        <cfvo type="num" val="0"/>
        <cfvo type="num" val="100"/>
        <color rgb="FFFF0000"/>
        <color theme="9"/>
      </colorScale>
    </cfRule>
  </conditionalFormatting>
  <conditionalFormatting sqref="AA27">
    <cfRule type="colorScale" priority="12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1">
    <cfRule type="colorScale" priority="1323">
      <colorScale>
        <cfvo type="num" val="0"/>
        <cfvo type="num" val="100"/>
        <color rgb="FFFF0000"/>
        <color theme="9"/>
      </colorScale>
    </cfRule>
  </conditionalFormatting>
  <conditionalFormatting sqref="D21">
    <cfRule type="colorScale" priority="13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1">
    <cfRule type="colorScale" priority="1303">
      <colorScale>
        <cfvo type="num" val="0"/>
        <cfvo type="num" val="100"/>
        <color rgb="FFFF0000"/>
        <color theme="9"/>
      </colorScale>
    </cfRule>
  </conditionalFormatting>
  <conditionalFormatting sqref="P21">
    <cfRule type="colorScale" priority="13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1">
    <cfRule type="colorScale" priority="13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2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1">
    <cfRule type="colorScale" priority="1318">
      <colorScale>
        <cfvo type="num" val="0"/>
        <cfvo type="num" val="100"/>
        <color rgb="FFFF0000"/>
        <color theme="9"/>
      </colorScale>
    </cfRule>
  </conditionalFormatting>
  <conditionalFormatting sqref="G21">
    <cfRule type="colorScale" priority="131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1">
    <cfRule type="colorScale" priority="131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1">
    <cfRule type="colorScale" priority="1313">
      <colorScale>
        <cfvo type="num" val="0"/>
        <cfvo type="num" val="100"/>
        <color rgb="FFFF0000"/>
        <color theme="9"/>
      </colorScale>
    </cfRule>
  </conditionalFormatting>
  <conditionalFormatting sqref="J21">
    <cfRule type="colorScale" priority="13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1">
    <cfRule type="colorScale" priority="13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1">
    <cfRule type="colorScale" priority="1308">
      <colorScale>
        <cfvo type="num" val="0"/>
        <cfvo type="num" val="100"/>
        <color rgb="FFFF0000"/>
        <color theme="9"/>
      </colorScale>
    </cfRule>
  </conditionalFormatting>
  <conditionalFormatting sqref="M21">
    <cfRule type="colorScale" priority="130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1">
    <cfRule type="colorScale" priority="13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1">
    <cfRule type="colorScale" priority="12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1">
    <cfRule type="colorScale" priority="1298">
      <colorScale>
        <cfvo type="num" val="0"/>
        <cfvo type="num" val="100"/>
        <color rgb="FFFF0000"/>
        <color theme="9"/>
      </colorScale>
    </cfRule>
  </conditionalFormatting>
  <conditionalFormatting sqref="S21">
    <cfRule type="colorScale" priority="12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1">
    <cfRule type="colorScale" priority="12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1">
    <cfRule type="colorScale" priority="1293">
      <colorScale>
        <cfvo type="num" val="0"/>
        <cfvo type="num" val="100"/>
        <color rgb="FFFF0000"/>
        <color theme="9"/>
      </colorScale>
    </cfRule>
  </conditionalFormatting>
  <conditionalFormatting sqref="Y21">
    <cfRule type="colorScale" priority="12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1">
    <cfRule type="colorScale" priority="12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1">
    <cfRule type="colorScale" priority="1288">
      <colorScale>
        <cfvo type="num" val="0"/>
        <cfvo type="num" val="100"/>
        <color rgb="FFFF0000"/>
        <color theme="9"/>
      </colorScale>
    </cfRule>
  </conditionalFormatting>
  <conditionalFormatting sqref="AA21">
    <cfRule type="colorScale" priority="128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1">
    <cfRule type="colorScale" priority="12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7">
    <cfRule type="colorScale" priority="12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7">
    <cfRule type="colorScale" priority="12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7">
    <cfRule type="colorScale" priority="12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7">
    <cfRule type="colorScale" priority="12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7">
    <cfRule type="colorScale" priority="12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7">
    <cfRule type="colorScale" priority="12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7">
    <cfRule type="colorScale" priority="12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7">
    <cfRule type="colorScale" priority="12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0">
    <cfRule type="colorScale" priority="1163">
      <colorScale>
        <cfvo type="num" val="0"/>
        <cfvo type="num" val="100"/>
        <color rgb="FFFF0000"/>
        <color theme="9"/>
      </colorScale>
    </cfRule>
  </conditionalFormatting>
  <conditionalFormatting sqref="D40">
    <cfRule type="colorScale" priority="11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0">
    <cfRule type="colorScale" priority="1143">
      <colorScale>
        <cfvo type="num" val="0"/>
        <cfvo type="num" val="100"/>
        <color rgb="FFFF0000"/>
        <color theme="9"/>
      </colorScale>
    </cfRule>
  </conditionalFormatting>
  <conditionalFormatting sqref="P40">
    <cfRule type="colorScale" priority="11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0">
    <cfRule type="colorScale" priority="1158">
      <colorScale>
        <cfvo type="num" val="0"/>
        <cfvo type="num" val="100"/>
        <color rgb="FFFF0000"/>
        <color theme="9"/>
      </colorScale>
    </cfRule>
  </conditionalFormatting>
  <conditionalFormatting sqref="G40">
    <cfRule type="colorScale" priority="11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0">
    <cfRule type="colorScale" priority="1153">
      <colorScale>
        <cfvo type="num" val="0"/>
        <cfvo type="num" val="100"/>
        <color rgb="FFFF0000"/>
        <color theme="9"/>
      </colorScale>
    </cfRule>
  </conditionalFormatting>
  <conditionalFormatting sqref="J40">
    <cfRule type="colorScale" priority="11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0">
    <cfRule type="colorScale" priority="1148">
      <colorScale>
        <cfvo type="num" val="0"/>
        <cfvo type="num" val="100"/>
        <color rgb="FFFF0000"/>
        <color theme="9"/>
      </colorScale>
    </cfRule>
  </conditionalFormatting>
  <conditionalFormatting sqref="M40">
    <cfRule type="colorScale" priority="11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0">
    <cfRule type="colorScale" priority="1138">
      <colorScale>
        <cfvo type="num" val="0"/>
        <cfvo type="num" val="100"/>
        <color rgb="FFFF0000"/>
        <color theme="9"/>
      </colorScale>
    </cfRule>
  </conditionalFormatting>
  <conditionalFormatting sqref="S40">
    <cfRule type="colorScale" priority="113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0">
    <cfRule type="colorScale" priority="1133">
      <colorScale>
        <cfvo type="num" val="0"/>
        <cfvo type="num" val="100"/>
        <color rgb="FFFF0000"/>
        <color theme="9"/>
      </colorScale>
    </cfRule>
  </conditionalFormatting>
  <conditionalFormatting sqref="Y40">
    <cfRule type="colorScale" priority="11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0">
    <cfRule type="colorScale" priority="1128">
      <colorScale>
        <cfvo type="num" val="0"/>
        <cfvo type="num" val="100"/>
        <color rgb="FFFF0000"/>
        <color theme="9"/>
      </colorScale>
    </cfRule>
  </conditionalFormatting>
  <conditionalFormatting sqref="AA40">
    <cfRule type="colorScale" priority="11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40">
    <cfRule type="colorScale" priority="11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0">
    <cfRule type="colorScale" priority="11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0">
    <cfRule type="colorScale" priority="11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0">
    <cfRule type="colorScale" priority="11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0">
    <cfRule type="colorScale" priority="113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0">
    <cfRule type="colorScale" priority="11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0">
    <cfRule type="colorScale" priority="112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0">
    <cfRule type="colorScale" priority="11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2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7">
    <cfRule type="colorScale" priority="1043">
      <colorScale>
        <cfvo type="num" val="0"/>
        <cfvo type="num" val="100"/>
        <color rgb="FFFF0000"/>
        <color theme="9"/>
      </colorScale>
    </cfRule>
  </conditionalFormatting>
  <conditionalFormatting sqref="D57">
    <cfRule type="colorScale" priority="10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7">
    <cfRule type="colorScale" priority="1033">
      <colorScale>
        <cfvo type="num" val="0"/>
        <cfvo type="num" val="100"/>
        <color rgb="FFFF0000"/>
        <color theme="9"/>
      </colorScale>
    </cfRule>
  </conditionalFormatting>
  <conditionalFormatting sqref="S57">
    <cfRule type="colorScale" priority="10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60">
    <cfRule type="colorScale" priority="1083">
      <colorScale>
        <cfvo type="num" val="0"/>
        <cfvo type="num" val="100"/>
        <color rgb="FFFF0000"/>
        <color theme="9"/>
      </colorScale>
    </cfRule>
  </conditionalFormatting>
  <conditionalFormatting sqref="D60">
    <cfRule type="colorScale" priority="10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60">
    <cfRule type="colorScale" priority="1063">
      <colorScale>
        <cfvo type="num" val="0"/>
        <cfvo type="num" val="100"/>
        <color rgb="FFFF0000"/>
        <color theme="9"/>
      </colorScale>
    </cfRule>
  </conditionalFormatting>
  <conditionalFormatting sqref="P60">
    <cfRule type="colorScale" priority="10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60">
    <cfRule type="colorScale" priority="10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0">
    <cfRule type="colorScale" priority="1078">
      <colorScale>
        <cfvo type="num" val="0"/>
        <cfvo type="num" val="100"/>
        <color rgb="FFFF0000"/>
        <color theme="9"/>
      </colorScale>
    </cfRule>
  </conditionalFormatting>
  <conditionalFormatting sqref="G60">
    <cfRule type="colorScale" priority="10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60">
    <cfRule type="colorScale" priority="10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60">
    <cfRule type="colorScale" priority="1073">
      <colorScale>
        <cfvo type="num" val="0"/>
        <cfvo type="num" val="100"/>
        <color rgb="FFFF0000"/>
        <color theme="9"/>
      </colorScale>
    </cfRule>
  </conditionalFormatting>
  <conditionalFormatting sqref="J60">
    <cfRule type="colorScale" priority="10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60">
    <cfRule type="colorScale" priority="10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60">
    <cfRule type="colorScale" priority="1068">
      <colorScale>
        <cfvo type="num" val="0"/>
        <cfvo type="num" val="100"/>
        <color rgb="FFFF0000"/>
        <color theme="9"/>
      </colorScale>
    </cfRule>
  </conditionalFormatting>
  <conditionalFormatting sqref="M60">
    <cfRule type="colorScale" priority="10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60">
    <cfRule type="colorScale" priority="10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60">
    <cfRule type="colorScale" priority="10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60">
    <cfRule type="colorScale" priority="1058">
      <colorScale>
        <cfvo type="num" val="0"/>
        <cfvo type="num" val="100"/>
        <color rgb="FFFF0000"/>
        <color theme="9"/>
      </colorScale>
    </cfRule>
  </conditionalFormatting>
  <conditionalFormatting sqref="S60">
    <cfRule type="colorScale" priority="10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0">
    <cfRule type="colorScale" priority="10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60">
    <cfRule type="colorScale" priority="1053">
      <colorScale>
        <cfvo type="num" val="0"/>
        <cfvo type="num" val="100"/>
        <color rgb="FFFF0000"/>
        <color theme="9"/>
      </colorScale>
    </cfRule>
  </conditionalFormatting>
  <conditionalFormatting sqref="Y60">
    <cfRule type="colorScale" priority="10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0">
    <cfRule type="colorScale" priority="10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60">
    <cfRule type="colorScale" priority="1048">
      <colorScale>
        <cfvo type="num" val="0"/>
        <cfvo type="num" val="100"/>
        <color rgb="FFFF0000"/>
        <color theme="9"/>
      </colorScale>
    </cfRule>
  </conditionalFormatting>
  <conditionalFormatting sqref="AA60">
    <cfRule type="colorScale" priority="10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0">
    <cfRule type="colorScale" priority="10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7">
    <cfRule type="colorScale" priority="10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7">
    <cfRule type="colorScale" priority="1029">
      <colorScale>
        <cfvo type="num" val="0"/>
        <cfvo type="num" val="100"/>
        <color rgb="FFFF0000"/>
        <color theme="9"/>
      </colorScale>
    </cfRule>
  </conditionalFormatting>
  <conditionalFormatting sqref="G57">
    <cfRule type="colorScale" priority="1041">
      <colorScale>
        <cfvo type="num" val="0"/>
        <cfvo type="num" val="100"/>
        <color rgb="FFFF0000"/>
        <color theme="9"/>
      </colorScale>
    </cfRule>
  </conditionalFormatting>
  <conditionalFormatting sqref="G57">
    <cfRule type="colorScale" priority="10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7">
    <cfRule type="colorScale" priority="1039">
      <colorScale>
        <cfvo type="num" val="0"/>
        <cfvo type="num" val="100"/>
        <color rgb="FFFF0000"/>
        <color theme="9"/>
      </colorScale>
    </cfRule>
  </conditionalFormatting>
  <conditionalFormatting sqref="J57">
    <cfRule type="colorScale" priority="10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7">
    <cfRule type="colorScale" priority="1037">
      <colorScale>
        <cfvo type="num" val="0"/>
        <cfvo type="num" val="100"/>
        <color rgb="FFFF0000"/>
        <color theme="9"/>
      </colorScale>
    </cfRule>
  </conditionalFormatting>
  <conditionalFormatting sqref="M57">
    <cfRule type="colorScale" priority="10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7">
    <cfRule type="colorScale" priority="1035">
      <colorScale>
        <cfvo type="num" val="0"/>
        <cfvo type="num" val="100"/>
        <color rgb="FFFF0000"/>
        <color theme="9"/>
      </colorScale>
    </cfRule>
  </conditionalFormatting>
  <conditionalFormatting sqref="P57">
    <cfRule type="colorScale" priority="10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7">
    <cfRule type="colorScale" priority="1031">
      <colorScale>
        <cfvo type="num" val="0"/>
        <cfvo type="num" val="100"/>
        <color rgb="FFFF0000"/>
        <color theme="9"/>
      </colorScale>
    </cfRule>
  </conditionalFormatting>
  <conditionalFormatting sqref="Y57">
    <cfRule type="colorScale" priority="10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8">
    <cfRule type="colorScale" priority="10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5">
    <cfRule type="colorScale" priority="1003">
      <colorScale>
        <cfvo type="num" val="0"/>
        <cfvo type="num" val="100"/>
        <color rgb="FFFF0000"/>
        <color theme="9"/>
      </colorScale>
    </cfRule>
  </conditionalFormatting>
  <conditionalFormatting sqref="D55">
    <cfRule type="colorScale" priority="10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5">
    <cfRule type="colorScale" priority="983">
      <colorScale>
        <cfvo type="num" val="0"/>
        <cfvo type="num" val="100"/>
        <color rgb="FFFF0000"/>
        <color theme="9"/>
      </colorScale>
    </cfRule>
  </conditionalFormatting>
  <conditionalFormatting sqref="P55">
    <cfRule type="colorScale" priority="9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5">
    <cfRule type="colorScale" priority="9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5">
    <cfRule type="colorScale" priority="998">
      <colorScale>
        <cfvo type="num" val="0"/>
        <cfvo type="num" val="100"/>
        <color rgb="FFFF0000"/>
        <color theme="9"/>
      </colorScale>
    </cfRule>
  </conditionalFormatting>
  <conditionalFormatting sqref="G55">
    <cfRule type="colorScale" priority="9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55">
    <cfRule type="colorScale" priority="9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5">
    <cfRule type="colorScale" priority="993">
      <colorScale>
        <cfvo type="num" val="0"/>
        <cfvo type="num" val="100"/>
        <color rgb="FFFF0000"/>
        <color theme="9"/>
      </colorScale>
    </cfRule>
  </conditionalFormatting>
  <conditionalFormatting sqref="J55">
    <cfRule type="colorScale" priority="9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5">
    <cfRule type="colorScale" priority="9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5">
    <cfRule type="colorScale" priority="988">
      <colorScale>
        <cfvo type="num" val="0"/>
        <cfvo type="num" val="100"/>
        <color rgb="FFFF0000"/>
        <color theme="9"/>
      </colorScale>
    </cfRule>
  </conditionalFormatting>
  <conditionalFormatting sqref="M55">
    <cfRule type="colorScale" priority="98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5">
    <cfRule type="colorScale" priority="9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5">
    <cfRule type="colorScale" priority="9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5">
    <cfRule type="colorScale" priority="978">
      <colorScale>
        <cfvo type="num" val="0"/>
        <cfvo type="num" val="100"/>
        <color rgb="FFFF0000"/>
        <color theme="9"/>
      </colorScale>
    </cfRule>
  </conditionalFormatting>
  <conditionalFormatting sqref="S55">
    <cfRule type="colorScale" priority="9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5">
    <cfRule type="colorScale" priority="9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5">
    <cfRule type="colorScale" priority="973">
      <colorScale>
        <cfvo type="num" val="0"/>
        <cfvo type="num" val="100"/>
        <color rgb="FFFF0000"/>
        <color theme="9"/>
      </colorScale>
    </cfRule>
  </conditionalFormatting>
  <conditionalFormatting sqref="Y55">
    <cfRule type="colorScale" priority="9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5">
    <cfRule type="colorScale" priority="9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5">
    <cfRule type="colorScale" priority="968">
      <colorScale>
        <cfvo type="num" val="0"/>
        <cfvo type="num" val="100"/>
        <color rgb="FFFF0000"/>
        <color theme="9"/>
      </colorScale>
    </cfRule>
  </conditionalFormatting>
  <conditionalFormatting sqref="AA55">
    <cfRule type="colorScale" priority="9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5">
    <cfRule type="colorScale" priority="9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0">
    <cfRule type="colorScale" priority="95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5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61">
      <colorScale>
        <cfvo type="num" val="0"/>
        <cfvo type="num" val="100"/>
        <color rgb="FFFF0000"/>
        <color theme="9"/>
      </colorScale>
    </cfRule>
  </conditionalFormatting>
  <conditionalFormatting sqref="Y20">
    <cfRule type="colorScale" priority="9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0">
    <cfRule type="colorScale" priority="9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4:Y26">
    <cfRule type="colorScale" priority="94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4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54">
      <colorScale>
        <cfvo type="num" val="0"/>
        <cfvo type="num" val="100"/>
        <color rgb="FFFF0000"/>
        <color theme="9"/>
      </colorScale>
    </cfRule>
  </conditionalFormatting>
  <conditionalFormatting sqref="Y24:Y26">
    <cfRule type="colorScale" priority="9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4:Y26">
    <cfRule type="colorScale" priority="9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15">
    <cfRule type="colorScale" priority="9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5">
    <cfRule type="colorScale" priority="89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0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05">
      <colorScale>
        <cfvo type="num" val="0"/>
        <cfvo type="num" val="100"/>
        <color rgb="FFFF0000"/>
        <color theme="9"/>
      </colorScale>
    </cfRule>
  </conditionalFormatting>
  <conditionalFormatting sqref="AA15">
    <cfRule type="colorScale" priority="9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6">
    <cfRule type="colorScale" priority="83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3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42">
      <colorScale>
        <cfvo type="num" val="0"/>
        <cfvo type="num" val="100"/>
        <color rgb="FFFF0000"/>
        <color theme="9"/>
      </colorScale>
    </cfRule>
  </conditionalFormatting>
  <conditionalFormatting sqref="AA26">
    <cfRule type="colorScale" priority="84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6">
    <cfRule type="colorScale" priority="8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4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1">
    <cfRule type="colorScale" priority="82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3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35">
      <colorScale>
        <cfvo type="num" val="0"/>
        <cfvo type="num" val="100"/>
        <color rgb="FFFF0000"/>
        <color theme="9"/>
      </colorScale>
    </cfRule>
  </conditionalFormatting>
  <conditionalFormatting sqref="AA31">
    <cfRule type="colorScale" priority="8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1">
    <cfRule type="colorScale" priority="8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5">
    <cfRule type="colorScale" priority="81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1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21">
      <colorScale>
        <cfvo type="num" val="0"/>
        <cfvo type="num" val="100"/>
        <color rgb="FFFF0000"/>
        <color theme="9"/>
      </colorScale>
    </cfRule>
  </conditionalFormatting>
  <conditionalFormatting sqref="AA25">
    <cfRule type="colorScale" priority="8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5">
    <cfRule type="colorScale" priority="8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2">
    <cfRule type="colorScale" priority="80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0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14">
      <colorScale>
        <cfvo type="num" val="0"/>
        <cfvo type="num" val="100"/>
        <color rgb="FFFF0000"/>
        <color theme="9"/>
      </colorScale>
    </cfRule>
  </conditionalFormatting>
  <conditionalFormatting sqref="AA32">
    <cfRule type="colorScale" priority="81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2">
    <cfRule type="colorScale" priority="8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7">
    <cfRule type="colorScale" priority="80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0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07">
      <colorScale>
        <cfvo type="num" val="0"/>
        <cfvo type="num" val="100"/>
        <color rgb="FFFF0000"/>
        <color theme="9"/>
      </colorScale>
    </cfRule>
  </conditionalFormatting>
  <conditionalFormatting sqref="AA37">
    <cfRule type="colorScale" priority="8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7">
    <cfRule type="colorScale" priority="8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0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8:AA39">
    <cfRule type="colorScale" priority="78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8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93">
      <colorScale>
        <cfvo type="num" val="0"/>
        <cfvo type="num" val="100"/>
        <color rgb="FFFF0000"/>
        <color theme="9"/>
      </colorScale>
    </cfRule>
  </conditionalFormatting>
  <conditionalFormatting sqref="AA38:AA39">
    <cfRule type="colorScale" priority="7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8:AA39">
    <cfRule type="colorScale" priority="7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3">
    <cfRule type="colorScale" priority="78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8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86">
      <colorScale>
        <cfvo type="num" val="0"/>
        <cfvo type="num" val="100"/>
        <color rgb="FFFF0000"/>
        <color theme="9"/>
      </colorScale>
    </cfRule>
  </conditionalFormatting>
  <conditionalFormatting sqref="AA43">
    <cfRule type="colorScale" priority="7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3">
    <cfRule type="colorScale" priority="7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4">
    <cfRule type="colorScale" priority="77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7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79">
      <colorScale>
        <cfvo type="num" val="0"/>
        <cfvo type="num" val="100"/>
        <color rgb="FFFF0000"/>
        <color theme="9"/>
      </colorScale>
    </cfRule>
  </conditionalFormatting>
  <conditionalFormatting sqref="AA44">
    <cfRule type="colorScale" priority="77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4">
    <cfRule type="colorScale" priority="7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5">
    <cfRule type="colorScale" priority="76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6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72">
      <colorScale>
        <cfvo type="num" val="0"/>
        <cfvo type="num" val="100"/>
        <color rgb="FFFF0000"/>
        <color theme="9"/>
      </colorScale>
    </cfRule>
  </conditionalFormatting>
  <conditionalFormatting sqref="AA45">
    <cfRule type="colorScale" priority="77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5">
    <cfRule type="colorScale" priority="7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0">
    <cfRule type="colorScale" priority="75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6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65">
      <colorScale>
        <cfvo type="num" val="0"/>
        <cfvo type="num" val="100"/>
        <color rgb="FFFF0000"/>
        <color theme="9"/>
      </colorScale>
    </cfRule>
  </conditionalFormatting>
  <conditionalFormatting sqref="AA50">
    <cfRule type="colorScale" priority="76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0">
    <cfRule type="colorScale" priority="7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1">
    <cfRule type="colorScale" priority="75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5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58">
      <colorScale>
        <cfvo type="num" val="0"/>
        <cfvo type="num" val="100"/>
        <color rgb="FFFF0000"/>
        <color theme="9"/>
      </colorScale>
    </cfRule>
  </conditionalFormatting>
  <conditionalFormatting sqref="AA51">
    <cfRule type="colorScale" priority="7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1">
    <cfRule type="colorScale" priority="7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2">
    <cfRule type="colorScale" priority="74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4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51">
      <colorScale>
        <cfvo type="num" val="0"/>
        <cfvo type="num" val="100"/>
        <color rgb="FFFF0000"/>
        <color theme="9"/>
      </colorScale>
    </cfRule>
  </conditionalFormatting>
  <conditionalFormatting sqref="AA52">
    <cfRule type="colorScale" priority="7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2">
    <cfRule type="colorScale" priority="7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3">
    <cfRule type="colorScale" priority="73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3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44">
      <colorScale>
        <cfvo type="num" val="0"/>
        <cfvo type="num" val="100"/>
        <color rgb="FFFF0000"/>
        <color theme="9"/>
      </colorScale>
    </cfRule>
  </conditionalFormatting>
  <conditionalFormatting sqref="AA53">
    <cfRule type="colorScale" priority="74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3">
    <cfRule type="colorScale" priority="7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4">
    <cfRule type="colorScale" priority="73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3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37">
      <colorScale>
        <cfvo type="num" val="0"/>
        <cfvo type="num" val="100"/>
        <color rgb="FFFF0000"/>
        <color theme="9"/>
      </colorScale>
    </cfRule>
  </conditionalFormatting>
  <conditionalFormatting sqref="AA54">
    <cfRule type="colorScale" priority="7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4">
    <cfRule type="colorScale" priority="7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8">
    <cfRule type="colorScale" priority="724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25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30">
      <colorScale>
        <cfvo type="num" val="0"/>
        <cfvo type="num" val="100"/>
        <color rgb="FFFF0000"/>
        <color theme="9"/>
      </colorScale>
    </cfRule>
  </conditionalFormatting>
  <conditionalFormatting sqref="AA58">
    <cfRule type="colorScale" priority="72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8">
    <cfRule type="colorScale" priority="7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9">
    <cfRule type="colorScale" priority="71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1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23">
      <colorScale>
        <cfvo type="num" val="0"/>
        <cfvo type="num" val="100"/>
        <color rgb="FFFF0000"/>
        <color theme="9"/>
      </colorScale>
    </cfRule>
  </conditionalFormatting>
  <conditionalFormatting sqref="AA59">
    <cfRule type="colorScale" priority="7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9">
    <cfRule type="colorScale" priority="7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63">
    <cfRule type="colorScale" priority="71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1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16">
      <colorScale>
        <cfvo type="num" val="0"/>
        <cfvo type="num" val="100"/>
        <color rgb="FFFF0000"/>
        <color theme="9"/>
      </colorScale>
    </cfRule>
  </conditionalFormatting>
  <conditionalFormatting sqref="AA63">
    <cfRule type="colorScale" priority="7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3">
    <cfRule type="colorScale" priority="7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14">
    <cfRule type="colorScale" priority="70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0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09">
      <colorScale>
        <cfvo type="num" val="0"/>
        <cfvo type="num" val="100"/>
        <color rgb="FFFF0000"/>
        <color theme="9"/>
      </colorScale>
    </cfRule>
  </conditionalFormatting>
  <conditionalFormatting sqref="AA14">
    <cfRule type="colorScale" priority="7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4">
    <cfRule type="colorScale" priority="7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0">
    <cfRule type="colorScale" priority="67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7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81">
      <colorScale>
        <cfvo type="num" val="0"/>
        <cfvo type="num" val="100"/>
        <color rgb="FFFF0000"/>
        <color theme="9"/>
      </colorScale>
    </cfRule>
  </conditionalFormatting>
  <conditionalFormatting sqref="AA20">
    <cfRule type="colorScale" priority="6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0">
    <cfRule type="colorScale" priority="6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4 P26">
    <cfRule type="colorScale" priority="65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6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7">
      <colorScale>
        <cfvo type="num" val="0"/>
        <cfvo type="num" val="100"/>
        <color rgb="FFFF0000"/>
        <color theme="9"/>
      </colorScale>
    </cfRule>
  </conditionalFormatting>
  <conditionalFormatting sqref="P26 P24">
    <cfRule type="colorScale" priority="66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6 P24">
    <cfRule type="colorScale" priority="6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4">
    <cfRule type="colorScale" priority="654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55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0">
      <colorScale>
        <cfvo type="num" val="0"/>
        <cfvo type="num" val="100"/>
        <color rgb="FFFF0000"/>
        <color theme="9"/>
      </colorScale>
    </cfRule>
  </conditionalFormatting>
  <conditionalFormatting sqref="AA24">
    <cfRule type="colorScale" priority="65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4">
    <cfRule type="colorScale" priority="6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5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C24">
    <cfRule type="colorScale" priority="629">
      <colorScale>
        <cfvo type="percent" val="$Y$24"/>
        <cfvo type="percentile" val="50"/>
        <cfvo type="percent" val="$M$26"/>
        <color rgb="FFF8696B"/>
        <color rgb="FFFFEB84"/>
        <color rgb="FF63BE7B"/>
      </colorScale>
    </cfRule>
  </conditionalFormatting>
  <conditionalFormatting sqref="M37">
    <cfRule type="colorScale" priority="5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8">
    <cfRule type="colorScale" priority="5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9">
    <cfRule type="colorScale" priority="5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3:M45">
    <cfRule type="colorScale" priority="5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1">
    <cfRule type="colorScale" priority="5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2">
    <cfRule type="colorScale" priority="5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3">
    <cfRule type="colorScale" priority="5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4">
    <cfRule type="colorScale" priority="5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0">
    <cfRule type="colorScale" priority="5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1">
    <cfRule type="colorScale" priority="5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2">
    <cfRule type="colorScale" priority="5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3">
    <cfRule type="colorScale" priority="5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4">
    <cfRule type="colorScale" priority="4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1">
    <cfRule type="colorScale" priority="49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2">
    <cfRule type="colorScale" priority="4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3">
    <cfRule type="colorScale" priority="4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4">
    <cfRule type="colorScale" priority="4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9">
    <cfRule type="colorScale" priority="4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8">
    <cfRule type="colorScale" priority="4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9">
    <cfRule type="colorScale" priority="4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8:M59">
    <cfRule type="colorScale" priority="4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63">
    <cfRule type="colorScale" priority="3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9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9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0:G54">
    <cfRule type="colorScale" priority="3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:AA6">
    <cfRule type="colorScale" priority="37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37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81">
      <colorScale>
        <cfvo type="num" val="0"/>
        <cfvo type="num" val="100"/>
        <color rgb="FFFF0000"/>
        <color theme="9"/>
      </colorScale>
    </cfRule>
  </conditionalFormatting>
  <conditionalFormatting sqref="AA5:AA6">
    <cfRule type="colorScale" priority="3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:AA6">
    <cfRule type="colorScale" priority="3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8:P59">
    <cfRule type="colorScale" priority="3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14">
    <cfRule type="colorScale" priority="371">
      <colorScale>
        <cfvo type="num" val="0"/>
        <cfvo type="num" val="100"/>
        <color rgb="FFFF0000"/>
        <color theme="9"/>
      </colorScale>
    </cfRule>
  </conditionalFormatting>
  <conditionalFormatting sqref="S14">
    <cfRule type="colorScale" priority="3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4">
    <cfRule type="colorScale" priority="3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15">
    <cfRule type="colorScale" priority="366">
      <colorScale>
        <cfvo type="num" val="0"/>
        <cfvo type="num" val="100"/>
        <color rgb="FFFF0000"/>
        <color theme="9"/>
      </colorScale>
    </cfRule>
  </conditionalFormatting>
  <conditionalFormatting sqref="S15">
    <cfRule type="colorScale" priority="36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5">
    <cfRule type="colorScale" priority="3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0">
    <cfRule type="colorScale" priority="361">
      <colorScale>
        <cfvo type="num" val="0"/>
        <cfvo type="num" val="100"/>
        <color rgb="FFFF0000"/>
        <color theme="9"/>
      </colorScale>
    </cfRule>
  </conditionalFormatting>
  <conditionalFormatting sqref="S20">
    <cfRule type="colorScale" priority="3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0">
    <cfRule type="colorScale" priority="3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4">
    <cfRule type="colorScale" priority="356">
      <colorScale>
        <cfvo type="num" val="0"/>
        <cfvo type="num" val="100"/>
        <color rgb="FFFF0000"/>
        <color theme="9"/>
      </colorScale>
    </cfRule>
  </conditionalFormatting>
  <conditionalFormatting sqref="S24">
    <cfRule type="colorScale" priority="35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4">
    <cfRule type="colorScale" priority="3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6">
    <cfRule type="colorScale" priority="351">
      <colorScale>
        <cfvo type="num" val="0"/>
        <cfvo type="num" val="100"/>
        <color rgb="FFFF0000"/>
        <color theme="9"/>
      </colorScale>
    </cfRule>
  </conditionalFormatting>
  <conditionalFormatting sqref="S26">
    <cfRule type="colorScale" priority="3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6">
    <cfRule type="colorScale" priority="3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1">
    <cfRule type="colorScale" priority="346">
      <colorScale>
        <cfvo type="num" val="0"/>
        <cfvo type="num" val="100"/>
        <color rgb="FFFF0000"/>
        <color theme="9"/>
      </colorScale>
    </cfRule>
  </conditionalFormatting>
  <conditionalFormatting sqref="S31">
    <cfRule type="colorScale" priority="34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1">
    <cfRule type="colorScale" priority="3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5">
    <cfRule type="colorScale" priority="336">
      <colorScale>
        <cfvo type="num" val="0"/>
        <cfvo type="num" val="100"/>
        <color rgb="FFFF0000"/>
        <color theme="9"/>
      </colorScale>
    </cfRule>
  </conditionalFormatting>
  <conditionalFormatting sqref="S25">
    <cfRule type="colorScale" priority="33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5">
    <cfRule type="colorScale" priority="3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3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2">
    <cfRule type="colorScale" priority="331">
      <colorScale>
        <cfvo type="num" val="0"/>
        <cfvo type="num" val="100"/>
        <color rgb="FFFF0000"/>
        <color theme="9"/>
      </colorScale>
    </cfRule>
  </conditionalFormatting>
  <conditionalFormatting sqref="S32">
    <cfRule type="colorScale" priority="3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2">
    <cfRule type="colorScale" priority="3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7">
    <cfRule type="colorScale" priority="326">
      <colorScale>
        <cfvo type="num" val="0"/>
        <cfvo type="num" val="100"/>
        <color rgb="FFFF0000"/>
        <color theme="9"/>
      </colorScale>
    </cfRule>
  </conditionalFormatting>
  <conditionalFormatting sqref="S37">
    <cfRule type="colorScale" priority="3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7">
    <cfRule type="colorScale" priority="3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8">
    <cfRule type="colorScale" priority="321">
      <colorScale>
        <cfvo type="num" val="0"/>
        <cfvo type="num" val="100"/>
        <color rgb="FFFF0000"/>
        <color theme="9"/>
      </colorScale>
    </cfRule>
  </conditionalFormatting>
  <conditionalFormatting sqref="S38">
    <cfRule type="colorScale" priority="3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8">
    <cfRule type="colorScale" priority="3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9">
    <cfRule type="colorScale" priority="316">
      <colorScale>
        <cfvo type="num" val="0"/>
        <cfvo type="num" val="100"/>
        <color rgb="FFFF0000"/>
        <color theme="9"/>
      </colorScale>
    </cfRule>
  </conditionalFormatting>
  <conditionalFormatting sqref="S39">
    <cfRule type="colorScale" priority="3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9">
    <cfRule type="colorScale" priority="3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3">
    <cfRule type="colorScale" priority="311">
      <colorScale>
        <cfvo type="num" val="0"/>
        <cfvo type="num" val="100"/>
        <color rgb="FFFF0000"/>
        <color theme="9"/>
      </colorScale>
    </cfRule>
  </conditionalFormatting>
  <conditionalFormatting sqref="S43">
    <cfRule type="colorScale" priority="3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3">
    <cfRule type="colorScale" priority="3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4">
    <cfRule type="colorScale" priority="306">
      <colorScale>
        <cfvo type="num" val="0"/>
        <cfvo type="num" val="100"/>
        <color rgb="FFFF0000"/>
        <color theme="9"/>
      </colorScale>
    </cfRule>
  </conditionalFormatting>
  <conditionalFormatting sqref="S44">
    <cfRule type="colorScale" priority="30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4">
    <cfRule type="colorScale" priority="3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5">
    <cfRule type="colorScale" priority="301">
      <colorScale>
        <cfvo type="num" val="0"/>
        <cfvo type="num" val="100"/>
        <color rgb="FFFF0000"/>
        <color theme="9"/>
      </colorScale>
    </cfRule>
  </conditionalFormatting>
  <conditionalFormatting sqref="S45">
    <cfRule type="colorScale" priority="3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5">
    <cfRule type="colorScale" priority="29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63">
    <cfRule type="colorScale" priority="296">
      <colorScale>
        <cfvo type="num" val="0"/>
        <cfvo type="num" val="100"/>
        <color rgb="FFFF0000"/>
        <color theme="9"/>
      </colorScale>
    </cfRule>
  </conditionalFormatting>
  <conditionalFormatting sqref="S63">
    <cfRule type="colorScale" priority="29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3">
    <cfRule type="colorScale" priority="2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9">
    <cfRule type="colorScale" priority="291">
      <colorScale>
        <cfvo type="num" val="0"/>
        <cfvo type="num" val="100"/>
        <color rgb="FFFF0000"/>
        <color theme="9"/>
      </colorScale>
    </cfRule>
  </conditionalFormatting>
  <conditionalFormatting sqref="S59">
    <cfRule type="colorScale" priority="2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9">
    <cfRule type="colorScale" priority="2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8">
    <cfRule type="colorScale" priority="286">
      <colorScale>
        <cfvo type="num" val="0"/>
        <cfvo type="num" val="100"/>
        <color rgb="FFFF0000"/>
        <color theme="9"/>
      </colorScale>
    </cfRule>
  </conditionalFormatting>
  <conditionalFormatting sqref="S58">
    <cfRule type="colorScale" priority="2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8">
    <cfRule type="colorScale" priority="2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4">
    <cfRule type="colorScale" priority="281">
      <colorScale>
        <cfvo type="num" val="0"/>
        <cfvo type="num" val="100"/>
        <color rgb="FFFF0000"/>
        <color theme="9"/>
      </colorScale>
    </cfRule>
  </conditionalFormatting>
  <conditionalFormatting sqref="S54">
    <cfRule type="colorScale" priority="2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4">
    <cfRule type="colorScale" priority="2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3">
    <cfRule type="colorScale" priority="276">
      <colorScale>
        <cfvo type="num" val="0"/>
        <cfvo type="num" val="100"/>
        <color rgb="FFFF0000"/>
        <color theme="9"/>
      </colorScale>
    </cfRule>
  </conditionalFormatting>
  <conditionalFormatting sqref="S53">
    <cfRule type="colorScale" priority="27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3">
    <cfRule type="colorScale" priority="2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2">
    <cfRule type="colorScale" priority="271">
      <colorScale>
        <cfvo type="num" val="0"/>
        <cfvo type="num" val="100"/>
        <color rgb="FFFF0000"/>
        <color theme="9"/>
      </colorScale>
    </cfRule>
  </conditionalFormatting>
  <conditionalFormatting sqref="S52">
    <cfRule type="colorScale" priority="2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2">
    <cfRule type="colorScale" priority="2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1">
    <cfRule type="colorScale" priority="266">
      <colorScale>
        <cfvo type="num" val="0"/>
        <cfvo type="num" val="100"/>
        <color rgb="FFFF0000"/>
        <color theme="9"/>
      </colorScale>
    </cfRule>
  </conditionalFormatting>
  <conditionalFormatting sqref="S51">
    <cfRule type="colorScale" priority="26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1">
    <cfRule type="colorScale" priority="2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0">
    <cfRule type="colorScale" priority="261">
      <colorScale>
        <cfvo type="num" val="0"/>
        <cfvo type="num" val="100"/>
        <color rgb="FFFF0000"/>
        <color theme="9"/>
      </colorScale>
    </cfRule>
  </conditionalFormatting>
  <conditionalFormatting sqref="S50">
    <cfRule type="colorScale" priority="2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0">
    <cfRule type="colorScale" priority="2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">
    <cfRule type="colorScale" priority="256">
      <colorScale>
        <cfvo type="num" val="0"/>
        <cfvo type="num" val="100"/>
        <color rgb="FFFF0000"/>
        <color theme="9"/>
      </colorScale>
    </cfRule>
  </conditionalFormatting>
  <conditionalFormatting sqref="V4">
    <cfRule type="colorScale" priority="25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1">
    <cfRule type="colorScale" priority="254">
      <colorScale>
        <cfvo type="num" val="0"/>
        <cfvo type="num" val="100"/>
        <color rgb="FFFF0000"/>
        <color theme="9"/>
      </colorScale>
    </cfRule>
  </conditionalFormatting>
  <conditionalFormatting sqref="V11">
    <cfRule type="colorScale" priority="2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:V6 V11">
    <cfRule type="colorScale" priority="2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3">
    <cfRule type="colorScale" priority="245">
      <colorScale>
        <cfvo type="num" val="0"/>
        <cfvo type="num" val="100"/>
        <color rgb="FFFF0000"/>
        <color theme="9"/>
      </colorScale>
    </cfRule>
  </conditionalFormatting>
  <conditionalFormatting sqref="V23">
    <cfRule type="colorScale" priority="24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3">
    <cfRule type="colorScale" priority="249">
      <colorScale>
        <cfvo type="num" val="0"/>
        <cfvo type="num" val="100"/>
        <color rgb="FFFF0000"/>
        <color theme="9"/>
      </colorScale>
    </cfRule>
  </conditionalFormatting>
  <conditionalFormatting sqref="V13">
    <cfRule type="colorScale" priority="24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9">
    <cfRule type="colorScale" priority="247">
      <colorScale>
        <cfvo type="num" val="0"/>
        <cfvo type="num" val="100"/>
        <color rgb="FFFF0000"/>
        <color theme="9"/>
      </colorScale>
    </cfRule>
  </conditionalFormatting>
  <conditionalFormatting sqref="V19">
    <cfRule type="colorScale" priority="24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9">
    <cfRule type="colorScale" priority="243">
      <colorScale>
        <cfvo type="num" val="0"/>
        <cfvo type="num" val="100"/>
        <color rgb="FFFF0000"/>
        <color theme="9"/>
      </colorScale>
    </cfRule>
  </conditionalFormatting>
  <conditionalFormatting sqref="V29">
    <cfRule type="colorScale" priority="2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4">
    <cfRule type="colorScale" priority="19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9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41">
      <colorScale>
        <cfvo type="num" val="0"/>
        <cfvo type="num" val="100"/>
        <color rgb="FFFF0000"/>
        <color theme="9"/>
      </colorScale>
    </cfRule>
  </conditionalFormatting>
  <conditionalFormatting sqref="V14">
    <cfRule type="colorScale" priority="2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4">
    <cfRule type="colorScale" priority="2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0">
    <cfRule type="colorScale" priority="2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6">
    <cfRule type="colorScale" priority="233">
      <colorScale>
        <cfvo type="num" val="0"/>
        <cfvo type="num" val="100"/>
        <color rgb="FFFF0000"/>
        <color theme="9"/>
      </colorScale>
    </cfRule>
  </conditionalFormatting>
  <conditionalFormatting sqref="V36">
    <cfRule type="colorScale" priority="2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2">
    <cfRule type="colorScale" priority="231">
      <colorScale>
        <cfvo type="num" val="0"/>
        <cfvo type="num" val="100"/>
        <color rgb="FFFF0000"/>
        <color theme="9"/>
      </colorScale>
    </cfRule>
  </conditionalFormatting>
  <conditionalFormatting sqref="V42">
    <cfRule type="colorScale" priority="2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9">
    <cfRule type="colorScale" priority="229">
      <colorScale>
        <cfvo type="num" val="0"/>
        <cfvo type="num" val="100"/>
        <color rgb="FFFF0000"/>
        <color theme="9"/>
      </colorScale>
    </cfRule>
  </conditionalFormatting>
  <conditionalFormatting sqref="V49">
    <cfRule type="colorScale" priority="2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62">
    <cfRule type="colorScale" priority="227">
      <colorScale>
        <cfvo type="num" val="0"/>
        <cfvo type="num" val="100"/>
        <color rgb="FFFF0000"/>
        <color theme="9"/>
      </colorScale>
    </cfRule>
  </conditionalFormatting>
  <conditionalFormatting sqref="V62">
    <cfRule type="colorScale" priority="2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7">
    <cfRule type="colorScale" priority="220">
      <colorScale>
        <cfvo type="num" val="0"/>
        <cfvo type="num" val="100"/>
        <color rgb="FFFF0000"/>
        <color theme="9"/>
      </colorScale>
    </cfRule>
  </conditionalFormatting>
  <conditionalFormatting sqref="V27">
    <cfRule type="colorScale" priority="2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1">
    <cfRule type="colorScale" priority="225">
      <colorScale>
        <cfvo type="num" val="0"/>
        <cfvo type="num" val="100"/>
        <color rgb="FFFF0000"/>
        <color theme="9"/>
      </colorScale>
    </cfRule>
  </conditionalFormatting>
  <conditionalFormatting sqref="V21">
    <cfRule type="colorScale" priority="2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1">
    <cfRule type="colorScale" priority="2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7">
    <cfRule type="colorScale" priority="2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0">
    <cfRule type="colorScale" priority="215">
      <colorScale>
        <cfvo type="num" val="0"/>
        <cfvo type="num" val="100"/>
        <color rgb="FFFF0000"/>
        <color theme="9"/>
      </colorScale>
    </cfRule>
  </conditionalFormatting>
  <conditionalFormatting sqref="V40">
    <cfRule type="colorScale" priority="2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0">
    <cfRule type="colorScale" priority="2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60">
    <cfRule type="colorScale" priority="210">
      <colorScale>
        <cfvo type="num" val="0"/>
        <cfvo type="num" val="100"/>
        <color rgb="FFFF0000"/>
        <color theme="9"/>
      </colorScale>
    </cfRule>
  </conditionalFormatting>
  <conditionalFormatting sqref="V60">
    <cfRule type="colorScale" priority="20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60">
    <cfRule type="colorScale" priority="2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7">
    <cfRule type="colorScale" priority="205">
      <colorScale>
        <cfvo type="num" val="0"/>
        <cfvo type="num" val="100"/>
        <color rgb="FFFF0000"/>
        <color theme="9"/>
      </colorScale>
    </cfRule>
  </conditionalFormatting>
  <conditionalFormatting sqref="V57">
    <cfRule type="colorScale" priority="2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5">
    <cfRule type="colorScale" priority="203">
      <colorScale>
        <cfvo type="num" val="0"/>
        <cfvo type="num" val="100"/>
        <color rgb="FFFF0000"/>
        <color theme="9"/>
      </colorScale>
    </cfRule>
  </conditionalFormatting>
  <conditionalFormatting sqref="V55">
    <cfRule type="colorScale" priority="2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5">
    <cfRule type="colorScale" priority="1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5:V26">
    <cfRule type="colorScale" priority="18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8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89">
      <colorScale>
        <cfvo type="num" val="0"/>
        <cfvo type="num" val="100"/>
        <color rgb="FFFF0000"/>
        <color theme="9"/>
      </colorScale>
    </cfRule>
  </conditionalFormatting>
  <conditionalFormatting sqref="V25:V26">
    <cfRule type="colorScale" priority="1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5:V26">
    <cfRule type="colorScale" priority="1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7">
    <cfRule type="colorScale" priority="16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7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75">
      <colorScale>
        <cfvo type="num" val="0"/>
        <cfvo type="num" val="100"/>
        <color rgb="FFFF0000"/>
        <color theme="9"/>
      </colorScale>
    </cfRule>
  </conditionalFormatting>
  <conditionalFormatting sqref="V37">
    <cfRule type="colorScale" priority="17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7">
    <cfRule type="colorScale" priority="1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4">
    <cfRule type="colorScale" priority="16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6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68">
      <colorScale>
        <cfvo type="num" val="0"/>
        <cfvo type="num" val="100"/>
        <color rgb="FFFF0000"/>
        <color theme="9"/>
      </colorScale>
    </cfRule>
  </conditionalFormatting>
  <conditionalFormatting sqref="V44">
    <cfRule type="colorScale" priority="1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4">
    <cfRule type="colorScale" priority="1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3">
    <cfRule type="colorScale" priority="15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5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61">
      <colorScale>
        <cfvo type="num" val="0"/>
        <cfvo type="num" val="100"/>
        <color rgb="FFFF0000"/>
        <color theme="9"/>
      </colorScale>
    </cfRule>
  </conditionalFormatting>
  <conditionalFormatting sqref="V53">
    <cfRule type="colorScale" priority="1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3">
    <cfRule type="colorScale" priority="1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8:V59">
    <cfRule type="colorScale" priority="14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4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54">
      <colorScale>
        <cfvo type="num" val="0"/>
        <cfvo type="num" val="100"/>
        <color rgb="FFFF0000"/>
        <color theme="9"/>
      </colorScale>
    </cfRule>
  </conditionalFormatting>
  <conditionalFormatting sqref="V58:V59">
    <cfRule type="colorScale" priority="1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8:V59">
    <cfRule type="colorScale" priority="1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7:Y39">
    <cfRule type="colorScale" priority="12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2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26">
      <colorScale>
        <cfvo type="num" val="0"/>
        <cfvo type="num" val="100"/>
        <color rgb="FFFF0000"/>
        <color theme="9"/>
      </colorScale>
    </cfRule>
  </conditionalFormatting>
  <conditionalFormatting sqref="Y37:Y39">
    <cfRule type="colorScale" priority="1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7:Y39">
    <cfRule type="colorScale" priority="1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3:Y45">
    <cfRule type="colorScale" priority="11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1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19">
      <colorScale>
        <cfvo type="num" val="0"/>
        <cfvo type="num" val="100"/>
        <color rgb="FFFF0000"/>
        <color theme="9"/>
      </colorScale>
    </cfRule>
  </conditionalFormatting>
  <conditionalFormatting sqref="Y43:Y45">
    <cfRule type="colorScale" priority="1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3:Y45">
    <cfRule type="colorScale" priority="1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0:Y54">
    <cfRule type="colorScale" priority="10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0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12">
      <colorScale>
        <cfvo type="num" val="0"/>
        <cfvo type="num" val="100"/>
        <color rgb="FFFF0000"/>
        <color theme="9"/>
      </colorScale>
    </cfRule>
  </conditionalFormatting>
  <conditionalFormatting sqref="Y50:Y54">
    <cfRule type="colorScale" priority="1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0:Y54">
    <cfRule type="colorScale" priority="1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8:Y59">
    <cfRule type="colorScale" priority="9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0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05">
      <colorScale>
        <cfvo type="num" val="0"/>
        <cfvo type="num" val="100"/>
        <color rgb="FFFF0000"/>
        <color theme="9"/>
      </colorScale>
    </cfRule>
  </conditionalFormatting>
  <conditionalFormatting sqref="Y58:Y59">
    <cfRule type="colorScale" priority="1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8:Y59">
    <cfRule type="colorScale" priority="1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63">
    <cfRule type="colorScale" priority="9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8">
      <colorScale>
        <cfvo type="num" val="0"/>
        <cfvo type="num" val="100"/>
        <color rgb="FFFF0000"/>
        <color theme="9"/>
      </colorScale>
    </cfRule>
  </conditionalFormatting>
  <conditionalFormatting sqref="Y63">
    <cfRule type="colorScale" priority="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3">
    <cfRule type="colorScale" priority="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0:J54">
    <cfRule type="colorScale" priority="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63">
    <cfRule type="colorScale" priority="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63">
    <cfRule type="colorScale" priority="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8">
    <cfRule type="colorScale" priority="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9">
    <cfRule type="colorScale" priority="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1">
    <cfRule type="colorScale" priority="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4">
    <cfRule type="colorScale" priority="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5">
    <cfRule type="colorScale" priority="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3">
    <cfRule type="colorScale" priority="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9">
    <cfRule type="colorScale" priority="64">
      <colorScale>
        <cfvo type="num" val="0"/>
        <cfvo type="num" val="100"/>
        <color rgb="FFFF0000"/>
        <color theme="9"/>
      </colorScale>
    </cfRule>
  </conditionalFormatting>
  <conditionalFormatting sqref="V39">
    <cfRule type="colorScale" priority="6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9">
    <cfRule type="colorScale" priority="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8">
    <cfRule type="colorScale" priority="59">
      <colorScale>
        <cfvo type="num" val="0"/>
        <cfvo type="num" val="100"/>
        <color rgb="FFFF0000"/>
        <color theme="9"/>
      </colorScale>
    </cfRule>
  </conditionalFormatting>
  <conditionalFormatting sqref="V38">
    <cfRule type="colorScale" priority="5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8">
    <cfRule type="colorScale" priority="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1:M32 M25">
    <cfRule type="colorScale" priority="21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1:P32 P25">
    <cfRule type="colorScale" priority="21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7:V10">
    <cfRule type="colorScale" priority="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1:Y32">
    <cfRule type="colorScale" priority="4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4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51">
      <colorScale>
        <cfvo type="num" val="0"/>
        <cfvo type="num" val="100"/>
        <color rgb="FFFF0000"/>
        <color theme="9"/>
      </colorScale>
    </cfRule>
  </conditionalFormatting>
  <conditionalFormatting sqref="Y31:Y32">
    <cfRule type="colorScale" priority="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1:Y32">
    <cfRule type="colorScale" priority="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2">
    <cfRule type="colorScale" priority="3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3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7">
      <colorScale>
        <cfvo type="num" val="0"/>
        <cfvo type="num" val="100"/>
        <color rgb="FFFF0000"/>
        <color theme="9"/>
      </colorScale>
    </cfRule>
  </conditionalFormatting>
  <conditionalFormatting sqref="V32">
    <cfRule type="colorScale" priority="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2">
    <cfRule type="colorScale" priority="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15">
    <cfRule type="colorScale" priority="30">
      <colorScale>
        <cfvo type="num" val="0"/>
        <cfvo type="num" val="100"/>
        <color rgb="FFFF0000"/>
        <color theme="9"/>
      </colorScale>
    </cfRule>
  </conditionalFormatting>
  <conditionalFormatting sqref="V15">
    <cfRule type="colorScale" priority="2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5">
    <cfRule type="colorScale" priority="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0">
    <cfRule type="colorScale" priority="25">
      <colorScale>
        <cfvo type="num" val="0"/>
        <cfvo type="num" val="100"/>
        <color rgb="FFFF0000"/>
        <color theme="9"/>
      </colorScale>
    </cfRule>
  </conditionalFormatting>
  <conditionalFormatting sqref="V20">
    <cfRule type="colorScale" priority="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0">
    <cfRule type="colorScale" priority="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4">
    <cfRule type="colorScale" priority="20">
      <colorScale>
        <cfvo type="num" val="0"/>
        <cfvo type="num" val="100"/>
        <color rgb="FFFF0000"/>
        <color theme="9"/>
      </colorScale>
    </cfRule>
  </conditionalFormatting>
  <conditionalFormatting sqref="V24">
    <cfRule type="colorScale" priority="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4"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1">
    <cfRule type="colorScale" priority="15">
      <colorScale>
        <cfvo type="num" val="0"/>
        <cfvo type="num" val="100"/>
        <color rgb="FFFF0000"/>
        <color theme="9"/>
      </colorScale>
    </cfRule>
  </conditionalFormatting>
  <conditionalFormatting sqref="V31">
    <cfRule type="colorScale" priority="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1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0">
    <cfRule type="colorScale" priority="10">
      <colorScale>
        <cfvo type="num" val="0"/>
        <cfvo type="num" val="100"/>
        <color rgb="FFFF0000"/>
        <color theme="9"/>
      </colorScale>
    </cfRule>
  </conditionalFormatting>
  <conditionalFormatting sqref="V50">
    <cfRule type="colorScale" priority="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0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2">
    <cfRule type="colorScale" priority="5">
      <colorScale>
        <cfvo type="num" val="0"/>
        <cfvo type="num" val="100"/>
        <color rgb="FFFF0000"/>
        <color theme="9"/>
      </colorScale>
    </cfRule>
  </conditionalFormatting>
  <conditionalFormatting sqref="V52">
    <cfRule type="colorScale" priority="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2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"/>
  <sheetViews>
    <sheetView showGridLines="0" workbookViewId="0">
      <selection activeCell="H9" sqref="H9"/>
    </sheetView>
  </sheetViews>
  <sheetFormatPr defaultRowHeight="15" x14ac:dyDescent="0.2"/>
  <sheetData>
    <row r="1" spans="1:7" ht="24" thickBot="1" x14ac:dyDescent="0.25">
      <c r="A1" s="5"/>
    </row>
    <row r="2" spans="1:7" ht="23.25" x14ac:dyDescent="0.2">
      <c r="B2" s="6" t="s">
        <v>46</v>
      </c>
      <c r="C2" s="7"/>
      <c r="D2" s="7"/>
      <c r="E2" s="7"/>
      <c r="F2" s="7"/>
      <c r="G2" s="8"/>
    </row>
    <row r="3" spans="1:7" x14ac:dyDescent="0.2">
      <c r="B3" s="9"/>
      <c r="C3" s="10"/>
      <c r="D3" s="10"/>
      <c r="E3" s="10"/>
      <c r="F3" s="10"/>
      <c r="G3" s="11"/>
    </row>
    <row r="4" spans="1:7" ht="18.75" x14ac:dyDescent="0.2">
      <c r="B4" s="12" t="s">
        <v>48</v>
      </c>
      <c r="C4" s="10"/>
      <c r="D4" s="10"/>
      <c r="E4" s="10"/>
      <c r="F4" s="10"/>
      <c r="G4" s="11"/>
    </row>
    <row r="5" spans="1:7" ht="18.75" x14ac:dyDescent="0.2">
      <c r="B5" s="13" t="s">
        <v>49</v>
      </c>
      <c r="C5" s="10"/>
      <c r="D5" s="10"/>
      <c r="E5" s="10"/>
      <c r="F5" s="10"/>
      <c r="G5" s="11"/>
    </row>
    <row r="6" spans="1:7" ht="18.75" x14ac:dyDescent="0.2">
      <c r="B6" s="13" t="s">
        <v>62</v>
      </c>
      <c r="C6" s="10"/>
      <c r="D6" s="10"/>
      <c r="E6" s="10"/>
      <c r="F6" s="10"/>
      <c r="G6" s="11"/>
    </row>
    <row r="7" spans="1:7" ht="18.75" x14ac:dyDescent="0.2">
      <c r="B7" s="13" t="s">
        <v>50</v>
      </c>
      <c r="C7" s="10"/>
      <c r="D7" s="10"/>
      <c r="E7" s="10"/>
      <c r="F7" s="10"/>
      <c r="G7" s="11"/>
    </row>
    <row r="8" spans="1:7" ht="18.75" x14ac:dyDescent="0.2">
      <c r="B8" s="13" t="s">
        <v>51</v>
      </c>
      <c r="C8" s="10"/>
      <c r="D8" s="10"/>
      <c r="E8" s="10"/>
      <c r="F8" s="10"/>
      <c r="G8" s="11"/>
    </row>
    <row r="9" spans="1:7" ht="18.75" x14ac:dyDescent="0.2">
      <c r="B9" s="12" t="s">
        <v>52</v>
      </c>
      <c r="C9" s="10"/>
      <c r="D9" s="10"/>
      <c r="E9" s="10"/>
      <c r="F9" s="10"/>
      <c r="G9" s="11"/>
    </row>
    <row r="10" spans="1:7" ht="18.75" x14ac:dyDescent="0.2">
      <c r="B10" s="13" t="s">
        <v>53</v>
      </c>
      <c r="C10" s="10"/>
      <c r="D10" s="10"/>
      <c r="E10" s="10"/>
      <c r="F10" s="10"/>
      <c r="G10" s="11"/>
    </row>
    <row r="11" spans="1:7" ht="18.75" x14ac:dyDescent="0.2">
      <c r="B11" s="12" t="s">
        <v>54</v>
      </c>
      <c r="C11" s="10"/>
      <c r="D11" s="10"/>
      <c r="E11" s="10"/>
      <c r="F11" s="10"/>
      <c r="G11" s="11"/>
    </row>
    <row r="12" spans="1:7" ht="18.75" x14ac:dyDescent="0.2">
      <c r="B12" s="13" t="s">
        <v>55</v>
      </c>
      <c r="C12" s="10"/>
      <c r="D12" s="10"/>
      <c r="E12" s="10"/>
      <c r="F12" s="10"/>
      <c r="G12" s="11"/>
    </row>
    <row r="13" spans="1:7" ht="18.75" x14ac:dyDescent="0.2">
      <c r="B13" s="12" t="s">
        <v>56</v>
      </c>
      <c r="C13" s="10"/>
      <c r="D13" s="10"/>
      <c r="E13" s="10"/>
      <c r="F13" s="10"/>
      <c r="G13" s="11"/>
    </row>
    <row r="14" spans="1:7" ht="18.75" x14ac:dyDescent="0.2">
      <c r="B14" s="13" t="s">
        <v>57</v>
      </c>
      <c r="C14" s="10"/>
      <c r="D14" s="10"/>
      <c r="E14" s="10"/>
      <c r="F14" s="10"/>
      <c r="G14" s="11"/>
    </row>
    <row r="15" spans="1:7" ht="18.75" x14ac:dyDescent="0.2">
      <c r="B15" s="12" t="s">
        <v>58</v>
      </c>
      <c r="C15" s="10"/>
      <c r="D15" s="10"/>
      <c r="E15" s="10"/>
      <c r="F15" s="10"/>
      <c r="G15" s="11"/>
    </row>
    <row r="16" spans="1:7" ht="18.75" x14ac:dyDescent="0.2">
      <c r="B16" s="13" t="s">
        <v>59</v>
      </c>
      <c r="C16" s="10"/>
      <c r="D16" s="10"/>
      <c r="E16" s="10"/>
      <c r="F16" s="10"/>
      <c r="G16" s="11"/>
    </row>
    <row r="17" spans="2:7" ht="18.75" x14ac:dyDescent="0.2">
      <c r="B17" s="12" t="s">
        <v>60</v>
      </c>
      <c r="C17" s="10"/>
      <c r="D17" s="10"/>
      <c r="E17" s="10"/>
      <c r="F17" s="10"/>
      <c r="G17" s="11"/>
    </row>
    <row r="18" spans="2:7" ht="18.75" x14ac:dyDescent="0.2">
      <c r="B18" s="13" t="s">
        <v>59</v>
      </c>
      <c r="C18" s="10"/>
      <c r="D18" s="10"/>
      <c r="E18" s="10"/>
      <c r="F18" s="10"/>
      <c r="G18" s="11"/>
    </row>
    <row r="19" spans="2:7" ht="18.75" x14ac:dyDescent="0.2">
      <c r="B19" s="12" t="s">
        <v>61</v>
      </c>
      <c r="C19" s="10"/>
      <c r="D19" s="10"/>
      <c r="E19" s="10"/>
      <c r="F19" s="10"/>
      <c r="G19" s="11"/>
    </row>
    <row r="20" spans="2:7" ht="18.75" x14ac:dyDescent="0.2">
      <c r="B20" s="13" t="s">
        <v>59</v>
      </c>
      <c r="C20" s="10"/>
      <c r="D20" s="10"/>
      <c r="E20" s="10"/>
      <c r="F20" s="10"/>
      <c r="G20" s="11"/>
    </row>
    <row r="21" spans="2:7" ht="15.75" thickBot="1" x14ac:dyDescent="0.25">
      <c r="B21" s="14"/>
      <c r="C21" s="15"/>
      <c r="D21" s="15"/>
      <c r="E21" s="15"/>
      <c r="F21" s="15"/>
      <c r="G21" s="16"/>
    </row>
    <row r="54" spans="2:2" ht="23.25" x14ac:dyDescent="0.2">
      <c r="B54" s="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topLeftCell="A13" zoomScaleNormal="100" workbookViewId="0">
      <selection activeCell="B28" sqref="B28:B29"/>
    </sheetView>
  </sheetViews>
  <sheetFormatPr defaultRowHeight="15" x14ac:dyDescent="0.2"/>
  <cols>
    <col min="1" max="1" width="8.77734375" style="27"/>
    <col min="2" max="2" width="19.77734375" style="27" bestFit="1" customWidth="1"/>
    <col min="3" max="3" width="12.77734375" style="27" bestFit="1" customWidth="1"/>
    <col min="4" max="4" width="8.77734375" style="27"/>
    <col min="5" max="5" width="9" bestFit="1" customWidth="1"/>
  </cols>
  <sheetData>
    <row r="1" spans="1:7" x14ac:dyDescent="0.2">
      <c r="A1" s="35"/>
      <c r="B1" s="35" t="s">
        <v>87</v>
      </c>
      <c r="C1" s="35"/>
      <c r="D1" s="35" t="s">
        <v>85</v>
      </c>
      <c r="E1" s="35" t="s">
        <v>83</v>
      </c>
      <c r="F1" s="35"/>
      <c r="G1" s="35"/>
    </row>
    <row r="2" spans="1:7" x14ac:dyDescent="0.2">
      <c r="A2" s="37" t="s">
        <v>76</v>
      </c>
      <c r="B2" s="29">
        <v>0</v>
      </c>
      <c r="C2" s="29"/>
      <c r="D2" s="36">
        <v>0</v>
      </c>
      <c r="E2" s="35"/>
      <c r="F2" s="35"/>
      <c r="G2" s="35"/>
    </row>
    <row r="3" spans="1:7" x14ac:dyDescent="0.2">
      <c r="A3" s="37" t="s">
        <v>74</v>
      </c>
      <c r="B3" s="36">
        <f>Cronograma!AB2</f>
        <v>1</v>
      </c>
      <c r="C3" s="36"/>
      <c r="D3" s="36"/>
      <c r="E3" s="36">
        <f>Cronograma!AD2</f>
        <v>0.83333333333333337</v>
      </c>
      <c r="F3" s="35"/>
      <c r="G3" s="35"/>
    </row>
    <row r="4" spans="1:7" x14ac:dyDescent="0.2">
      <c r="A4" s="37" t="s">
        <v>75</v>
      </c>
      <c r="B4" s="36">
        <f>Cronograma!AB17</f>
        <v>0.8571428571428571</v>
      </c>
      <c r="C4" s="36"/>
      <c r="D4" s="36">
        <f>Cronograma!AC17</f>
        <v>0.44285714285714289</v>
      </c>
      <c r="E4" s="36">
        <f>Cronograma!AD17</f>
        <v>0.35714285714285715</v>
      </c>
      <c r="F4" s="35"/>
      <c r="G4" s="35"/>
    </row>
    <row r="5" spans="1:7" x14ac:dyDescent="0.2">
      <c r="A5" s="37" t="s">
        <v>77</v>
      </c>
      <c r="B5" s="36">
        <f>Cronograma!AB36</f>
        <v>1</v>
      </c>
      <c r="C5" s="36"/>
      <c r="D5" s="36">
        <f>Cronograma!AC36</f>
        <v>0.66666666666666663</v>
      </c>
      <c r="E5" s="36">
        <f>Cronograma!AD36</f>
        <v>0.39999999999999997</v>
      </c>
      <c r="F5" s="35"/>
      <c r="G5" s="35"/>
    </row>
    <row r="6" spans="1:7" x14ac:dyDescent="0.2">
      <c r="A6" s="37" t="s">
        <v>78</v>
      </c>
      <c r="B6" s="36">
        <f>Cronograma!AB49</f>
        <v>1</v>
      </c>
      <c r="C6" s="36"/>
      <c r="D6" s="36">
        <f>Cronograma!AC49</f>
        <v>0.625</v>
      </c>
      <c r="E6" s="36">
        <f>Cronograma!AD49</f>
        <v>0.39999999999999997</v>
      </c>
      <c r="F6" s="35"/>
      <c r="G6" s="35"/>
    </row>
    <row r="7" spans="1:7" x14ac:dyDescent="0.2">
      <c r="A7" s="37"/>
      <c r="B7" s="36"/>
      <c r="C7" s="36"/>
      <c r="D7" s="35"/>
      <c r="E7" s="35"/>
      <c r="F7" s="35"/>
      <c r="G7" s="35"/>
    </row>
    <row r="8" spans="1:7" x14ac:dyDescent="0.2">
      <c r="A8" s="35"/>
      <c r="B8" s="35"/>
      <c r="C8" s="35"/>
      <c r="D8" s="35"/>
      <c r="E8" s="35"/>
      <c r="F8" s="35"/>
      <c r="G8" s="35"/>
    </row>
    <row r="9" spans="1:7" x14ac:dyDescent="0.2">
      <c r="A9" s="41"/>
      <c r="B9" s="41"/>
      <c r="C9" s="41"/>
      <c r="D9" s="35"/>
      <c r="E9" s="35"/>
      <c r="F9" s="35"/>
      <c r="G9" s="35"/>
    </row>
    <row r="10" spans="1:7" x14ac:dyDescent="0.2">
      <c r="A10" s="41"/>
      <c r="B10" s="41"/>
      <c r="C10" s="41"/>
      <c r="D10" s="41"/>
      <c r="E10" s="41"/>
    </row>
    <row r="11" spans="1:7" x14ac:dyDescent="0.2">
      <c r="A11" s="32"/>
      <c r="B11" s="32"/>
      <c r="C11" s="32"/>
      <c r="D11" s="32"/>
      <c r="E11" s="32"/>
    </row>
    <row r="12" spans="1:7" x14ac:dyDescent="0.2">
      <c r="A12" s="33"/>
      <c r="B12" s="34"/>
      <c r="C12" s="34"/>
      <c r="D12" s="32"/>
      <c r="E12" s="32"/>
    </row>
    <row r="13" spans="1:7" x14ac:dyDescent="0.2">
      <c r="A13" s="28"/>
      <c r="B13" s="29"/>
      <c r="C13" s="29"/>
    </row>
    <row r="14" spans="1:7" x14ac:dyDescent="0.2">
      <c r="A14" s="28"/>
    </row>
    <row r="15" spans="1:7" x14ac:dyDescent="0.2">
      <c r="A15" s="28"/>
    </row>
    <row r="16" spans="1:7" x14ac:dyDescent="0.2">
      <c r="A16" s="28"/>
    </row>
    <row r="27" spans="2:17" ht="15.75" thickBot="1" x14ac:dyDescent="0.25"/>
    <row r="28" spans="2:17" ht="24" customHeight="1" thickBot="1" x14ac:dyDescent="0.25">
      <c r="B28" s="141" t="s">
        <v>97</v>
      </c>
      <c r="C28" s="141" t="s">
        <v>98</v>
      </c>
      <c r="D28" s="143" t="s">
        <v>33</v>
      </c>
      <c r="E28" s="144"/>
      <c r="F28" s="145"/>
      <c r="G28" s="143" t="s">
        <v>38</v>
      </c>
      <c r="H28" s="144"/>
      <c r="I28" s="145"/>
      <c r="J28" s="143" t="s">
        <v>34</v>
      </c>
      <c r="K28" s="144"/>
      <c r="L28" s="145"/>
      <c r="M28" s="143" t="s">
        <v>146</v>
      </c>
      <c r="N28" s="144"/>
      <c r="O28" s="145"/>
      <c r="P28" s="30"/>
    </row>
    <row r="29" spans="2:17" ht="16.149999999999999" customHeight="1" thickBot="1" x14ac:dyDescent="0.3">
      <c r="B29" s="142"/>
      <c r="C29" s="142"/>
      <c r="D29" s="21" t="s">
        <v>40</v>
      </c>
      <c r="E29" s="22" t="s">
        <v>42</v>
      </c>
      <c r="F29" s="23" t="s">
        <v>41</v>
      </c>
      <c r="G29" s="21" t="s">
        <v>40</v>
      </c>
      <c r="H29" s="22" t="s">
        <v>42</v>
      </c>
      <c r="I29" s="23" t="s">
        <v>41</v>
      </c>
      <c r="J29" s="21" t="s">
        <v>40</v>
      </c>
      <c r="K29" s="22" t="s">
        <v>42</v>
      </c>
      <c r="L29" s="23" t="s">
        <v>41</v>
      </c>
      <c r="M29" s="21" t="s">
        <v>40</v>
      </c>
      <c r="N29" s="22" t="s">
        <v>42</v>
      </c>
      <c r="O29" s="23" t="s">
        <v>41</v>
      </c>
      <c r="P29" s="23" t="s">
        <v>41</v>
      </c>
    </row>
    <row r="30" spans="2:17" ht="15.75" thickBot="1" x14ac:dyDescent="0.25">
      <c r="B30" s="2" t="s">
        <v>95</v>
      </c>
      <c r="C30" s="2">
        <v>1</v>
      </c>
      <c r="D30" s="4">
        <v>43129</v>
      </c>
      <c r="E30" s="1" t="s">
        <v>43</v>
      </c>
      <c r="F30" s="38">
        <v>1</v>
      </c>
      <c r="G30" s="4" t="s">
        <v>89</v>
      </c>
      <c r="H30" s="1" t="s">
        <v>70</v>
      </c>
      <c r="I30" s="38">
        <v>1</v>
      </c>
      <c r="J30" s="4" t="s">
        <v>89</v>
      </c>
      <c r="K30" s="1" t="s">
        <v>43</v>
      </c>
      <c r="L30" s="38">
        <v>1</v>
      </c>
      <c r="M30" s="4">
        <v>43129</v>
      </c>
      <c r="N30" s="1" t="s">
        <v>70</v>
      </c>
      <c r="O30" s="38">
        <v>1</v>
      </c>
      <c r="P30" s="3">
        <f t="shared" ref="P30:P37" si="0">(F30+I30+L30+O30)/4</f>
        <v>1</v>
      </c>
    </row>
    <row r="31" spans="2:17" ht="15.75" thickBot="1" x14ac:dyDescent="0.25">
      <c r="B31" s="2" t="s">
        <v>96</v>
      </c>
      <c r="C31" s="2">
        <v>2</v>
      </c>
      <c r="D31" s="4">
        <v>43130</v>
      </c>
      <c r="E31" s="1" t="s">
        <v>43</v>
      </c>
      <c r="F31" s="38">
        <v>1</v>
      </c>
      <c r="G31" s="4" t="s">
        <v>89</v>
      </c>
      <c r="H31" s="1" t="s">
        <v>70</v>
      </c>
      <c r="I31" s="38">
        <v>1</v>
      </c>
      <c r="J31" s="4" t="s">
        <v>89</v>
      </c>
      <c r="K31" s="1" t="s">
        <v>43</v>
      </c>
      <c r="L31" s="38">
        <v>1</v>
      </c>
      <c r="M31" s="4">
        <v>43130</v>
      </c>
      <c r="N31" s="1" t="s">
        <v>70</v>
      </c>
      <c r="O31" s="38">
        <v>1</v>
      </c>
      <c r="P31" s="3">
        <f t="shared" si="0"/>
        <v>1</v>
      </c>
    </row>
    <row r="32" spans="2:17" ht="30.75" thickBot="1" x14ac:dyDescent="0.25">
      <c r="B32" s="2" t="s">
        <v>93</v>
      </c>
      <c r="C32" s="2">
        <v>3</v>
      </c>
      <c r="D32" s="4">
        <v>43131</v>
      </c>
      <c r="E32" s="1" t="s">
        <v>43</v>
      </c>
      <c r="F32" s="38">
        <v>1</v>
      </c>
      <c r="G32" s="4" t="s">
        <v>89</v>
      </c>
      <c r="H32" s="1" t="s">
        <v>70</v>
      </c>
      <c r="I32" s="38">
        <v>1</v>
      </c>
      <c r="J32" s="4" t="s">
        <v>89</v>
      </c>
      <c r="K32" s="1" t="s">
        <v>43</v>
      </c>
      <c r="L32" s="38">
        <v>0.9</v>
      </c>
      <c r="M32" s="4">
        <v>43131</v>
      </c>
      <c r="N32" s="1" t="s">
        <v>70</v>
      </c>
      <c r="O32" s="39">
        <v>0</v>
      </c>
      <c r="P32" s="3">
        <f t="shared" si="0"/>
        <v>0.72499999999999998</v>
      </c>
      <c r="Q32" s="3" t="s">
        <v>190</v>
      </c>
    </row>
    <row r="33" spans="2:16" ht="15.75" thickBot="1" x14ac:dyDescent="0.25">
      <c r="B33" s="2" t="s">
        <v>94</v>
      </c>
      <c r="C33" s="2">
        <v>4</v>
      </c>
      <c r="D33" s="4">
        <v>43132</v>
      </c>
      <c r="E33" s="1" t="s">
        <v>43</v>
      </c>
      <c r="F33" s="38">
        <v>1</v>
      </c>
      <c r="G33" s="4" t="s">
        <v>89</v>
      </c>
      <c r="H33" s="1" t="s">
        <v>70</v>
      </c>
      <c r="I33" s="38">
        <v>1</v>
      </c>
      <c r="J33" s="4" t="s">
        <v>89</v>
      </c>
      <c r="K33" s="1" t="s">
        <v>43</v>
      </c>
      <c r="L33" s="38">
        <v>1</v>
      </c>
      <c r="M33" s="4">
        <v>43132</v>
      </c>
      <c r="N33" s="1" t="s">
        <v>70</v>
      </c>
      <c r="O33" s="38">
        <v>1</v>
      </c>
      <c r="P33" s="3">
        <f t="shared" si="0"/>
        <v>1</v>
      </c>
    </row>
    <row r="34" spans="2:16" ht="15.75" thickBot="1" x14ac:dyDescent="0.25">
      <c r="B34" s="2" t="s">
        <v>91</v>
      </c>
      <c r="C34" s="2">
        <v>5</v>
      </c>
      <c r="D34" s="4">
        <v>43133</v>
      </c>
      <c r="E34" s="1" t="s">
        <v>43</v>
      </c>
      <c r="F34" s="38">
        <v>1</v>
      </c>
      <c r="G34" s="4" t="s">
        <v>89</v>
      </c>
      <c r="H34" s="1" t="s">
        <v>70</v>
      </c>
      <c r="I34" s="38">
        <v>1</v>
      </c>
      <c r="J34" s="4" t="s">
        <v>89</v>
      </c>
      <c r="K34" s="1" t="s">
        <v>43</v>
      </c>
      <c r="L34" s="38">
        <v>1</v>
      </c>
      <c r="M34" s="4">
        <v>43133</v>
      </c>
      <c r="N34" s="1" t="s">
        <v>70</v>
      </c>
      <c r="O34" s="38">
        <v>1</v>
      </c>
      <c r="P34" s="3">
        <f t="shared" si="0"/>
        <v>1</v>
      </c>
    </row>
    <row r="35" spans="2:16" ht="15.75" thickBot="1" x14ac:dyDescent="0.25">
      <c r="B35" s="2" t="s">
        <v>90</v>
      </c>
      <c r="C35" s="2">
        <v>6</v>
      </c>
      <c r="D35" s="4">
        <v>43136</v>
      </c>
      <c r="E35" s="1" t="s">
        <v>43</v>
      </c>
      <c r="F35" s="39">
        <v>0</v>
      </c>
      <c r="G35" s="4" t="s">
        <v>89</v>
      </c>
      <c r="H35" s="1" t="s">
        <v>70</v>
      </c>
      <c r="I35" s="39">
        <v>0</v>
      </c>
      <c r="J35" s="4" t="s">
        <v>89</v>
      </c>
      <c r="K35" s="1" t="s">
        <v>43</v>
      </c>
      <c r="L35" s="39">
        <v>0</v>
      </c>
      <c r="M35" s="4">
        <v>43136</v>
      </c>
      <c r="N35" s="1" t="s">
        <v>70</v>
      </c>
      <c r="O35" s="39">
        <v>0</v>
      </c>
      <c r="P35" s="3">
        <f t="shared" si="0"/>
        <v>0</v>
      </c>
    </row>
    <row r="36" spans="2:16" ht="15.75" thickBot="1" x14ac:dyDescent="0.25">
      <c r="B36" s="2" t="s">
        <v>88</v>
      </c>
      <c r="C36" s="2">
        <v>7</v>
      </c>
      <c r="D36" s="4">
        <v>43137</v>
      </c>
      <c r="E36" s="1" t="s">
        <v>43</v>
      </c>
      <c r="F36" s="38">
        <v>1</v>
      </c>
      <c r="G36" s="4" t="s">
        <v>89</v>
      </c>
      <c r="H36" s="1" t="s">
        <v>70</v>
      </c>
      <c r="I36" s="38">
        <v>1</v>
      </c>
      <c r="J36" s="4" t="s">
        <v>89</v>
      </c>
      <c r="K36" s="1" t="s">
        <v>43</v>
      </c>
      <c r="L36" s="38">
        <v>1</v>
      </c>
      <c r="M36" s="4">
        <v>43137</v>
      </c>
      <c r="N36" s="1" t="s">
        <v>70</v>
      </c>
      <c r="O36" s="38">
        <v>1</v>
      </c>
      <c r="P36" s="3">
        <f t="shared" si="0"/>
        <v>1</v>
      </c>
    </row>
    <row r="37" spans="2:16" ht="15.75" thickBot="1" x14ac:dyDescent="0.25">
      <c r="B37" s="2" t="s">
        <v>92</v>
      </c>
      <c r="C37" s="2">
        <v>8</v>
      </c>
      <c r="D37" s="4">
        <v>43138</v>
      </c>
      <c r="E37" s="1" t="s">
        <v>43</v>
      </c>
      <c r="F37" s="38">
        <v>1</v>
      </c>
      <c r="G37" s="4" t="s">
        <v>89</v>
      </c>
      <c r="H37" s="1" t="s">
        <v>70</v>
      </c>
      <c r="I37" s="38">
        <v>1</v>
      </c>
      <c r="J37" s="4" t="s">
        <v>89</v>
      </c>
      <c r="K37" s="1" t="s">
        <v>43</v>
      </c>
      <c r="L37" s="38">
        <v>1</v>
      </c>
      <c r="M37" s="4">
        <v>43138</v>
      </c>
      <c r="N37" s="1" t="s">
        <v>70</v>
      </c>
      <c r="O37" s="38">
        <v>1</v>
      </c>
      <c r="P37" s="3">
        <f t="shared" si="0"/>
        <v>1</v>
      </c>
    </row>
  </sheetData>
  <autoFilter ref="B28:P29" xr:uid="{00000000-0009-0000-0000-000003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sortState ref="B31:P37">
      <sortCondition ref="C28:C29"/>
    </sortState>
  </autoFilter>
  <mergeCells count="6">
    <mergeCell ref="B28:B29"/>
    <mergeCell ref="D28:F28"/>
    <mergeCell ref="G28:I28"/>
    <mergeCell ref="J28:L28"/>
    <mergeCell ref="M28:O28"/>
    <mergeCell ref="C28:C2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zoomScaleNormal="100" workbookViewId="0">
      <selection activeCell="A19" sqref="A19"/>
    </sheetView>
  </sheetViews>
  <sheetFormatPr defaultRowHeight="15" x14ac:dyDescent="0.2"/>
  <cols>
    <col min="1" max="1" width="32" customWidth="1"/>
    <col min="2" max="2" width="6.77734375" customWidth="1"/>
    <col min="3" max="3" width="5.44140625" customWidth="1"/>
    <col min="4" max="4" width="5.109375" customWidth="1"/>
    <col min="5" max="5" width="6.77734375" customWidth="1"/>
    <col min="6" max="6" width="5.44140625" customWidth="1"/>
    <col min="7" max="7" width="5.109375" customWidth="1"/>
    <col min="8" max="8" width="6.44140625" customWidth="1"/>
    <col min="9" max="9" width="5.44140625" customWidth="1"/>
    <col min="10" max="10" width="5.109375" customWidth="1"/>
    <col min="11" max="11" width="6.44140625" customWidth="1"/>
    <col min="12" max="12" width="5.44140625" customWidth="1"/>
    <col min="13" max="13" width="5.109375" customWidth="1"/>
    <col min="14" max="14" width="0.44140625" customWidth="1"/>
    <col min="15" max="15" width="6.21875" customWidth="1"/>
  </cols>
  <sheetData>
    <row r="1" spans="1:15" ht="15" customHeight="1" x14ac:dyDescent="0.2">
      <c r="A1" s="139" t="s">
        <v>36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ht="15" customHeight="1" thickBo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15" customHeight="1" thickBot="1" x14ac:dyDescent="0.25">
      <c r="A3" s="141" t="s">
        <v>0</v>
      </c>
      <c r="B3" s="143" t="s">
        <v>33</v>
      </c>
      <c r="C3" s="144"/>
      <c r="D3" s="145"/>
      <c r="E3" s="143" t="s">
        <v>38</v>
      </c>
      <c r="F3" s="144"/>
      <c r="G3" s="145"/>
      <c r="H3" s="143" t="s">
        <v>34</v>
      </c>
      <c r="I3" s="144"/>
      <c r="J3" s="145"/>
      <c r="K3" s="143" t="s">
        <v>35</v>
      </c>
      <c r="L3" s="144"/>
      <c r="M3" s="145"/>
      <c r="N3" s="143" t="s">
        <v>39</v>
      </c>
      <c r="O3" s="145"/>
    </row>
    <row r="4" spans="1:15" ht="15" customHeight="1" thickBot="1" x14ac:dyDescent="0.3">
      <c r="A4" s="142"/>
      <c r="B4" s="21" t="s">
        <v>40</v>
      </c>
      <c r="C4" s="22" t="s">
        <v>42</v>
      </c>
      <c r="D4" s="23" t="s">
        <v>41</v>
      </c>
      <c r="E4" s="21" t="s">
        <v>40</v>
      </c>
      <c r="F4" s="22" t="s">
        <v>42</v>
      </c>
      <c r="G4" s="23" t="s">
        <v>41</v>
      </c>
      <c r="H4" s="21" t="s">
        <v>40</v>
      </c>
      <c r="I4" s="22" t="s">
        <v>42</v>
      </c>
      <c r="J4" s="23" t="s">
        <v>41</v>
      </c>
      <c r="K4" s="21" t="s">
        <v>40</v>
      </c>
      <c r="L4" s="22" t="s">
        <v>42</v>
      </c>
      <c r="M4" s="23" t="s">
        <v>41</v>
      </c>
      <c r="N4" s="21" t="s">
        <v>40</v>
      </c>
      <c r="O4" s="23" t="s">
        <v>41</v>
      </c>
    </row>
    <row r="5" spans="1:15" ht="15" customHeight="1" thickBot="1" x14ac:dyDescent="0.25">
      <c r="A5" s="2" t="s">
        <v>100</v>
      </c>
      <c r="B5" s="4">
        <v>43157</v>
      </c>
      <c r="C5" s="1" t="s">
        <v>217</v>
      </c>
      <c r="D5" s="3">
        <v>1</v>
      </c>
      <c r="E5" s="4">
        <v>43133</v>
      </c>
      <c r="F5" s="1" t="s">
        <v>70</v>
      </c>
      <c r="G5" s="3">
        <v>0</v>
      </c>
      <c r="H5" s="4">
        <v>43137</v>
      </c>
      <c r="I5" s="1" t="s">
        <v>43</v>
      </c>
      <c r="J5" s="3">
        <v>0</v>
      </c>
      <c r="K5" s="4">
        <v>43144</v>
      </c>
      <c r="L5" s="1" t="s">
        <v>70</v>
      </c>
      <c r="M5" s="3">
        <v>0</v>
      </c>
      <c r="N5" s="4"/>
      <c r="O5" s="3">
        <f t="shared" ref="O5:O10" si="0">(D5+G5+J5+M5)/4</f>
        <v>0.25</v>
      </c>
    </row>
    <row r="6" spans="1:15" ht="15" customHeight="1" thickBot="1" x14ac:dyDescent="0.25">
      <c r="A6" s="2" t="s">
        <v>101</v>
      </c>
      <c r="B6" s="4">
        <v>43157</v>
      </c>
      <c r="C6" s="1" t="s">
        <v>217</v>
      </c>
      <c r="D6" s="3">
        <v>1</v>
      </c>
      <c r="E6" s="4">
        <v>43140</v>
      </c>
      <c r="F6" s="1" t="s">
        <v>70</v>
      </c>
      <c r="G6" s="3">
        <v>0</v>
      </c>
      <c r="H6" s="4">
        <v>43144</v>
      </c>
      <c r="I6" s="1" t="s">
        <v>43</v>
      </c>
      <c r="J6" s="3">
        <v>0</v>
      </c>
      <c r="K6" s="4">
        <v>43151</v>
      </c>
      <c r="L6" s="1" t="s">
        <v>70</v>
      </c>
      <c r="M6" s="3">
        <v>0</v>
      </c>
      <c r="N6" s="4"/>
      <c r="O6" s="3">
        <f t="shared" si="0"/>
        <v>0.25</v>
      </c>
    </row>
    <row r="7" spans="1:15" ht="15" customHeight="1" thickBot="1" x14ac:dyDescent="0.25">
      <c r="A7" s="2" t="s">
        <v>102</v>
      </c>
      <c r="B7" s="4">
        <v>43157</v>
      </c>
      <c r="C7" s="1" t="s">
        <v>217</v>
      </c>
      <c r="D7" s="3">
        <v>1</v>
      </c>
      <c r="E7" s="4">
        <v>43140</v>
      </c>
      <c r="F7" s="1" t="s">
        <v>70</v>
      </c>
      <c r="G7" s="3">
        <v>0</v>
      </c>
      <c r="H7" s="4">
        <v>43144</v>
      </c>
      <c r="I7" s="1" t="s">
        <v>43</v>
      </c>
      <c r="J7" s="3">
        <v>0</v>
      </c>
      <c r="K7" s="4">
        <v>43151</v>
      </c>
      <c r="L7" s="1" t="s">
        <v>70</v>
      </c>
      <c r="M7" s="3">
        <v>0</v>
      </c>
      <c r="N7" s="4"/>
      <c r="O7" s="3">
        <f t="shared" si="0"/>
        <v>0.25</v>
      </c>
    </row>
    <row r="8" spans="1:15" ht="15" customHeight="1" thickBot="1" x14ac:dyDescent="0.25">
      <c r="A8" s="2" t="s">
        <v>103</v>
      </c>
      <c r="B8" s="4">
        <v>43157</v>
      </c>
      <c r="C8" s="1" t="s">
        <v>217</v>
      </c>
      <c r="D8" s="3">
        <v>1</v>
      </c>
      <c r="E8" s="4">
        <v>43140</v>
      </c>
      <c r="F8" s="1" t="s">
        <v>70</v>
      </c>
      <c r="G8" s="3">
        <v>0</v>
      </c>
      <c r="H8" s="4">
        <v>43144</v>
      </c>
      <c r="I8" s="1" t="s">
        <v>43</v>
      </c>
      <c r="J8" s="3">
        <v>0</v>
      </c>
      <c r="K8" s="4">
        <v>43151</v>
      </c>
      <c r="L8" s="1" t="s">
        <v>70</v>
      </c>
      <c r="M8" s="3">
        <v>0</v>
      </c>
      <c r="N8" s="4"/>
      <c r="O8" s="3">
        <f t="shared" si="0"/>
        <v>0.25</v>
      </c>
    </row>
    <row r="9" spans="1:15" ht="15" customHeight="1" thickBot="1" x14ac:dyDescent="0.25">
      <c r="A9" s="2" t="s">
        <v>104</v>
      </c>
      <c r="B9" s="4">
        <v>43157</v>
      </c>
      <c r="C9" s="1" t="s">
        <v>217</v>
      </c>
      <c r="D9" s="3">
        <v>1</v>
      </c>
      <c r="E9" s="4">
        <v>43140</v>
      </c>
      <c r="F9" s="1" t="s">
        <v>70</v>
      </c>
      <c r="G9" s="3">
        <v>0</v>
      </c>
      <c r="H9" s="4">
        <v>43144</v>
      </c>
      <c r="I9" s="1" t="s">
        <v>43</v>
      </c>
      <c r="J9" s="3">
        <v>0</v>
      </c>
      <c r="K9" s="4">
        <v>43151</v>
      </c>
      <c r="L9" s="1" t="s">
        <v>70</v>
      </c>
      <c r="M9" s="3">
        <v>0</v>
      </c>
      <c r="N9" s="4"/>
      <c r="O9" s="3">
        <f t="shared" si="0"/>
        <v>0.25</v>
      </c>
    </row>
    <row r="10" spans="1:15" ht="15" customHeight="1" thickBot="1" x14ac:dyDescent="0.25">
      <c r="A10" s="2" t="s">
        <v>105</v>
      </c>
      <c r="B10" s="4">
        <v>43158</v>
      </c>
      <c r="C10" s="1" t="s">
        <v>217</v>
      </c>
      <c r="D10" s="3">
        <v>1</v>
      </c>
      <c r="E10" s="4">
        <v>43141</v>
      </c>
      <c r="F10" s="1" t="s">
        <v>70</v>
      </c>
      <c r="G10" s="3">
        <v>1</v>
      </c>
      <c r="H10" s="4">
        <v>43145</v>
      </c>
      <c r="I10" s="1" t="s">
        <v>43</v>
      </c>
      <c r="J10" s="3">
        <v>1</v>
      </c>
      <c r="K10" s="4">
        <v>43152</v>
      </c>
      <c r="L10" s="1" t="s">
        <v>70</v>
      </c>
      <c r="M10" s="3">
        <v>1</v>
      </c>
      <c r="N10" s="4"/>
      <c r="O10" s="3">
        <f t="shared" si="0"/>
        <v>1</v>
      </c>
    </row>
    <row r="11" spans="1:15" ht="15" customHeight="1" x14ac:dyDescent="0.2">
      <c r="A11" s="139" t="s">
        <v>9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</row>
    <row r="12" spans="1:15" ht="15" customHeight="1" thickBot="1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</row>
    <row r="13" spans="1:15" ht="15" customHeight="1" thickBot="1" x14ac:dyDescent="0.25">
      <c r="A13" s="141" t="s">
        <v>6</v>
      </c>
      <c r="B13" s="143" t="s">
        <v>33</v>
      </c>
      <c r="C13" s="144"/>
      <c r="D13" s="145"/>
      <c r="E13" s="143" t="s">
        <v>38</v>
      </c>
      <c r="F13" s="144"/>
      <c r="G13" s="145"/>
      <c r="H13" s="143" t="s">
        <v>34</v>
      </c>
      <c r="I13" s="144"/>
      <c r="J13" s="145"/>
      <c r="K13" s="143" t="s">
        <v>35</v>
      </c>
      <c r="L13" s="144"/>
      <c r="M13" s="145"/>
      <c r="N13" s="143" t="s">
        <v>39</v>
      </c>
      <c r="O13" s="145"/>
    </row>
    <row r="14" spans="1:15" ht="15" customHeight="1" thickBot="1" x14ac:dyDescent="0.3">
      <c r="A14" s="142"/>
      <c r="B14" s="21" t="s">
        <v>40</v>
      </c>
      <c r="C14" s="22" t="s">
        <v>42</v>
      </c>
      <c r="D14" s="23" t="s">
        <v>41</v>
      </c>
      <c r="E14" s="21" t="s">
        <v>40</v>
      </c>
      <c r="F14" s="22" t="s">
        <v>42</v>
      </c>
      <c r="G14" s="23" t="s">
        <v>41</v>
      </c>
      <c r="H14" s="21" t="s">
        <v>40</v>
      </c>
      <c r="I14" s="22" t="s">
        <v>42</v>
      </c>
      <c r="J14" s="23" t="s">
        <v>41</v>
      </c>
      <c r="K14" s="21" t="s">
        <v>40</v>
      </c>
      <c r="L14" s="22" t="s">
        <v>42</v>
      </c>
      <c r="M14" s="23" t="s">
        <v>41</v>
      </c>
      <c r="N14" s="21" t="s">
        <v>40</v>
      </c>
      <c r="O14" s="23" t="s">
        <v>41</v>
      </c>
    </row>
    <row r="15" spans="1:15" ht="15" customHeight="1" thickBot="1" x14ac:dyDescent="0.25">
      <c r="A15" s="2" t="s">
        <v>79</v>
      </c>
      <c r="B15" s="4">
        <v>43157</v>
      </c>
      <c r="C15" s="1" t="s">
        <v>217</v>
      </c>
      <c r="D15" s="3">
        <v>1</v>
      </c>
      <c r="E15" s="4">
        <v>43147</v>
      </c>
      <c r="F15" s="1" t="s">
        <v>70</v>
      </c>
      <c r="G15" s="3">
        <v>0</v>
      </c>
      <c r="H15" s="4">
        <v>43151</v>
      </c>
      <c r="I15" s="1" t="s">
        <v>43</v>
      </c>
      <c r="J15" s="3">
        <v>0</v>
      </c>
      <c r="K15" s="4">
        <v>43158</v>
      </c>
      <c r="L15" s="1" t="s">
        <v>70</v>
      </c>
      <c r="M15" s="3">
        <v>0</v>
      </c>
      <c r="N15" s="4"/>
      <c r="O15" s="3">
        <f>(D15+G15+J15+M15)/4</f>
        <v>0.25</v>
      </c>
    </row>
    <row r="16" spans="1:15" ht="15" customHeight="1" thickBot="1" x14ac:dyDescent="0.25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</row>
    <row r="17" spans="1:15" ht="15" customHeight="1" thickBot="1" x14ac:dyDescent="0.25">
      <c r="A17" s="141" t="s">
        <v>10</v>
      </c>
      <c r="B17" s="143" t="s">
        <v>33</v>
      </c>
      <c r="C17" s="144"/>
      <c r="D17" s="145"/>
      <c r="E17" s="143" t="s">
        <v>38</v>
      </c>
      <c r="F17" s="144"/>
      <c r="G17" s="145"/>
      <c r="H17" s="143" t="s">
        <v>34</v>
      </c>
      <c r="I17" s="144"/>
      <c r="J17" s="145"/>
      <c r="K17" s="143" t="s">
        <v>35</v>
      </c>
      <c r="L17" s="144"/>
      <c r="M17" s="145"/>
      <c r="N17" s="143" t="s">
        <v>39</v>
      </c>
      <c r="O17" s="145"/>
    </row>
    <row r="18" spans="1:15" ht="15" customHeight="1" thickBot="1" x14ac:dyDescent="0.3">
      <c r="A18" s="142"/>
      <c r="B18" s="21" t="s">
        <v>40</v>
      </c>
      <c r="C18" s="22" t="s">
        <v>42</v>
      </c>
      <c r="D18" s="23" t="s">
        <v>41</v>
      </c>
      <c r="E18" s="21" t="s">
        <v>40</v>
      </c>
      <c r="F18" s="22" t="s">
        <v>42</v>
      </c>
      <c r="G18" s="23" t="s">
        <v>41</v>
      </c>
      <c r="H18" s="21" t="s">
        <v>40</v>
      </c>
      <c r="I18" s="22" t="s">
        <v>42</v>
      </c>
      <c r="J18" s="23" t="s">
        <v>41</v>
      </c>
      <c r="K18" s="21" t="s">
        <v>40</v>
      </c>
      <c r="L18" s="22" t="s">
        <v>42</v>
      </c>
      <c r="M18" s="23" t="s">
        <v>41</v>
      </c>
      <c r="N18" s="21" t="s">
        <v>40</v>
      </c>
      <c r="O18" s="23" t="s">
        <v>41</v>
      </c>
    </row>
    <row r="19" spans="1:15" ht="15" customHeight="1" thickBot="1" x14ac:dyDescent="0.25">
      <c r="A19" s="2" t="s">
        <v>80</v>
      </c>
      <c r="B19" s="4">
        <v>43157</v>
      </c>
      <c r="C19" s="1" t="s">
        <v>217</v>
      </c>
      <c r="D19" s="3">
        <v>1</v>
      </c>
      <c r="E19" s="4" t="s">
        <v>81</v>
      </c>
      <c r="F19" s="1" t="s">
        <v>70</v>
      </c>
      <c r="G19" s="3">
        <v>0</v>
      </c>
      <c r="H19" s="4">
        <v>43158</v>
      </c>
      <c r="I19" s="1" t="s">
        <v>43</v>
      </c>
      <c r="J19" s="3">
        <v>0</v>
      </c>
      <c r="K19" s="4">
        <v>43165</v>
      </c>
      <c r="L19" s="1" t="s">
        <v>70</v>
      </c>
      <c r="M19" s="3">
        <v>0</v>
      </c>
      <c r="N19" s="4"/>
      <c r="O19" s="3">
        <f>(D19+G19+J19+M19)/4</f>
        <v>0.25</v>
      </c>
    </row>
  </sheetData>
  <mergeCells count="21">
    <mergeCell ref="A1:O2"/>
    <mergeCell ref="A3:A4"/>
    <mergeCell ref="B3:D3"/>
    <mergeCell ref="E3:G3"/>
    <mergeCell ref="H3:J3"/>
    <mergeCell ref="K3:M3"/>
    <mergeCell ref="N3:O3"/>
    <mergeCell ref="A11:O12"/>
    <mergeCell ref="A13:A14"/>
    <mergeCell ref="B13:D13"/>
    <mergeCell ref="E13:G13"/>
    <mergeCell ref="H13:J13"/>
    <mergeCell ref="K13:M13"/>
    <mergeCell ref="N13:O13"/>
    <mergeCell ref="A16:O16"/>
    <mergeCell ref="A17:A18"/>
    <mergeCell ref="B17:D17"/>
    <mergeCell ref="E17:G17"/>
    <mergeCell ref="H17:J17"/>
    <mergeCell ref="K17:M17"/>
    <mergeCell ref="N17:O17"/>
  </mergeCells>
  <conditionalFormatting sqref="J4">
    <cfRule type="colorScale" priority="255">
      <colorScale>
        <cfvo type="num" val="0"/>
        <cfvo type="num" val="100"/>
        <color rgb="FFFF0000"/>
        <color theme="9"/>
      </colorScale>
    </cfRule>
  </conditionalFormatting>
  <conditionalFormatting sqref="J4">
    <cfRule type="colorScale" priority="25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4">
    <cfRule type="colorScale" priority="241">
      <colorScale>
        <cfvo type="num" val="0"/>
        <cfvo type="num" val="100"/>
        <color rgb="FFFF0000"/>
        <color theme="9"/>
      </colorScale>
    </cfRule>
  </conditionalFormatting>
  <conditionalFormatting sqref="O4">
    <cfRule type="colorScale" priority="2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4">
    <cfRule type="colorScale" priority="269">
      <colorScale>
        <cfvo type="num" val="0"/>
        <cfvo type="num" val="100"/>
        <color rgb="FFFF0000"/>
        <color theme="9"/>
      </colorScale>
    </cfRule>
  </conditionalFormatting>
  <conditionalFormatting sqref="D4">
    <cfRule type="colorScale" priority="26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">
    <cfRule type="colorScale" priority="262">
      <colorScale>
        <cfvo type="num" val="0"/>
        <cfvo type="num" val="100"/>
        <color rgb="FFFF0000"/>
        <color theme="9"/>
      </colorScale>
    </cfRule>
  </conditionalFormatting>
  <conditionalFormatting sqref="G4">
    <cfRule type="colorScale" priority="26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">
    <cfRule type="colorScale" priority="248">
      <colorScale>
        <cfvo type="num" val="0"/>
        <cfvo type="num" val="100"/>
        <color rgb="FFFF0000"/>
        <color theme="9"/>
      </colorScale>
    </cfRule>
  </conditionalFormatting>
  <conditionalFormatting sqref="M4">
    <cfRule type="colorScale" priority="2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5:O7 O10">
    <cfRule type="colorScale" priority="22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2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34">
      <colorScale>
        <cfvo type="num" val="0"/>
        <cfvo type="num" val="100"/>
        <color rgb="FFFF0000"/>
        <color theme="9"/>
      </colorScale>
    </cfRule>
  </conditionalFormatting>
  <conditionalFormatting sqref="O5:O7 O10">
    <cfRule type="colorScale" priority="23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5:O7 O10">
    <cfRule type="colorScale" priority="2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4">
    <cfRule type="colorScale" priority="192">
      <colorScale>
        <cfvo type="num" val="0"/>
        <cfvo type="num" val="100"/>
        <color rgb="FFFF0000"/>
        <color theme="9"/>
      </colorScale>
    </cfRule>
  </conditionalFormatting>
  <conditionalFormatting sqref="J14">
    <cfRule type="colorScale" priority="19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4">
    <cfRule type="colorScale" priority="178">
      <colorScale>
        <cfvo type="num" val="0"/>
        <cfvo type="num" val="100"/>
        <color rgb="FFFF0000"/>
        <color theme="9"/>
      </colorScale>
    </cfRule>
  </conditionalFormatting>
  <conditionalFormatting sqref="O14">
    <cfRule type="colorScale" priority="1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">
    <cfRule type="colorScale" priority="206">
      <colorScale>
        <cfvo type="num" val="0"/>
        <cfvo type="num" val="100"/>
        <color rgb="FFFF0000"/>
        <color theme="9"/>
      </colorScale>
    </cfRule>
  </conditionalFormatting>
  <conditionalFormatting sqref="D14">
    <cfRule type="colorScale" priority="20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4">
    <cfRule type="colorScale" priority="199">
      <colorScale>
        <cfvo type="num" val="0"/>
        <cfvo type="num" val="100"/>
        <color rgb="FFFF0000"/>
        <color theme="9"/>
      </colorScale>
    </cfRule>
  </conditionalFormatting>
  <conditionalFormatting sqref="G14">
    <cfRule type="colorScale" priority="1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4">
    <cfRule type="colorScale" priority="185">
      <colorScale>
        <cfvo type="num" val="0"/>
        <cfvo type="num" val="100"/>
        <color rgb="FFFF0000"/>
        <color theme="9"/>
      </colorScale>
    </cfRule>
  </conditionalFormatting>
  <conditionalFormatting sqref="M14">
    <cfRule type="colorScale" priority="1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5">
    <cfRule type="colorScale" priority="1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8">
    <cfRule type="colorScale" priority="120">
      <colorScale>
        <cfvo type="num" val="0"/>
        <cfvo type="num" val="100"/>
        <color rgb="FFFF0000"/>
        <color theme="9"/>
      </colorScale>
    </cfRule>
  </conditionalFormatting>
  <conditionalFormatting sqref="J18">
    <cfRule type="colorScale" priority="1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8">
    <cfRule type="colorScale" priority="112">
      <colorScale>
        <cfvo type="num" val="0"/>
        <cfvo type="num" val="100"/>
        <color rgb="FFFF0000"/>
        <color theme="9"/>
      </colorScale>
    </cfRule>
  </conditionalFormatting>
  <conditionalFormatting sqref="O18">
    <cfRule type="colorScale" priority="1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8">
    <cfRule type="colorScale" priority="128">
      <colorScale>
        <cfvo type="num" val="0"/>
        <cfvo type="num" val="100"/>
        <color rgb="FFFF0000"/>
        <color theme="9"/>
      </colorScale>
    </cfRule>
  </conditionalFormatting>
  <conditionalFormatting sqref="D18">
    <cfRule type="colorScale" priority="1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8">
    <cfRule type="colorScale" priority="124">
      <colorScale>
        <cfvo type="num" val="0"/>
        <cfvo type="num" val="100"/>
        <color rgb="FFFF0000"/>
        <color theme="9"/>
      </colorScale>
    </cfRule>
  </conditionalFormatting>
  <conditionalFormatting sqref="G18">
    <cfRule type="colorScale" priority="12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8">
    <cfRule type="colorScale" priority="116">
      <colorScale>
        <cfvo type="num" val="0"/>
        <cfvo type="num" val="100"/>
        <color rgb="FFFF0000"/>
        <color theme="9"/>
      </colorScale>
    </cfRule>
  </conditionalFormatting>
  <conditionalFormatting sqref="M18">
    <cfRule type="colorScale" priority="1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9">
    <cfRule type="colorScale" priority="10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5">
    <cfRule type="colorScale" priority="204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05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051">
      <colorScale>
        <cfvo type="num" val="0"/>
        <cfvo type="num" val="100"/>
        <color rgb="FFFF0000"/>
        <color theme="9"/>
      </colorScale>
    </cfRule>
  </conditionalFormatting>
  <conditionalFormatting sqref="O15">
    <cfRule type="colorScale" priority="20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15">
    <cfRule type="colorScale" priority="20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5">
    <cfRule type="colorScale" priority="20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5">
    <cfRule type="colorScale" priority="20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5">
    <cfRule type="colorScale" priority="20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:D10">
    <cfRule type="colorScale" priority="20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:G7 G10">
    <cfRule type="colorScale" priority="20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:J7 J10">
    <cfRule type="colorScale" priority="209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:M7 M10">
    <cfRule type="colorScale" priority="20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19">
    <cfRule type="colorScale" priority="209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09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099">
      <colorScale>
        <cfvo type="num" val="0"/>
        <cfvo type="num" val="100"/>
        <color rgb="FFFF0000"/>
        <color theme="9"/>
      </colorScale>
    </cfRule>
  </conditionalFormatting>
  <conditionalFormatting sqref="O19">
    <cfRule type="colorScale" priority="21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0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19">
    <cfRule type="colorScale" priority="21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9">
    <cfRule type="colorScale" priority="21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9">
    <cfRule type="colorScale" priority="21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9">
    <cfRule type="colorScale" priority="21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6">
      <colorScale>
        <cfvo type="num" val="0"/>
        <cfvo type="num" val="100"/>
        <color rgb="FFFF0000"/>
        <color theme="9"/>
      </colorScale>
    </cfRule>
  </conditionalFormatting>
  <conditionalFormatting sqref="O8">
    <cfRule type="colorScale" priority="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8"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8">
    <cfRule type="colorScale" priority="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8">
    <cfRule type="colorScale" priority="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8">
    <cfRule type="colorScale" priority="3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9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">
      <colorScale>
        <cfvo type="num" val="0"/>
        <cfvo type="num" val="100"/>
        <color rgb="FFFF0000"/>
        <color theme="9"/>
      </colorScale>
    </cfRule>
  </conditionalFormatting>
  <conditionalFormatting sqref="O9">
    <cfRule type="colorScale" priority="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9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9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9"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9"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40" zoomScaleNormal="40" workbookViewId="0">
      <selection activeCell="L87" sqref="L87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 Maq.</vt:lpstr>
      <vt:lpstr>Cronograma</vt:lpstr>
      <vt:lpstr>Férias</vt:lpstr>
      <vt:lpstr>Handover</vt:lpstr>
      <vt:lpstr>Euro 6</vt:lpstr>
      <vt:lpstr>Mapa PN Dess</vt:lpstr>
    </vt:vector>
  </TitlesOfParts>
  <Company>Scania CV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Correia Marques, Jose Guilherme</dc:creator>
  <cp:lastModifiedBy>Soares de Souza, Misael</cp:lastModifiedBy>
  <dcterms:created xsi:type="dcterms:W3CDTF">2017-11-24T14:21:55Z</dcterms:created>
  <dcterms:modified xsi:type="dcterms:W3CDTF">2018-11-10T15:45:32Z</dcterms:modified>
</cp:coreProperties>
</file>