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B:\Manufacturing\02_Equipamentos\"/>
    </mc:Choice>
  </mc:AlternateContent>
  <xr:revisionPtr revIDLastSave="0" documentId="8_{DF698917-87DD-49F4-86AE-591CF093AACA}" xr6:coauthVersionLast="31" xr6:coauthVersionMax="31" xr10:uidLastSave="{00000000-0000-0000-0000-000000000000}"/>
  <bookViews>
    <workbookView xWindow="0" yWindow="0" windowWidth="12285" windowHeight="6645" tabRatio="555" xr2:uid="{00000000-000D-0000-FFFF-FFFF00000000}"/>
  </bookViews>
  <sheets>
    <sheet name="MÁQUINAS" sheetId="5" r:id="rId1"/>
    <sheet name="Sheet1" sheetId="9" r:id="rId2"/>
    <sheet name="TORQUÍMETROS" sheetId="7" r:id="rId3"/>
    <sheet name="PY" sheetId="8" r:id="rId4"/>
    <sheet name="Cronograma" sheetId="1" r:id="rId5"/>
    <sheet name="Férias" sheetId="2" r:id="rId6"/>
    <sheet name="Handover" sheetId="3" r:id="rId7"/>
    <sheet name="Euro 6" sheetId="4" r:id="rId8"/>
    <sheet name="Mapa PN Dess" sheetId="6" r:id="rId9"/>
  </sheets>
  <definedNames>
    <definedName name="_xlnm._FilterDatabase" localSheetId="6" hidden="1">Handover!$B$28:$P$29</definedName>
    <definedName name="_xlnm._FilterDatabase" localSheetId="0" hidden="1">MÁQUINAS!$A$11:$AA$189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5" i="7" l="1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G8" i="5" l="1"/>
  <c r="G7" i="5"/>
  <c r="G6" i="5"/>
  <c r="G5" i="5"/>
  <c r="G4" i="5"/>
  <c r="G3" i="5"/>
  <c r="G2" i="5"/>
  <c r="AC49" i="1" l="1"/>
  <c r="AC36" i="1"/>
  <c r="AC17" i="1"/>
  <c r="D4" i="3" s="1"/>
  <c r="AC2" i="1"/>
  <c r="AD17" i="1"/>
  <c r="O9" i="4" l="1"/>
  <c r="O8" i="4"/>
  <c r="O10" i="4"/>
  <c r="O7" i="4"/>
  <c r="P31" i="3"/>
  <c r="P30" i="3"/>
  <c r="P33" i="3"/>
  <c r="P32" i="3"/>
  <c r="P37" i="3"/>
  <c r="P34" i="3"/>
  <c r="P35" i="3"/>
  <c r="P36" i="3"/>
  <c r="AD49" i="1" l="1"/>
  <c r="E6" i="3" s="1"/>
  <c r="D6" i="3"/>
  <c r="AD36" i="1"/>
  <c r="E5" i="3" s="1"/>
  <c r="D5" i="3"/>
  <c r="E4" i="3"/>
  <c r="AB63" i="1"/>
  <c r="AB59" i="1"/>
  <c r="AB58" i="1"/>
  <c r="AB53" i="1"/>
  <c r="AB54" i="1"/>
  <c r="AB52" i="1"/>
  <c r="AB51" i="1"/>
  <c r="AB50" i="1"/>
  <c r="AB45" i="1"/>
  <c r="AB43" i="1"/>
  <c r="AB44" i="1"/>
  <c r="AB39" i="1"/>
  <c r="AB38" i="1"/>
  <c r="AB37" i="1"/>
  <c r="AB32" i="1"/>
  <c r="AB25" i="1"/>
  <c r="AB31" i="1"/>
  <c r="AB26" i="1"/>
  <c r="AB24" i="1"/>
  <c r="AB20" i="1"/>
  <c r="AD2" i="1"/>
  <c r="E3" i="3" s="1"/>
  <c r="AB15" i="1"/>
  <c r="AB14" i="1"/>
  <c r="AB8" i="1"/>
  <c r="AB9" i="1"/>
  <c r="AB10" i="1"/>
  <c r="AB7" i="1"/>
  <c r="AA7" i="1"/>
  <c r="AB2" i="1" l="1"/>
  <c r="B3" i="3" s="1"/>
  <c r="AB17" i="1"/>
  <c r="B4" i="3" s="1"/>
  <c r="AB36" i="1"/>
  <c r="B5" i="3" s="1"/>
  <c r="AB49" i="1"/>
  <c r="B6" i="3" s="1"/>
  <c r="O19" i="4"/>
  <c r="O15" i="4"/>
  <c r="O5" i="4"/>
  <c r="O6" i="4"/>
  <c r="AA20" i="1" l="1"/>
  <c r="AA24" i="1" l="1"/>
  <c r="AA15" i="1"/>
  <c r="AA14" i="1"/>
  <c r="AA39" i="1"/>
  <c r="AA63" i="1"/>
  <c r="AA59" i="1"/>
  <c r="AA58" i="1"/>
  <c r="AA54" i="1"/>
  <c r="AA53" i="1"/>
  <c r="AA52" i="1"/>
  <c r="AA51" i="1"/>
  <c r="AA50" i="1"/>
  <c r="AA45" i="1"/>
  <c r="AA44" i="1"/>
  <c r="AA43" i="1"/>
  <c r="AA38" i="1"/>
  <c r="AA37" i="1"/>
  <c r="AA32" i="1"/>
  <c r="AA25" i="1"/>
  <c r="AA31" i="1"/>
  <c r="AA26" i="1"/>
  <c r="AA30" i="1"/>
  <c r="AA6" i="1"/>
  <c r="AA8" i="1"/>
  <c r="AA9" i="1"/>
  <c r="AA10" i="1"/>
  <c r="A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Rocha Fernandes, Rafael</author>
  </authors>
  <commentList>
    <comment ref="B9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Rocha Fernandes, Rafael:</t>
        </r>
        <r>
          <rPr>
            <sz val="9"/>
            <color indexed="81"/>
            <rFont val="Tahoma"/>
            <family val="2"/>
          </rPr>
          <t xml:space="preserve">
tirar do NGS, somente NTG</t>
        </r>
      </text>
    </comment>
  </commentList>
</comments>
</file>

<file path=xl/sharedStrings.xml><?xml version="1.0" encoding="utf-8"?>
<sst xmlns="http://schemas.openxmlformats.org/spreadsheetml/2006/main" count="2319" uniqueCount="937">
  <si>
    <t xml:space="preserve">   Posto 1</t>
  </si>
  <si>
    <t xml:space="preserve">      Travessa inferior - SSB71912</t>
  </si>
  <si>
    <t xml:space="preserve">      Travessa superior - SSB71911</t>
  </si>
  <si>
    <t xml:space="preserve">      Módulo traseiro - SSB70470</t>
  </si>
  <si>
    <t xml:space="preserve">      Modulo dianteiro - SSB58495</t>
  </si>
  <si>
    <t xml:space="preserve">      Modulo dianteiro - SSB55762</t>
  </si>
  <si>
    <t xml:space="preserve">   Posto 3</t>
  </si>
  <si>
    <t xml:space="preserve">      Haste de reação traseira - SSB64219</t>
  </si>
  <si>
    <t xml:space="preserve">      Tubos de arrefecimento - SSB71913</t>
  </si>
  <si>
    <t>MO2</t>
  </si>
  <si>
    <t xml:space="preserve">   Posto 4</t>
  </si>
  <si>
    <t xml:space="preserve">      Arrefecimento e válvula - SSB74784</t>
  </si>
  <si>
    <t xml:space="preserve">   Posto 5</t>
  </si>
  <si>
    <t xml:space="preserve">      Cubo de roda do KEB - SSB70632</t>
  </si>
  <si>
    <t xml:space="preserve">      Amortecedor traseiro - SSB72182</t>
  </si>
  <si>
    <t xml:space="preserve">   Posto 6</t>
  </si>
  <si>
    <t xml:space="preserve">      Articulação do KIA - SSB53005</t>
  </si>
  <si>
    <t xml:space="preserve">      Caixa de direção - SSB 65906</t>
  </si>
  <si>
    <t xml:space="preserve">      Aperto do suporte do bolsão - SSB72216</t>
  </si>
  <si>
    <t xml:space="preserve">      Hastes Superiores - SSB64220</t>
  </si>
  <si>
    <t>MO3</t>
  </si>
  <si>
    <t xml:space="preserve">   Posto 7</t>
  </si>
  <si>
    <t xml:space="preserve">      Caixa Voith / ZF Ecolife</t>
  </si>
  <si>
    <t xml:space="preserve">   Posto 8</t>
  </si>
  <si>
    <t xml:space="preserve">      Coluna de direção - SSB62689</t>
  </si>
  <si>
    <t>MO4</t>
  </si>
  <si>
    <t xml:space="preserve">   Posto 9</t>
  </si>
  <si>
    <t xml:space="preserve">      Aperto do radiador - SSB70478</t>
  </si>
  <si>
    <t xml:space="preserve">      Conjunto do tanque do SCR - SSB71874</t>
  </si>
  <si>
    <t xml:space="preserve">      Parafusos tanque do SCR - SSB78345</t>
  </si>
  <si>
    <t xml:space="preserve">      Guia do flexivel de gás - SSB72898</t>
  </si>
  <si>
    <t xml:space="preserve">   Posto 11</t>
  </si>
  <si>
    <t xml:space="preserve">      Cilindro de freio - SSB72183</t>
  </si>
  <si>
    <t>Infraestrutura</t>
  </si>
  <si>
    <t>JOB's</t>
  </si>
  <si>
    <t>Handover produção</t>
  </si>
  <si>
    <t>MO1</t>
  </si>
  <si>
    <t xml:space="preserve">Sep. de tasks </t>
  </si>
  <si>
    <t>Prep. de LT's</t>
  </si>
  <si>
    <t>TOTAL</t>
  </si>
  <si>
    <t>Data</t>
  </si>
  <si>
    <t>Status</t>
  </si>
  <si>
    <t>Respo.</t>
  </si>
  <si>
    <t>José</t>
  </si>
  <si>
    <t>Prep. logística</t>
  </si>
  <si>
    <t>Prep. engenharia</t>
  </si>
  <si>
    <t>Mão de Obra Férias – Projeto LBS</t>
  </si>
  <si>
    <t>11/12/17 até 22/12/17  - LBS - 07:00 até 16:15</t>
  </si>
  <si>
    <t>Torque: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</si>
  <si>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José Guilherme Correia Marques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</si>
  <si>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 xml:space="preserve">Henrique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</si>
  <si>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Felipe Corte dos Santos</t>
    </r>
  </si>
  <si>
    <t>Mona: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</si>
  <si>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Luiz Fernando da Silva</t>
    </r>
  </si>
  <si>
    <t>Instalação: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</si>
  <si>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Rogerio Gonçalves</t>
    </r>
  </si>
  <si>
    <t>Programação: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</si>
  <si>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Rafael Rocha</t>
    </r>
  </si>
  <si>
    <t>MO2: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</si>
  <si>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?</t>
    </r>
  </si>
  <si>
    <t>MO3:</t>
  </si>
  <si>
    <t>MO4: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</si>
  <si>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</rPr>
      <t>Damon Amorim  (26/12/17 a 29/12/17)</t>
    </r>
  </si>
  <si>
    <t xml:space="preserve">      Caixa de direção FBI - SSB70592</t>
  </si>
  <si>
    <t xml:space="preserve">   Posto 10</t>
  </si>
  <si>
    <t xml:space="preserve">      Fronte do F - SSB72897</t>
  </si>
  <si>
    <t>Multipla de Roda LE - SSB38470</t>
  </si>
  <si>
    <t>Multipla de Roda LD - SSB38471</t>
  </si>
  <si>
    <t xml:space="preserve">      Aperto do silencioso - SSB73332</t>
  </si>
  <si>
    <t xml:space="preserve">      Aperto da caixa de junção - SSBxxxxx</t>
  </si>
  <si>
    <t>Misael</t>
  </si>
  <si>
    <t>Stelin</t>
  </si>
  <si>
    <t>Bruno</t>
  </si>
  <si>
    <t>GAM</t>
  </si>
  <si>
    <t>19.01</t>
  </si>
  <si>
    <t>16.02</t>
  </si>
  <si>
    <t>12.01</t>
  </si>
  <si>
    <t>09.03</t>
  </si>
  <si>
    <t>06.04</t>
  </si>
  <si>
    <t>Armação do silencioso</t>
  </si>
  <si>
    <t>Apertadeiras do Silencioso</t>
  </si>
  <si>
    <t>23/2//18</t>
  </si>
  <si>
    <t>Validação posto</t>
  </si>
  <si>
    <t>Handover</t>
  </si>
  <si>
    <t>Hardware</t>
  </si>
  <si>
    <t>Validação</t>
  </si>
  <si>
    <t/>
  </si>
  <si>
    <t>Hardware/Software</t>
  </si>
  <si>
    <t>Caixa de direção F</t>
  </si>
  <si>
    <t>Férias</t>
  </si>
  <si>
    <t>Rodas</t>
  </si>
  <si>
    <t>Cilindro de freio</t>
  </si>
  <si>
    <t>Tubos de arrefecimento</t>
  </si>
  <si>
    <t>Caixa de direção</t>
  </si>
  <si>
    <t>Caixa de câmbio</t>
  </si>
  <si>
    <t>Caixa de transferência</t>
  </si>
  <si>
    <t>Aterramento/Bateria</t>
  </si>
  <si>
    <t>Equipamento</t>
  </si>
  <si>
    <t>Prioridade</t>
  </si>
  <si>
    <t>Travessas traseiras LD</t>
  </si>
  <si>
    <t>Travessas traseiras LE</t>
  </si>
  <si>
    <t>Arpa Longarinas Traseiras LD</t>
  </si>
  <si>
    <t>Travessa inferior do motor LD</t>
  </si>
  <si>
    <t>Arpa Longarinas Traseiras LE</t>
  </si>
  <si>
    <t>Travessa inferior do motor LE</t>
  </si>
  <si>
    <t>Posto</t>
  </si>
  <si>
    <t>Posição</t>
  </si>
  <si>
    <t xml:space="preserve">SSB </t>
  </si>
  <si>
    <t>IP</t>
  </si>
  <si>
    <t>Profinet</t>
  </si>
  <si>
    <t>Obs.</t>
  </si>
  <si>
    <t>Validação Posto</t>
  </si>
  <si>
    <t>Teamleader</t>
  </si>
  <si>
    <t xml:space="preserve">      Armação Traseira - SSBXXXXXX</t>
  </si>
  <si>
    <t xml:space="preserve">      Abraçadeiras Arrefecimento - SSB78346</t>
  </si>
  <si>
    <t>Varjão</t>
  </si>
  <si>
    <t>IDX</t>
  </si>
  <si>
    <t>Q</t>
  </si>
  <si>
    <t>I</t>
  </si>
  <si>
    <t>Comm</t>
  </si>
  <si>
    <t>Open Protocol</t>
  </si>
  <si>
    <t>JOK/In</t>
  </si>
  <si>
    <t>JRUN/In</t>
  </si>
  <si>
    <t>Slot</t>
  </si>
  <si>
    <t>Num_Equip</t>
  </si>
  <si>
    <t>IP_Profinet</t>
  </si>
  <si>
    <t>Name_Profinet</t>
  </si>
  <si>
    <t>TDS</t>
  </si>
  <si>
    <t>Port</t>
  </si>
  <si>
    <t>Total de Apertadeiras Eletrônicas</t>
  </si>
  <si>
    <t>APERTADEIRAS ELETRÔNICAS</t>
  </si>
  <si>
    <t>Total de Torquímetros</t>
  </si>
  <si>
    <t>Máquinas de Abastecimento</t>
  </si>
  <si>
    <t>Poka Yokes</t>
  </si>
  <si>
    <t>TDS (Carta de Torque)</t>
  </si>
  <si>
    <t>CADASTRO DE EQUIPAMENTOS INTERTRAVADOS, SISTEMA PLC/SCADA LINHA DE CAMINHÃO</t>
  </si>
  <si>
    <t>Identificação</t>
  </si>
  <si>
    <t>Sinais Open Protocol</t>
  </si>
  <si>
    <t>Protocolo de Comm</t>
  </si>
  <si>
    <t>ID</t>
  </si>
  <si>
    <t>Comunicação Open Protocol</t>
  </si>
  <si>
    <t>Config. Profinet</t>
  </si>
  <si>
    <t>Firmware</t>
  </si>
  <si>
    <t>0.2</t>
  </si>
  <si>
    <t>Sup. Base LD</t>
  </si>
  <si>
    <t>192.27.7.114</t>
  </si>
  <si>
    <t>Sem</t>
  </si>
  <si>
    <t>10.5</t>
  </si>
  <si>
    <t>Atlas</t>
  </si>
  <si>
    <t>Sup. Base LE</t>
  </si>
  <si>
    <t>192.27.7.108</t>
  </si>
  <si>
    <t>7.5</t>
  </si>
  <si>
    <t>0.3</t>
  </si>
  <si>
    <t>0.4</t>
  </si>
  <si>
    <t>0.5</t>
  </si>
  <si>
    <t>Sup. Mola LD</t>
  </si>
  <si>
    <t>192.27.7.112</t>
  </si>
  <si>
    <t>10.17</t>
  </si>
  <si>
    <t>Sup. Mola LE</t>
  </si>
  <si>
    <t>192.27.7.110</t>
  </si>
  <si>
    <t>1.8.1.4</t>
  </si>
  <si>
    <t>Desoutter</t>
  </si>
  <si>
    <t>Travessas LD</t>
  </si>
  <si>
    <t>192.27.7.128</t>
  </si>
  <si>
    <t>desfa0p2p4m10</t>
  </si>
  <si>
    <t>192.27.7.129</t>
  </si>
  <si>
    <t>Travessas LE</t>
  </si>
  <si>
    <t>192.27.7.130</t>
  </si>
  <si>
    <t>192.27.7.131</t>
  </si>
  <si>
    <t>desfa0p2p3m10</t>
  </si>
  <si>
    <t>Sup. Para-choque LE</t>
  </si>
  <si>
    <t>Sup. Para-choque LD</t>
  </si>
  <si>
    <t>192.27.7.132</t>
  </si>
  <si>
    <t>192.27.7.122</t>
  </si>
  <si>
    <t>192.27.7.127</t>
  </si>
  <si>
    <t>10.24</t>
  </si>
  <si>
    <t>Sup. Suspensão H.Tipper LE</t>
  </si>
  <si>
    <t>Sup. Suspensão H.Tipper LD</t>
  </si>
  <si>
    <t>192.27.7.126</t>
  </si>
  <si>
    <t>atlasfa0p3p3m10</t>
  </si>
  <si>
    <t>atlasfa0p3p4m10</t>
  </si>
  <si>
    <t>192.27.7.121</t>
  </si>
  <si>
    <t>192.27.7.120</t>
  </si>
  <si>
    <t>Módulo End Piece LE</t>
  </si>
  <si>
    <t>192.27.7.83</t>
  </si>
  <si>
    <t>192.27.7.84</t>
  </si>
  <si>
    <t>atlasfa0p4p1m11</t>
  </si>
  <si>
    <t>Módulo End Piece LD</t>
  </si>
  <si>
    <t>192.27.7.81</t>
  </si>
  <si>
    <t>192.27.7.82</t>
  </si>
  <si>
    <t>atlasfa0p4p2m11</t>
  </si>
  <si>
    <t>10.9</t>
  </si>
  <si>
    <t>Monofuso LE</t>
  </si>
  <si>
    <t>Monofuso LD</t>
  </si>
  <si>
    <t>Definido pelo CLP</t>
  </si>
  <si>
    <t>Cleco</t>
  </si>
  <si>
    <t>813 - 1.6.0</t>
  </si>
  <si>
    <t>Pino da Mola LE</t>
  </si>
  <si>
    <t>Pino da Mola LD</t>
  </si>
  <si>
    <t>192.27.7.79</t>
  </si>
  <si>
    <t>1.8.8.3</t>
  </si>
  <si>
    <t>desfa0p4p1m10</t>
  </si>
  <si>
    <t>192.27.7.80</t>
  </si>
  <si>
    <t>192.27.7.48</t>
  </si>
  <si>
    <t>desfa0p4p2m10</t>
  </si>
  <si>
    <t>192.27.7.49</t>
  </si>
  <si>
    <t>Sup. Mola 2 Bellows LD</t>
  </si>
  <si>
    <t>Sup. Mola 2 Bellows LE</t>
  </si>
  <si>
    <t>Sup 4x2 LD</t>
  </si>
  <si>
    <t>Sup Narrow</t>
  </si>
  <si>
    <t>Caixa de Direção</t>
  </si>
  <si>
    <t>Sup 4x2 LE</t>
  </si>
  <si>
    <t>Boggie</t>
  </si>
  <si>
    <t>192.27.7.94</t>
  </si>
  <si>
    <t>1.1.0</t>
  </si>
  <si>
    <t>?</t>
  </si>
  <si>
    <t>FAI/APS</t>
  </si>
  <si>
    <t>10.21</t>
  </si>
  <si>
    <t>Coxim do câmbio LE</t>
  </si>
  <si>
    <t>Coxim do câmbio LD</t>
  </si>
  <si>
    <t>192.27.7.104</t>
  </si>
  <si>
    <t>192.27.7.102</t>
  </si>
  <si>
    <t>192.27.7.96</t>
  </si>
  <si>
    <t>10.2</t>
  </si>
  <si>
    <t>192.27.7.98</t>
  </si>
  <si>
    <t>192.27.7.106</t>
  </si>
  <si>
    <t>10.10</t>
  </si>
  <si>
    <t>192.27.7.92</t>
  </si>
  <si>
    <t>192.27.7.90</t>
  </si>
  <si>
    <t>192.27.7.100</t>
  </si>
  <si>
    <t>192.27.7.134</t>
  </si>
  <si>
    <t>NTG - Atlas</t>
  </si>
  <si>
    <t>Aterramento</t>
  </si>
  <si>
    <t>192.27.1.51</t>
  </si>
  <si>
    <t>atlas-1101-10</t>
  </si>
  <si>
    <t>1.1.1</t>
  </si>
  <si>
    <t>Calha do Chicote</t>
  </si>
  <si>
    <t>192.27.1.52</t>
  </si>
  <si>
    <t>192.27.4.51</t>
  </si>
  <si>
    <t>atlas-1111-10</t>
  </si>
  <si>
    <t>1.1.4</t>
  </si>
  <si>
    <t>192.27.1.55</t>
  </si>
  <si>
    <t>192.27.4.3</t>
  </si>
  <si>
    <t>atlas-1143-10</t>
  </si>
  <si>
    <t>192.27.1.144</t>
  </si>
  <si>
    <t>192.27.4.55</t>
  </si>
  <si>
    <t>1.1.5</t>
  </si>
  <si>
    <t>192.27.1.54</t>
  </si>
  <si>
    <t>192.27.4.59</t>
  </si>
  <si>
    <t>desoutter-1155-10</t>
  </si>
  <si>
    <t>192.27.1.53</t>
  </si>
  <si>
    <t>192.27.4.58</t>
  </si>
  <si>
    <t>1.6.3.9</t>
  </si>
  <si>
    <t>192.27.1.56</t>
  </si>
  <si>
    <t>192.27.4.2</t>
  </si>
  <si>
    <t>Tubo do Compressor</t>
  </si>
  <si>
    <t>192.27.1.129</t>
  </si>
  <si>
    <t>192.27.4.53</t>
  </si>
  <si>
    <t>192.27.1.130</t>
  </si>
  <si>
    <t>192.27.4.54</t>
  </si>
  <si>
    <t>1.2.1</t>
  </si>
  <si>
    <t>192.27.1.57</t>
  </si>
  <si>
    <t>192.27.4.50</t>
  </si>
  <si>
    <t>atlas-1211-10</t>
  </si>
  <si>
    <t>813 - 1.4.10</t>
  </si>
  <si>
    <t>Tubo de Freio - Reserva</t>
  </si>
  <si>
    <t>192.27.1.139</t>
  </si>
  <si>
    <t>1.2.2</t>
  </si>
  <si>
    <t>Blocos do APS</t>
  </si>
  <si>
    <t>192.27.1.75</t>
  </si>
  <si>
    <t>814 - 1.4.10</t>
  </si>
  <si>
    <t>1.2.3</t>
  </si>
  <si>
    <t>Aux. Heater</t>
  </si>
  <si>
    <t>192.27.1.123</t>
  </si>
  <si>
    <t>192.27.4.40</t>
  </si>
  <si>
    <t>Atlas-1232-10</t>
  </si>
  <si>
    <t>Cadeados 8x4</t>
  </si>
  <si>
    <t>813 - 1.4.12</t>
  </si>
  <si>
    <t>1.2.4</t>
  </si>
  <si>
    <t>Cinta Tanque C</t>
  </si>
  <si>
    <t>Naja LD</t>
  </si>
  <si>
    <t>192.27.1.96</t>
  </si>
  <si>
    <t>192.27.4.7</t>
  </si>
  <si>
    <t>atlas-1244-10</t>
  </si>
  <si>
    <t>Naja LE</t>
  </si>
  <si>
    <t>192.27.4.11</t>
  </si>
  <si>
    <t>atlas-224-10</t>
  </si>
  <si>
    <t>2.1</t>
  </si>
  <si>
    <t>192.27.1.110</t>
  </si>
  <si>
    <t>192.27.4.8</t>
  </si>
  <si>
    <t>atlas-211-10</t>
  </si>
  <si>
    <t>Tirante LD</t>
  </si>
  <si>
    <t>192.27.1.126</t>
  </si>
  <si>
    <t>192.27.4.41</t>
  </si>
  <si>
    <t>atlas-212-10</t>
  </si>
  <si>
    <t>Tirante LE</t>
  </si>
  <si>
    <t>192.27.1.125</t>
  </si>
  <si>
    <t>192.27.4.47</t>
  </si>
  <si>
    <t>atlas-211-11</t>
  </si>
  <si>
    <t>Haste SDAR</t>
  </si>
  <si>
    <t>192.27.1.106</t>
  </si>
  <si>
    <t>192.27.4.61</t>
  </si>
  <si>
    <t>atlas-215-10</t>
  </si>
  <si>
    <t>2.2</t>
  </si>
  <si>
    <t>71780/1</t>
  </si>
  <si>
    <t>192.27.1.95</t>
  </si>
  <si>
    <t>192.27.4.9</t>
  </si>
  <si>
    <t>Atlas-223-10</t>
  </si>
  <si>
    <t>71780/2</t>
  </si>
  <si>
    <t>192.27.1.94</t>
  </si>
  <si>
    <t>192.27.4.10</t>
  </si>
  <si>
    <t>Atlas-222-11</t>
  </si>
  <si>
    <t>Cilindro Elevado</t>
  </si>
  <si>
    <t>192.27.1.60</t>
  </si>
  <si>
    <t>192.27.1.58</t>
  </si>
  <si>
    <t>Amortecedor 8x2/4 LE</t>
  </si>
  <si>
    <t>Amortecedor 8x2/4 LD</t>
  </si>
  <si>
    <t>192.27.1.98</t>
  </si>
  <si>
    <t>192.27.4.12</t>
  </si>
  <si>
    <t>atlas-222-12</t>
  </si>
  <si>
    <t>Placa de Ancoragem</t>
  </si>
  <si>
    <t>192.27.1.87</t>
  </si>
  <si>
    <t>192.27.4.13</t>
  </si>
  <si>
    <t>atlas-225-11</t>
  </si>
  <si>
    <t>Haste Inferior LD</t>
  </si>
  <si>
    <t>192.27.1.61</t>
  </si>
  <si>
    <t>192.27.4.73</t>
  </si>
  <si>
    <t>atlas-231-11</t>
  </si>
  <si>
    <t>Haste Inferior LE</t>
  </si>
  <si>
    <t>192.27.1.64</t>
  </si>
  <si>
    <t>192.27.4.74</t>
  </si>
  <si>
    <t>atlas-232-11</t>
  </si>
  <si>
    <t>Porca Castelo Semi-Mola LD</t>
  </si>
  <si>
    <t>192.27.1.63</t>
  </si>
  <si>
    <t>192.27.4.71</t>
  </si>
  <si>
    <t>atlas-231-10</t>
  </si>
  <si>
    <t>Porca Castelo Semi-Mola LE</t>
  </si>
  <si>
    <t>192.27.1.65</t>
  </si>
  <si>
    <t>192.27.4.72</t>
  </si>
  <si>
    <t>atlas-232-10</t>
  </si>
  <si>
    <t>192.27.1.72</t>
  </si>
  <si>
    <t>813 - 1.4.5</t>
  </si>
  <si>
    <t>192.27.1.73</t>
  </si>
  <si>
    <t>Tirante da Barra Traseira</t>
  </si>
  <si>
    <t>192.27.1.148</t>
  </si>
  <si>
    <t>192.27.4.65</t>
  </si>
  <si>
    <t>desoutter-235-10</t>
  </si>
  <si>
    <t>2.3</t>
  </si>
  <si>
    <t>v2</t>
  </si>
  <si>
    <t>Atlas-1141-10</t>
  </si>
  <si>
    <t>v1</t>
  </si>
  <si>
    <t>desoutter-1144-10</t>
  </si>
  <si>
    <t>desoutter-1154-10</t>
  </si>
  <si>
    <t>rack-bosch-1.1</t>
  </si>
  <si>
    <t>Bosch (open prot. rastr. diff. tool serial)</t>
  </si>
  <si>
    <t>Cleco-1215-10</t>
  </si>
  <si>
    <t>Cleco-1215-12</t>
  </si>
  <si>
    <t>192.27.4.4</t>
  </si>
  <si>
    <t>Cleco-1221-10</t>
  </si>
  <si>
    <t>192.27.4.5</t>
  </si>
  <si>
    <t>Cleco-124</t>
  </si>
  <si>
    <t>Cleco-233-10</t>
  </si>
  <si>
    <t>Cleco-234-10</t>
  </si>
  <si>
    <t>atlas-1241-10</t>
  </si>
  <si>
    <t>192.27.4.6</t>
  </si>
  <si>
    <t>Migracao v2</t>
  </si>
  <si>
    <t>192.27.4.67</t>
  </si>
  <si>
    <t>atlas-221-10</t>
  </si>
  <si>
    <t>192.27.4.14</t>
  </si>
  <si>
    <t>192.27.4.15</t>
  </si>
  <si>
    <t>192.27.4.76</t>
  </si>
  <si>
    <t>192.27.4.111</t>
  </si>
  <si>
    <t>Atlas-3111-10</t>
  </si>
  <si>
    <t>Atlas-3112-10</t>
  </si>
  <si>
    <t>Atlas-3113-10</t>
  </si>
  <si>
    <t>Atlas-3114-11</t>
  </si>
  <si>
    <t>Atlas-3115-10</t>
  </si>
  <si>
    <t>rexroth-3122-10</t>
  </si>
  <si>
    <t>Atlas-3123-10</t>
  </si>
  <si>
    <t>Atlas-3132-10</t>
  </si>
  <si>
    <t>Atlas-3133-10</t>
  </si>
  <si>
    <t>Atlas-3211-10</t>
  </si>
  <si>
    <t>Atlas-3211-11</t>
  </si>
  <si>
    <t>Atlas-3213-10</t>
  </si>
  <si>
    <t>Atlas-3221-10</t>
  </si>
  <si>
    <t>Atlas-3223-10</t>
  </si>
  <si>
    <t>Atlas-411-11</t>
  </si>
  <si>
    <t>Atlas-412-10</t>
  </si>
  <si>
    <t>Atlas-414-11</t>
  </si>
  <si>
    <t>Atlas-421-10</t>
  </si>
  <si>
    <t>Atlas-433-10</t>
  </si>
  <si>
    <t>atlas-44</t>
  </si>
  <si>
    <t>Atlas-511-10</t>
  </si>
  <si>
    <t>cleco-51-ld</t>
  </si>
  <si>
    <t>cleco-51-le</t>
  </si>
  <si>
    <t>Atlas-515-10</t>
  </si>
  <si>
    <t>4.1</t>
  </si>
  <si>
    <t>3.1.1</t>
  </si>
  <si>
    <t>3.1.2</t>
  </si>
  <si>
    <t>3.1.3</t>
  </si>
  <si>
    <t>3.2.1</t>
  </si>
  <si>
    <t>3.2.2</t>
  </si>
  <si>
    <t>5.1</t>
  </si>
  <si>
    <t>4.2</t>
  </si>
  <si>
    <t>4.3</t>
  </si>
  <si>
    <t>4.4</t>
  </si>
  <si>
    <t>192.27.4.18</t>
  </si>
  <si>
    <t>192.27.4.68</t>
  </si>
  <si>
    <t>192.27.4.20</t>
  </si>
  <si>
    <t>192.27.4.69</t>
  </si>
  <si>
    <t>192.27.7.202</t>
  </si>
  <si>
    <t>192.27.4.23</t>
  </si>
  <si>
    <t>192.27.4.24</t>
  </si>
  <si>
    <t>192.27.4.25</t>
  </si>
  <si>
    <t>192.27.4.26</t>
  </si>
  <si>
    <t>192.27.4.27</t>
  </si>
  <si>
    <t>192.27.4.28</t>
  </si>
  <si>
    <t>192.27.4.30</t>
  </si>
  <si>
    <t>192.27.4.29</t>
  </si>
  <si>
    <t>192.27.4.31</t>
  </si>
  <si>
    <t>192.27.4.33</t>
  </si>
  <si>
    <t>192.27.4.75</t>
  </si>
  <si>
    <t>192.27.4.66</t>
  </si>
  <si>
    <t>192.27.4.34</t>
  </si>
  <si>
    <t>192.27.4.77</t>
  </si>
  <si>
    <t>192.27.4.63</t>
  </si>
  <si>
    <t>192.27.4.57</t>
  </si>
  <si>
    <t>192.27.4.37</t>
  </si>
  <si>
    <t>192.27.4.35</t>
  </si>
  <si>
    <t>192.27.4.36</t>
  </si>
  <si>
    <t>192.27.4.103</t>
  </si>
  <si>
    <t>Carta Torque</t>
  </si>
  <si>
    <t>Tridente</t>
  </si>
  <si>
    <t>Haste superior</t>
  </si>
  <si>
    <t>Desoutter I/O</t>
  </si>
  <si>
    <t>N/A</t>
  </si>
  <si>
    <t>Atlas-411-10</t>
  </si>
  <si>
    <t>I/O</t>
  </si>
  <si>
    <t>Atlas I/O</t>
  </si>
  <si>
    <t>192.27.4.169</t>
  </si>
  <si>
    <t>Atlas-3112-11</t>
  </si>
  <si>
    <t>Atlas-3224-10</t>
  </si>
  <si>
    <t>MÁQUINAS DE ABASTECIMENTO</t>
  </si>
  <si>
    <t>Nome</t>
  </si>
  <si>
    <t>TORQUÍMETROS</t>
  </si>
  <si>
    <t>SERIAL - 783</t>
  </si>
  <si>
    <t>SERIAL - 784</t>
  </si>
  <si>
    <t>SERIAL - 1327</t>
  </si>
  <si>
    <t>MONTAGEM MOLA TRASEIRA LE</t>
  </si>
  <si>
    <t>MONTAGEM MOLA TRASEIRA LD</t>
  </si>
  <si>
    <t>MONTAGEM BUCHA MOLAS TRASEIRAS</t>
  </si>
  <si>
    <t>SERIAL - 1000</t>
  </si>
  <si>
    <t>--</t>
  </si>
  <si>
    <t>SERIAL - 641</t>
  </si>
  <si>
    <t>I/O link</t>
  </si>
  <si>
    <t>SERIAL - 954</t>
  </si>
  <si>
    <t>SERIAL - 953</t>
  </si>
  <si>
    <t>GET/PUT</t>
  </si>
  <si>
    <t>OPEN PROTOCOL</t>
  </si>
  <si>
    <t>PN</t>
  </si>
  <si>
    <t>MANCAL CABINA</t>
  </si>
  <si>
    <t>atlas-3121-10</t>
  </si>
  <si>
    <t>192.27.4.21</t>
  </si>
  <si>
    <t>Atlas - Não está no LTS</t>
  </si>
  <si>
    <t>192.27.1.138</t>
  </si>
  <si>
    <t>192.27.1.142</t>
  </si>
  <si>
    <t>192.27.4.32</t>
  </si>
  <si>
    <t>TALHA DE TRANSFERÊNCIA DE MOTORES</t>
  </si>
  <si>
    <t>40-44</t>
  </si>
  <si>
    <t>40-43</t>
  </si>
  <si>
    <t>40-41</t>
  </si>
  <si>
    <t>ABASTECIMENTO ÓLEO RETARDER</t>
  </si>
  <si>
    <t>I313.0</t>
  </si>
  <si>
    <t>I313.5</t>
  </si>
  <si>
    <t>I54.5</t>
  </si>
  <si>
    <t>I42.0</t>
  </si>
  <si>
    <t>I26.2</t>
  </si>
  <si>
    <t>I121.7</t>
  </si>
  <si>
    <t>I54.6</t>
  </si>
  <si>
    <t>I54.7</t>
  </si>
  <si>
    <t>I51.0</t>
  </si>
  <si>
    <t>I125.0/I125.1
I125.2/I125.3</t>
  </si>
  <si>
    <t>I24.4/24.5 e
I24.6/24.7</t>
  </si>
  <si>
    <t>TUBO AQUECIMENTO SCR</t>
  </si>
  <si>
    <t>FLEXÍVEL CILINDRO</t>
  </si>
  <si>
    <t>FLEXÍVEL BASCULAMENTO</t>
  </si>
  <si>
    <t>FLEXÍVEL BASCULAMENTO LD</t>
  </si>
  <si>
    <t>FLEXÍVEL BASCULAMENTO LE</t>
  </si>
  <si>
    <t>NÍPEIS TRASEIROS</t>
  </si>
  <si>
    <t>NÍPEL TUBO LATERAL FREIO EBS</t>
  </si>
  <si>
    <t>PORCAS CALHA CENTRAL 8x4</t>
  </si>
  <si>
    <t>NÍPEIS CALHA CENTRAL 8x4</t>
  </si>
  <si>
    <t>REAPERTO TUBO PCD</t>
  </si>
  <si>
    <t>PORCAS TUBOS DE FREIO</t>
  </si>
  <si>
    <t>PORCA TUBO LATERAL FREIO FB</t>
  </si>
  <si>
    <t>PORCAS TUBO FREIO EBS</t>
  </si>
  <si>
    <t>PORCAS TUBO FREIO 8x2</t>
  </si>
  <si>
    <t>FLEXÍVEL DIANTEIRO FREIO</t>
  </si>
  <si>
    <t>FLEXÍVEL DIANTEIRO FREIO - SOLVAY</t>
  </si>
  <si>
    <t>SUPORTE "L" CILINDRO BASCULAMENTO</t>
  </si>
  <si>
    <t>FLEXÍVEL FREIO LD</t>
  </si>
  <si>
    <t>FLEXÍVEL FREIO LE</t>
  </si>
  <si>
    <t>FLEXÍVEL FREIO 6x4</t>
  </si>
  <si>
    <t>FLEXÍVEL FREIO</t>
  </si>
  <si>
    <t>FLEXÍVEL FREIO TRANSFORMER</t>
  </si>
  <si>
    <t>PARAFUSOS OFFSET EIXO</t>
  </si>
  <si>
    <t>PARAFUSOS OFFSET EIXO 8x2/4</t>
  </si>
  <si>
    <t>FLEXÍVEIS 2º EIXO</t>
  </si>
  <si>
    <t>COTOVELO E FLEXÍVEL DA TRAVA DA CABINA LD</t>
  </si>
  <si>
    <t>COTOVELO E FLEXÍVEL DA TRAVA DA CABINA LE</t>
  </si>
  <si>
    <t>TUBO INJETOR ARLA</t>
  </si>
  <si>
    <t>NÍPEL CX BATERIAS</t>
  </si>
  <si>
    <t>CHAVE GERAL</t>
  </si>
  <si>
    <t>ATERRAMENTOS</t>
  </si>
  <si>
    <t>TORNEIRA TANQUE COMBUSTÍVEL</t>
  </si>
  <si>
    <t>CHECK MANCAL DA CABINA</t>
  </si>
  <si>
    <t>RESPIRO TANQUE COMBUSTÍVEL LD</t>
  </si>
  <si>
    <t>RESPIRO TANQUE COMBUSTÍVEL LE</t>
  </si>
  <si>
    <t>Obs:</t>
  </si>
  <si>
    <t>114.4</t>
  </si>
  <si>
    <t>115.4</t>
  </si>
  <si>
    <t>122.4</t>
  </si>
  <si>
    <t>23.4</t>
  </si>
  <si>
    <r>
      <t xml:space="preserve">LAMP/Out </t>
    </r>
    <r>
      <rPr>
        <b/>
        <sz val="12"/>
        <color rgb="FFFF0000"/>
        <rFont val="Arial"/>
        <family val="2"/>
      </rPr>
      <t>(Q)</t>
    </r>
  </si>
  <si>
    <r>
      <t>SEL/Out</t>
    </r>
    <r>
      <rPr>
        <b/>
        <sz val="12"/>
        <color rgb="FFFF0000"/>
        <rFont val="Arial"/>
        <family val="2"/>
      </rPr>
      <t xml:space="preserve"> (Q)</t>
    </r>
  </si>
  <si>
    <r>
      <t xml:space="preserve">OK/In </t>
    </r>
    <r>
      <rPr>
        <b/>
        <sz val="12"/>
        <color rgb="FFFF0000"/>
        <rFont val="Arial"/>
        <family val="2"/>
      </rPr>
      <t>( I )</t>
    </r>
  </si>
  <si>
    <t>114.6</t>
  </si>
  <si>
    <t>115.5</t>
  </si>
  <si>
    <t>115.1</t>
  </si>
  <si>
    <t>121.5</t>
  </si>
  <si>
    <t>123.2</t>
  </si>
  <si>
    <t>124.1</t>
  </si>
  <si>
    <t>124.5</t>
  </si>
  <si>
    <t>21.1</t>
  </si>
  <si>
    <t>21.2</t>
  </si>
  <si>
    <t>21.3</t>
  </si>
  <si>
    <t>115.0</t>
  </si>
  <si>
    <t>121.0</t>
  </si>
  <si>
    <t>121.2</t>
  </si>
  <si>
    <t>121.3</t>
  </si>
  <si>
    <t>122.0</t>
  </si>
  <si>
    <t>123.0</t>
  </si>
  <si>
    <t>124.0</t>
  </si>
  <si>
    <t>21.0</t>
  </si>
  <si>
    <t>22.0</t>
  </si>
  <si>
    <t>23.2</t>
  </si>
  <si>
    <t>A</t>
  </si>
  <si>
    <t>B</t>
  </si>
  <si>
    <t>116.0</t>
  </si>
  <si>
    <t>116.2</t>
  </si>
  <si>
    <t>116.4</t>
  </si>
  <si>
    <t>131.0</t>
  </si>
  <si>
    <t>124.3</t>
  </si>
  <si>
    <t>131.1</t>
  </si>
  <si>
    <t>131.2</t>
  </si>
  <si>
    <t>131.5</t>
  </si>
  <si>
    <t>C</t>
  </si>
  <si>
    <t>131.3</t>
  </si>
  <si>
    <t>131.4</t>
  </si>
  <si>
    <t>134.3</t>
  </si>
  <si>
    <t>134.4</t>
  </si>
  <si>
    <t>134.0</t>
  </si>
  <si>
    <t>134.1</t>
  </si>
  <si>
    <t>23.0</t>
  </si>
  <si>
    <t>322.0</t>
  </si>
  <si>
    <t>312.4</t>
  </si>
  <si>
    <t>322.1</t>
  </si>
  <si>
    <t>51.4</t>
  </si>
  <si>
    <t>51.0</t>
  </si>
  <si>
    <t>21.6</t>
  </si>
  <si>
    <t>312.3</t>
  </si>
  <si>
    <t>322.3</t>
  </si>
  <si>
    <t>43.4</t>
  </si>
  <si>
    <t>54.3</t>
  </si>
  <si>
    <t xml:space="preserve">FLEXÍVEL DIANTEIRO FREIO </t>
  </si>
  <si>
    <t>312.1</t>
  </si>
  <si>
    <t>43.1</t>
  </si>
  <si>
    <t>51.1</t>
  </si>
  <si>
    <t>53.1</t>
  </si>
  <si>
    <t>25.0</t>
  </si>
  <si>
    <t>25.2</t>
  </si>
  <si>
    <t>25.1</t>
  </si>
  <si>
    <t>30.2</t>
  </si>
  <si>
    <t>30.4</t>
  </si>
  <si>
    <t>30.5</t>
  </si>
  <si>
    <t>29.5</t>
  </si>
  <si>
    <t>30.0</t>
  </si>
  <si>
    <t>30.1</t>
  </si>
  <si>
    <t>30.6</t>
  </si>
  <si>
    <t>23.6</t>
  </si>
  <si>
    <t>Q30.7 - HABILITA MAQ. I/O</t>
  </si>
  <si>
    <t>322.2</t>
  </si>
  <si>
    <t xml:space="preserve"> FLEXÍVEL DA TRAVA DA CABINA LE V8</t>
  </si>
  <si>
    <t>312.2</t>
  </si>
  <si>
    <t>51.2</t>
  </si>
  <si>
    <t>54.2</t>
  </si>
  <si>
    <t>54.6</t>
  </si>
  <si>
    <t>54.7</t>
  </si>
  <si>
    <t>where GET-PUT?</t>
  </si>
  <si>
    <t>PY</t>
  </si>
  <si>
    <t>MÚLTIPLA DE RODAS</t>
  </si>
  <si>
    <t>MÚLTIPLA DOS GRAMPOS</t>
  </si>
  <si>
    <t>ID_PN</t>
  </si>
  <si>
    <t>atlas-1143-11</t>
  </si>
  <si>
    <t>Atlas-3222-10</t>
  </si>
  <si>
    <t>192.27.4.60</t>
  </si>
  <si>
    <t>POSIÇÃO_NTG</t>
  </si>
  <si>
    <t>Nº máq. NTG</t>
  </si>
  <si>
    <t>Tubo de Freio - 58892 Atlas reserva</t>
  </si>
  <si>
    <t>Sup. barra estabilizadora LD</t>
  </si>
  <si>
    <t>Sup. barra estabilizadora LE</t>
  </si>
  <si>
    <t>2.4</t>
  </si>
  <si>
    <t>Múltipla grampos LD</t>
  </si>
  <si>
    <t>Múltipla grampos LE</t>
  </si>
  <si>
    <t>cabo massa motor</t>
  </si>
  <si>
    <t>aterramento motor</t>
  </si>
  <si>
    <t>coxim dianteiro motor</t>
  </si>
  <si>
    <t>coxim cambio LE</t>
  </si>
  <si>
    <t>cardan</t>
  </si>
  <si>
    <t>torre cabina</t>
  </si>
  <si>
    <t>trava cabina</t>
  </si>
  <si>
    <t>tampa ECU motor</t>
  </si>
  <si>
    <t>radiador</t>
  </si>
  <si>
    <t>71593/1</t>
  </si>
  <si>
    <t>escada lateral</t>
  </si>
  <si>
    <t>mangueira silencioso</t>
  </si>
  <si>
    <t>71593/2</t>
  </si>
  <si>
    <t>blocos cx. baterias</t>
  </si>
  <si>
    <t>para choque</t>
  </si>
  <si>
    <t>baterias</t>
  </si>
  <si>
    <t>SCR / tampa silencioso</t>
  </si>
  <si>
    <t>SCR</t>
  </si>
  <si>
    <t>estribo LD</t>
  </si>
  <si>
    <t>tomada de ar</t>
  </si>
  <si>
    <t>parada e cilindro basculamento</t>
  </si>
  <si>
    <t>mudguard plate</t>
  </si>
  <si>
    <t>coxim dianteiro D7 LD</t>
  </si>
  <si>
    <t>damping beam</t>
  </si>
  <si>
    <t>escape vertical HD HAI</t>
  </si>
  <si>
    <t>para choque nova</t>
  </si>
  <si>
    <t>3138/40</t>
  </si>
  <si>
    <t>EXT-1450</t>
  </si>
  <si>
    <t>not used</t>
  </si>
  <si>
    <t>mancal</t>
  </si>
  <si>
    <t>posto novo</t>
  </si>
  <si>
    <t>novas</t>
  </si>
  <si>
    <t>nova subst.</t>
  </si>
  <si>
    <t>313?</t>
  </si>
  <si>
    <t>?????</t>
  </si>
  <si>
    <t>braço direção</t>
  </si>
  <si>
    <t>suporte amortecedor</t>
  </si>
  <si>
    <t>Ferramenta 1</t>
  </si>
  <si>
    <t>Ferramenta 3</t>
  </si>
  <si>
    <t>Ferramenta 2</t>
  </si>
  <si>
    <t>Ferramenta 4</t>
  </si>
  <si>
    <t>PF6000 - ferramenta 1</t>
  </si>
  <si>
    <t>PF6000 - ferramenta 2</t>
  </si>
  <si>
    <t>Abracadeira SCR</t>
  </si>
  <si>
    <t>Abracadeira Randon</t>
  </si>
  <si>
    <t>abracad. sup. filtro ar</t>
  </si>
  <si>
    <t>ABRAcADEIRA HASTE REGULAGEM - TRANSFORMER</t>
  </si>
  <si>
    <t>Valvula Trava Diferencial</t>
  </si>
  <si>
    <t>Nome (operacao)</t>
  </si>
  <si>
    <t>Braco direcao heavy tipper</t>
  </si>
  <si>
    <t>Suportes Amarracao</t>
  </si>
  <si>
    <t>Suportes Caixa de Direcao</t>
  </si>
  <si>
    <t>Suportes Suspensao LE</t>
  </si>
  <si>
    <t>Suportes Suspensao LD</t>
  </si>
  <si>
    <t>Tubos de Direcao</t>
  </si>
  <si>
    <t>Barra da Direcao</t>
  </si>
  <si>
    <t>tubo direcao</t>
  </si>
  <si>
    <t>fixacao filtro ar</t>
  </si>
  <si>
    <t>abracad. barra direcao</t>
  </si>
  <si>
    <t>coluna direcao</t>
  </si>
  <si>
    <t>ABASTECIMENTO ÓLEO DIREcaO</t>
  </si>
  <si>
    <t>VERIFICAcaO ABASTECIMENTO AR CONDICIONADO</t>
  </si>
  <si>
    <t>VERIFICAcaO ABASTECIMENTO DIESEL LD</t>
  </si>
  <si>
    <t>VERIFICAcaO ABASTECIMENTO DIESEL LE</t>
  </si>
  <si>
    <t>VERIFICAcaO ABASTECIMENTO ARLA</t>
  </si>
  <si>
    <t>NÍPEL TUBO DIREcaO</t>
  </si>
  <si>
    <t>NÍPEL TUBO DIREcaO 8x4</t>
  </si>
  <si>
    <t>UNIaO TUBO FREIO FH - HILL HOLD</t>
  </si>
  <si>
    <t>UNIaO RETA DO NÍPEL DO TUBO FH</t>
  </si>
  <si>
    <t>TUBOS DIREcaO 8x2</t>
  </si>
  <si>
    <t>PORCAS TUBOS DIREcaO 8x2</t>
  </si>
  <si>
    <t>PORCAS TUBO CAIXA DIREcaO</t>
  </si>
  <si>
    <t>FIXAcaO TANQUE COMBUSTÍVEL</t>
  </si>
  <si>
    <t>VERIFICAcaO DO CILINDRO DE BASCULAMENTO</t>
  </si>
  <si>
    <t>VERIFICAcaO POPID CHICOTE ELÉTRICO</t>
  </si>
  <si>
    <t>UTILIZAcaO DOS VRs DOS NÍPEIS TRASEIROS LD</t>
  </si>
  <si>
    <t>UTILIZAcaO DOS VRs DOS NÍPEIS TRASEIROS LE</t>
  </si>
  <si>
    <t>VERIFICAcaO NÍPEL DIANTEIRO</t>
  </si>
  <si>
    <t>VERIFICAcaO TRAVA CABINA - LE</t>
  </si>
  <si>
    <t>VERIFICAcaO DO USO DA PROTEcaO TRAVESSA BOLSaO</t>
  </si>
  <si>
    <t>VERIFICAcaO DA CINTA DO CARDAN</t>
  </si>
  <si>
    <t>VERIFICAcaO DO OFFSET</t>
  </si>
  <si>
    <t>APLICAcaO DE GRAXA LD</t>
  </si>
  <si>
    <t>APLICAcaO DE GRAXA LE</t>
  </si>
  <si>
    <t>VERIFICAcaO DA VARETA DE ÓLEO</t>
  </si>
  <si>
    <t>PORCAS TUBOS DE FREIO - CONTENcaO</t>
  </si>
  <si>
    <t>115.3</t>
  </si>
  <si>
    <t>121.1</t>
  </si>
  <si>
    <t>29.3</t>
  </si>
  <si>
    <t>21.4</t>
  </si>
  <si>
    <t xml:space="preserve">NÍPEL BOLSAO AR </t>
  </si>
  <si>
    <t>192.27.1.158</t>
  </si>
  <si>
    <t>192.27.1.159</t>
  </si>
  <si>
    <t>192.27.1.160</t>
  </si>
  <si>
    <t>192.27.1.161</t>
  </si>
  <si>
    <t>192.27.1.162</t>
  </si>
  <si>
    <t>192.27.1.163</t>
  </si>
  <si>
    <t>192.27.1.164</t>
  </si>
  <si>
    <t>192.27.1.165</t>
  </si>
  <si>
    <t>192.27.1.166</t>
  </si>
  <si>
    <t>192.27.1.167</t>
  </si>
  <si>
    <t>192.27.1.168</t>
  </si>
  <si>
    <t>192.27.1.170</t>
  </si>
  <si>
    <t>192.27.1.171</t>
  </si>
  <si>
    <t>192.27.1.172</t>
  </si>
  <si>
    <t>192.27.1.173</t>
  </si>
  <si>
    <t>192.27.4.78</t>
  </si>
  <si>
    <t>192.27.4.79</t>
  </si>
  <si>
    <t>192.27.4.80</t>
  </si>
  <si>
    <t>192.27.4.81</t>
  </si>
  <si>
    <t>192.27.4.82</t>
  </si>
  <si>
    <t>192.27.4.83</t>
  </si>
  <si>
    <t>192.27.4.84</t>
  </si>
  <si>
    <t>192.27.4.85</t>
  </si>
  <si>
    <t>192.27.4.86</t>
  </si>
  <si>
    <t>192.27.4.87</t>
  </si>
  <si>
    <t>192.27.4.88</t>
  </si>
  <si>
    <t>192.27.4.89</t>
  </si>
  <si>
    <t>192.27.4.90</t>
  </si>
  <si>
    <t>192.27.4.91</t>
  </si>
  <si>
    <t>192.27.4.92</t>
  </si>
  <si>
    <t>atlas-1112-11</t>
  </si>
  <si>
    <t>Placa XPI</t>
  </si>
  <si>
    <t>atlas-1112-10</t>
  </si>
  <si>
    <t>atlas-1131-10</t>
  </si>
  <si>
    <t>atlas-1133-11</t>
  </si>
  <si>
    <t>atlas-1231-11</t>
  </si>
  <si>
    <t>atlas-212-11</t>
  </si>
  <si>
    <t>atlas-3112-11</t>
  </si>
  <si>
    <t>atlas-3122-11</t>
  </si>
  <si>
    <t>atlas-3134-10</t>
  </si>
  <si>
    <t>atlas-3221-10</t>
  </si>
  <si>
    <t>desoutter-3122-10</t>
  </si>
  <si>
    <t>desoutter-211-12</t>
  </si>
  <si>
    <t>desoutter-212-12</t>
  </si>
  <si>
    <t>192.168.0.76</t>
  </si>
  <si>
    <t>192.27.1.97</t>
  </si>
  <si>
    <t>192.27.1.</t>
  </si>
  <si>
    <t>192.27.1.67</t>
  </si>
  <si>
    <t>192.27.1.66</t>
  </si>
  <si>
    <t>192.27.1.91</t>
  </si>
  <si>
    <t>192.27.1.124</t>
  </si>
  <si>
    <t>192.27.1.69</t>
  </si>
  <si>
    <t>192.27.1.68</t>
  </si>
  <si>
    <t>192.27.1.77</t>
  </si>
  <si>
    <t>192.27.1.93</t>
  </si>
  <si>
    <t>192.27.1.92</t>
  </si>
  <si>
    <t>192.27.1.99</t>
  </si>
  <si>
    <t>192.27.1.113</t>
  </si>
  <si>
    <t>192.27.1.114</t>
  </si>
  <si>
    <t>192.27.1.88</t>
  </si>
  <si>
    <t>192.27.1.71</t>
  </si>
  <si>
    <t>192.27.1.112</t>
  </si>
  <si>
    <t>192.27.1.102</t>
  </si>
  <si>
    <t>192.27.1.111</t>
  </si>
  <si>
    <t>192.27.1.78</t>
  </si>
  <si>
    <t>192.27.1.149</t>
  </si>
  <si>
    <t>192.27.1.80</t>
  </si>
  <si>
    <t>192.27.1.81</t>
  </si>
  <si>
    <t>192.27.1.146</t>
  </si>
  <si>
    <t>192.27.1.82</t>
  </si>
  <si>
    <t>192.27.1.83</t>
  </si>
  <si>
    <t>192.27.1.84</t>
  </si>
  <si>
    <t>131.6</t>
  </si>
  <si>
    <t>131.7</t>
  </si>
  <si>
    <t>121.6</t>
  </si>
  <si>
    <t>121.7</t>
  </si>
  <si>
    <t>ntg lts</t>
  </si>
  <si>
    <t>122.5</t>
  </si>
  <si>
    <t>122.1</t>
  </si>
  <si>
    <t>EQUIP.</t>
  </si>
  <si>
    <t>NOME</t>
  </si>
  <si>
    <t>COMM.</t>
  </si>
  <si>
    <t>SSB</t>
  </si>
  <si>
    <t>POKA YOKES</t>
  </si>
  <si>
    <t>IP_ETHERNET</t>
  </si>
  <si>
    <t>Poka Yoke Assincrono</t>
  </si>
  <si>
    <t>Mult Avanc LE</t>
  </si>
  <si>
    <t>Mult Avanc LD</t>
  </si>
  <si>
    <t>P26 - 53 [0]</t>
  </si>
  <si>
    <t>P26 - 53 [1]</t>
  </si>
  <si>
    <t>testar</t>
  </si>
  <si>
    <t>???</t>
  </si>
  <si>
    <t>corrigir popid 54</t>
  </si>
  <si>
    <t>corrigir popid 110 e GAP</t>
  </si>
  <si>
    <t>off</t>
  </si>
  <si>
    <t>msg e testar</t>
  </si>
  <si>
    <t>Abracadeira tubo de freio (Aguarda realocação)</t>
  </si>
  <si>
    <t>cx. baterias (Aguarda remanejo)</t>
  </si>
  <si>
    <t>pre-aperto cilindro/parada basc. ((Esta é da posição 1F)</t>
  </si>
  <si>
    <t>atualizado</t>
  </si>
  <si>
    <t>Polo da bateria</t>
  </si>
  <si>
    <t>tq. combustivel atras cabina LD (Ferramenta unica)</t>
  </si>
  <si>
    <r>
      <t xml:space="preserve">amortecedor superior LE (Esta é da posição </t>
    </r>
    <r>
      <rPr>
        <b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>)</t>
    </r>
  </si>
  <si>
    <r>
      <t xml:space="preserve">amortecedor superior LD (Esta é da posição </t>
    </r>
    <r>
      <rPr>
        <b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</si>
  <si>
    <r>
      <t xml:space="preserve">Amortecedor LE (Esta é da posição </t>
    </r>
    <r>
      <rPr>
        <b/>
        <sz val="12"/>
        <color theme="1"/>
        <rFont val="Arial"/>
        <family val="2"/>
      </rPr>
      <t>7</t>
    </r>
    <r>
      <rPr>
        <sz val="12"/>
        <color theme="1"/>
        <rFont val="Arial"/>
        <family val="2"/>
      </rPr>
      <t>)</t>
    </r>
  </si>
  <si>
    <r>
      <t xml:space="preserve">Amortecedor LD (Esta é da posição </t>
    </r>
    <r>
      <rPr>
        <b/>
        <sz val="12"/>
        <color theme="1"/>
        <rFont val="Arial"/>
        <family val="2"/>
      </rPr>
      <t>8</t>
    </r>
    <r>
      <rPr>
        <sz val="12"/>
        <color theme="1"/>
        <rFont val="Arial"/>
        <family val="2"/>
      </rPr>
      <t>)</t>
    </r>
  </si>
  <si>
    <r>
      <rPr>
        <b/>
        <strike/>
        <sz val="12"/>
        <color theme="1"/>
        <rFont val="Arial"/>
        <family val="2"/>
      </rPr>
      <t>mantém</t>
    </r>
    <r>
      <rPr>
        <b/>
        <sz val="12"/>
        <color theme="1"/>
        <rFont val="Arial"/>
        <family val="2"/>
      </rPr>
      <t xml:space="preserve"> 414</t>
    </r>
  </si>
  <si>
    <r>
      <rPr>
        <b/>
        <strike/>
        <sz val="12"/>
        <color theme="1"/>
        <rFont val="Arial"/>
        <family val="2"/>
      </rPr>
      <t>mantém</t>
    </r>
    <r>
      <rPr>
        <b/>
        <sz val="12"/>
        <color theme="1"/>
        <rFont val="Arial"/>
        <family val="2"/>
      </rPr>
      <t xml:space="preserve"> 431</t>
    </r>
  </si>
  <si>
    <r>
      <rPr>
        <b/>
        <strike/>
        <sz val="12"/>
        <color theme="1"/>
        <rFont val="Arial"/>
        <family val="2"/>
      </rPr>
      <t>514</t>
    </r>
    <r>
      <rPr>
        <b/>
        <sz val="12"/>
        <color theme="1"/>
        <rFont val="Arial"/>
        <family val="2"/>
      </rPr>
      <t xml:space="preserve"> 513</t>
    </r>
  </si>
  <si>
    <r>
      <rPr>
        <b/>
        <strike/>
        <sz val="12"/>
        <color theme="1"/>
        <rFont val="Arial"/>
        <family val="2"/>
      </rPr>
      <t>mantém</t>
    </r>
    <r>
      <rPr>
        <b/>
        <sz val="12"/>
        <color theme="1"/>
        <rFont val="Arial"/>
        <family val="2"/>
      </rPr>
      <t xml:space="preserve"> 513</t>
    </r>
  </si>
  <si>
    <r>
      <rPr>
        <b/>
        <strike/>
        <sz val="12"/>
        <color theme="1"/>
        <rFont val="Arial"/>
        <family val="2"/>
      </rPr>
      <t>cintas tq. combustivel LD</t>
    </r>
    <r>
      <rPr>
        <b/>
        <sz val="12"/>
        <color theme="1"/>
        <rFont val="Arial"/>
        <family val="2"/>
      </rPr>
      <t xml:space="preserve"> 514</t>
    </r>
  </si>
  <si>
    <r>
      <rPr>
        <b/>
        <strike/>
        <sz val="12"/>
        <color theme="1"/>
        <rFont val="Arial"/>
        <family val="2"/>
      </rPr>
      <t>mantém</t>
    </r>
    <r>
      <rPr>
        <b/>
        <sz val="12"/>
        <color theme="1"/>
        <rFont val="Arial"/>
        <family val="2"/>
      </rPr>
      <t xml:space="preserve"> 514</t>
    </r>
  </si>
  <si>
    <t xml:space="preserve"> 2 cintas tq. combustivel LE (Posição correta é a 3) (Ferramenta 2)</t>
  </si>
  <si>
    <t xml:space="preserve"> 1 tq. combustivel atras cabina LE (Ferramenta 1)</t>
  </si>
  <si>
    <t xml:space="preserve"> 3 cintas tq. combustivel LD (Ferramenta 3)</t>
  </si>
  <si>
    <r>
      <t xml:space="preserve">amortecedor inferior </t>
    </r>
    <r>
      <rPr>
        <b/>
        <sz val="12"/>
        <color theme="1"/>
        <rFont val="Arial"/>
        <family val="2"/>
      </rPr>
      <t>LE pos 1</t>
    </r>
  </si>
  <si>
    <r>
      <t xml:space="preserve">amortecedor inferior </t>
    </r>
    <r>
      <rPr>
        <b/>
        <sz val="12"/>
        <color theme="1"/>
        <rFont val="Arial"/>
        <family val="2"/>
      </rPr>
      <t>LD pos 2</t>
    </r>
  </si>
  <si>
    <t>MÚLTIPLA DE GRAMPOS LD - DIANT</t>
  </si>
  <si>
    <t>MÚLTIPLA DE GRAMPOS - LE - DIANT</t>
  </si>
  <si>
    <t>MÚLTIPLA DE GRAMPOS - LE TRAS (nova)</t>
  </si>
  <si>
    <t>MÚLTIPLA DE GRAMPOS - LD - TRAS (nova)</t>
  </si>
  <si>
    <t xml:space="preserve">VERIFICAcaO POPID APS  (ID Async 0)  </t>
  </si>
  <si>
    <t xml:space="preserve">  VERIFICAcaO TRAVA CABINA - LD</t>
  </si>
  <si>
    <t>VERIFICAcaO POPID KAPENA (ID Async 1)</t>
  </si>
  <si>
    <t xml:space="preserve"> 12 13</t>
  </si>
  <si>
    <t>PY  NÍPEL DIANTEIRO 40</t>
  </si>
  <si>
    <t>PY  NÍPEL DIANTEIRO 41</t>
  </si>
  <si>
    <t>PY  NÍPEL DIANTEIRO 42</t>
  </si>
  <si>
    <t>PY  NÍPEL DIANTEIRO 43</t>
  </si>
  <si>
    <r>
      <t xml:space="preserve">3114  --&gt;  </t>
    </r>
    <r>
      <rPr>
        <b/>
        <sz val="12"/>
        <color theme="1"/>
        <rFont val="Arial"/>
        <family val="2"/>
      </rPr>
      <t>3116</t>
    </r>
  </si>
  <si>
    <t>4.2 1F</t>
  </si>
  <si>
    <t>4.2 2F</t>
  </si>
  <si>
    <t>mancal (NOVA) (SUBSTITUIR MAQUINAS EXISTENTES)</t>
  </si>
  <si>
    <t>APERTO CABO MASSA</t>
  </si>
  <si>
    <t>43 1F</t>
  </si>
  <si>
    <t>441 (443)</t>
  </si>
  <si>
    <t>442 (444)</t>
  </si>
  <si>
    <t>10 (11)</t>
  </si>
  <si>
    <t>TANQUE "M"</t>
  </si>
  <si>
    <t>52 1F</t>
  </si>
  <si>
    <t>52 2F</t>
  </si>
  <si>
    <t>CAPA PÁRA-CHOQUE E FAROL</t>
  </si>
  <si>
    <t>SCR HIDDEN</t>
  </si>
  <si>
    <t>mudguard bracket (VERIFICAR SE JÁ ESTA COMO 11)</t>
  </si>
  <si>
    <t>(10)11</t>
  </si>
  <si>
    <t>11 (10)</t>
  </si>
  <si>
    <t>coxim cambio LD</t>
  </si>
  <si>
    <t>3113 &gt; 3115</t>
  </si>
  <si>
    <t>11 &gt; 10</t>
  </si>
  <si>
    <t>11 &gt;10</t>
  </si>
  <si>
    <r>
      <t xml:space="preserve">1251 --&gt;  </t>
    </r>
    <r>
      <rPr>
        <b/>
        <sz val="12"/>
        <color theme="1"/>
        <rFont val="Arial"/>
        <family val="2"/>
      </rPr>
      <t>1253</t>
    </r>
  </si>
  <si>
    <t>APERTO SILENCIOSO</t>
  </si>
  <si>
    <t>MULTIPLA RODAS LD</t>
  </si>
  <si>
    <t>MULTIPLA RODAS LE</t>
  </si>
  <si>
    <t>Aperto das válvulas</t>
  </si>
  <si>
    <t>Aperto dos suportes de amarração</t>
  </si>
  <si>
    <t>Aperto da aba da longarina</t>
  </si>
  <si>
    <t>Aperto do suporte do flexivel de freio</t>
  </si>
  <si>
    <t>Aperto do K beam L.E</t>
  </si>
  <si>
    <t>Aperto do K beam L.D</t>
  </si>
  <si>
    <t>Aperto do tanque SCR Hidden</t>
  </si>
  <si>
    <t>Aperto do mancal da cabina</t>
  </si>
  <si>
    <t>Aperto do cabos da bateria</t>
  </si>
  <si>
    <t>Aperto do tanque de ar A</t>
  </si>
  <si>
    <t>Aperto da coluna de direção</t>
  </si>
  <si>
    <t>Aperto do Front parts LD</t>
  </si>
  <si>
    <t>Aperto do Front parts LE</t>
  </si>
  <si>
    <t>1.1.2.3</t>
  </si>
  <si>
    <t>1.1.2.6</t>
  </si>
  <si>
    <t>1.1.3.2</t>
  </si>
  <si>
    <t>3.2.1.2</t>
  </si>
  <si>
    <t>4.1.3</t>
  </si>
  <si>
    <t>4.2.0</t>
  </si>
  <si>
    <t>4.4.1</t>
  </si>
  <si>
    <t>5.2.0</t>
  </si>
  <si>
    <t>192.27.4.96</t>
  </si>
  <si>
    <t>192.27.4.97</t>
  </si>
  <si>
    <t>192.27.4.98</t>
  </si>
  <si>
    <t>192.27.4.99</t>
  </si>
  <si>
    <t>192.27.4.100</t>
  </si>
  <si>
    <t>192.27.4.101</t>
  </si>
  <si>
    <t>192.27.4.102</t>
  </si>
  <si>
    <t>192.27.4.104</t>
  </si>
  <si>
    <t>192.27.4.105</t>
  </si>
  <si>
    <t>192.27.4.106</t>
  </si>
  <si>
    <t>192.27.4.107</t>
  </si>
  <si>
    <t>192.27.4.108</t>
  </si>
  <si>
    <t>192.27.4.109</t>
  </si>
  <si>
    <t>192.27.4.110</t>
  </si>
  <si>
    <t>D</t>
  </si>
  <si>
    <t>Aperto dos aterramentos</t>
  </si>
  <si>
    <t>Aperto da trava da cabina</t>
  </si>
  <si>
    <t xml:space="preserve">1.1.3.3 </t>
  </si>
  <si>
    <t>4.3.0</t>
  </si>
  <si>
    <t>79095?</t>
  </si>
  <si>
    <t>desoutter-52-front</t>
  </si>
  <si>
    <t>desoutter-1123-10</t>
  </si>
  <si>
    <t>desoutter-1126-10</t>
  </si>
  <si>
    <t>desoutter-1132-10</t>
  </si>
  <si>
    <t>desoutter-1133-10</t>
  </si>
  <si>
    <t>desoutter-430-10</t>
  </si>
  <si>
    <t>atlas-1133-11-ntg</t>
  </si>
  <si>
    <t>atlas-3211-10-ntg</t>
  </si>
  <si>
    <t>atlas-3212-10</t>
  </si>
  <si>
    <t>atlas-413-10</t>
  </si>
  <si>
    <t>atlas-420-11</t>
  </si>
  <si>
    <t>atlas-441-10</t>
  </si>
  <si>
    <t>atlas-443-10-ntg</t>
  </si>
  <si>
    <t>atlas-511-10-ntg</t>
  </si>
  <si>
    <t xml:space="preserve">3.2.1.1 </t>
  </si>
  <si>
    <t xml:space="preserve">4.4.3 </t>
  </si>
  <si>
    <t xml:space="preserve">5.1.1 </t>
  </si>
  <si>
    <t>192.27.1.182</t>
  </si>
  <si>
    <t>192.27.1.183</t>
  </si>
  <si>
    <t>192.27.1.184</t>
  </si>
  <si>
    <t>192.27.1.185</t>
  </si>
  <si>
    <t>192.27.1.186</t>
  </si>
  <si>
    <t>192.27.1.187</t>
  </si>
  <si>
    <t>192.27.1.188</t>
  </si>
  <si>
    <t>192.27.1.178</t>
  </si>
  <si>
    <t>192.27.1.177</t>
  </si>
  <si>
    <t>192.27.1.179</t>
  </si>
  <si>
    <t>192.27.1.181</t>
  </si>
  <si>
    <t>192.27.1.174</t>
  </si>
  <si>
    <t>192.27.1.176</t>
  </si>
  <si>
    <t>192.27.1.175</t>
  </si>
  <si>
    <t>DESCRIÇÃO</t>
  </si>
  <si>
    <t>IP ETHERNET</t>
  </si>
  <si>
    <t>IP PROFINET</t>
  </si>
  <si>
    <t>DEVICE_NAME</t>
  </si>
  <si>
    <t>cilindro freio LE</t>
  </si>
  <si>
    <t xml:space="preserve">cilindro freio 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</si>
</sst>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2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8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</font>
    <font>
      <b/>
      <sz val="20"/>
      <color rgb="FF000000"/>
      <name val="Calibri"/>
      <family val="2"/>
    </font>
    <font>
      <sz val="12"/>
      <color theme="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  <font>
      <b/>
      <strike/>
      <sz val="12"/>
      <color theme="1"/>
      <name val="Arial"/>
      <family val="2"/>
    </font>
    <font>
      <b/>
      <u/>
      <sz val="18"/>
      <color theme="1"/>
      <name val="Arial"/>
      <family val="2"/>
    </font>
    <font>
      <sz val="12"/>
      <color rgb="FF00000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3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8" xfId="0" applyBorder="1"/>
    <xf numFmtId="0" fontId="7" fillId="0" borderId="14" xfId="0" applyFont="1" applyBorder="1" applyAlignment="1">
      <alignment vertical="center"/>
    </xf>
    <xf numFmtId="0" fontId="8" fillId="0" borderId="14" xfId="0" applyFont="1" applyBorder="1" applyAlignment="1">
      <alignment horizontal="left" vertical="center" indent="4"/>
    </xf>
    <xf numFmtId="0" fontId="0" fillId="0" borderId="15" xfId="0" applyBorder="1"/>
    <xf numFmtId="0" fontId="0" fillId="0" borderId="6" xfId="0" applyBorder="1"/>
    <xf numFmtId="0" fontId="0" fillId="0" borderId="16" xfId="0" applyBorder="1"/>
    <xf numFmtId="0" fontId="2" fillId="3" borderId="0" xfId="0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9" fontId="3" fillId="3" borderId="0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9" fontId="1" fillId="4" borderId="4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0" fontId="12" fillId="0" borderId="0" xfId="0" applyFont="1"/>
    <xf numFmtId="16" fontId="12" fillId="0" borderId="0" xfId="0" applyNumberFormat="1" applyFont="1"/>
    <xf numFmtId="9" fontId="12" fillId="0" borderId="0" xfId="0" applyNumberFormat="1" applyFont="1"/>
    <xf numFmtId="12" fontId="5" fillId="4" borderId="4" xfId="0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3" fillId="0" borderId="0" xfId="0" applyFont="1" applyFill="1"/>
    <xf numFmtId="16" fontId="13" fillId="0" borderId="0" xfId="0" applyNumberFormat="1" applyFont="1" applyFill="1"/>
    <xf numFmtId="9" fontId="13" fillId="0" borderId="0" xfId="0" applyNumberFormat="1" applyFont="1" applyFill="1"/>
    <xf numFmtId="0" fontId="12" fillId="0" borderId="0" xfId="0" applyFont="1" applyFill="1"/>
    <xf numFmtId="9" fontId="12" fillId="0" borderId="0" xfId="0" applyNumberFormat="1" applyFont="1" applyFill="1"/>
    <xf numFmtId="16" fontId="12" fillId="0" borderId="0" xfId="0" applyNumberFormat="1" applyFont="1" applyFill="1"/>
    <xf numFmtId="9" fontId="3" fillId="5" borderId="4" xfId="0" applyNumberFormat="1" applyFont="1" applyFill="1" applyBorder="1" applyAlignment="1">
      <alignment horizontal="center" vertical="center" wrapText="1"/>
    </xf>
    <xf numFmtId="9" fontId="3" fillId="6" borderId="4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17" xfId="0" quotePrefix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/>
    </xf>
    <xf numFmtId="0" fontId="0" fillId="0" borderId="17" xfId="0" quotePrefix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14" fillId="0" borderId="43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28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45" xfId="0" applyFont="1" applyFill="1" applyBorder="1" applyAlignment="1">
      <alignment horizontal="center" vertical="center"/>
    </xf>
    <xf numFmtId="0" fontId="0" fillId="9" borderId="43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3" fontId="0" fillId="6" borderId="27" xfId="0" applyNumberForma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/>
    </xf>
    <xf numFmtId="3" fontId="0" fillId="6" borderId="28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14" fillId="7" borderId="18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11" borderId="1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0" fillId="0" borderId="17" xfId="0" applyBorder="1"/>
    <xf numFmtId="0" fontId="0" fillId="0" borderId="40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7" xfId="0" applyFont="1" applyFill="1" applyBorder="1" applyAlignment="1">
      <alignment horizontal="center" vertical="center"/>
    </xf>
    <xf numFmtId="0" fontId="14" fillId="0" borderId="17" xfId="0" applyFont="1" applyBorder="1"/>
    <xf numFmtId="0" fontId="14" fillId="0" borderId="22" xfId="0" applyFont="1" applyBorder="1"/>
    <xf numFmtId="0" fontId="0" fillId="9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18" fillId="0" borderId="22" xfId="0" applyFont="1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48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12" borderId="17" xfId="0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6" borderId="27" xfId="0" applyFont="1" applyFill="1" applyBorder="1" applyAlignment="1">
      <alignment horizontal="center" vertical="center"/>
    </xf>
    <xf numFmtId="14" fontId="0" fillId="0" borderId="17" xfId="0" applyNumberForma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 wrapText="1"/>
    </xf>
    <xf numFmtId="0" fontId="0" fillId="13" borderId="17" xfId="0" applyFont="1" applyFill="1" applyBorder="1" applyAlignment="1">
      <alignment horizontal="center" vertical="center"/>
    </xf>
    <xf numFmtId="17" fontId="0" fillId="0" borderId="34" xfId="0" applyNumberForma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0" fillId="14" borderId="17" xfId="0" applyFont="1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4" borderId="43" xfId="0" applyFill="1" applyBorder="1" applyAlignment="1">
      <alignment horizontal="center" vertical="center"/>
    </xf>
    <xf numFmtId="14" fontId="0" fillId="14" borderId="0" xfId="0" applyNumberFormat="1" applyFill="1" applyAlignment="1">
      <alignment horizontal="center" vertical="center"/>
    </xf>
    <xf numFmtId="14" fontId="0" fillId="14" borderId="17" xfId="0" applyNumberFormat="1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17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43" xfId="0" applyFill="1" applyBorder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14" fillId="16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21" fillId="18" borderId="17" xfId="0" applyFont="1" applyFill="1" applyBorder="1" applyAlignment="1">
      <alignment horizontal="center"/>
    </xf>
    <xf numFmtId="0" fontId="0" fillId="18" borderId="17" xfId="0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/>
    </xf>
    <xf numFmtId="0" fontId="0" fillId="18" borderId="17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14" fillId="0" borderId="6" xfId="0" applyFont="1" applyFill="1" applyBorder="1" applyAlignment="1">
      <alignment horizontal="right" vertical="center"/>
    </xf>
    <xf numFmtId="0" fontId="21" fillId="18" borderId="27" xfId="0" applyFont="1" applyFill="1" applyBorder="1" applyAlignment="1">
      <alignment horizontal="center" vertical="center"/>
    </xf>
    <xf numFmtId="0" fontId="21" fillId="18" borderId="28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12" fontId="5" fillId="4" borderId="7" xfId="0" applyNumberFormat="1" applyFont="1" applyFill="1" applyBorder="1" applyAlignment="1">
      <alignment horizontal="center" vertical="center" wrapText="1"/>
    </xf>
    <xf numFmtId="12" fontId="5" fillId="4" borderId="3" xfId="0" applyNumberFormat="1" applyFont="1" applyFill="1" applyBorder="1" applyAlignment="1">
      <alignment horizontal="center" vertical="center" wrapText="1"/>
    </xf>
    <xf numFmtId="12" fontId="5" fillId="4" borderId="4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Handover</a:t>
            </a:r>
            <a:r>
              <a:rPr lang="pt-BR" baseline="0"/>
              <a:t> LBS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Handover!$B$1</c:f>
              <c:strCache>
                <c:ptCount val="1"/>
                <c:pt idx="0">
                  <c:v>Hardware/Software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MO1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83-492D-B262-EEBE105AF5D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MO2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83-492D-B262-EEBE105AF5D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83-492D-B262-EEBE105AF5D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MO4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83-492D-B262-EEBE105AF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Handover!$B$3:$B$6</c:f>
              <c:numCache>
                <c:formatCode>0%</c:formatCode>
                <c:ptCount val="4"/>
                <c:pt idx="0">
                  <c:v>1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6-47C9-A8E3-F91E2D2C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443680"/>
        <c:axId val="488221128"/>
      </c:barChart>
      <c:lineChart>
        <c:grouping val="standard"/>
        <c:varyColors val="0"/>
        <c:ser>
          <c:idx val="1"/>
          <c:order val="1"/>
          <c:tx>
            <c:strRef>
              <c:f>Handover!$D$1</c:f>
              <c:strCache>
                <c:ptCount val="1"/>
                <c:pt idx="0">
                  <c:v>Validação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Handover!$D$3:$D$6</c:f>
              <c:numCache>
                <c:formatCode>0%</c:formatCode>
                <c:ptCount val="4"/>
                <c:pt idx="1">
                  <c:v>0.44285714285714289</c:v>
                </c:pt>
                <c:pt idx="2">
                  <c:v>0.66666666666666663</c:v>
                </c:pt>
                <c:pt idx="3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A-4FA6-AD0A-60C132B58003}"/>
            </c:ext>
          </c:extLst>
        </c:ser>
        <c:ser>
          <c:idx val="2"/>
          <c:order val="2"/>
          <c:tx>
            <c:strRef>
              <c:f>Handover!$E$1</c:f>
              <c:strCache>
                <c:ptCount val="1"/>
                <c:pt idx="0">
                  <c:v>Handover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Handover!$A$3:$A$6</c:f>
              <c:strCache>
                <c:ptCount val="4"/>
                <c:pt idx="0">
                  <c:v>19.01</c:v>
                </c:pt>
                <c:pt idx="1">
                  <c:v>16.02</c:v>
                </c:pt>
                <c:pt idx="2">
                  <c:v>09.03</c:v>
                </c:pt>
                <c:pt idx="3">
                  <c:v>06.04</c:v>
                </c:pt>
              </c:strCache>
            </c:strRef>
          </c:cat>
          <c:val>
            <c:numRef>
              <c:f>Handover!$E$3:$E$6</c:f>
              <c:numCache>
                <c:formatCode>0%</c:formatCode>
                <c:ptCount val="4"/>
                <c:pt idx="0">
                  <c:v>0.83333333333333337</c:v>
                </c:pt>
                <c:pt idx="1">
                  <c:v>0.35714285714285715</c:v>
                </c:pt>
                <c:pt idx="2">
                  <c:v>0.39999999999999997</c:v>
                </c:pt>
                <c:pt idx="3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A-4FA6-AD0A-60C132B5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43680"/>
        <c:axId val="488221128"/>
      </c:lineChart>
      <c:catAx>
        <c:axId val="4714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221128"/>
        <c:crosses val="autoZero"/>
        <c:auto val="1"/>
        <c:lblAlgn val="ctr"/>
        <c:lblOffset val="100"/>
        <c:noMultiLvlLbl val="0"/>
      </c:catAx>
      <c:valAx>
        <c:axId val="488221128"/>
        <c:scaling>
          <c:orientation val="minMax"/>
          <c:max val="1"/>
        </c:scaling>
        <c:delete val="0"/>
        <c:axPos val="l"/>
        <c:majorGridlines>
          <c:spPr>
            <a:ln w="381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44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0</xdr:row>
      <xdr:rowOff>91440</xdr:rowOff>
    </xdr:from>
    <xdr:to>
      <xdr:col>14</xdr:col>
      <xdr:colOff>640080</xdr:colOff>
      <xdr:row>25</xdr:row>
      <xdr:rowOff>144780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278AB5A-6689-4AAB-BC85-CAD325D9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38100</xdr:rowOff>
    </xdr:from>
    <xdr:to>
      <xdr:col>23</xdr:col>
      <xdr:colOff>335417</xdr:colOff>
      <xdr:row>50</xdr:row>
      <xdr:rowOff>14958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346B2-4780-46A0-8D1C-D6E2D5F78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7747117" cy="9501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1"/>
  <sheetViews>
    <sheetView showGridLines="0" tabSelected="1" zoomScale="85" zoomScaleNormal="85" workbookViewId="0">
      <pane ySplit="11" topLeftCell="A139" activePane="bottomLeft" state="frozen"/>
      <selection pane="bottomLeft" activeCell="D151" sqref="D151"/>
    </sheetView>
  </sheetViews>
  <sheetFormatPr defaultColWidth="8.88671875" defaultRowHeight="15.75" x14ac:dyDescent="0.2"/>
  <cols>
    <col min="1" max="1" width="6.109375" style="187" customWidth="1"/>
    <col min="2" max="2" width="6.6640625" style="42" customWidth="1"/>
    <col min="3" max="3" width="5.109375" style="42" customWidth="1"/>
    <col min="4" max="4" width="4.6640625" style="42" customWidth="1"/>
    <col min="5" max="5" width="34" style="42" bestFit="1" customWidth="1"/>
    <col min="6" max="6" width="15.33203125" style="42" bestFit="1" customWidth="1"/>
    <col min="7" max="7" width="8.6640625" style="100" customWidth="1"/>
    <col min="8" max="8" width="3.44140625" style="100" customWidth="1"/>
    <col min="9" max="9" width="44.109375" style="42" customWidth="1"/>
    <col min="10" max="10" width="27.6640625" style="42" customWidth="1"/>
    <col min="11" max="11" width="11" style="42" customWidth="1"/>
    <col min="12" max="12" width="1.6640625" style="42" customWidth="1"/>
    <col min="13" max="13" width="2.21875" style="42" customWidth="1"/>
    <col min="14" max="14" width="1.88671875" style="42" customWidth="1"/>
    <col min="15" max="15" width="2.44140625" style="42" customWidth="1"/>
    <col min="16" max="16" width="13.21875" style="42" customWidth="1"/>
    <col min="17" max="17" width="5.44140625" style="42" customWidth="1"/>
    <col min="18" max="18" width="2.5546875" style="42" customWidth="1"/>
    <col min="19" max="19" width="12.6640625" style="42" customWidth="1"/>
    <col min="20" max="20" width="17.21875" style="42" bestFit="1" customWidth="1"/>
    <col min="21" max="21" width="10.109375" style="42" customWidth="1"/>
    <col min="22" max="22" width="17" style="42" customWidth="1"/>
    <col min="23" max="23" width="7.5546875" style="42" bestFit="1" customWidth="1"/>
    <col min="24" max="24" width="5.88671875" style="42" bestFit="1" customWidth="1"/>
    <col min="25" max="25" width="5" style="42" bestFit="1" customWidth="1"/>
    <col min="26" max="26" width="72" style="42" bestFit="1" customWidth="1"/>
    <col min="27" max="27" width="14.77734375" style="42" bestFit="1" customWidth="1"/>
    <col min="28" max="28" width="12.109375" style="42" bestFit="1" customWidth="1"/>
    <col min="29" max="16384" width="8.88671875" style="42"/>
  </cols>
  <sheetData>
    <row r="1" spans="1:28" ht="24" customHeight="1" x14ac:dyDescent="0.2">
      <c r="A1" s="227" t="s">
        <v>135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  <c r="Z1" s="227"/>
    </row>
    <row r="2" spans="1:28" x14ac:dyDescent="0.2">
      <c r="A2" s="222" t="s">
        <v>129</v>
      </c>
      <c r="B2" s="222"/>
      <c r="C2" s="222"/>
      <c r="D2" s="222"/>
      <c r="E2" s="222"/>
      <c r="F2" s="222"/>
      <c r="G2" s="44">
        <f>COUNTA(B12:B59)</f>
        <v>45</v>
      </c>
      <c r="H2" s="44"/>
    </row>
    <row r="3" spans="1:28" x14ac:dyDescent="0.2">
      <c r="A3" s="222" t="s">
        <v>109</v>
      </c>
      <c r="B3" s="222"/>
      <c r="C3" s="222"/>
      <c r="D3" s="222"/>
      <c r="E3" s="222"/>
      <c r="F3" s="222"/>
      <c r="G3" s="44">
        <f>COUNTIF(J12:J59,"Profinet")</f>
        <v>34</v>
      </c>
      <c r="H3" s="44"/>
    </row>
    <row r="4" spans="1:28" x14ac:dyDescent="0.2">
      <c r="A4" s="222" t="s">
        <v>120</v>
      </c>
      <c r="B4" s="222"/>
      <c r="C4" s="222"/>
      <c r="D4" s="222"/>
      <c r="E4" s="222"/>
      <c r="F4" s="222"/>
      <c r="G4" s="44">
        <f>COUNTIF(J12:J59, "OpenProtocol")</f>
        <v>0</v>
      </c>
      <c r="H4" s="44"/>
    </row>
    <row r="5" spans="1:28" x14ac:dyDescent="0.2">
      <c r="A5" s="222" t="s">
        <v>134</v>
      </c>
      <c r="B5" s="222"/>
      <c r="C5" s="222"/>
      <c r="D5" s="222"/>
      <c r="E5" s="222"/>
      <c r="F5" s="222"/>
      <c r="G5" s="44" t="e">
        <f>COUNTIF(#REF!, "SIM")</f>
        <v>#REF!</v>
      </c>
      <c r="H5" s="44"/>
    </row>
    <row r="6" spans="1:28" x14ac:dyDescent="0.2">
      <c r="A6" s="222" t="s">
        <v>131</v>
      </c>
      <c r="B6" s="222"/>
      <c r="C6" s="222"/>
      <c r="D6" s="222"/>
      <c r="E6" s="222"/>
      <c r="F6" s="222"/>
      <c r="G6" s="44">
        <f>COUNT(#REF!)</f>
        <v>0</v>
      </c>
      <c r="H6" s="44"/>
    </row>
    <row r="7" spans="1:28" x14ac:dyDescent="0.2">
      <c r="A7" s="222" t="s">
        <v>132</v>
      </c>
      <c r="B7" s="222"/>
      <c r="C7" s="222"/>
      <c r="D7" s="222"/>
      <c r="E7" s="222"/>
      <c r="F7" s="222"/>
      <c r="G7" s="44">
        <f>COUNTA(#REF!)</f>
        <v>1</v>
      </c>
      <c r="H7" s="44"/>
    </row>
    <row r="8" spans="1:28" ht="16.5" thickBot="1" x14ac:dyDescent="0.25">
      <c r="A8" s="237" t="s">
        <v>133</v>
      </c>
      <c r="B8" s="237"/>
      <c r="C8" s="237"/>
      <c r="D8" s="237"/>
      <c r="E8" s="237"/>
      <c r="F8" s="237"/>
      <c r="G8" s="44">
        <f>COUNTA(#REF!)</f>
        <v>1</v>
      </c>
      <c r="H8" s="44"/>
    </row>
    <row r="9" spans="1:28" s="71" customFormat="1" ht="16.5" thickBot="1" x14ac:dyDescent="0.25">
      <c r="A9" s="228" t="s">
        <v>130</v>
      </c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30"/>
      <c r="W9" s="42"/>
      <c r="X9" s="42"/>
      <c r="Y9" s="42"/>
      <c r="Z9" s="94"/>
      <c r="AA9" s="42"/>
    </row>
    <row r="10" spans="1:28" s="71" customFormat="1" ht="16.5" thickBot="1" x14ac:dyDescent="0.25">
      <c r="A10" s="188" t="s">
        <v>136</v>
      </c>
      <c r="B10" s="132"/>
      <c r="C10" s="132"/>
      <c r="D10" s="132"/>
      <c r="E10" s="132"/>
      <c r="F10" s="132"/>
      <c r="G10" s="132"/>
      <c r="H10" s="132"/>
      <c r="I10" s="133"/>
      <c r="J10" s="134" t="s">
        <v>138</v>
      </c>
      <c r="K10" s="130"/>
      <c r="L10" s="52" t="s">
        <v>124</v>
      </c>
      <c r="M10" s="131" t="s">
        <v>137</v>
      </c>
      <c r="N10" s="132"/>
      <c r="O10" s="133"/>
      <c r="P10" s="131" t="s">
        <v>140</v>
      </c>
      <c r="Q10" s="132"/>
      <c r="R10" s="133"/>
      <c r="S10" s="131" t="s">
        <v>141</v>
      </c>
      <c r="T10" s="133"/>
      <c r="U10" s="133"/>
      <c r="V10" s="135"/>
      <c r="Z10" s="94"/>
    </row>
    <row r="11" spans="1:28" s="71" customFormat="1" ht="16.5" thickBot="1" x14ac:dyDescent="0.25">
      <c r="A11" s="189" t="s">
        <v>139</v>
      </c>
      <c r="B11" s="45" t="s">
        <v>105</v>
      </c>
      <c r="C11" s="46" t="s">
        <v>106</v>
      </c>
      <c r="D11" s="46" t="s">
        <v>124</v>
      </c>
      <c r="E11" s="46" t="s">
        <v>606</v>
      </c>
      <c r="F11" s="46" t="s">
        <v>607</v>
      </c>
      <c r="G11" s="46" t="s">
        <v>107</v>
      </c>
      <c r="H11" s="46"/>
      <c r="I11" s="46" t="s">
        <v>662</v>
      </c>
      <c r="J11" s="46" t="s">
        <v>119</v>
      </c>
      <c r="K11" s="48" t="s">
        <v>602</v>
      </c>
      <c r="L11" s="46"/>
      <c r="M11" s="46" t="s">
        <v>121</v>
      </c>
      <c r="N11" s="46" t="s">
        <v>122</v>
      </c>
      <c r="O11" s="46" t="s">
        <v>123</v>
      </c>
      <c r="P11" s="160" t="s">
        <v>789</v>
      </c>
      <c r="Q11" s="46" t="s">
        <v>128</v>
      </c>
      <c r="R11" s="46" t="s">
        <v>127</v>
      </c>
      <c r="S11" s="46" t="s">
        <v>125</v>
      </c>
      <c r="T11" s="46" t="s">
        <v>126</v>
      </c>
      <c r="U11" s="47" t="s">
        <v>142</v>
      </c>
      <c r="V11" s="73" t="s">
        <v>110</v>
      </c>
      <c r="W11" s="41" t="s">
        <v>116</v>
      </c>
      <c r="X11" s="41" t="s">
        <v>117</v>
      </c>
      <c r="Y11" s="41" t="s">
        <v>118</v>
      </c>
      <c r="Z11" s="95" t="s">
        <v>109</v>
      </c>
      <c r="AA11" s="41" t="s">
        <v>365</v>
      </c>
      <c r="AB11" s="41" t="s">
        <v>431</v>
      </c>
    </row>
    <row r="12" spans="1:28" s="43" customFormat="1" ht="15" x14ac:dyDescent="0.2">
      <c r="A12" s="190">
        <v>1</v>
      </c>
      <c r="B12" s="59" t="s">
        <v>143</v>
      </c>
      <c r="C12" s="59">
        <v>2</v>
      </c>
      <c r="D12" s="50"/>
      <c r="E12" s="70"/>
      <c r="F12" s="70"/>
      <c r="G12" s="59">
        <v>71991</v>
      </c>
      <c r="H12" s="59"/>
      <c r="I12" s="59" t="s">
        <v>144</v>
      </c>
      <c r="J12" s="50" t="s">
        <v>120</v>
      </c>
      <c r="K12" s="58"/>
      <c r="L12" s="50"/>
      <c r="M12" s="50"/>
      <c r="N12" s="50"/>
      <c r="O12" s="50"/>
      <c r="P12" s="50" t="s">
        <v>145</v>
      </c>
      <c r="Q12" s="50">
        <v>4545</v>
      </c>
      <c r="R12" s="50"/>
      <c r="S12" s="50" t="s">
        <v>146</v>
      </c>
      <c r="T12" s="59" t="s">
        <v>146</v>
      </c>
      <c r="U12" s="59" t="s">
        <v>147</v>
      </c>
      <c r="V12" s="74" t="s">
        <v>148</v>
      </c>
      <c r="W12" s="43">
        <v>0</v>
      </c>
      <c r="Z12" s="96"/>
      <c r="AA12" s="75"/>
    </row>
    <row r="13" spans="1:28" s="71" customFormat="1" ht="15" x14ac:dyDescent="0.2">
      <c r="A13" s="190">
        <v>2</v>
      </c>
      <c r="B13" s="50" t="s">
        <v>143</v>
      </c>
      <c r="C13" s="50">
        <v>1</v>
      </c>
      <c r="D13" s="50">
        <v>10</v>
      </c>
      <c r="E13" s="50"/>
      <c r="F13" s="50"/>
      <c r="G13" s="50">
        <v>62453</v>
      </c>
      <c r="H13" s="50"/>
      <c r="I13" s="50" t="s">
        <v>149</v>
      </c>
      <c r="J13" s="50" t="s">
        <v>120</v>
      </c>
      <c r="K13" s="50"/>
      <c r="L13" s="50">
        <v>10</v>
      </c>
      <c r="M13" s="50"/>
      <c r="N13" s="50"/>
      <c r="O13" s="50"/>
      <c r="P13" s="50" t="s">
        <v>150</v>
      </c>
      <c r="Q13" s="50">
        <v>4545</v>
      </c>
      <c r="R13" s="50"/>
      <c r="S13" s="50" t="s">
        <v>146</v>
      </c>
      <c r="T13" s="50" t="s">
        <v>146</v>
      </c>
      <c r="U13" s="50" t="s">
        <v>151</v>
      </c>
      <c r="V13" s="76" t="s">
        <v>148</v>
      </c>
      <c r="W13" s="42"/>
      <c r="X13" s="42"/>
      <c r="Y13" s="42"/>
      <c r="Z13" s="94"/>
      <c r="AA13" s="42"/>
    </row>
    <row r="14" spans="1:28" s="71" customFormat="1" ht="15" x14ac:dyDescent="0.2">
      <c r="A14" s="190">
        <v>3</v>
      </c>
      <c r="B14" s="50" t="s">
        <v>143</v>
      </c>
      <c r="C14" s="50">
        <v>2</v>
      </c>
      <c r="D14" s="50">
        <v>11</v>
      </c>
      <c r="E14" s="50"/>
      <c r="F14" s="50"/>
      <c r="G14" s="50">
        <v>62450</v>
      </c>
      <c r="H14" s="50"/>
      <c r="I14" s="50" t="s">
        <v>155</v>
      </c>
      <c r="J14" s="50" t="s">
        <v>120</v>
      </c>
      <c r="K14" s="50"/>
      <c r="L14" s="50">
        <v>11</v>
      </c>
      <c r="M14" s="50"/>
      <c r="N14" s="50"/>
      <c r="O14" s="50"/>
      <c r="P14" s="50" t="s">
        <v>156</v>
      </c>
      <c r="Q14" s="50">
        <v>4545</v>
      </c>
      <c r="R14" s="50"/>
      <c r="S14" s="50" t="s">
        <v>146</v>
      </c>
      <c r="T14" s="50" t="s">
        <v>146</v>
      </c>
      <c r="U14" s="50" t="s">
        <v>157</v>
      </c>
      <c r="V14" s="76" t="s">
        <v>148</v>
      </c>
      <c r="W14" s="42"/>
      <c r="X14" s="42"/>
      <c r="Y14" s="42"/>
      <c r="Z14" s="94"/>
      <c r="AA14" s="42"/>
    </row>
    <row r="15" spans="1:28" s="71" customFormat="1" ht="15" x14ac:dyDescent="0.2">
      <c r="A15" s="190">
        <v>4</v>
      </c>
      <c r="B15" s="50" t="s">
        <v>143</v>
      </c>
      <c r="C15" s="50">
        <v>1</v>
      </c>
      <c r="D15" s="50"/>
      <c r="E15" s="50"/>
      <c r="F15" s="50"/>
      <c r="G15" s="50">
        <v>62451</v>
      </c>
      <c r="H15" s="50"/>
      <c r="I15" s="50" t="s">
        <v>158</v>
      </c>
      <c r="J15" s="50" t="s">
        <v>120</v>
      </c>
      <c r="K15" s="58"/>
      <c r="L15" s="50"/>
      <c r="M15" s="50"/>
      <c r="N15" s="50"/>
      <c r="O15" s="50"/>
      <c r="P15" s="50" t="s">
        <v>159</v>
      </c>
      <c r="Q15" s="50">
        <v>4545</v>
      </c>
      <c r="R15" s="50"/>
      <c r="S15" s="50" t="s">
        <v>146</v>
      </c>
      <c r="T15" s="50" t="s">
        <v>146</v>
      </c>
      <c r="U15" s="50" t="s">
        <v>151</v>
      </c>
      <c r="V15" s="76" t="s">
        <v>148</v>
      </c>
      <c r="W15" s="42"/>
      <c r="X15" s="42"/>
      <c r="Y15" s="42"/>
      <c r="Z15" s="96"/>
      <c r="AA15" s="42"/>
    </row>
    <row r="16" spans="1:28" s="71" customFormat="1" ht="15" x14ac:dyDescent="0.2">
      <c r="A16" s="190">
        <v>5</v>
      </c>
      <c r="B16" s="50" t="s">
        <v>143</v>
      </c>
      <c r="C16" s="50">
        <v>4</v>
      </c>
      <c r="D16" s="50"/>
      <c r="E16" s="50"/>
      <c r="F16" s="50"/>
      <c r="G16" s="58">
        <v>72788</v>
      </c>
      <c r="H16" s="58"/>
      <c r="I16" s="50" t="s">
        <v>162</v>
      </c>
      <c r="J16" s="50" t="s">
        <v>109</v>
      </c>
      <c r="K16" s="58"/>
      <c r="L16" s="50"/>
      <c r="M16" s="50"/>
      <c r="N16" s="50"/>
      <c r="O16" s="50"/>
      <c r="P16" s="50" t="s">
        <v>163</v>
      </c>
      <c r="Q16" s="50">
        <v>4545</v>
      </c>
      <c r="R16" s="50"/>
      <c r="S16" s="50" t="s">
        <v>165</v>
      </c>
      <c r="T16" s="50" t="s">
        <v>164</v>
      </c>
      <c r="U16" s="50" t="s">
        <v>160</v>
      </c>
      <c r="V16" s="76" t="s">
        <v>161</v>
      </c>
      <c r="W16" s="42"/>
      <c r="X16" s="42"/>
      <c r="Y16" s="42"/>
      <c r="Z16" s="96"/>
      <c r="AA16" s="42"/>
    </row>
    <row r="17" spans="1:27" s="71" customFormat="1" ht="15" x14ac:dyDescent="0.2">
      <c r="A17" s="190">
        <v>6</v>
      </c>
      <c r="B17" s="50" t="s">
        <v>143</v>
      </c>
      <c r="C17" s="50">
        <v>3</v>
      </c>
      <c r="D17" s="50"/>
      <c r="E17" s="50"/>
      <c r="F17" s="50"/>
      <c r="G17" s="58">
        <v>72789</v>
      </c>
      <c r="H17" s="58"/>
      <c r="I17" s="50" t="s">
        <v>166</v>
      </c>
      <c r="J17" s="50" t="s">
        <v>109</v>
      </c>
      <c r="K17" s="58"/>
      <c r="L17" s="50"/>
      <c r="M17" s="50"/>
      <c r="N17" s="50"/>
      <c r="O17" s="50"/>
      <c r="P17" s="50" t="s">
        <v>167</v>
      </c>
      <c r="Q17" s="50">
        <v>4545</v>
      </c>
      <c r="R17" s="50"/>
      <c r="S17" s="50" t="s">
        <v>168</v>
      </c>
      <c r="T17" s="50" t="s">
        <v>169</v>
      </c>
      <c r="U17" s="50" t="s">
        <v>160</v>
      </c>
      <c r="V17" s="76" t="s">
        <v>161</v>
      </c>
      <c r="W17" s="42"/>
      <c r="X17" s="42"/>
      <c r="Y17" s="42"/>
      <c r="Z17" s="96"/>
      <c r="AA17" s="42"/>
    </row>
    <row r="18" spans="1:27" s="71" customFormat="1" ht="15" x14ac:dyDescent="0.2">
      <c r="A18" s="190">
        <v>7</v>
      </c>
      <c r="B18" s="50" t="s">
        <v>152</v>
      </c>
      <c r="C18" s="50">
        <v>1</v>
      </c>
      <c r="D18" s="50"/>
      <c r="E18" s="50"/>
      <c r="F18" s="50"/>
      <c r="G18" s="50">
        <v>62455</v>
      </c>
      <c r="H18" s="50"/>
      <c r="I18" s="50" t="s">
        <v>170</v>
      </c>
      <c r="J18" s="50" t="s">
        <v>120</v>
      </c>
      <c r="K18" s="58"/>
      <c r="L18" s="50"/>
      <c r="M18" s="50"/>
      <c r="N18" s="50"/>
      <c r="O18" s="50"/>
      <c r="P18" s="50" t="s">
        <v>173</v>
      </c>
      <c r="Q18" s="50">
        <v>4545</v>
      </c>
      <c r="R18" s="50"/>
      <c r="S18" s="50" t="s">
        <v>146</v>
      </c>
      <c r="T18" s="50" t="s">
        <v>146</v>
      </c>
      <c r="U18" s="50" t="s">
        <v>175</v>
      </c>
      <c r="V18" s="76" t="s">
        <v>148</v>
      </c>
      <c r="W18" s="42"/>
      <c r="X18" s="42"/>
      <c r="Y18" s="42"/>
      <c r="Z18" s="96"/>
      <c r="AA18" s="42"/>
    </row>
    <row r="19" spans="1:27" s="71" customFormat="1" ht="15" x14ac:dyDescent="0.2">
      <c r="A19" s="190">
        <v>8</v>
      </c>
      <c r="B19" s="50" t="s">
        <v>152</v>
      </c>
      <c r="C19" s="50">
        <v>2</v>
      </c>
      <c r="D19" s="50"/>
      <c r="E19" s="50"/>
      <c r="F19" s="50"/>
      <c r="G19" s="50">
        <v>62454</v>
      </c>
      <c r="H19" s="50"/>
      <c r="I19" s="50" t="s">
        <v>171</v>
      </c>
      <c r="J19" s="50" t="s">
        <v>120</v>
      </c>
      <c r="K19" s="58"/>
      <c r="L19" s="50"/>
      <c r="M19" s="50"/>
      <c r="N19" s="50"/>
      <c r="O19" s="50"/>
      <c r="P19" s="50" t="s">
        <v>174</v>
      </c>
      <c r="Q19" s="50">
        <v>4545</v>
      </c>
      <c r="R19" s="50"/>
      <c r="S19" s="50" t="s">
        <v>146</v>
      </c>
      <c r="T19" s="50" t="s">
        <v>146</v>
      </c>
      <c r="U19" s="50" t="s">
        <v>157</v>
      </c>
      <c r="V19" s="76" t="s">
        <v>148</v>
      </c>
      <c r="W19" s="42"/>
      <c r="X19" s="42"/>
      <c r="Y19" s="42"/>
      <c r="Z19" s="96"/>
      <c r="AA19" s="42"/>
    </row>
    <row r="20" spans="1:27" s="71" customFormat="1" ht="15" x14ac:dyDescent="0.2">
      <c r="A20" s="190">
        <v>9</v>
      </c>
      <c r="B20" s="50" t="s">
        <v>152</v>
      </c>
      <c r="C20" s="50">
        <v>3</v>
      </c>
      <c r="D20" s="50"/>
      <c r="E20" s="50"/>
      <c r="F20" s="50"/>
      <c r="G20" s="58">
        <v>74747</v>
      </c>
      <c r="H20" s="58"/>
      <c r="I20" s="50" t="s">
        <v>176</v>
      </c>
      <c r="J20" s="50" t="s">
        <v>109</v>
      </c>
      <c r="K20" s="58"/>
      <c r="L20" s="50"/>
      <c r="M20" s="50"/>
      <c r="N20" s="50"/>
      <c r="O20" s="50"/>
      <c r="P20" s="50" t="s">
        <v>178</v>
      </c>
      <c r="Q20" s="50">
        <v>4545</v>
      </c>
      <c r="R20" s="50"/>
      <c r="S20" s="50" t="s">
        <v>174</v>
      </c>
      <c r="T20" s="50" t="s">
        <v>179</v>
      </c>
      <c r="U20" s="50" t="s">
        <v>157</v>
      </c>
      <c r="V20" s="76" t="s">
        <v>148</v>
      </c>
      <c r="W20" s="42"/>
      <c r="X20" s="42"/>
      <c r="Y20" s="42"/>
      <c r="Z20" s="96"/>
      <c r="AA20" s="42"/>
    </row>
    <row r="21" spans="1:27" s="71" customFormat="1" ht="15" x14ac:dyDescent="0.2">
      <c r="A21" s="190">
        <v>10</v>
      </c>
      <c r="B21" s="50" t="s">
        <v>152</v>
      </c>
      <c r="C21" s="50">
        <v>4</v>
      </c>
      <c r="D21" s="50"/>
      <c r="E21" s="50"/>
      <c r="F21" s="50"/>
      <c r="G21" s="58">
        <v>74745</v>
      </c>
      <c r="H21" s="58"/>
      <c r="I21" s="50" t="s">
        <v>177</v>
      </c>
      <c r="J21" s="50" t="s">
        <v>109</v>
      </c>
      <c r="K21" s="58"/>
      <c r="L21" s="50"/>
      <c r="M21" s="50"/>
      <c r="N21" s="50"/>
      <c r="O21" s="50"/>
      <c r="P21" s="50" t="s">
        <v>182</v>
      </c>
      <c r="Q21" s="50">
        <v>4545</v>
      </c>
      <c r="R21" s="50"/>
      <c r="S21" s="50" t="s">
        <v>181</v>
      </c>
      <c r="T21" s="50" t="s">
        <v>180</v>
      </c>
      <c r="U21" s="50" t="s">
        <v>157</v>
      </c>
      <c r="V21" s="76" t="s">
        <v>148</v>
      </c>
      <c r="W21" s="42"/>
      <c r="X21" s="42"/>
      <c r="Y21" s="42"/>
      <c r="Z21" s="96"/>
      <c r="AA21" s="42"/>
    </row>
    <row r="22" spans="1:27" s="71" customFormat="1" ht="15" x14ac:dyDescent="0.2">
      <c r="A22" s="190">
        <v>11</v>
      </c>
      <c r="B22" s="50" t="s">
        <v>152</v>
      </c>
      <c r="C22" s="50">
        <v>3</v>
      </c>
      <c r="D22" s="50"/>
      <c r="E22" s="50"/>
      <c r="F22" s="50"/>
      <c r="G22" s="58">
        <v>74418</v>
      </c>
      <c r="H22" s="58"/>
      <c r="I22" s="50" t="s">
        <v>192</v>
      </c>
      <c r="J22" s="50" t="s">
        <v>109</v>
      </c>
      <c r="K22" s="58"/>
      <c r="L22" s="50"/>
      <c r="M22" s="50"/>
      <c r="N22" s="50"/>
      <c r="O22" s="50"/>
      <c r="P22" s="50" t="s">
        <v>172</v>
      </c>
      <c r="Q22" s="50">
        <v>4545</v>
      </c>
      <c r="R22" s="50"/>
      <c r="S22" s="50"/>
      <c r="T22" s="50" t="s">
        <v>194</v>
      </c>
      <c r="U22" s="50" t="s">
        <v>196</v>
      </c>
      <c r="V22" s="76" t="s">
        <v>195</v>
      </c>
      <c r="W22" s="42"/>
      <c r="X22" s="42"/>
      <c r="Y22" s="42"/>
      <c r="Z22" s="96"/>
      <c r="AA22" s="42"/>
    </row>
    <row r="23" spans="1:27" s="71" customFormat="1" ht="15" x14ac:dyDescent="0.2">
      <c r="A23" s="190">
        <v>12</v>
      </c>
      <c r="B23" s="50" t="s">
        <v>152</v>
      </c>
      <c r="C23" s="50">
        <v>4</v>
      </c>
      <c r="D23" s="50"/>
      <c r="E23" s="50"/>
      <c r="F23" s="50"/>
      <c r="G23" s="58">
        <v>74419</v>
      </c>
      <c r="H23" s="58"/>
      <c r="I23" s="50" t="s">
        <v>193</v>
      </c>
      <c r="J23" s="50" t="s">
        <v>109</v>
      </c>
      <c r="K23" s="58"/>
      <c r="L23" s="50"/>
      <c r="M23" s="50"/>
      <c r="N23" s="50"/>
      <c r="O23" s="50"/>
      <c r="P23" s="50" t="s">
        <v>172</v>
      </c>
      <c r="Q23" s="50">
        <v>4546</v>
      </c>
      <c r="R23" s="50"/>
      <c r="S23" s="50"/>
      <c r="T23" s="50" t="s">
        <v>194</v>
      </c>
      <c r="U23" s="50" t="s">
        <v>196</v>
      </c>
      <c r="V23" s="76" t="s">
        <v>195</v>
      </c>
      <c r="W23" s="42"/>
      <c r="X23" s="42"/>
      <c r="Y23" s="42"/>
      <c r="Z23" s="96"/>
      <c r="AA23" s="42"/>
    </row>
    <row r="24" spans="1:27" s="71" customFormat="1" ht="15" x14ac:dyDescent="0.2">
      <c r="A24" s="190">
        <v>13</v>
      </c>
      <c r="B24" s="50" t="s">
        <v>153</v>
      </c>
      <c r="C24" s="50">
        <v>1</v>
      </c>
      <c r="D24" s="50"/>
      <c r="E24" s="50"/>
      <c r="F24" s="50"/>
      <c r="G24" s="58" t="s">
        <v>146</v>
      </c>
      <c r="H24" s="58"/>
      <c r="I24" s="50" t="s">
        <v>183</v>
      </c>
      <c r="J24" s="50" t="s">
        <v>109</v>
      </c>
      <c r="K24" s="58"/>
      <c r="L24" s="50"/>
      <c r="M24" s="50"/>
      <c r="N24" s="50"/>
      <c r="O24" s="50"/>
      <c r="P24" s="50" t="s">
        <v>184</v>
      </c>
      <c r="Q24" s="50">
        <v>4545</v>
      </c>
      <c r="R24" s="50"/>
      <c r="S24" s="50" t="s">
        <v>185</v>
      </c>
      <c r="T24" s="50" t="s">
        <v>186</v>
      </c>
      <c r="U24" s="50" t="s">
        <v>157</v>
      </c>
      <c r="V24" s="76" t="s">
        <v>148</v>
      </c>
      <c r="W24" s="42"/>
      <c r="X24" s="42"/>
      <c r="Y24" s="42"/>
      <c r="Z24" s="96"/>
      <c r="AA24" s="42"/>
    </row>
    <row r="25" spans="1:27" s="71" customFormat="1" ht="15" x14ac:dyDescent="0.2">
      <c r="A25" s="190">
        <v>14</v>
      </c>
      <c r="B25" s="50" t="s">
        <v>153</v>
      </c>
      <c r="C25" s="50">
        <v>2</v>
      </c>
      <c r="D25" s="50"/>
      <c r="E25" s="50"/>
      <c r="F25" s="50"/>
      <c r="G25" s="58" t="s">
        <v>146</v>
      </c>
      <c r="H25" s="58"/>
      <c r="I25" s="50" t="s">
        <v>187</v>
      </c>
      <c r="J25" s="50" t="s">
        <v>109</v>
      </c>
      <c r="K25" s="58"/>
      <c r="L25" s="50"/>
      <c r="M25" s="50"/>
      <c r="N25" s="50"/>
      <c r="O25" s="50"/>
      <c r="P25" s="50" t="s">
        <v>188</v>
      </c>
      <c r="Q25" s="50">
        <v>4545</v>
      </c>
      <c r="R25" s="50"/>
      <c r="S25" s="50" t="s">
        <v>189</v>
      </c>
      <c r="T25" s="50" t="s">
        <v>190</v>
      </c>
      <c r="U25" s="50" t="s">
        <v>191</v>
      </c>
      <c r="V25" s="76" t="s">
        <v>148</v>
      </c>
      <c r="W25" s="42"/>
      <c r="X25" s="42"/>
      <c r="Y25" s="42"/>
      <c r="Z25" s="96"/>
      <c r="AA25" s="42"/>
    </row>
    <row r="26" spans="1:27" s="71" customFormat="1" ht="15" x14ac:dyDescent="0.2">
      <c r="A26" s="190">
        <v>15</v>
      </c>
      <c r="B26" s="50" t="s">
        <v>153</v>
      </c>
      <c r="C26" s="50">
        <v>1</v>
      </c>
      <c r="D26" s="50"/>
      <c r="E26" s="50"/>
      <c r="F26" s="50"/>
      <c r="G26" s="58">
        <v>74674</v>
      </c>
      <c r="H26" s="58"/>
      <c r="I26" s="50" t="s">
        <v>197</v>
      </c>
      <c r="J26" s="50" t="s">
        <v>109</v>
      </c>
      <c r="K26" s="58"/>
      <c r="L26" s="50"/>
      <c r="M26" s="50"/>
      <c r="N26" s="50"/>
      <c r="O26" s="50"/>
      <c r="P26" s="50" t="s">
        <v>199</v>
      </c>
      <c r="Q26" s="50">
        <v>4545</v>
      </c>
      <c r="R26" s="50"/>
      <c r="S26" s="50" t="s">
        <v>202</v>
      </c>
      <c r="T26" s="50" t="s">
        <v>201</v>
      </c>
      <c r="U26" s="50" t="s">
        <v>200</v>
      </c>
      <c r="V26" s="76" t="s">
        <v>161</v>
      </c>
      <c r="W26" s="42"/>
      <c r="X26" s="42"/>
      <c r="Y26" s="42"/>
      <c r="Z26" s="96"/>
      <c r="AA26" s="42"/>
    </row>
    <row r="27" spans="1:27" s="71" customFormat="1" ht="15" x14ac:dyDescent="0.2">
      <c r="A27" s="190">
        <v>16</v>
      </c>
      <c r="B27" s="50" t="s">
        <v>153</v>
      </c>
      <c r="C27" s="50">
        <v>2</v>
      </c>
      <c r="D27" s="50"/>
      <c r="E27" s="50"/>
      <c r="F27" s="50"/>
      <c r="G27" s="58">
        <v>74675</v>
      </c>
      <c r="H27" s="58"/>
      <c r="I27" s="50" t="s">
        <v>198</v>
      </c>
      <c r="J27" s="50" t="s">
        <v>109</v>
      </c>
      <c r="K27" s="58"/>
      <c r="L27" s="50"/>
      <c r="M27" s="50"/>
      <c r="N27" s="50"/>
      <c r="O27" s="50"/>
      <c r="P27" s="50" t="s">
        <v>203</v>
      </c>
      <c r="Q27" s="50">
        <v>4545</v>
      </c>
      <c r="R27" s="50"/>
      <c r="S27" s="50" t="s">
        <v>205</v>
      </c>
      <c r="T27" s="50" t="s">
        <v>204</v>
      </c>
      <c r="U27" s="50" t="s">
        <v>200</v>
      </c>
      <c r="V27" s="76" t="s">
        <v>161</v>
      </c>
      <c r="W27" s="42"/>
      <c r="X27" s="42"/>
      <c r="Y27" s="42"/>
      <c r="Z27" s="96"/>
      <c r="AA27" s="42"/>
    </row>
    <row r="28" spans="1:27" s="71" customFormat="1" ht="15" x14ac:dyDescent="0.2">
      <c r="A28" s="190">
        <v>17</v>
      </c>
      <c r="B28" s="50" t="s">
        <v>154</v>
      </c>
      <c r="C28" s="50">
        <v>3</v>
      </c>
      <c r="D28" s="50"/>
      <c r="E28" s="50"/>
      <c r="F28" s="50"/>
      <c r="G28" s="58">
        <v>74420</v>
      </c>
      <c r="H28" s="58"/>
      <c r="I28" s="50" t="s">
        <v>192</v>
      </c>
      <c r="J28" s="50" t="s">
        <v>109</v>
      </c>
      <c r="K28" s="50"/>
      <c r="L28" s="50"/>
      <c r="M28" s="50"/>
      <c r="N28" s="50"/>
      <c r="O28" s="50"/>
      <c r="P28" s="50" t="s">
        <v>230</v>
      </c>
      <c r="Q28" s="50">
        <v>4546</v>
      </c>
      <c r="R28" s="50"/>
      <c r="S28" s="50"/>
      <c r="T28" s="50" t="s">
        <v>194</v>
      </c>
      <c r="U28" s="50" t="s">
        <v>196</v>
      </c>
      <c r="V28" s="76" t="s">
        <v>195</v>
      </c>
      <c r="W28" s="42"/>
      <c r="X28" s="42"/>
      <c r="Y28" s="42"/>
      <c r="Z28" s="94"/>
      <c r="AA28" s="42"/>
    </row>
    <row r="29" spans="1:27" s="71" customFormat="1" ht="15" x14ac:dyDescent="0.2">
      <c r="A29" s="190">
        <v>18</v>
      </c>
      <c r="B29" s="50" t="s">
        <v>154</v>
      </c>
      <c r="C29" s="50">
        <v>4</v>
      </c>
      <c r="D29" s="50"/>
      <c r="E29" s="50"/>
      <c r="F29" s="50"/>
      <c r="G29" s="58">
        <v>74421</v>
      </c>
      <c r="H29" s="58"/>
      <c r="I29" s="50" t="s">
        <v>193</v>
      </c>
      <c r="J29" s="50" t="s">
        <v>109</v>
      </c>
      <c r="K29" s="50"/>
      <c r="L29" s="50"/>
      <c r="M29" s="50"/>
      <c r="N29" s="50"/>
      <c r="O29" s="50"/>
      <c r="P29" s="50" t="s">
        <v>230</v>
      </c>
      <c r="Q29" s="50">
        <v>4545</v>
      </c>
      <c r="R29" s="50"/>
      <c r="S29" s="50"/>
      <c r="T29" s="50" t="s">
        <v>194</v>
      </c>
      <c r="U29" s="50" t="s">
        <v>196</v>
      </c>
      <c r="V29" s="76" t="s">
        <v>195</v>
      </c>
      <c r="W29" s="42"/>
      <c r="X29" s="42"/>
      <c r="Y29" s="42"/>
      <c r="Z29" s="94"/>
      <c r="AA29" s="42"/>
    </row>
    <row r="30" spans="1:27" s="71" customFormat="1" ht="15" x14ac:dyDescent="0.2">
      <c r="A30" s="190">
        <v>19</v>
      </c>
      <c r="B30" s="50" t="s">
        <v>154</v>
      </c>
      <c r="C30" s="50">
        <v>4</v>
      </c>
      <c r="D30" s="50"/>
      <c r="E30" s="50"/>
      <c r="F30" s="50"/>
      <c r="G30" s="78">
        <v>70352</v>
      </c>
      <c r="H30" s="78"/>
      <c r="I30" s="50" t="s">
        <v>206</v>
      </c>
      <c r="J30" s="50" t="s">
        <v>120</v>
      </c>
      <c r="K30" s="58"/>
      <c r="L30" s="50"/>
      <c r="M30" s="50"/>
      <c r="N30" s="50"/>
      <c r="O30" s="50"/>
      <c r="P30" s="50" t="s">
        <v>213</v>
      </c>
      <c r="Q30" s="50">
        <v>4545</v>
      </c>
      <c r="R30" s="50"/>
      <c r="S30" s="50"/>
      <c r="T30" s="50" t="s">
        <v>146</v>
      </c>
      <c r="U30" s="50" t="s">
        <v>157</v>
      </c>
      <c r="V30" s="76" t="s">
        <v>148</v>
      </c>
      <c r="W30" s="42"/>
      <c r="X30" s="42"/>
      <c r="Y30" s="42"/>
      <c r="Z30" s="96"/>
      <c r="AA30" s="42"/>
    </row>
    <row r="31" spans="1:27" s="71" customFormat="1" ht="15" x14ac:dyDescent="0.2">
      <c r="A31" s="190">
        <v>20</v>
      </c>
      <c r="B31" s="50" t="s">
        <v>154</v>
      </c>
      <c r="C31" s="50">
        <v>3</v>
      </c>
      <c r="D31" s="50"/>
      <c r="E31" s="50"/>
      <c r="F31" s="50"/>
      <c r="G31" s="58">
        <v>70351</v>
      </c>
      <c r="H31" s="58"/>
      <c r="I31" s="50" t="s">
        <v>207</v>
      </c>
      <c r="J31" s="50" t="s">
        <v>109</v>
      </c>
      <c r="K31" s="50"/>
      <c r="L31" s="50"/>
      <c r="M31" s="50"/>
      <c r="N31" s="50"/>
      <c r="O31" s="50"/>
      <c r="P31" s="50" t="s">
        <v>220</v>
      </c>
      <c r="Q31" s="50">
        <v>4545</v>
      </c>
      <c r="R31" s="50"/>
      <c r="S31" s="50"/>
      <c r="T31" s="50" t="s">
        <v>146</v>
      </c>
      <c r="U31" s="50" t="s">
        <v>157</v>
      </c>
      <c r="V31" s="76" t="s">
        <v>148</v>
      </c>
      <c r="W31" s="42"/>
      <c r="X31" s="42"/>
      <c r="Y31" s="42"/>
      <c r="Z31" s="94"/>
      <c r="AA31" s="42"/>
    </row>
    <row r="32" spans="1:27" s="71" customFormat="1" ht="15" x14ac:dyDescent="0.2">
      <c r="A32" s="190">
        <v>21</v>
      </c>
      <c r="B32" s="50" t="s">
        <v>154</v>
      </c>
      <c r="C32" s="50">
        <v>3</v>
      </c>
      <c r="D32" s="50"/>
      <c r="E32" s="50"/>
      <c r="F32" s="50"/>
      <c r="G32" s="50">
        <v>63065</v>
      </c>
      <c r="H32" s="50"/>
      <c r="I32" s="50" t="s">
        <v>211</v>
      </c>
      <c r="J32" s="50" t="s">
        <v>120</v>
      </c>
      <c r="K32" s="50"/>
      <c r="L32" s="50"/>
      <c r="M32" s="50"/>
      <c r="N32" s="50"/>
      <c r="O32" s="50"/>
      <c r="P32" s="50" t="s">
        <v>221</v>
      </c>
      <c r="Q32" s="50">
        <v>4545</v>
      </c>
      <c r="R32" s="50"/>
      <c r="S32" s="50"/>
      <c r="T32" s="50" t="s">
        <v>146</v>
      </c>
      <c r="U32" s="50" t="s">
        <v>147</v>
      </c>
      <c r="V32" s="76" t="s">
        <v>148</v>
      </c>
      <c r="W32" s="42"/>
      <c r="X32" s="42"/>
      <c r="Y32" s="42"/>
      <c r="Z32" s="94"/>
      <c r="AA32" s="42"/>
    </row>
    <row r="33" spans="1:27" s="71" customFormat="1" ht="15" x14ac:dyDescent="0.2">
      <c r="A33" s="190">
        <v>22</v>
      </c>
      <c r="B33" s="50" t="s">
        <v>154</v>
      </c>
      <c r="C33" s="50">
        <v>4</v>
      </c>
      <c r="D33" s="50"/>
      <c r="E33" s="50"/>
      <c r="F33" s="50"/>
      <c r="G33" s="50">
        <v>63066</v>
      </c>
      <c r="H33" s="50"/>
      <c r="I33" s="50" t="s">
        <v>208</v>
      </c>
      <c r="J33" s="50" t="s">
        <v>120</v>
      </c>
      <c r="K33" s="58"/>
      <c r="L33" s="50"/>
      <c r="M33" s="50"/>
      <c r="N33" s="50"/>
      <c r="O33" s="50"/>
      <c r="P33" s="50" t="s">
        <v>222</v>
      </c>
      <c r="Q33" s="50">
        <v>4545</v>
      </c>
      <c r="R33" s="50"/>
      <c r="S33" s="50"/>
      <c r="T33" s="50" t="s">
        <v>146</v>
      </c>
      <c r="U33" s="50" t="s">
        <v>223</v>
      </c>
      <c r="V33" s="76" t="s">
        <v>148</v>
      </c>
      <c r="W33" s="42"/>
      <c r="X33" s="42"/>
      <c r="Y33" s="42"/>
      <c r="Z33" s="96"/>
      <c r="AA33" s="42"/>
    </row>
    <row r="34" spans="1:27" s="71" customFormat="1" ht="15" x14ac:dyDescent="0.2">
      <c r="A34" s="190">
        <v>23</v>
      </c>
      <c r="B34" s="50" t="s">
        <v>154</v>
      </c>
      <c r="C34" s="50">
        <v>1</v>
      </c>
      <c r="D34" s="50"/>
      <c r="E34" s="50"/>
      <c r="F34" s="50"/>
      <c r="G34" s="58">
        <v>68768</v>
      </c>
      <c r="H34" s="58"/>
      <c r="I34" s="50" t="s">
        <v>149</v>
      </c>
      <c r="J34" s="50" t="s">
        <v>109</v>
      </c>
      <c r="K34" s="50"/>
      <c r="L34" s="50"/>
      <c r="M34" s="50"/>
      <c r="N34" s="50"/>
      <c r="O34" s="50"/>
      <c r="P34" s="50" t="s">
        <v>224</v>
      </c>
      <c r="Q34" s="50">
        <v>4545</v>
      </c>
      <c r="R34" s="50"/>
      <c r="S34" s="50"/>
      <c r="T34" s="50" t="s">
        <v>146</v>
      </c>
      <c r="U34" s="50" t="s">
        <v>191</v>
      </c>
      <c r="V34" s="76" t="s">
        <v>148</v>
      </c>
      <c r="W34" s="42"/>
      <c r="X34" s="42"/>
      <c r="Y34" s="42"/>
      <c r="Z34" s="94"/>
      <c r="AA34" s="42"/>
    </row>
    <row r="35" spans="1:27" s="71" customFormat="1" ht="15" x14ac:dyDescent="0.2">
      <c r="A35" s="190">
        <v>24</v>
      </c>
      <c r="B35" s="50" t="s">
        <v>154</v>
      </c>
      <c r="C35" s="50">
        <v>2</v>
      </c>
      <c r="D35" s="50"/>
      <c r="E35" s="50"/>
      <c r="F35" s="50"/>
      <c r="G35" s="58">
        <v>68771</v>
      </c>
      <c r="H35" s="58"/>
      <c r="I35" s="50" t="s">
        <v>144</v>
      </c>
      <c r="J35" s="50" t="s">
        <v>109</v>
      </c>
      <c r="K35" s="58"/>
      <c r="L35" s="50"/>
      <c r="M35" s="50"/>
      <c r="N35" s="50"/>
      <c r="O35" s="50"/>
      <c r="P35" s="50" t="s">
        <v>225</v>
      </c>
      <c r="Q35" s="50">
        <v>4545</v>
      </c>
      <c r="R35" s="50"/>
      <c r="S35" s="50"/>
      <c r="T35" s="50" t="s">
        <v>146</v>
      </c>
      <c r="U35" s="50" t="s">
        <v>191</v>
      </c>
      <c r="V35" s="76" t="s">
        <v>148</v>
      </c>
      <c r="W35" s="42"/>
      <c r="X35" s="42"/>
      <c r="Y35" s="42"/>
      <c r="Z35" s="96"/>
      <c r="AA35" s="42"/>
    </row>
    <row r="36" spans="1:27" s="71" customFormat="1" ht="15" x14ac:dyDescent="0.2">
      <c r="A36" s="190">
        <v>25</v>
      </c>
      <c r="B36" s="50" t="s">
        <v>154</v>
      </c>
      <c r="C36" s="50">
        <v>2</v>
      </c>
      <c r="D36" s="50"/>
      <c r="E36" s="50"/>
      <c r="F36" s="50"/>
      <c r="G36" s="50">
        <v>55484</v>
      </c>
      <c r="H36" s="50"/>
      <c r="I36" s="50" t="s">
        <v>209</v>
      </c>
      <c r="J36" s="50" t="s">
        <v>120</v>
      </c>
      <c r="K36" s="50"/>
      <c r="L36" s="50"/>
      <c r="M36" s="50"/>
      <c r="N36" s="50"/>
      <c r="O36" s="50"/>
      <c r="P36" s="50" t="s">
        <v>227</v>
      </c>
      <c r="Q36" s="50">
        <v>4545</v>
      </c>
      <c r="R36" s="50"/>
      <c r="S36" s="50"/>
      <c r="T36" s="50" t="s">
        <v>146</v>
      </c>
      <c r="U36" s="50" t="s">
        <v>226</v>
      </c>
      <c r="V36" s="76" t="s">
        <v>148</v>
      </c>
      <c r="W36" s="42"/>
      <c r="X36" s="42"/>
      <c r="Y36" s="42"/>
      <c r="Z36" s="94"/>
      <c r="AA36" s="42"/>
    </row>
    <row r="37" spans="1:27" s="71" customFormat="1" ht="15" x14ac:dyDescent="0.2">
      <c r="A37" s="190">
        <v>26</v>
      </c>
      <c r="B37" s="50" t="s">
        <v>154</v>
      </c>
      <c r="C37" s="50">
        <v>1</v>
      </c>
      <c r="D37" s="50"/>
      <c r="E37" s="50"/>
      <c r="F37" s="50"/>
      <c r="G37" s="50">
        <v>65513</v>
      </c>
      <c r="H37" s="50"/>
      <c r="I37" s="50" t="s">
        <v>210</v>
      </c>
      <c r="J37" s="50" t="s">
        <v>120</v>
      </c>
      <c r="K37" s="58"/>
      <c r="L37" s="50"/>
      <c r="M37" s="50"/>
      <c r="N37" s="50"/>
      <c r="O37" s="50"/>
      <c r="P37" s="50" t="s">
        <v>228</v>
      </c>
      <c r="Q37" s="50">
        <v>4545</v>
      </c>
      <c r="R37" s="50"/>
      <c r="S37" s="50"/>
      <c r="T37" s="50" t="s">
        <v>146</v>
      </c>
      <c r="U37" s="50" t="s">
        <v>226</v>
      </c>
      <c r="V37" s="76" t="s">
        <v>148</v>
      </c>
      <c r="W37" s="42"/>
      <c r="X37" s="42"/>
      <c r="Y37" s="42"/>
      <c r="Z37" s="96"/>
      <c r="AA37" s="42"/>
    </row>
    <row r="38" spans="1:27" s="80" customFormat="1" thickBot="1" x14ac:dyDescent="0.25">
      <c r="A38" s="190">
        <v>27</v>
      </c>
      <c r="B38" s="51" t="s">
        <v>154</v>
      </c>
      <c r="C38" s="51">
        <v>3</v>
      </c>
      <c r="D38" s="51"/>
      <c r="E38" s="51"/>
      <c r="F38" s="51"/>
      <c r="G38" s="60">
        <v>58380</v>
      </c>
      <c r="H38" s="60"/>
      <c r="I38" s="51" t="s">
        <v>212</v>
      </c>
      <c r="J38" s="51" t="s">
        <v>109</v>
      </c>
      <c r="K38" s="58"/>
      <c r="L38" s="51"/>
      <c r="M38" s="51"/>
      <c r="N38" s="51"/>
      <c r="O38" s="51"/>
      <c r="P38" s="51" t="s">
        <v>229</v>
      </c>
      <c r="Q38" s="51">
        <v>4545</v>
      </c>
      <c r="R38" s="51"/>
      <c r="S38" s="51"/>
      <c r="T38" s="51" t="s">
        <v>146</v>
      </c>
      <c r="U38" s="51" t="s">
        <v>191</v>
      </c>
      <c r="V38" s="79" t="s">
        <v>148</v>
      </c>
      <c r="Z38" s="97"/>
    </row>
    <row r="39" spans="1:27" s="111" customFormat="1" ht="15" x14ac:dyDescent="0.2">
      <c r="A39" s="190">
        <v>28</v>
      </c>
      <c r="B39" s="102" t="s">
        <v>644</v>
      </c>
      <c r="C39" s="102"/>
      <c r="D39" s="102"/>
      <c r="E39" s="102">
        <v>1112</v>
      </c>
      <c r="F39" s="102">
        <v>11</v>
      </c>
      <c r="G39" s="112">
        <v>74602</v>
      </c>
      <c r="H39" s="112"/>
      <c r="I39" s="102" t="s">
        <v>216</v>
      </c>
      <c r="J39" s="102" t="s">
        <v>109</v>
      </c>
      <c r="K39" s="58">
        <v>71</v>
      </c>
      <c r="L39" s="102"/>
      <c r="M39" s="102"/>
      <c r="N39" s="102"/>
      <c r="O39" s="102"/>
      <c r="P39" s="102" t="s">
        <v>705</v>
      </c>
      <c r="Q39" s="102">
        <v>4545</v>
      </c>
      <c r="R39" s="102"/>
      <c r="S39" s="102" t="s">
        <v>720</v>
      </c>
      <c r="T39" s="102" t="s">
        <v>735</v>
      </c>
      <c r="U39" s="102" t="s">
        <v>217</v>
      </c>
      <c r="V39" s="113" t="s">
        <v>231</v>
      </c>
      <c r="W39" s="108"/>
      <c r="X39" s="108"/>
      <c r="Y39" s="108"/>
      <c r="Z39" s="114"/>
      <c r="AA39" s="108"/>
    </row>
    <row r="40" spans="1:27" s="111" customFormat="1" ht="15" x14ac:dyDescent="0.2">
      <c r="A40" s="190">
        <v>29</v>
      </c>
      <c r="B40" s="102" t="s">
        <v>644</v>
      </c>
      <c r="C40" s="99"/>
      <c r="D40" s="99"/>
      <c r="E40" s="99">
        <v>1111</v>
      </c>
      <c r="F40" s="99">
        <v>10</v>
      </c>
      <c r="G40" s="103">
        <v>75971</v>
      </c>
      <c r="H40" s="103"/>
      <c r="I40" s="99" t="s">
        <v>218</v>
      </c>
      <c r="J40" s="99" t="s">
        <v>109</v>
      </c>
      <c r="K40" s="58">
        <v>72</v>
      </c>
      <c r="L40" s="99"/>
      <c r="M40" s="99"/>
      <c r="N40" s="99"/>
      <c r="O40" s="99"/>
      <c r="P40" s="99" t="s">
        <v>706</v>
      </c>
      <c r="Q40" s="99">
        <v>4545</v>
      </c>
      <c r="R40" s="99"/>
      <c r="S40" s="99" t="s">
        <v>721</v>
      </c>
      <c r="T40" s="143" t="s">
        <v>239</v>
      </c>
      <c r="U40" s="99" t="s">
        <v>157</v>
      </c>
      <c r="V40" s="107" t="s">
        <v>231</v>
      </c>
      <c r="W40" s="108"/>
      <c r="X40" s="108"/>
      <c r="Y40" s="108"/>
      <c r="Z40" s="115"/>
      <c r="AA40" s="108"/>
    </row>
    <row r="41" spans="1:27" s="111" customFormat="1" ht="15" x14ac:dyDescent="0.2">
      <c r="A41" s="190">
        <v>30</v>
      </c>
      <c r="B41" s="102" t="s">
        <v>644</v>
      </c>
      <c r="C41" s="99"/>
      <c r="D41" s="99"/>
      <c r="E41" s="99">
        <v>1112</v>
      </c>
      <c r="F41" s="99">
        <v>10</v>
      </c>
      <c r="G41" s="103">
        <v>75972</v>
      </c>
      <c r="H41" s="103"/>
      <c r="I41" s="99" t="s">
        <v>219</v>
      </c>
      <c r="J41" s="99" t="s">
        <v>109</v>
      </c>
      <c r="K41" s="58">
        <v>73</v>
      </c>
      <c r="L41" s="99"/>
      <c r="M41" s="99"/>
      <c r="N41" s="99"/>
      <c r="O41" s="99"/>
      <c r="P41" s="99" t="s">
        <v>707</v>
      </c>
      <c r="Q41" s="99">
        <v>4545</v>
      </c>
      <c r="R41" s="99"/>
      <c r="S41" s="102" t="s">
        <v>722</v>
      </c>
      <c r="T41" s="102" t="s">
        <v>737</v>
      </c>
      <c r="U41" s="99" t="s">
        <v>157</v>
      </c>
      <c r="V41" s="107" t="s">
        <v>231</v>
      </c>
      <c r="W41" s="108"/>
      <c r="X41" s="108"/>
      <c r="Y41" s="108"/>
      <c r="Z41" s="115"/>
      <c r="AA41" s="108"/>
    </row>
    <row r="42" spans="1:27" s="71" customFormat="1" ht="15" x14ac:dyDescent="0.2">
      <c r="A42" s="190">
        <v>31</v>
      </c>
      <c r="B42" s="50" t="s">
        <v>214</v>
      </c>
      <c r="C42" s="50">
        <v>1</v>
      </c>
      <c r="D42" s="50">
        <v>10</v>
      </c>
      <c r="E42" s="142">
        <v>1121</v>
      </c>
      <c r="F42" s="142">
        <v>10</v>
      </c>
      <c r="G42" s="58">
        <v>64907</v>
      </c>
      <c r="H42" s="58"/>
      <c r="I42" s="50" t="s">
        <v>232</v>
      </c>
      <c r="J42" s="50" t="s">
        <v>109</v>
      </c>
      <c r="K42" s="50">
        <v>0</v>
      </c>
      <c r="L42" s="50">
        <v>10</v>
      </c>
      <c r="M42" s="50"/>
      <c r="N42" s="50"/>
      <c r="O42" s="50"/>
      <c r="P42" s="50" t="s">
        <v>233</v>
      </c>
      <c r="Q42" s="50">
        <v>4545</v>
      </c>
      <c r="R42" s="50"/>
      <c r="S42" s="50" t="s">
        <v>370</v>
      </c>
      <c r="T42" s="50" t="s">
        <v>234</v>
      </c>
      <c r="U42" s="50" t="s">
        <v>157</v>
      </c>
      <c r="V42" s="76" t="s">
        <v>148</v>
      </c>
      <c r="W42" s="42"/>
      <c r="X42" s="42"/>
      <c r="Y42" s="42"/>
      <c r="Z42" s="94" t="s">
        <v>348</v>
      </c>
      <c r="AA42" s="82">
        <v>43379</v>
      </c>
    </row>
    <row r="43" spans="1:27" s="71" customFormat="1" ht="15" x14ac:dyDescent="0.2">
      <c r="A43" s="190">
        <v>32</v>
      </c>
      <c r="B43" s="50" t="s">
        <v>235</v>
      </c>
      <c r="C43" s="50">
        <v>1</v>
      </c>
      <c r="D43" s="50">
        <v>10</v>
      </c>
      <c r="E43" s="142">
        <v>1131</v>
      </c>
      <c r="F43" s="142">
        <v>11</v>
      </c>
      <c r="G43" s="58">
        <v>67701</v>
      </c>
      <c r="H43" s="58"/>
      <c r="I43" s="50" t="s">
        <v>236</v>
      </c>
      <c r="J43" s="50" t="s">
        <v>109</v>
      </c>
      <c r="K43" s="58">
        <v>1</v>
      </c>
      <c r="L43" s="50">
        <v>10</v>
      </c>
      <c r="M43" s="50"/>
      <c r="N43" s="50"/>
      <c r="O43" s="50"/>
      <c r="P43" s="50" t="s">
        <v>237</v>
      </c>
      <c r="Q43" s="50">
        <v>4545</v>
      </c>
      <c r="R43" s="50"/>
      <c r="S43" s="50" t="s">
        <v>238</v>
      </c>
      <c r="T43" s="50" t="s">
        <v>239</v>
      </c>
      <c r="U43" s="50" t="s">
        <v>157</v>
      </c>
      <c r="V43" s="76" t="s">
        <v>148</v>
      </c>
      <c r="W43" s="42"/>
      <c r="X43" s="42"/>
      <c r="Y43" s="42"/>
      <c r="Z43" s="96" t="s">
        <v>350</v>
      </c>
      <c r="AA43" s="82">
        <v>43407</v>
      </c>
    </row>
    <row r="44" spans="1:27" s="111" customFormat="1" ht="15" x14ac:dyDescent="0.2">
      <c r="A44" s="190"/>
      <c r="B44" s="99"/>
      <c r="C44" s="99"/>
      <c r="D44" s="99"/>
      <c r="E44" s="99">
        <v>1131</v>
      </c>
      <c r="F44" s="99">
        <v>10</v>
      </c>
      <c r="G44" s="103">
        <v>75997</v>
      </c>
      <c r="H44" s="103"/>
      <c r="I44" s="99" t="s">
        <v>649</v>
      </c>
      <c r="J44" s="99"/>
      <c r="K44" s="58">
        <v>74</v>
      </c>
      <c r="L44" s="99"/>
      <c r="M44" s="99"/>
      <c r="N44" s="99"/>
      <c r="O44" s="99"/>
      <c r="P44" s="99" t="s">
        <v>708</v>
      </c>
      <c r="Q44" s="99"/>
      <c r="R44" s="99"/>
      <c r="S44" s="102" t="s">
        <v>723</v>
      </c>
      <c r="T44" s="102" t="s">
        <v>738</v>
      </c>
      <c r="U44" s="99"/>
      <c r="V44" s="107"/>
      <c r="W44" s="108"/>
      <c r="X44" s="108"/>
      <c r="Y44" s="108"/>
      <c r="Z44" s="115"/>
      <c r="AA44" s="110"/>
    </row>
    <row r="45" spans="1:27" s="111" customFormat="1" ht="15" x14ac:dyDescent="0.2">
      <c r="A45" s="190"/>
      <c r="B45" s="99"/>
      <c r="C45" s="99"/>
      <c r="D45" s="99"/>
      <c r="E45" s="99">
        <v>1133</v>
      </c>
      <c r="F45" s="99">
        <v>11</v>
      </c>
      <c r="G45" s="103">
        <v>75968</v>
      </c>
      <c r="H45" s="103"/>
      <c r="I45" s="99" t="s">
        <v>650</v>
      </c>
      <c r="J45" s="99"/>
      <c r="K45" s="58">
        <v>75</v>
      </c>
      <c r="L45" s="99"/>
      <c r="M45" s="99"/>
      <c r="N45" s="99"/>
      <c r="O45" s="99"/>
      <c r="P45" s="99" t="s">
        <v>709</v>
      </c>
      <c r="Q45" s="99"/>
      <c r="R45" s="99"/>
      <c r="S45" s="102" t="s">
        <v>724</v>
      </c>
      <c r="T45" s="102" t="s">
        <v>739</v>
      </c>
      <c r="U45" s="99"/>
      <c r="V45" s="107"/>
      <c r="W45" s="108"/>
      <c r="X45" s="108"/>
      <c r="Y45" s="108"/>
      <c r="Z45" s="115"/>
      <c r="AA45" s="110"/>
    </row>
    <row r="46" spans="1:27" s="71" customFormat="1" ht="15" x14ac:dyDescent="0.2">
      <c r="A46" s="190">
        <v>33</v>
      </c>
      <c r="B46" s="50" t="s">
        <v>240</v>
      </c>
      <c r="C46" s="50">
        <v>1</v>
      </c>
      <c r="D46" s="50">
        <v>10</v>
      </c>
      <c r="E46" s="142">
        <v>1161</v>
      </c>
      <c r="F46" s="142">
        <v>11</v>
      </c>
      <c r="G46" s="58">
        <v>72787</v>
      </c>
      <c r="H46" s="58"/>
      <c r="I46" s="50" t="s">
        <v>663</v>
      </c>
      <c r="J46" s="50" t="s">
        <v>109</v>
      </c>
      <c r="K46" s="58">
        <v>2</v>
      </c>
      <c r="L46" s="50">
        <v>11</v>
      </c>
      <c r="M46" s="50"/>
      <c r="N46" s="50"/>
      <c r="O46" s="50"/>
      <c r="P46" s="50" t="s">
        <v>258</v>
      </c>
      <c r="Q46" s="50"/>
      <c r="R46" s="50"/>
      <c r="S46" s="50" t="s">
        <v>257</v>
      </c>
      <c r="T46" s="50" t="s">
        <v>349</v>
      </c>
      <c r="U46" s="50"/>
      <c r="V46" s="76" t="s">
        <v>148</v>
      </c>
      <c r="W46" s="42"/>
      <c r="X46" s="42"/>
      <c r="Y46" s="42"/>
      <c r="Z46" s="96" t="s">
        <v>348</v>
      </c>
      <c r="AA46" s="82">
        <v>43379</v>
      </c>
    </row>
    <row r="47" spans="1:27" s="71" customFormat="1" ht="15" x14ac:dyDescent="0.2">
      <c r="A47" s="190">
        <v>34</v>
      </c>
      <c r="B47" s="50" t="s">
        <v>240</v>
      </c>
      <c r="C47" s="50">
        <v>3</v>
      </c>
      <c r="D47" s="50">
        <v>10</v>
      </c>
      <c r="E47" s="142">
        <v>1164</v>
      </c>
      <c r="F47" s="142">
        <v>10</v>
      </c>
      <c r="G47" s="58">
        <v>71776</v>
      </c>
      <c r="H47" s="58"/>
      <c r="I47" s="50" t="s">
        <v>664</v>
      </c>
      <c r="J47" s="50" t="s">
        <v>109</v>
      </c>
      <c r="K47" s="50">
        <v>3</v>
      </c>
      <c r="L47" s="50">
        <v>10</v>
      </c>
      <c r="M47" s="50"/>
      <c r="N47" s="50"/>
      <c r="O47" s="50"/>
      <c r="P47" s="50" t="s">
        <v>241</v>
      </c>
      <c r="Q47" s="50">
        <v>4545</v>
      </c>
      <c r="R47" s="50"/>
      <c r="S47" s="50" t="s">
        <v>242</v>
      </c>
      <c r="T47" s="50" t="s">
        <v>243</v>
      </c>
      <c r="U47" s="50" t="s">
        <v>191</v>
      </c>
      <c r="V47" s="76" t="s">
        <v>148</v>
      </c>
      <c r="W47" s="42"/>
      <c r="X47" s="42"/>
      <c r="Y47" s="42"/>
      <c r="Z47" s="94" t="s">
        <v>348</v>
      </c>
      <c r="AA47" s="82">
        <v>43379</v>
      </c>
    </row>
    <row r="48" spans="1:27" s="71" customFormat="1" ht="15" x14ac:dyDescent="0.2">
      <c r="A48" s="190">
        <v>35</v>
      </c>
      <c r="B48" s="50" t="s">
        <v>240</v>
      </c>
      <c r="C48" s="50">
        <v>3</v>
      </c>
      <c r="D48" s="50">
        <v>11</v>
      </c>
      <c r="E48" s="142">
        <v>1162</v>
      </c>
      <c r="F48" s="142">
        <v>10</v>
      </c>
      <c r="G48" s="58">
        <v>72786</v>
      </c>
      <c r="H48" s="58"/>
      <c r="I48" s="50" t="s">
        <v>736</v>
      </c>
      <c r="J48" s="50" t="s">
        <v>109</v>
      </c>
      <c r="K48" s="50">
        <v>4</v>
      </c>
      <c r="L48" s="50">
        <v>10</v>
      </c>
      <c r="M48" s="50"/>
      <c r="N48" s="50"/>
      <c r="O48" s="50"/>
      <c r="P48" s="50" t="s">
        <v>256</v>
      </c>
      <c r="Q48" s="50"/>
      <c r="R48" s="50"/>
      <c r="S48" s="50" t="s">
        <v>259</v>
      </c>
      <c r="T48" s="50" t="s">
        <v>603</v>
      </c>
      <c r="U48" s="50"/>
      <c r="V48" s="76" t="s">
        <v>148</v>
      </c>
      <c r="W48" s="42"/>
      <c r="X48" s="58" t="s">
        <v>348</v>
      </c>
      <c r="Y48" s="43">
        <v>2</v>
      </c>
      <c r="Z48" s="82">
        <v>43379</v>
      </c>
      <c r="AA48" s="82"/>
    </row>
    <row r="49" spans="1:27" s="71" customFormat="1" ht="15" x14ac:dyDescent="0.2">
      <c r="A49" s="190">
        <v>36</v>
      </c>
      <c r="B49" s="50" t="s">
        <v>240</v>
      </c>
      <c r="C49" s="50">
        <v>4</v>
      </c>
      <c r="D49" s="50">
        <v>10</v>
      </c>
      <c r="E49" s="142">
        <v>1161</v>
      </c>
      <c r="F49" s="142">
        <v>10</v>
      </c>
      <c r="G49" s="58">
        <v>73541</v>
      </c>
      <c r="H49" s="58"/>
      <c r="I49" s="50" t="s">
        <v>665</v>
      </c>
      <c r="J49" s="50" t="s">
        <v>109</v>
      </c>
      <c r="K49" s="50">
        <v>51</v>
      </c>
      <c r="L49" s="50">
        <v>10</v>
      </c>
      <c r="M49" s="50"/>
      <c r="N49" s="50"/>
      <c r="O49" s="50"/>
      <c r="P49" s="50" t="s">
        <v>244</v>
      </c>
      <c r="Q49" s="50">
        <v>4545</v>
      </c>
      <c r="R49" s="50"/>
      <c r="S49" s="50" t="s">
        <v>245</v>
      </c>
      <c r="T49" s="50" t="s">
        <v>351</v>
      </c>
      <c r="U49" s="50" t="s">
        <v>160</v>
      </c>
      <c r="V49" s="76" t="s">
        <v>161</v>
      </c>
      <c r="W49" s="42"/>
      <c r="X49" s="42"/>
      <c r="Y49" s="42"/>
      <c r="Z49" s="94" t="s">
        <v>348</v>
      </c>
      <c r="AA49" s="82">
        <v>43379</v>
      </c>
    </row>
    <row r="50" spans="1:27" s="71" customFormat="1" ht="15" x14ac:dyDescent="0.2">
      <c r="A50" s="190">
        <v>37</v>
      </c>
      <c r="B50" s="50" t="s">
        <v>246</v>
      </c>
      <c r="C50" s="50">
        <v>5</v>
      </c>
      <c r="D50" s="50">
        <v>10</v>
      </c>
      <c r="E50" s="50">
        <v>1166</v>
      </c>
      <c r="F50" s="50">
        <v>10</v>
      </c>
      <c r="G50" s="58">
        <v>66369</v>
      </c>
      <c r="H50" s="58"/>
      <c r="I50" s="50" t="s">
        <v>666</v>
      </c>
      <c r="J50" s="50" t="s">
        <v>109</v>
      </c>
      <c r="K50" s="50">
        <v>53</v>
      </c>
      <c r="L50" s="50">
        <v>10</v>
      </c>
      <c r="M50" s="50"/>
      <c r="N50" s="50"/>
      <c r="O50" s="50"/>
      <c r="P50" s="50" t="s">
        <v>247</v>
      </c>
      <c r="Q50" s="50">
        <v>4545</v>
      </c>
      <c r="R50" s="50"/>
      <c r="S50" s="50" t="s">
        <v>248</v>
      </c>
      <c r="T50" s="50" t="s">
        <v>249</v>
      </c>
      <c r="U50" s="50" t="s">
        <v>160</v>
      </c>
      <c r="V50" s="76" t="s">
        <v>161</v>
      </c>
      <c r="W50" s="42"/>
      <c r="X50" s="42"/>
      <c r="Y50" s="42"/>
      <c r="Z50" s="94" t="s">
        <v>348</v>
      </c>
      <c r="AA50" s="82">
        <v>43394</v>
      </c>
    </row>
    <row r="51" spans="1:27" s="71" customFormat="1" ht="15" x14ac:dyDescent="0.2">
      <c r="A51" s="190">
        <v>38</v>
      </c>
      <c r="B51" s="50" t="s">
        <v>246</v>
      </c>
      <c r="C51" s="50">
        <v>4</v>
      </c>
      <c r="D51" s="50">
        <v>10</v>
      </c>
      <c r="E51" s="50">
        <v>1165</v>
      </c>
      <c r="F51" s="50">
        <v>10</v>
      </c>
      <c r="G51" s="58">
        <v>66368</v>
      </c>
      <c r="H51" s="58"/>
      <c r="I51" s="50" t="s">
        <v>667</v>
      </c>
      <c r="J51" s="50" t="s">
        <v>109</v>
      </c>
      <c r="K51" s="50">
        <v>52</v>
      </c>
      <c r="L51" s="50">
        <v>10</v>
      </c>
      <c r="M51" s="50"/>
      <c r="N51" s="50"/>
      <c r="O51" s="50"/>
      <c r="P51" s="50" t="s">
        <v>250</v>
      </c>
      <c r="Q51" s="50">
        <v>4545</v>
      </c>
      <c r="R51" s="50"/>
      <c r="S51" s="50" t="s">
        <v>251</v>
      </c>
      <c r="T51" s="50" t="s">
        <v>352</v>
      </c>
      <c r="U51" s="50" t="s">
        <v>252</v>
      </c>
      <c r="V51" s="76" t="s">
        <v>161</v>
      </c>
      <c r="W51" s="42"/>
      <c r="X51" s="42"/>
      <c r="Y51" s="42"/>
      <c r="Z51" s="94" t="s">
        <v>348</v>
      </c>
      <c r="AA51" s="82">
        <v>43394</v>
      </c>
    </row>
    <row r="52" spans="1:27" s="117" customFormat="1" ht="30" x14ac:dyDescent="0.2">
      <c r="A52" s="190">
        <v>39</v>
      </c>
      <c r="B52" s="83" t="s">
        <v>246</v>
      </c>
      <c r="C52" s="83">
        <v>4</v>
      </c>
      <c r="D52" s="83">
        <v>11</v>
      </c>
      <c r="E52" s="83" t="s">
        <v>642</v>
      </c>
      <c r="F52" s="83"/>
      <c r="G52" s="104">
        <v>71109</v>
      </c>
      <c r="H52" s="104"/>
      <c r="I52" s="83" t="s">
        <v>661</v>
      </c>
      <c r="J52" s="83" t="s">
        <v>109</v>
      </c>
      <c r="K52" s="50">
        <v>68</v>
      </c>
      <c r="L52" s="83">
        <v>11</v>
      </c>
      <c r="M52" s="83"/>
      <c r="N52" s="83"/>
      <c r="O52" s="83"/>
      <c r="P52" s="83" t="s">
        <v>253</v>
      </c>
      <c r="Q52" s="83">
        <v>4545</v>
      </c>
      <c r="R52" s="83"/>
      <c r="S52" s="121" t="s">
        <v>254</v>
      </c>
      <c r="T52" s="121" t="s">
        <v>353</v>
      </c>
      <c r="U52" s="122">
        <v>2400</v>
      </c>
      <c r="V52" s="123" t="s">
        <v>354</v>
      </c>
      <c r="W52" s="116"/>
      <c r="X52" s="116"/>
      <c r="Y52" s="116"/>
      <c r="Z52" s="232" t="s">
        <v>350</v>
      </c>
      <c r="AA52" s="231"/>
    </row>
    <row r="53" spans="1:27" s="117" customFormat="1" ht="15" x14ac:dyDescent="0.2">
      <c r="A53" s="190">
        <v>40</v>
      </c>
      <c r="B53" s="83" t="s">
        <v>246</v>
      </c>
      <c r="C53" s="83">
        <v>1</v>
      </c>
      <c r="D53" s="83">
        <v>10</v>
      </c>
      <c r="E53" s="83" t="s">
        <v>642</v>
      </c>
      <c r="F53" s="83"/>
      <c r="G53" s="104">
        <v>70331</v>
      </c>
      <c r="H53" s="104"/>
      <c r="I53" s="83" t="s">
        <v>255</v>
      </c>
      <c r="J53" s="83" t="s">
        <v>109</v>
      </c>
      <c r="K53" s="50">
        <v>69</v>
      </c>
      <c r="L53" s="83">
        <v>10</v>
      </c>
      <c r="M53" s="83"/>
      <c r="N53" s="83"/>
      <c r="O53" s="83"/>
      <c r="P53" s="83" t="s">
        <v>253</v>
      </c>
      <c r="Q53" s="83">
        <v>4545</v>
      </c>
      <c r="R53" s="83"/>
      <c r="S53" s="124"/>
      <c r="T53" s="124"/>
      <c r="U53" s="125"/>
      <c r="V53" s="126"/>
      <c r="W53" s="116"/>
      <c r="X53" s="116"/>
      <c r="Y53" s="116"/>
      <c r="Z53" s="233"/>
      <c r="AA53" s="231"/>
    </row>
    <row r="54" spans="1:27" s="71" customFormat="1" ht="15" x14ac:dyDescent="0.2">
      <c r="A54" s="190">
        <v>41</v>
      </c>
      <c r="B54" s="50" t="s">
        <v>260</v>
      </c>
      <c r="C54" s="50">
        <v>1</v>
      </c>
      <c r="D54" s="50">
        <v>10</v>
      </c>
      <c r="E54" s="142">
        <v>1221</v>
      </c>
      <c r="F54" s="142">
        <v>10</v>
      </c>
      <c r="G54" s="58">
        <v>66307</v>
      </c>
      <c r="H54" s="58"/>
      <c r="I54" s="50" t="s">
        <v>668</v>
      </c>
      <c r="J54" s="50" t="s">
        <v>109</v>
      </c>
      <c r="K54" s="50">
        <v>5</v>
      </c>
      <c r="L54" s="50">
        <v>10</v>
      </c>
      <c r="M54" s="50"/>
      <c r="N54" s="50"/>
      <c r="O54" s="50"/>
      <c r="P54" s="50" t="s">
        <v>261</v>
      </c>
      <c r="Q54" s="50">
        <v>4545</v>
      </c>
      <c r="R54" s="50"/>
      <c r="S54" s="50" t="s">
        <v>262</v>
      </c>
      <c r="T54" s="50" t="s">
        <v>263</v>
      </c>
      <c r="U54" s="50" t="s">
        <v>157</v>
      </c>
      <c r="V54" s="76" t="s">
        <v>148</v>
      </c>
      <c r="W54" s="42"/>
      <c r="X54" s="42"/>
      <c r="Y54" s="42"/>
      <c r="Z54" s="94" t="s">
        <v>348</v>
      </c>
      <c r="AA54" s="82">
        <v>43394</v>
      </c>
    </row>
    <row r="55" spans="1:27" s="127" customFormat="1" ht="15" x14ac:dyDescent="0.2">
      <c r="A55" s="190">
        <v>42</v>
      </c>
      <c r="B55" s="83" t="s">
        <v>260</v>
      </c>
      <c r="C55" s="83">
        <v>5</v>
      </c>
      <c r="D55" s="83">
        <v>12</v>
      </c>
      <c r="E55" s="83" t="s">
        <v>642</v>
      </c>
      <c r="F55" s="83"/>
      <c r="G55" s="104"/>
      <c r="H55" s="104">
        <v>71113</v>
      </c>
      <c r="I55" s="83" t="s">
        <v>608</v>
      </c>
      <c r="J55" s="83" t="s">
        <v>109</v>
      </c>
      <c r="K55" s="50">
        <v>56</v>
      </c>
      <c r="L55" s="83">
        <v>12</v>
      </c>
      <c r="M55" s="83"/>
      <c r="N55" s="83"/>
      <c r="O55" s="83"/>
      <c r="P55" s="83" t="s">
        <v>464</v>
      </c>
      <c r="Q55" s="83">
        <v>4545</v>
      </c>
      <c r="R55" s="83"/>
      <c r="S55" s="83">
        <v>81</v>
      </c>
      <c r="T55" s="83" t="s">
        <v>356</v>
      </c>
      <c r="U55" s="83" t="s">
        <v>264</v>
      </c>
      <c r="V55" s="118" t="s">
        <v>195</v>
      </c>
      <c r="W55" s="116"/>
      <c r="X55" s="116"/>
      <c r="Y55" s="116"/>
      <c r="Z55" s="119" t="s">
        <v>350</v>
      </c>
      <c r="AA55" s="120">
        <v>43407</v>
      </c>
    </row>
    <row r="56" spans="1:27" s="117" customFormat="1" ht="15" x14ac:dyDescent="0.2">
      <c r="A56" s="190">
        <v>43</v>
      </c>
      <c r="B56" s="83" t="s">
        <v>260</v>
      </c>
      <c r="C56" s="83">
        <v>5</v>
      </c>
      <c r="D56" s="83">
        <v>11</v>
      </c>
      <c r="E56" s="83" t="s">
        <v>642</v>
      </c>
      <c r="F56" s="83"/>
      <c r="G56" s="83">
        <v>58892</v>
      </c>
      <c r="H56" s="83"/>
      <c r="I56" s="83" t="s">
        <v>265</v>
      </c>
      <c r="J56" s="83" t="s">
        <v>437</v>
      </c>
      <c r="K56" s="50">
        <v>0</v>
      </c>
      <c r="L56" s="83">
        <v>11</v>
      </c>
      <c r="M56" s="83"/>
      <c r="N56" s="83"/>
      <c r="O56" s="83"/>
      <c r="P56" s="83" t="s">
        <v>435</v>
      </c>
      <c r="Q56" s="83">
        <v>4545</v>
      </c>
      <c r="R56" s="83"/>
      <c r="S56" s="83" t="s">
        <v>435</v>
      </c>
      <c r="T56" s="83" t="s">
        <v>435</v>
      </c>
      <c r="U56" s="83"/>
      <c r="V56" s="118" t="s">
        <v>438</v>
      </c>
      <c r="W56" s="116"/>
      <c r="X56" s="116"/>
      <c r="Y56" s="116"/>
      <c r="Z56" s="119"/>
      <c r="AA56" s="116"/>
    </row>
    <row r="57" spans="1:27" s="71" customFormat="1" ht="15" x14ac:dyDescent="0.2">
      <c r="A57" s="190">
        <v>44</v>
      </c>
      <c r="B57" s="50" t="s">
        <v>260</v>
      </c>
      <c r="C57" s="50">
        <v>5</v>
      </c>
      <c r="D57" s="50">
        <v>10</v>
      </c>
      <c r="E57" s="166">
        <v>1231</v>
      </c>
      <c r="F57" s="166">
        <v>10</v>
      </c>
      <c r="G57" s="167">
        <v>71385</v>
      </c>
      <c r="H57" s="167"/>
      <c r="I57" s="166" t="s">
        <v>801</v>
      </c>
      <c r="J57" s="166" t="s">
        <v>109</v>
      </c>
      <c r="K57" s="166">
        <v>55</v>
      </c>
      <c r="L57" s="50">
        <v>10</v>
      </c>
      <c r="M57" s="50"/>
      <c r="N57" s="50"/>
      <c r="O57" s="50"/>
      <c r="P57" s="50" t="s">
        <v>266</v>
      </c>
      <c r="Q57" s="50">
        <v>4545</v>
      </c>
      <c r="R57" s="50"/>
      <c r="S57" s="50" t="s">
        <v>357</v>
      </c>
      <c r="T57" s="50" t="s">
        <v>355</v>
      </c>
      <c r="U57" s="50" t="s">
        <v>264</v>
      </c>
      <c r="V57" s="76" t="s">
        <v>195</v>
      </c>
      <c r="W57" s="42"/>
      <c r="X57" s="42"/>
      <c r="Y57" s="42"/>
      <c r="Z57" s="94" t="s">
        <v>350</v>
      </c>
      <c r="AA57" s="82">
        <v>43407</v>
      </c>
    </row>
    <row r="58" spans="1:27" s="111" customFormat="1" ht="15" x14ac:dyDescent="0.2">
      <c r="A58" s="190">
        <v>45</v>
      </c>
      <c r="B58" s="99"/>
      <c r="C58" s="99"/>
      <c r="D58" s="99"/>
      <c r="E58" s="99">
        <v>1231</v>
      </c>
      <c r="F58" s="99">
        <v>11</v>
      </c>
      <c r="G58" s="103">
        <v>76071</v>
      </c>
      <c r="H58" s="103"/>
      <c r="I58" s="99" t="s">
        <v>635</v>
      </c>
      <c r="J58" s="99" t="s">
        <v>109</v>
      </c>
      <c r="K58" s="50">
        <v>76</v>
      </c>
      <c r="L58" s="99"/>
      <c r="M58" s="99"/>
      <c r="N58" s="99"/>
      <c r="O58" s="99"/>
      <c r="P58" s="99" t="s">
        <v>710</v>
      </c>
      <c r="Q58" s="99"/>
      <c r="R58" s="99"/>
      <c r="S58" s="102" t="s">
        <v>725</v>
      </c>
      <c r="T58" s="102" t="s">
        <v>740</v>
      </c>
      <c r="U58" s="99"/>
      <c r="V58" s="107"/>
      <c r="W58" s="108"/>
      <c r="X58" s="108"/>
      <c r="Y58" s="108"/>
      <c r="Z58" s="109"/>
      <c r="AA58" s="110"/>
    </row>
    <row r="59" spans="1:27" s="71" customFormat="1" ht="15" x14ac:dyDescent="0.2">
      <c r="A59" s="190">
        <v>46</v>
      </c>
      <c r="B59" s="50" t="s">
        <v>267</v>
      </c>
      <c r="C59" s="50">
        <v>1</v>
      </c>
      <c r="D59" s="50">
        <v>10</v>
      </c>
      <c r="E59" s="50">
        <v>1222</v>
      </c>
      <c r="F59" s="50">
        <v>10</v>
      </c>
      <c r="G59" s="58">
        <v>71112</v>
      </c>
      <c r="H59" s="58"/>
      <c r="I59" s="50" t="s">
        <v>268</v>
      </c>
      <c r="J59" s="50" t="s">
        <v>109</v>
      </c>
      <c r="K59" s="50">
        <v>57</v>
      </c>
      <c r="L59" s="50">
        <v>10</v>
      </c>
      <c r="M59" s="50"/>
      <c r="N59" s="50"/>
      <c r="O59" s="50"/>
      <c r="P59" s="50" t="s">
        <v>269</v>
      </c>
      <c r="Q59" s="50">
        <v>4545</v>
      </c>
      <c r="R59" s="50"/>
      <c r="S59" s="50" t="s">
        <v>359</v>
      </c>
      <c r="T59" s="50" t="s">
        <v>358</v>
      </c>
      <c r="U59" s="50" t="s">
        <v>270</v>
      </c>
      <c r="V59" s="76" t="s">
        <v>195</v>
      </c>
      <c r="W59" s="42"/>
      <c r="X59" s="42"/>
      <c r="Y59" s="42"/>
      <c r="Z59" s="94" t="s">
        <v>350</v>
      </c>
      <c r="AA59" s="82">
        <v>43407</v>
      </c>
    </row>
    <row r="60" spans="1:27" s="71" customFormat="1" ht="15" x14ac:dyDescent="0.2">
      <c r="A60" s="190">
        <v>47</v>
      </c>
      <c r="B60" s="50" t="s">
        <v>271</v>
      </c>
      <c r="C60" s="50">
        <v>2</v>
      </c>
      <c r="D60" s="50">
        <v>10</v>
      </c>
      <c r="E60" s="50">
        <v>1252</v>
      </c>
      <c r="F60" s="50">
        <v>11</v>
      </c>
      <c r="G60" s="58">
        <v>71574</v>
      </c>
      <c r="H60" s="58"/>
      <c r="I60" s="50" t="s">
        <v>272</v>
      </c>
      <c r="J60" s="50" t="s">
        <v>109</v>
      </c>
      <c r="K60" s="50">
        <v>6</v>
      </c>
      <c r="L60" s="50">
        <v>10</v>
      </c>
      <c r="M60" s="50"/>
      <c r="N60" s="50"/>
      <c r="O60" s="50"/>
      <c r="P60" s="50" t="s">
        <v>273</v>
      </c>
      <c r="Q60" s="50">
        <v>4545</v>
      </c>
      <c r="R60" s="50"/>
      <c r="S60" s="50" t="s">
        <v>274</v>
      </c>
      <c r="T60" s="50" t="s">
        <v>275</v>
      </c>
      <c r="U60" s="50" t="s">
        <v>157</v>
      </c>
      <c r="V60" s="76" t="s">
        <v>148</v>
      </c>
      <c r="W60" s="42"/>
      <c r="X60" s="42"/>
      <c r="Y60" s="42"/>
      <c r="Z60" s="94" t="s">
        <v>348</v>
      </c>
      <c r="AA60" s="82">
        <v>43394</v>
      </c>
    </row>
    <row r="61" spans="1:27" s="127" customFormat="1" ht="15" x14ac:dyDescent="0.2">
      <c r="A61" s="190">
        <v>48</v>
      </c>
      <c r="B61" s="83" t="s">
        <v>271</v>
      </c>
      <c r="C61" s="83">
        <v>1</v>
      </c>
      <c r="D61" s="83">
        <v>10</v>
      </c>
      <c r="E61" s="83" t="s">
        <v>642</v>
      </c>
      <c r="F61" s="83"/>
      <c r="G61" s="104">
        <v>72044</v>
      </c>
      <c r="H61" s="104"/>
      <c r="I61" s="83" t="s">
        <v>276</v>
      </c>
      <c r="J61" s="83" t="s">
        <v>109</v>
      </c>
      <c r="K61" s="83">
        <v>58</v>
      </c>
      <c r="L61" s="83">
        <v>10</v>
      </c>
      <c r="M61" s="83"/>
      <c r="N61" s="83"/>
      <c r="O61" s="83"/>
      <c r="P61" s="83" t="s">
        <v>749</v>
      </c>
      <c r="Q61" s="83">
        <v>4546</v>
      </c>
      <c r="R61" s="83"/>
      <c r="S61" s="83" t="s">
        <v>364</v>
      </c>
      <c r="T61" s="83" t="s">
        <v>360</v>
      </c>
      <c r="U61" s="83" t="s">
        <v>277</v>
      </c>
      <c r="V61" s="128" t="s">
        <v>651</v>
      </c>
      <c r="W61" s="116"/>
      <c r="X61" s="116"/>
      <c r="Y61" s="116"/>
      <c r="Z61" s="119" t="s">
        <v>350</v>
      </c>
      <c r="AA61" s="120">
        <v>43407</v>
      </c>
    </row>
    <row r="62" spans="1:27" s="71" customFormat="1" ht="15" x14ac:dyDescent="0.2">
      <c r="A62" s="190">
        <v>49</v>
      </c>
      <c r="B62" s="50" t="s">
        <v>278</v>
      </c>
      <c r="C62" s="50">
        <v>3</v>
      </c>
      <c r="D62" s="50">
        <v>10</v>
      </c>
      <c r="E62" s="50">
        <v>1235</v>
      </c>
      <c r="F62" s="101">
        <v>10</v>
      </c>
      <c r="G62" s="58">
        <v>71477</v>
      </c>
      <c r="H62" s="58"/>
      <c r="I62" s="50" t="s">
        <v>657</v>
      </c>
      <c r="J62" s="50" t="s">
        <v>109</v>
      </c>
      <c r="K62" s="50">
        <v>60</v>
      </c>
      <c r="L62" s="50">
        <v>10</v>
      </c>
      <c r="M62" s="50"/>
      <c r="N62" s="50"/>
      <c r="O62" s="50"/>
      <c r="P62" s="50" t="s">
        <v>749</v>
      </c>
      <c r="Q62" s="50">
        <v>4548</v>
      </c>
      <c r="R62" s="50"/>
      <c r="S62" s="50" t="s">
        <v>364</v>
      </c>
      <c r="T62" s="50" t="s">
        <v>360</v>
      </c>
      <c r="U62" s="50" t="s">
        <v>277</v>
      </c>
      <c r="V62" s="129" t="s">
        <v>652</v>
      </c>
      <c r="W62" s="42"/>
      <c r="X62" s="42"/>
      <c r="Y62" s="42"/>
      <c r="Z62" s="94" t="s">
        <v>350</v>
      </c>
      <c r="AA62" s="82">
        <v>43407</v>
      </c>
    </row>
    <row r="63" spans="1:27" s="71" customFormat="1" ht="15" x14ac:dyDescent="0.2">
      <c r="A63" s="190">
        <v>50</v>
      </c>
      <c r="B63" s="50" t="s">
        <v>278</v>
      </c>
      <c r="C63" s="50">
        <v>2</v>
      </c>
      <c r="D63" s="50">
        <v>10</v>
      </c>
      <c r="E63" s="142">
        <v>1255</v>
      </c>
      <c r="F63" s="142">
        <v>10</v>
      </c>
      <c r="G63" s="58">
        <v>72045</v>
      </c>
      <c r="H63" s="58"/>
      <c r="I63" s="50" t="s">
        <v>279</v>
      </c>
      <c r="J63" s="50" t="s">
        <v>109</v>
      </c>
      <c r="K63" s="50">
        <v>59</v>
      </c>
      <c r="L63" s="50">
        <v>10</v>
      </c>
      <c r="M63" s="50"/>
      <c r="N63" s="50"/>
      <c r="O63" s="50"/>
      <c r="P63" s="50" t="s">
        <v>749</v>
      </c>
      <c r="Q63" s="50">
        <v>4547</v>
      </c>
      <c r="R63" s="50"/>
      <c r="S63" s="50" t="s">
        <v>364</v>
      </c>
      <c r="T63" s="50" t="s">
        <v>360</v>
      </c>
      <c r="U63" s="50" t="s">
        <v>277</v>
      </c>
      <c r="V63" s="129" t="s">
        <v>653</v>
      </c>
      <c r="W63" s="42"/>
      <c r="X63" s="42"/>
      <c r="Y63" s="42"/>
      <c r="Z63" s="94" t="s">
        <v>350</v>
      </c>
      <c r="AA63" s="82">
        <v>43407</v>
      </c>
    </row>
    <row r="64" spans="1:27" s="71" customFormat="1" ht="15" x14ac:dyDescent="0.2">
      <c r="A64" s="190">
        <v>51</v>
      </c>
      <c r="B64" s="50" t="s">
        <v>278</v>
      </c>
      <c r="C64" s="50">
        <v>4</v>
      </c>
      <c r="D64" s="50">
        <v>10</v>
      </c>
      <c r="E64" s="142">
        <v>1254</v>
      </c>
      <c r="F64" s="142">
        <v>10</v>
      </c>
      <c r="G64" s="58">
        <v>71834</v>
      </c>
      <c r="H64" s="58"/>
      <c r="I64" s="50" t="s">
        <v>280</v>
      </c>
      <c r="J64" s="50" t="s">
        <v>109</v>
      </c>
      <c r="K64" s="50">
        <v>8</v>
      </c>
      <c r="L64" s="50">
        <v>10</v>
      </c>
      <c r="M64" s="50"/>
      <c r="N64" s="50"/>
      <c r="O64" s="50"/>
      <c r="P64" s="50" t="s">
        <v>281</v>
      </c>
      <c r="Q64" s="50">
        <v>4545</v>
      </c>
      <c r="R64" s="50"/>
      <c r="S64" s="50" t="s">
        <v>282</v>
      </c>
      <c r="T64" s="50" t="s">
        <v>283</v>
      </c>
      <c r="U64" s="50" t="s">
        <v>191</v>
      </c>
      <c r="V64" s="76" t="s">
        <v>148</v>
      </c>
      <c r="W64" s="42"/>
      <c r="X64" s="42"/>
      <c r="Y64" s="42"/>
      <c r="Z64" s="94" t="s">
        <v>348</v>
      </c>
      <c r="AA64" s="82">
        <v>43394</v>
      </c>
    </row>
    <row r="65" spans="1:27" s="209" customFormat="1" ht="15.75" customHeight="1" x14ac:dyDescent="0.2">
      <c r="A65" s="198">
        <v>52</v>
      </c>
      <c r="B65" s="198" t="s">
        <v>278</v>
      </c>
      <c r="C65" s="198">
        <v>1</v>
      </c>
      <c r="D65" s="198">
        <v>10</v>
      </c>
      <c r="E65" s="198" t="s">
        <v>855</v>
      </c>
      <c r="F65" s="198">
        <v>10</v>
      </c>
      <c r="G65" s="199">
        <v>73819</v>
      </c>
      <c r="H65" s="199"/>
      <c r="I65" s="198" t="s">
        <v>284</v>
      </c>
      <c r="J65" s="198" t="s">
        <v>109</v>
      </c>
      <c r="K65" s="198">
        <v>7</v>
      </c>
      <c r="L65" s="198">
        <v>10</v>
      </c>
      <c r="M65" s="198"/>
      <c r="N65" s="198"/>
      <c r="O65" s="198"/>
      <c r="P65" s="198" t="s">
        <v>465</v>
      </c>
      <c r="Q65" s="198">
        <v>4545</v>
      </c>
      <c r="R65" s="198"/>
      <c r="S65" s="198" t="s">
        <v>371</v>
      </c>
      <c r="T65" s="198" t="s">
        <v>363</v>
      </c>
      <c r="U65" s="198" t="s">
        <v>147</v>
      </c>
      <c r="V65" s="208" t="s">
        <v>463</v>
      </c>
      <c r="W65" s="200"/>
      <c r="X65" s="200"/>
      <c r="Y65" s="200"/>
      <c r="Z65" s="201" t="s">
        <v>348</v>
      </c>
      <c r="AA65" s="202">
        <v>43394</v>
      </c>
    </row>
    <row r="66" spans="1:27" s="117" customFormat="1" ht="15" x14ac:dyDescent="0.2">
      <c r="A66" s="190">
        <v>53</v>
      </c>
      <c r="B66" s="83" t="s">
        <v>287</v>
      </c>
      <c r="C66" s="83">
        <v>4</v>
      </c>
      <c r="D66" s="83">
        <v>10</v>
      </c>
      <c r="E66" s="83" t="s">
        <v>642</v>
      </c>
      <c r="F66" s="83"/>
      <c r="G66" s="104">
        <v>76791</v>
      </c>
      <c r="H66" s="104"/>
      <c r="I66" s="83" t="s">
        <v>669</v>
      </c>
      <c r="J66" s="83" t="s">
        <v>109</v>
      </c>
      <c r="K66" s="50">
        <v>9</v>
      </c>
      <c r="L66" s="83">
        <v>10</v>
      </c>
      <c r="M66" s="83"/>
      <c r="N66" s="83"/>
      <c r="O66" s="83"/>
      <c r="P66" s="83" t="s">
        <v>288</v>
      </c>
      <c r="Q66" s="83">
        <v>4545</v>
      </c>
      <c r="R66" s="83"/>
      <c r="S66" s="83" t="s">
        <v>289</v>
      </c>
      <c r="T66" s="83" t="s">
        <v>290</v>
      </c>
      <c r="U66" s="83" t="s">
        <v>157</v>
      </c>
      <c r="V66" s="118" t="s">
        <v>148</v>
      </c>
      <c r="W66" s="116"/>
      <c r="X66" s="116"/>
      <c r="Y66" s="116"/>
      <c r="Z66" s="119" t="s">
        <v>348</v>
      </c>
      <c r="AA66" s="120">
        <v>43394</v>
      </c>
    </row>
    <row r="67" spans="1:27" s="71" customFormat="1" ht="15" x14ac:dyDescent="0.2">
      <c r="A67" s="190">
        <v>54</v>
      </c>
      <c r="B67" s="50" t="s">
        <v>287</v>
      </c>
      <c r="C67" s="50">
        <v>2</v>
      </c>
      <c r="D67" s="50">
        <v>10</v>
      </c>
      <c r="E67" s="142">
        <v>212</v>
      </c>
      <c r="F67" s="142">
        <v>10</v>
      </c>
      <c r="G67" s="58">
        <v>71498</v>
      </c>
      <c r="H67" s="58"/>
      <c r="I67" s="50" t="s">
        <v>291</v>
      </c>
      <c r="J67" s="50" t="s">
        <v>109</v>
      </c>
      <c r="K67" s="50">
        <v>11</v>
      </c>
      <c r="L67" s="50">
        <v>10</v>
      </c>
      <c r="M67" s="50"/>
      <c r="N67" s="50"/>
      <c r="O67" s="50"/>
      <c r="P67" s="50" t="s">
        <v>292</v>
      </c>
      <c r="Q67" s="50">
        <v>4545</v>
      </c>
      <c r="R67" s="50"/>
      <c r="S67" s="50" t="s">
        <v>293</v>
      </c>
      <c r="T67" s="50" t="s">
        <v>294</v>
      </c>
      <c r="U67" s="50" t="s">
        <v>157</v>
      </c>
      <c r="V67" s="76" t="s">
        <v>148</v>
      </c>
      <c r="W67" s="42"/>
      <c r="X67" s="42"/>
      <c r="Y67" s="42"/>
      <c r="Z67" s="94" t="s">
        <v>348</v>
      </c>
      <c r="AA67" s="82">
        <v>43394</v>
      </c>
    </row>
    <row r="68" spans="1:27" s="111" customFormat="1" x14ac:dyDescent="0.2">
      <c r="A68" s="190">
        <v>55</v>
      </c>
      <c r="B68" s="99"/>
      <c r="C68" s="99"/>
      <c r="D68" s="99"/>
      <c r="E68" s="174">
        <v>212</v>
      </c>
      <c r="F68" s="99">
        <v>11</v>
      </c>
      <c r="G68" s="166">
        <v>76035</v>
      </c>
      <c r="H68" s="166"/>
      <c r="I68" s="166" t="s">
        <v>821</v>
      </c>
      <c r="J68" s="99" t="s">
        <v>109</v>
      </c>
      <c r="K68" s="50">
        <v>77</v>
      </c>
      <c r="L68" s="99"/>
      <c r="M68" s="99"/>
      <c r="N68" s="99"/>
      <c r="O68" s="99"/>
      <c r="P68" s="99" t="s">
        <v>711</v>
      </c>
      <c r="Q68" s="99"/>
      <c r="R68" s="99"/>
      <c r="S68" s="102" t="s">
        <v>726</v>
      </c>
      <c r="T68" s="143" t="s">
        <v>298</v>
      </c>
      <c r="U68" s="99"/>
      <c r="V68" s="107"/>
      <c r="W68" s="108"/>
      <c r="X68" s="108"/>
      <c r="Y68" s="108"/>
      <c r="Z68" s="109"/>
      <c r="AA68" s="110"/>
    </row>
    <row r="69" spans="1:27" s="111" customFormat="1" x14ac:dyDescent="0.2">
      <c r="A69" s="190">
        <v>56</v>
      </c>
      <c r="B69" s="99"/>
      <c r="C69" s="99"/>
      <c r="D69" s="99"/>
      <c r="E69" s="174">
        <v>211</v>
      </c>
      <c r="F69" s="99">
        <v>11</v>
      </c>
      <c r="G69" s="166">
        <v>76036</v>
      </c>
      <c r="H69" s="166"/>
      <c r="I69" s="166" t="s">
        <v>820</v>
      </c>
      <c r="J69" s="99" t="s">
        <v>109</v>
      </c>
      <c r="K69" s="50">
        <v>78</v>
      </c>
      <c r="L69" s="99"/>
      <c r="M69" s="99"/>
      <c r="N69" s="99"/>
      <c r="O69" s="99"/>
      <c r="P69" s="99" t="s">
        <v>712</v>
      </c>
      <c r="Q69" s="99"/>
      <c r="R69" s="99"/>
      <c r="S69" s="102" t="s">
        <v>727</v>
      </c>
      <c r="T69" s="102" t="s">
        <v>741</v>
      </c>
      <c r="U69" s="99"/>
      <c r="V69" s="107"/>
      <c r="W69" s="108"/>
      <c r="X69" s="108"/>
      <c r="Y69" s="108"/>
      <c r="Z69" s="109"/>
      <c r="AA69" s="110"/>
    </row>
    <row r="70" spans="1:27" s="111" customFormat="1" x14ac:dyDescent="0.2">
      <c r="A70" s="190">
        <v>57</v>
      </c>
      <c r="B70" s="99"/>
      <c r="C70" s="99"/>
      <c r="D70" s="99"/>
      <c r="E70" s="166">
        <v>212</v>
      </c>
      <c r="F70" s="166">
        <v>12</v>
      </c>
      <c r="G70" s="167">
        <v>75970</v>
      </c>
      <c r="H70" s="167"/>
      <c r="I70" s="166" t="s">
        <v>807</v>
      </c>
      <c r="J70" s="166" t="s">
        <v>109</v>
      </c>
      <c r="K70" s="50">
        <v>79</v>
      </c>
      <c r="L70" s="99"/>
      <c r="M70" s="99"/>
      <c r="N70" s="99"/>
      <c r="O70" s="99"/>
      <c r="P70" s="99" t="s">
        <v>713</v>
      </c>
      <c r="Q70" s="99"/>
      <c r="R70" s="99"/>
      <c r="S70" s="102" t="s">
        <v>728</v>
      </c>
      <c r="T70" s="102" t="s">
        <v>748</v>
      </c>
      <c r="U70" s="99"/>
      <c r="V70" s="107"/>
      <c r="W70" s="108"/>
      <c r="X70" s="108"/>
      <c r="Y70" s="108"/>
      <c r="Z70" s="109"/>
      <c r="AA70" s="110"/>
    </row>
    <row r="71" spans="1:27" s="111" customFormat="1" x14ac:dyDescent="0.2">
      <c r="A71" s="190">
        <v>58</v>
      </c>
      <c r="B71" s="99"/>
      <c r="C71" s="99"/>
      <c r="D71" s="99"/>
      <c r="E71" s="166">
        <v>211</v>
      </c>
      <c r="F71" s="166">
        <v>12</v>
      </c>
      <c r="G71" s="167">
        <v>75969</v>
      </c>
      <c r="H71" s="167"/>
      <c r="I71" s="166" t="s">
        <v>808</v>
      </c>
      <c r="J71" s="166" t="s">
        <v>109</v>
      </c>
      <c r="K71" s="50">
        <v>80</v>
      </c>
      <c r="L71" s="99"/>
      <c r="M71" s="99"/>
      <c r="N71" s="99"/>
      <c r="O71" s="99"/>
      <c r="P71" s="99" t="s">
        <v>714</v>
      </c>
      <c r="Q71" s="99"/>
      <c r="R71" s="99"/>
      <c r="S71" s="102" t="s">
        <v>729</v>
      </c>
      <c r="T71" s="102" t="s">
        <v>747</v>
      </c>
      <c r="U71" s="99"/>
      <c r="V71" s="107"/>
      <c r="W71" s="108"/>
      <c r="X71" s="108"/>
      <c r="Y71" s="108"/>
      <c r="Z71" s="109"/>
      <c r="AA71" s="110"/>
    </row>
    <row r="72" spans="1:27" s="71" customFormat="1" ht="15" x14ac:dyDescent="0.2">
      <c r="A72" s="190">
        <v>59</v>
      </c>
      <c r="B72" s="50" t="s">
        <v>287</v>
      </c>
      <c r="C72" s="50">
        <v>1</v>
      </c>
      <c r="D72" s="50">
        <v>11</v>
      </c>
      <c r="E72" s="142">
        <v>211</v>
      </c>
      <c r="F72" s="142">
        <v>10</v>
      </c>
      <c r="G72" s="58">
        <v>71499</v>
      </c>
      <c r="H72" s="58"/>
      <c r="I72" s="50" t="s">
        <v>295</v>
      </c>
      <c r="J72" s="50" t="s">
        <v>109</v>
      </c>
      <c r="K72" s="50">
        <v>10</v>
      </c>
      <c r="L72" s="50">
        <v>11</v>
      </c>
      <c r="M72" s="50"/>
      <c r="N72" s="50"/>
      <c r="O72" s="50"/>
      <c r="P72" s="50" t="s">
        <v>296</v>
      </c>
      <c r="Q72" s="50">
        <v>4545</v>
      </c>
      <c r="R72" s="50"/>
      <c r="S72" s="50" t="s">
        <v>297</v>
      </c>
      <c r="T72" s="50" t="s">
        <v>298</v>
      </c>
      <c r="U72" s="50" t="s">
        <v>157</v>
      </c>
      <c r="V72" s="76" t="s">
        <v>148</v>
      </c>
      <c r="W72" s="42"/>
      <c r="X72" s="42"/>
      <c r="Y72" s="42"/>
      <c r="Z72" s="94" t="s">
        <v>348</v>
      </c>
      <c r="AA72" s="82">
        <v>43394</v>
      </c>
    </row>
    <row r="73" spans="1:27" s="117" customFormat="1" ht="15" x14ac:dyDescent="0.2">
      <c r="A73" s="190">
        <v>60</v>
      </c>
      <c r="B73" s="83" t="s">
        <v>287</v>
      </c>
      <c r="C73" s="83">
        <v>5</v>
      </c>
      <c r="D73" s="83">
        <v>10</v>
      </c>
      <c r="E73" s="83" t="s">
        <v>642</v>
      </c>
      <c r="F73" s="83"/>
      <c r="G73" s="104">
        <v>71399</v>
      </c>
      <c r="H73" s="104"/>
      <c r="I73" s="83" t="s">
        <v>299</v>
      </c>
      <c r="J73" s="83" t="s">
        <v>109</v>
      </c>
      <c r="K73" s="50">
        <v>12</v>
      </c>
      <c r="L73" s="83">
        <v>10</v>
      </c>
      <c r="M73" s="83"/>
      <c r="N73" s="83"/>
      <c r="O73" s="83"/>
      <c r="P73" s="83" t="s">
        <v>300</v>
      </c>
      <c r="Q73" s="83">
        <v>4545</v>
      </c>
      <c r="R73" s="83"/>
      <c r="S73" s="83" t="s">
        <v>301</v>
      </c>
      <c r="T73" s="83" t="s">
        <v>302</v>
      </c>
      <c r="U73" s="83" t="s">
        <v>157</v>
      </c>
      <c r="V73" s="118" t="s">
        <v>148</v>
      </c>
      <c r="W73" s="116"/>
      <c r="X73" s="116"/>
      <c r="Y73" s="116"/>
      <c r="Z73" s="119" t="s">
        <v>348</v>
      </c>
      <c r="AA73" s="120">
        <v>43394</v>
      </c>
    </row>
    <row r="74" spans="1:27" s="71" customFormat="1" ht="15" x14ac:dyDescent="0.2">
      <c r="A74" s="190">
        <v>61</v>
      </c>
      <c r="B74" s="50" t="s">
        <v>303</v>
      </c>
      <c r="C74" s="50">
        <v>1</v>
      </c>
      <c r="D74" s="50">
        <v>10</v>
      </c>
      <c r="E74" s="142">
        <v>228</v>
      </c>
      <c r="F74" s="142">
        <v>10</v>
      </c>
      <c r="G74" s="58">
        <v>64640</v>
      </c>
      <c r="H74" s="58"/>
      <c r="I74" s="50" t="s">
        <v>433</v>
      </c>
      <c r="J74" s="50" t="s">
        <v>109</v>
      </c>
      <c r="K74" s="50">
        <v>13</v>
      </c>
      <c r="L74" s="50">
        <v>10</v>
      </c>
      <c r="M74" s="50"/>
      <c r="N74" s="50"/>
      <c r="O74" s="50"/>
      <c r="P74" s="50" t="s">
        <v>314</v>
      </c>
      <c r="Q74" s="50">
        <v>4545</v>
      </c>
      <c r="R74" s="50"/>
      <c r="S74" s="50" t="s">
        <v>366</v>
      </c>
      <c r="T74" s="50" t="s">
        <v>367</v>
      </c>
      <c r="U74" s="50"/>
      <c r="V74" s="76" t="s">
        <v>432</v>
      </c>
      <c r="W74" s="42"/>
      <c r="X74" s="42"/>
      <c r="Y74" s="42"/>
      <c r="Z74" s="94" t="s">
        <v>348</v>
      </c>
      <c r="AA74" s="82">
        <v>43394</v>
      </c>
    </row>
    <row r="75" spans="1:27" s="71" customFormat="1" x14ac:dyDescent="0.2">
      <c r="A75" s="190">
        <v>62</v>
      </c>
      <c r="B75" s="50" t="s">
        <v>303</v>
      </c>
      <c r="C75" s="50">
        <v>3</v>
      </c>
      <c r="D75" s="50">
        <v>10</v>
      </c>
      <c r="E75" s="166">
        <v>225</v>
      </c>
      <c r="F75" s="166">
        <v>10</v>
      </c>
      <c r="G75" s="167" t="s">
        <v>304</v>
      </c>
      <c r="H75" s="167"/>
      <c r="I75" s="166" t="s">
        <v>809</v>
      </c>
      <c r="J75" s="166" t="s">
        <v>109</v>
      </c>
      <c r="K75" s="50">
        <v>16</v>
      </c>
      <c r="L75" s="50">
        <v>10</v>
      </c>
      <c r="M75" s="50"/>
      <c r="N75" s="50"/>
      <c r="O75" s="50"/>
      <c r="P75" s="50" t="s">
        <v>305</v>
      </c>
      <c r="Q75" s="50">
        <v>4545</v>
      </c>
      <c r="R75" s="50"/>
      <c r="S75" s="50" t="s">
        <v>306</v>
      </c>
      <c r="T75" s="50" t="s">
        <v>307</v>
      </c>
      <c r="U75" s="50" t="s">
        <v>157</v>
      </c>
      <c r="V75" s="76" t="s">
        <v>148</v>
      </c>
      <c r="W75" s="42"/>
      <c r="X75" s="42"/>
      <c r="Y75" s="42"/>
      <c r="Z75" s="94" t="s">
        <v>348</v>
      </c>
      <c r="AA75" s="82">
        <v>43394</v>
      </c>
    </row>
    <row r="76" spans="1:27" s="71" customFormat="1" x14ac:dyDescent="0.2">
      <c r="A76" s="190">
        <v>63</v>
      </c>
      <c r="B76" s="50" t="s">
        <v>303</v>
      </c>
      <c r="C76" s="50">
        <v>2</v>
      </c>
      <c r="D76" s="50">
        <v>11</v>
      </c>
      <c r="E76" s="166">
        <v>226</v>
      </c>
      <c r="F76" s="166">
        <v>11</v>
      </c>
      <c r="G76" s="167" t="s">
        <v>308</v>
      </c>
      <c r="H76" s="167"/>
      <c r="I76" s="166" t="s">
        <v>810</v>
      </c>
      <c r="J76" s="166" t="s">
        <v>109</v>
      </c>
      <c r="K76" s="50">
        <v>14</v>
      </c>
      <c r="L76" s="50">
        <v>10</v>
      </c>
      <c r="M76" s="50"/>
      <c r="N76" s="50"/>
      <c r="O76" s="50"/>
      <c r="P76" s="50" t="s">
        <v>309</v>
      </c>
      <c r="Q76" s="50">
        <v>4545</v>
      </c>
      <c r="R76" s="50"/>
      <c r="S76" s="50" t="s">
        <v>310</v>
      </c>
      <c r="T76" s="50" t="s">
        <v>311</v>
      </c>
      <c r="U76" s="50" t="s">
        <v>157</v>
      </c>
      <c r="V76" s="76" t="s">
        <v>148</v>
      </c>
      <c r="W76" s="42"/>
      <c r="X76" s="42"/>
      <c r="Y76" s="42"/>
      <c r="Z76" s="94" t="s">
        <v>348</v>
      </c>
      <c r="AA76" s="82">
        <v>43394</v>
      </c>
    </row>
    <row r="77" spans="1:27" s="117" customFormat="1" ht="15" x14ac:dyDescent="0.2">
      <c r="A77" s="190">
        <v>64</v>
      </c>
      <c r="B77" s="83" t="s">
        <v>303</v>
      </c>
      <c r="C77" s="83">
        <v>5</v>
      </c>
      <c r="D77" s="83">
        <v>10</v>
      </c>
      <c r="E77" s="83" t="s">
        <v>642</v>
      </c>
      <c r="F77" s="83"/>
      <c r="G77" s="83">
        <v>61871</v>
      </c>
      <c r="H77" s="83"/>
      <c r="I77" s="83" t="s">
        <v>312</v>
      </c>
      <c r="J77" s="83" t="s">
        <v>120</v>
      </c>
      <c r="K77" s="50"/>
      <c r="L77" s="83">
        <v>10</v>
      </c>
      <c r="M77" s="83"/>
      <c r="N77" s="83"/>
      <c r="O77" s="83"/>
      <c r="P77" s="83" t="s">
        <v>313</v>
      </c>
      <c r="Q77" s="83">
        <v>4545</v>
      </c>
      <c r="R77" s="83"/>
      <c r="S77" s="83" t="s">
        <v>146</v>
      </c>
      <c r="T77" s="83" t="s">
        <v>146</v>
      </c>
      <c r="U77" s="83" t="s">
        <v>157</v>
      </c>
      <c r="V77" s="118" t="s">
        <v>148</v>
      </c>
      <c r="W77" s="116"/>
      <c r="X77" s="116"/>
      <c r="Y77" s="116"/>
      <c r="Z77" s="119" t="s">
        <v>350</v>
      </c>
      <c r="AA77" s="120"/>
    </row>
    <row r="78" spans="1:27" s="71" customFormat="1" ht="15" x14ac:dyDescent="0.2">
      <c r="A78" s="190">
        <v>65</v>
      </c>
      <c r="B78" s="50" t="s">
        <v>303</v>
      </c>
      <c r="C78" s="50">
        <v>2</v>
      </c>
      <c r="D78" s="50">
        <v>12</v>
      </c>
      <c r="E78" s="142">
        <v>226</v>
      </c>
      <c r="F78" s="142">
        <v>12</v>
      </c>
      <c r="G78" s="58">
        <v>71885</v>
      </c>
      <c r="H78" s="58"/>
      <c r="I78" s="50" t="s">
        <v>316</v>
      </c>
      <c r="J78" s="50" t="s">
        <v>109</v>
      </c>
      <c r="K78" s="50">
        <v>15</v>
      </c>
      <c r="L78" s="50">
        <v>12</v>
      </c>
      <c r="M78" s="50"/>
      <c r="N78" s="50"/>
      <c r="O78" s="50"/>
      <c r="P78" s="50" t="s">
        <v>317</v>
      </c>
      <c r="Q78" s="50">
        <v>4545</v>
      </c>
      <c r="R78" s="50"/>
      <c r="S78" s="50" t="s">
        <v>318</v>
      </c>
      <c r="T78" s="50" t="s">
        <v>319</v>
      </c>
      <c r="U78" s="50" t="s">
        <v>191</v>
      </c>
      <c r="V78" s="76" t="s">
        <v>148</v>
      </c>
      <c r="W78" s="42"/>
      <c r="X78" s="42"/>
      <c r="Y78" s="42"/>
      <c r="Z78" s="94" t="s">
        <v>348</v>
      </c>
      <c r="AA78" s="82">
        <v>43394</v>
      </c>
    </row>
    <row r="79" spans="1:27" s="71" customFormat="1" ht="15" x14ac:dyDescent="0.2">
      <c r="A79" s="190">
        <v>66</v>
      </c>
      <c r="B79" s="50" t="s">
        <v>303</v>
      </c>
      <c r="C79" s="50">
        <v>4</v>
      </c>
      <c r="D79" s="50">
        <v>10</v>
      </c>
      <c r="E79" s="142">
        <v>225</v>
      </c>
      <c r="F79" s="142">
        <v>11</v>
      </c>
      <c r="G79" s="58">
        <v>71886</v>
      </c>
      <c r="H79" s="58"/>
      <c r="I79" s="50" t="s">
        <v>315</v>
      </c>
      <c r="J79" s="50" t="s">
        <v>109</v>
      </c>
      <c r="K79" s="50">
        <v>17</v>
      </c>
      <c r="L79" s="50">
        <v>12</v>
      </c>
      <c r="M79" s="50"/>
      <c r="N79" s="50"/>
      <c r="O79" s="50"/>
      <c r="P79" s="50" t="s">
        <v>750</v>
      </c>
      <c r="Q79" s="50">
        <v>4545</v>
      </c>
      <c r="R79" s="50"/>
      <c r="S79" s="50" t="s">
        <v>285</v>
      </c>
      <c r="T79" s="50" t="s">
        <v>286</v>
      </c>
      <c r="U79" s="50" t="s">
        <v>191</v>
      </c>
      <c r="V79" s="76" t="s">
        <v>148</v>
      </c>
      <c r="W79" s="42"/>
      <c r="X79" s="42"/>
      <c r="Y79" s="42"/>
      <c r="Z79" s="94" t="s">
        <v>348</v>
      </c>
      <c r="AA79" s="82">
        <v>43394</v>
      </c>
    </row>
    <row r="80" spans="1:27" s="71" customFormat="1" ht="15" x14ac:dyDescent="0.2">
      <c r="A80" s="190">
        <v>67</v>
      </c>
      <c r="B80" s="50" t="s">
        <v>303</v>
      </c>
      <c r="C80" s="50">
        <v>5</v>
      </c>
      <c r="D80" s="50">
        <v>11</v>
      </c>
      <c r="E80" s="142">
        <v>226</v>
      </c>
      <c r="F80" s="142">
        <v>10</v>
      </c>
      <c r="G80" s="58">
        <v>71400</v>
      </c>
      <c r="H80" s="58"/>
      <c r="I80" s="50" t="s">
        <v>320</v>
      </c>
      <c r="J80" s="50" t="s">
        <v>109</v>
      </c>
      <c r="K80" s="50">
        <v>18</v>
      </c>
      <c r="L80" s="50">
        <v>11</v>
      </c>
      <c r="M80" s="50"/>
      <c r="N80" s="50"/>
      <c r="O80" s="50"/>
      <c r="P80" s="50" t="s">
        <v>321</v>
      </c>
      <c r="Q80" s="50">
        <v>4545</v>
      </c>
      <c r="R80" s="50"/>
      <c r="S80" s="50" t="s">
        <v>322</v>
      </c>
      <c r="T80" s="50" t="s">
        <v>323</v>
      </c>
      <c r="U80" s="50" t="s">
        <v>157</v>
      </c>
      <c r="V80" s="76" t="s">
        <v>148</v>
      </c>
      <c r="W80" s="42"/>
      <c r="X80" s="42"/>
      <c r="Y80" s="42"/>
      <c r="Z80" s="94" t="s">
        <v>348</v>
      </c>
      <c r="AA80" s="82">
        <v>43394</v>
      </c>
    </row>
    <row r="81" spans="1:27" s="71" customFormat="1" ht="15" x14ac:dyDescent="0.2">
      <c r="A81" s="190">
        <v>68</v>
      </c>
      <c r="B81" s="50" t="s">
        <v>347</v>
      </c>
      <c r="C81" s="50">
        <v>1</v>
      </c>
      <c r="D81" s="50">
        <v>11</v>
      </c>
      <c r="E81" s="142">
        <v>236</v>
      </c>
      <c r="F81" s="142">
        <v>11</v>
      </c>
      <c r="G81" s="58">
        <v>63067</v>
      </c>
      <c r="H81" s="58"/>
      <c r="I81" s="50" t="s">
        <v>324</v>
      </c>
      <c r="J81" s="50" t="s">
        <v>109</v>
      </c>
      <c r="K81" s="50">
        <v>20</v>
      </c>
      <c r="L81" s="50">
        <v>11</v>
      </c>
      <c r="M81" s="50"/>
      <c r="N81" s="50"/>
      <c r="O81" s="50"/>
      <c r="P81" s="50" t="s">
        <v>325</v>
      </c>
      <c r="Q81" s="50">
        <v>4545</v>
      </c>
      <c r="R81" s="50"/>
      <c r="S81" s="50" t="s">
        <v>326</v>
      </c>
      <c r="T81" s="50" t="s">
        <v>327</v>
      </c>
      <c r="U81" s="50" t="s">
        <v>157</v>
      </c>
      <c r="V81" s="76" t="s">
        <v>148</v>
      </c>
      <c r="W81" s="42"/>
      <c r="X81" s="50" t="s">
        <v>378</v>
      </c>
      <c r="Y81" s="42"/>
      <c r="Z81" s="94" t="s">
        <v>348</v>
      </c>
      <c r="AA81" s="82">
        <v>43394</v>
      </c>
    </row>
    <row r="82" spans="1:27" s="71" customFormat="1" ht="15" x14ac:dyDescent="0.2">
      <c r="A82" s="190">
        <v>69</v>
      </c>
      <c r="B82" s="50" t="s">
        <v>347</v>
      </c>
      <c r="C82" s="50">
        <v>2</v>
      </c>
      <c r="D82" s="50">
        <v>11</v>
      </c>
      <c r="E82" s="142">
        <v>235</v>
      </c>
      <c r="F82" s="142">
        <v>11</v>
      </c>
      <c r="G82" s="58">
        <v>63068</v>
      </c>
      <c r="H82" s="58"/>
      <c r="I82" s="50" t="s">
        <v>328</v>
      </c>
      <c r="J82" s="50" t="s">
        <v>109</v>
      </c>
      <c r="K82" s="50">
        <v>22</v>
      </c>
      <c r="L82" s="50">
        <v>11</v>
      </c>
      <c r="M82" s="50"/>
      <c r="N82" s="50"/>
      <c r="O82" s="50"/>
      <c r="P82" s="50" t="s">
        <v>329</v>
      </c>
      <c r="Q82" s="50">
        <v>4545</v>
      </c>
      <c r="R82" s="50"/>
      <c r="S82" s="50" t="s">
        <v>330</v>
      </c>
      <c r="T82" s="50" t="s">
        <v>331</v>
      </c>
      <c r="U82" s="50" t="s">
        <v>157</v>
      </c>
      <c r="V82" s="76" t="s">
        <v>148</v>
      </c>
      <c r="W82" s="42"/>
      <c r="X82" s="50" t="s">
        <v>393</v>
      </c>
      <c r="Y82" s="42"/>
      <c r="Z82" s="94" t="s">
        <v>348</v>
      </c>
      <c r="AA82" s="82">
        <v>43394</v>
      </c>
    </row>
    <row r="83" spans="1:27" s="71" customFormat="1" ht="15" x14ac:dyDescent="0.2">
      <c r="A83" s="190">
        <v>70</v>
      </c>
      <c r="B83" s="50" t="s">
        <v>347</v>
      </c>
      <c r="C83" s="50">
        <v>1</v>
      </c>
      <c r="D83" s="50">
        <v>10</v>
      </c>
      <c r="E83" s="142">
        <v>236</v>
      </c>
      <c r="F83" s="142">
        <v>10</v>
      </c>
      <c r="G83" s="58">
        <v>60568</v>
      </c>
      <c r="H83" s="58"/>
      <c r="I83" s="50" t="s">
        <v>332</v>
      </c>
      <c r="J83" s="50" t="s">
        <v>109</v>
      </c>
      <c r="K83" s="50">
        <v>19</v>
      </c>
      <c r="L83" s="50">
        <v>10</v>
      </c>
      <c r="M83" s="50"/>
      <c r="N83" s="50"/>
      <c r="O83" s="50"/>
      <c r="P83" s="50" t="s">
        <v>333</v>
      </c>
      <c r="Q83" s="50">
        <v>4545</v>
      </c>
      <c r="R83" s="50"/>
      <c r="S83" s="50" t="s">
        <v>334</v>
      </c>
      <c r="T83" s="50" t="s">
        <v>335</v>
      </c>
      <c r="U83" s="50" t="s">
        <v>191</v>
      </c>
      <c r="V83" s="76" t="s">
        <v>148</v>
      </c>
      <c r="W83" s="42"/>
      <c r="X83" s="42"/>
      <c r="Y83" s="42"/>
      <c r="Z83" s="94" t="s">
        <v>348</v>
      </c>
      <c r="AA83" s="82">
        <v>43394</v>
      </c>
    </row>
    <row r="84" spans="1:27" s="71" customFormat="1" ht="15" x14ac:dyDescent="0.2">
      <c r="A84" s="190">
        <v>71</v>
      </c>
      <c r="B84" s="50" t="s">
        <v>347</v>
      </c>
      <c r="C84" s="50">
        <v>2</v>
      </c>
      <c r="D84" s="50">
        <v>10</v>
      </c>
      <c r="E84" s="142">
        <v>235</v>
      </c>
      <c r="F84" s="142">
        <v>10</v>
      </c>
      <c r="G84" s="58">
        <v>60567</v>
      </c>
      <c r="H84" s="58"/>
      <c r="I84" s="50" t="s">
        <v>336</v>
      </c>
      <c r="J84" s="50" t="s">
        <v>109</v>
      </c>
      <c r="K84" s="50">
        <v>21</v>
      </c>
      <c r="L84" s="50">
        <v>10</v>
      </c>
      <c r="M84" s="50"/>
      <c r="N84" s="50"/>
      <c r="O84" s="50"/>
      <c r="P84" s="50" t="s">
        <v>337</v>
      </c>
      <c r="Q84" s="50">
        <v>4545</v>
      </c>
      <c r="R84" s="50"/>
      <c r="S84" s="50" t="s">
        <v>338</v>
      </c>
      <c r="T84" s="50" t="s">
        <v>339</v>
      </c>
      <c r="U84" s="50" t="s">
        <v>191</v>
      </c>
      <c r="V84" s="76" t="s">
        <v>148</v>
      </c>
      <c r="W84" s="42"/>
      <c r="X84" s="42"/>
      <c r="Y84" s="42"/>
      <c r="Z84" s="94" t="s">
        <v>348</v>
      </c>
      <c r="AA84" s="82">
        <v>43394</v>
      </c>
    </row>
    <row r="85" spans="1:27" s="71" customFormat="1" ht="15" x14ac:dyDescent="0.2">
      <c r="A85" s="190">
        <v>72</v>
      </c>
      <c r="B85" s="50" t="s">
        <v>347</v>
      </c>
      <c r="C85" s="50">
        <v>3</v>
      </c>
      <c r="D85" s="50">
        <v>10</v>
      </c>
      <c r="E85" s="142">
        <v>236</v>
      </c>
      <c r="F85" s="142">
        <v>12</v>
      </c>
      <c r="G85" s="58">
        <v>71284</v>
      </c>
      <c r="H85" s="58"/>
      <c r="I85" s="50" t="s">
        <v>609</v>
      </c>
      <c r="J85" s="50" t="s">
        <v>109</v>
      </c>
      <c r="K85" s="50">
        <v>62</v>
      </c>
      <c r="L85" s="50">
        <v>10</v>
      </c>
      <c r="M85" s="50"/>
      <c r="N85" s="50"/>
      <c r="O85" s="50"/>
      <c r="P85" s="50" t="s">
        <v>340</v>
      </c>
      <c r="Q85" s="50">
        <v>4545</v>
      </c>
      <c r="R85" s="50"/>
      <c r="S85" s="50" t="s">
        <v>368</v>
      </c>
      <c r="T85" s="50" t="s">
        <v>361</v>
      </c>
      <c r="U85" s="50" t="s">
        <v>341</v>
      </c>
      <c r="V85" s="76" t="s">
        <v>195</v>
      </c>
      <c r="W85" s="42"/>
      <c r="X85" s="42"/>
      <c r="Y85" s="42"/>
      <c r="Z85" s="94" t="s">
        <v>350</v>
      </c>
      <c r="AA85" s="82">
        <v>43407</v>
      </c>
    </row>
    <row r="86" spans="1:27" s="71" customFormat="1" ht="15" x14ac:dyDescent="0.2">
      <c r="A86" s="190">
        <v>73</v>
      </c>
      <c r="B86" s="50" t="s">
        <v>347</v>
      </c>
      <c r="C86" s="50">
        <v>4</v>
      </c>
      <c r="D86" s="50">
        <v>10</v>
      </c>
      <c r="E86" s="142">
        <v>235</v>
      </c>
      <c r="F86" s="142">
        <v>12</v>
      </c>
      <c r="G86" s="58">
        <v>71283</v>
      </c>
      <c r="H86" s="58"/>
      <c r="I86" s="50" t="s">
        <v>610</v>
      </c>
      <c r="J86" s="50" t="s">
        <v>109</v>
      </c>
      <c r="K86" s="50">
        <v>63</v>
      </c>
      <c r="L86" s="50">
        <v>10</v>
      </c>
      <c r="M86" s="50"/>
      <c r="N86" s="50"/>
      <c r="O86" s="50"/>
      <c r="P86" s="50" t="s">
        <v>342</v>
      </c>
      <c r="Q86" s="50">
        <v>4545</v>
      </c>
      <c r="R86" s="50"/>
      <c r="S86" s="50" t="s">
        <v>369</v>
      </c>
      <c r="T86" s="50" t="s">
        <v>362</v>
      </c>
      <c r="U86" s="50" t="s">
        <v>341</v>
      </c>
      <c r="V86" s="76" t="s">
        <v>195</v>
      </c>
      <c r="W86" s="42"/>
      <c r="X86" s="42"/>
      <c r="Y86" s="42"/>
      <c r="Z86" s="94" t="s">
        <v>350</v>
      </c>
      <c r="AA86" s="82">
        <v>43407</v>
      </c>
    </row>
    <row r="87" spans="1:27" s="71" customFormat="1" ht="15" x14ac:dyDescent="0.2">
      <c r="A87" s="190">
        <v>74</v>
      </c>
      <c r="B87" s="50" t="s">
        <v>347</v>
      </c>
      <c r="C87" s="50">
        <v>5</v>
      </c>
      <c r="D87" s="50">
        <v>10</v>
      </c>
      <c r="E87" s="142">
        <v>236</v>
      </c>
      <c r="F87" s="142">
        <v>13</v>
      </c>
      <c r="G87" s="58">
        <v>74692</v>
      </c>
      <c r="H87" s="58"/>
      <c r="I87" s="50" t="s">
        <v>343</v>
      </c>
      <c r="J87" s="50" t="s">
        <v>109</v>
      </c>
      <c r="K87" s="50">
        <v>54</v>
      </c>
      <c r="L87" s="50">
        <v>10</v>
      </c>
      <c r="M87" s="50"/>
      <c r="N87" s="50"/>
      <c r="O87" s="50"/>
      <c r="P87" s="50" t="s">
        <v>344</v>
      </c>
      <c r="Q87" s="50">
        <v>4545</v>
      </c>
      <c r="R87" s="50"/>
      <c r="S87" s="50" t="s">
        <v>345</v>
      </c>
      <c r="T87" s="50" t="s">
        <v>346</v>
      </c>
      <c r="U87" s="50" t="s">
        <v>160</v>
      </c>
      <c r="V87" s="76" t="s">
        <v>161</v>
      </c>
      <c r="W87" s="42"/>
      <c r="X87" s="42"/>
      <c r="Y87" s="42"/>
      <c r="Z87" s="94" t="s">
        <v>348</v>
      </c>
      <c r="AA87" s="82">
        <v>43394</v>
      </c>
    </row>
    <row r="88" spans="1:27" s="71" customFormat="1" ht="15" x14ac:dyDescent="0.2">
      <c r="A88" s="190">
        <v>75</v>
      </c>
      <c r="B88" s="77" t="s">
        <v>347</v>
      </c>
      <c r="C88" s="77">
        <v>4</v>
      </c>
      <c r="D88" s="77">
        <v>11</v>
      </c>
      <c r="E88" s="77">
        <v>235</v>
      </c>
      <c r="F88" s="77">
        <v>14</v>
      </c>
      <c r="G88" s="77">
        <v>60012</v>
      </c>
      <c r="H88" s="77"/>
      <c r="I88" s="77" t="s">
        <v>658</v>
      </c>
      <c r="J88" s="77" t="s">
        <v>437</v>
      </c>
      <c r="K88" s="77">
        <v>1</v>
      </c>
      <c r="L88" s="77">
        <v>12</v>
      </c>
      <c r="M88" s="77"/>
      <c r="N88" s="77"/>
      <c r="O88" s="77"/>
      <c r="P88" s="77" t="s">
        <v>435</v>
      </c>
      <c r="Q88" s="77">
        <v>4545</v>
      </c>
      <c r="R88" s="77"/>
      <c r="S88" s="77" t="s">
        <v>435</v>
      </c>
      <c r="T88" s="77" t="s">
        <v>435</v>
      </c>
      <c r="U88" s="77" t="s">
        <v>215</v>
      </c>
      <c r="V88" s="105" t="s">
        <v>434</v>
      </c>
      <c r="W88" s="42"/>
      <c r="X88" s="42"/>
      <c r="Y88" s="42"/>
      <c r="Z88" s="94"/>
      <c r="AA88" s="42"/>
    </row>
    <row r="89" spans="1:27" s="71" customFormat="1" ht="15" x14ac:dyDescent="0.2">
      <c r="A89" s="190">
        <v>76</v>
      </c>
      <c r="B89" s="77" t="s">
        <v>611</v>
      </c>
      <c r="C89" s="77">
        <v>1</v>
      </c>
      <c r="D89" s="77">
        <v>10</v>
      </c>
      <c r="E89" s="77">
        <v>246</v>
      </c>
      <c r="F89" s="77">
        <v>10</v>
      </c>
      <c r="G89" s="98">
        <v>71434</v>
      </c>
      <c r="H89" s="98"/>
      <c r="I89" s="77" t="s">
        <v>612</v>
      </c>
      <c r="J89" s="77" t="s">
        <v>109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106"/>
      <c r="W89" s="42"/>
      <c r="X89" s="42"/>
      <c r="Y89" s="42"/>
      <c r="Z89" s="94"/>
      <c r="AA89" s="42"/>
    </row>
    <row r="90" spans="1:27" s="71" customFormat="1" ht="15" x14ac:dyDescent="0.2">
      <c r="A90" s="190">
        <v>77</v>
      </c>
      <c r="B90" s="77" t="s">
        <v>611</v>
      </c>
      <c r="C90" s="77">
        <v>2</v>
      </c>
      <c r="D90" s="77">
        <v>10</v>
      </c>
      <c r="E90" s="77">
        <v>245</v>
      </c>
      <c r="F90" s="77">
        <v>10</v>
      </c>
      <c r="G90" s="98">
        <v>71435</v>
      </c>
      <c r="H90" s="98"/>
      <c r="I90" s="77" t="s">
        <v>613</v>
      </c>
      <c r="J90" s="77" t="s">
        <v>109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106"/>
      <c r="W90" s="42"/>
      <c r="X90" s="42"/>
      <c r="Y90" s="42"/>
      <c r="Z90" s="94"/>
      <c r="AA90" s="42"/>
    </row>
    <row r="91" spans="1:27" s="200" customFormat="1" ht="15" x14ac:dyDescent="0.2">
      <c r="A91" s="198">
        <v>78</v>
      </c>
      <c r="B91" s="198" t="s">
        <v>397</v>
      </c>
      <c r="C91" s="198">
        <v>1</v>
      </c>
      <c r="D91" s="198">
        <v>10</v>
      </c>
      <c r="E91" s="198" t="s">
        <v>852</v>
      </c>
      <c r="F91" s="198" t="s">
        <v>853</v>
      </c>
      <c r="G91" s="199">
        <v>68762</v>
      </c>
      <c r="H91" s="199"/>
      <c r="I91" s="198" t="s">
        <v>617</v>
      </c>
      <c r="J91" s="198" t="s">
        <v>109</v>
      </c>
      <c r="K91" s="198">
        <v>23</v>
      </c>
      <c r="L91" s="198">
        <v>10</v>
      </c>
      <c r="M91" s="198"/>
      <c r="N91" s="198"/>
      <c r="O91" s="198"/>
      <c r="P91" s="198" t="s">
        <v>752</v>
      </c>
      <c r="Q91" s="198"/>
      <c r="R91" s="198"/>
      <c r="S91" s="198" t="s">
        <v>406</v>
      </c>
      <c r="T91" s="198" t="s">
        <v>372</v>
      </c>
      <c r="U91" s="198"/>
      <c r="V91" s="198"/>
      <c r="Z91" s="201" t="s">
        <v>350</v>
      </c>
      <c r="AA91" s="202">
        <v>43407</v>
      </c>
    </row>
    <row r="92" spans="1:27" ht="15" x14ac:dyDescent="0.2">
      <c r="A92" s="190">
        <v>79</v>
      </c>
      <c r="B92" s="50" t="s">
        <v>397</v>
      </c>
      <c r="C92" s="50">
        <v>2</v>
      </c>
      <c r="D92" s="50">
        <v>10</v>
      </c>
      <c r="E92" s="142">
        <v>3111</v>
      </c>
      <c r="F92" s="142">
        <v>10</v>
      </c>
      <c r="G92" s="58">
        <v>55485</v>
      </c>
      <c r="H92" s="58"/>
      <c r="I92" s="50" t="s">
        <v>614</v>
      </c>
      <c r="J92" s="50" t="s">
        <v>109</v>
      </c>
      <c r="K92" s="50">
        <v>24</v>
      </c>
      <c r="L92" s="50">
        <v>10</v>
      </c>
      <c r="M92" s="50"/>
      <c r="N92" s="50"/>
      <c r="O92" s="50"/>
      <c r="P92" s="50" t="s">
        <v>753</v>
      </c>
      <c r="Q92" s="50"/>
      <c r="R92" s="50"/>
      <c r="S92" s="50" t="s">
        <v>407</v>
      </c>
      <c r="T92" s="50" t="s">
        <v>373</v>
      </c>
      <c r="U92" s="50"/>
      <c r="V92" s="50"/>
      <c r="Z92" s="94" t="s">
        <v>350</v>
      </c>
      <c r="AA92" s="82">
        <v>43407</v>
      </c>
    </row>
    <row r="93" spans="1:27" ht="15" x14ac:dyDescent="0.2">
      <c r="A93" s="190">
        <v>80</v>
      </c>
      <c r="B93" s="50" t="s">
        <v>397</v>
      </c>
      <c r="C93" s="50">
        <v>2</v>
      </c>
      <c r="D93" s="50">
        <v>11</v>
      </c>
      <c r="E93" s="142">
        <v>3113</v>
      </c>
      <c r="F93" s="142">
        <v>10</v>
      </c>
      <c r="G93" s="58">
        <v>71443</v>
      </c>
      <c r="H93" s="58"/>
      <c r="I93" s="50" t="s">
        <v>615</v>
      </c>
      <c r="J93" s="50" t="s">
        <v>109</v>
      </c>
      <c r="K93" s="50">
        <v>25</v>
      </c>
      <c r="L93" s="50">
        <v>11</v>
      </c>
      <c r="M93" s="50"/>
      <c r="N93" s="50"/>
      <c r="O93" s="50"/>
      <c r="P93" s="50" t="s">
        <v>754</v>
      </c>
      <c r="Q93" s="50"/>
      <c r="R93" s="50"/>
      <c r="S93" s="50" t="s">
        <v>439</v>
      </c>
      <c r="T93" s="50" t="s">
        <v>440</v>
      </c>
      <c r="U93" s="50"/>
      <c r="V93" s="50"/>
      <c r="Z93" s="94" t="s">
        <v>350</v>
      </c>
      <c r="AA93" s="82">
        <v>43407</v>
      </c>
    </row>
    <row r="94" spans="1:27" ht="15" x14ac:dyDescent="0.2">
      <c r="A94" s="190">
        <v>81</v>
      </c>
      <c r="B94" s="210" t="s">
        <v>397</v>
      </c>
      <c r="C94" s="50">
        <v>3</v>
      </c>
      <c r="D94" s="50">
        <v>10</v>
      </c>
      <c r="E94" s="142">
        <v>3112</v>
      </c>
      <c r="F94" s="142">
        <v>10</v>
      </c>
      <c r="G94" s="58">
        <v>71573</v>
      </c>
      <c r="H94" s="58"/>
      <c r="I94" s="50" t="s">
        <v>616</v>
      </c>
      <c r="J94" s="50" t="s">
        <v>109</v>
      </c>
      <c r="K94" s="50">
        <v>26</v>
      </c>
      <c r="L94" s="50">
        <v>10</v>
      </c>
      <c r="M94" s="50"/>
      <c r="N94" s="50"/>
      <c r="O94" s="50"/>
      <c r="P94" s="50" t="s">
        <v>755</v>
      </c>
      <c r="Q94" s="50"/>
      <c r="R94" s="50"/>
      <c r="S94" s="50" t="s">
        <v>430</v>
      </c>
      <c r="T94" s="50" t="s">
        <v>374</v>
      </c>
      <c r="U94" s="50"/>
      <c r="V94" s="50"/>
      <c r="Z94" s="94" t="s">
        <v>350</v>
      </c>
      <c r="AA94" s="82">
        <v>43407</v>
      </c>
    </row>
    <row r="95" spans="1:27" ht="15" x14ac:dyDescent="0.2">
      <c r="A95" s="190">
        <v>82</v>
      </c>
      <c r="B95" s="50" t="s">
        <v>397</v>
      </c>
      <c r="C95" s="50">
        <v>4</v>
      </c>
      <c r="D95" s="50">
        <v>11</v>
      </c>
      <c r="E95" s="142">
        <v>3114</v>
      </c>
      <c r="F95" s="142">
        <v>10</v>
      </c>
      <c r="G95" s="58">
        <v>73817</v>
      </c>
      <c r="H95" s="58"/>
      <c r="I95" s="50" t="s">
        <v>851</v>
      </c>
      <c r="J95" s="50" t="s">
        <v>109</v>
      </c>
      <c r="K95" s="50">
        <v>27</v>
      </c>
      <c r="L95" s="50">
        <v>11</v>
      </c>
      <c r="M95" s="50"/>
      <c r="N95" s="50"/>
      <c r="O95" s="50"/>
      <c r="P95" s="50" t="s">
        <v>756</v>
      </c>
      <c r="Q95" s="50"/>
      <c r="R95" s="50"/>
      <c r="S95" s="50" t="s">
        <v>408</v>
      </c>
      <c r="T95" s="50" t="s">
        <v>375</v>
      </c>
      <c r="U95" s="50"/>
      <c r="V95" s="50"/>
      <c r="Z95" s="94" t="s">
        <v>350</v>
      </c>
      <c r="AA95" s="82">
        <v>43407</v>
      </c>
    </row>
    <row r="96" spans="1:27" s="200" customFormat="1" x14ac:dyDescent="0.2">
      <c r="A96" s="198">
        <v>83</v>
      </c>
      <c r="B96" s="198" t="s">
        <v>397</v>
      </c>
      <c r="C96" s="198">
        <v>5</v>
      </c>
      <c r="D96" s="198">
        <v>10</v>
      </c>
      <c r="E96" s="198" t="s">
        <v>834</v>
      </c>
      <c r="F96" s="198" t="s">
        <v>854</v>
      </c>
      <c r="G96" s="199">
        <v>63719</v>
      </c>
      <c r="H96" s="199"/>
      <c r="I96" s="198" t="s">
        <v>618</v>
      </c>
      <c r="J96" s="198" t="s">
        <v>109</v>
      </c>
      <c r="K96" s="198">
        <v>28</v>
      </c>
      <c r="L96" s="198">
        <v>10</v>
      </c>
      <c r="M96" s="198"/>
      <c r="N96" s="198"/>
      <c r="O96" s="198"/>
      <c r="P96" s="198" t="s">
        <v>757</v>
      </c>
      <c r="Q96" s="198"/>
      <c r="R96" s="198"/>
      <c r="S96" s="198" t="s">
        <v>409</v>
      </c>
      <c r="T96" s="198" t="s">
        <v>376</v>
      </c>
      <c r="U96" s="198"/>
      <c r="V96" s="198"/>
      <c r="Z96" s="201" t="s">
        <v>350</v>
      </c>
      <c r="AA96" s="202">
        <v>43407</v>
      </c>
    </row>
    <row r="97" spans="1:27" s="108" customFormat="1" ht="15" x14ac:dyDescent="0.2">
      <c r="A97" s="190">
        <v>84</v>
      </c>
      <c r="B97" s="99"/>
      <c r="C97" s="99"/>
      <c r="D97" s="99"/>
      <c r="E97" s="99">
        <v>3112</v>
      </c>
      <c r="F97" s="99">
        <v>11</v>
      </c>
      <c r="G97" s="103">
        <v>77891</v>
      </c>
      <c r="H97" s="103"/>
      <c r="I97" s="99" t="s">
        <v>636</v>
      </c>
      <c r="J97" s="99" t="s">
        <v>109</v>
      </c>
      <c r="K97" s="50">
        <v>81</v>
      </c>
      <c r="L97" s="99"/>
      <c r="M97" s="99"/>
      <c r="N97" s="99"/>
      <c r="O97" s="99"/>
      <c r="P97" s="99" t="s">
        <v>715</v>
      </c>
      <c r="Q97" s="99"/>
      <c r="R97" s="99"/>
      <c r="S97" s="102" t="s">
        <v>730</v>
      </c>
      <c r="T97" s="143" t="s">
        <v>742</v>
      </c>
      <c r="U97" s="99"/>
      <c r="V97" s="99"/>
      <c r="Z97" s="109"/>
      <c r="AA97" s="110"/>
    </row>
    <row r="98" spans="1:27" ht="15" x14ac:dyDescent="0.2">
      <c r="A98" s="190">
        <v>85</v>
      </c>
      <c r="B98" s="77" t="s">
        <v>398</v>
      </c>
      <c r="C98" s="77">
        <v>2</v>
      </c>
      <c r="D98" s="77">
        <v>10</v>
      </c>
      <c r="E98" s="142">
        <v>3121</v>
      </c>
      <c r="F98" s="142">
        <v>10</v>
      </c>
      <c r="G98" s="98">
        <v>71107</v>
      </c>
      <c r="H98" s="98"/>
      <c r="I98" s="77" t="s">
        <v>619</v>
      </c>
      <c r="J98" s="77" t="s">
        <v>109</v>
      </c>
      <c r="K98" s="77">
        <v>70</v>
      </c>
      <c r="L98" s="77">
        <v>10</v>
      </c>
      <c r="M98" s="77"/>
      <c r="N98" s="77"/>
      <c r="O98" s="77"/>
      <c r="P98" s="77"/>
      <c r="Q98" s="77"/>
      <c r="R98" s="77"/>
      <c r="S98" s="77" t="s">
        <v>410</v>
      </c>
      <c r="T98" s="77" t="s">
        <v>377</v>
      </c>
      <c r="U98" s="77"/>
      <c r="V98" s="77"/>
      <c r="Z98" s="94"/>
      <c r="AA98" s="82"/>
    </row>
    <row r="99" spans="1:27" s="108" customFormat="1" ht="15" x14ac:dyDescent="0.2">
      <c r="A99" s="190">
        <v>86</v>
      </c>
      <c r="B99" s="99"/>
      <c r="C99" s="99"/>
      <c r="D99" s="99"/>
      <c r="E99" s="99">
        <v>3122</v>
      </c>
      <c r="F99" s="99">
        <v>10</v>
      </c>
      <c r="G99" s="103">
        <v>74507</v>
      </c>
      <c r="H99" s="103"/>
      <c r="I99" s="99" t="s">
        <v>637</v>
      </c>
      <c r="J99" s="99" t="s">
        <v>109</v>
      </c>
      <c r="K99" s="50">
        <v>82</v>
      </c>
      <c r="L99" s="99"/>
      <c r="M99" s="99"/>
      <c r="N99" s="99"/>
      <c r="O99" s="99"/>
      <c r="P99" s="99" t="s">
        <v>716</v>
      </c>
      <c r="Q99" s="99"/>
      <c r="R99" s="99"/>
      <c r="S99" s="102" t="s">
        <v>731</v>
      </c>
      <c r="T99" s="102" t="s">
        <v>746</v>
      </c>
      <c r="U99" s="99"/>
      <c r="V99" s="99"/>
      <c r="Z99" s="109"/>
      <c r="AA99" s="110"/>
    </row>
    <row r="100" spans="1:27" s="200" customFormat="1" x14ac:dyDescent="0.2">
      <c r="A100" s="198">
        <v>87</v>
      </c>
      <c r="B100" s="198"/>
      <c r="C100" s="198"/>
      <c r="D100" s="198"/>
      <c r="E100" s="198">
        <v>3122</v>
      </c>
      <c r="F100" s="203" t="s">
        <v>849</v>
      </c>
      <c r="G100" s="199">
        <v>77715</v>
      </c>
      <c r="H100" s="199"/>
      <c r="I100" s="198" t="s">
        <v>848</v>
      </c>
      <c r="J100" s="198" t="s">
        <v>109</v>
      </c>
      <c r="K100" s="198">
        <v>83</v>
      </c>
      <c r="L100" s="198"/>
      <c r="M100" s="198"/>
      <c r="N100" s="198"/>
      <c r="O100" s="198"/>
      <c r="P100" s="198" t="s">
        <v>717</v>
      </c>
      <c r="Q100" s="198"/>
      <c r="R100" s="198"/>
      <c r="S100" s="204" t="s">
        <v>732</v>
      </c>
      <c r="T100" s="204" t="s">
        <v>743</v>
      </c>
      <c r="U100" s="198"/>
      <c r="V100" s="198"/>
      <c r="Z100" s="201"/>
      <c r="AA100" s="202"/>
    </row>
    <row r="101" spans="1:27" s="116" customFormat="1" ht="15" x14ac:dyDescent="0.2">
      <c r="A101" s="190">
        <v>88</v>
      </c>
      <c r="B101" s="83" t="s">
        <v>398</v>
      </c>
      <c r="C101" s="83">
        <v>3</v>
      </c>
      <c r="D101" s="83">
        <v>10</v>
      </c>
      <c r="E101" s="83" t="s">
        <v>642</v>
      </c>
      <c r="F101" s="83"/>
      <c r="G101" s="104">
        <v>71444</v>
      </c>
      <c r="H101" s="104"/>
      <c r="I101" s="83" t="s">
        <v>620</v>
      </c>
      <c r="J101" s="83" t="s">
        <v>109</v>
      </c>
      <c r="K101" s="50">
        <v>30</v>
      </c>
      <c r="L101" s="83">
        <v>10</v>
      </c>
      <c r="M101" s="83"/>
      <c r="N101" s="83"/>
      <c r="O101" s="83"/>
      <c r="P101" s="50" t="s">
        <v>751</v>
      </c>
      <c r="Q101" s="83"/>
      <c r="R101" s="83"/>
      <c r="S101" s="83" t="s">
        <v>411</v>
      </c>
      <c r="T101" s="83" t="s">
        <v>378</v>
      </c>
      <c r="U101" s="83"/>
      <c r="V101" s="83"/>
      <c r="Z101" s="119" t="s">
        <v>350</v>
      </c>
      <c r="AA101" s="120">
        <v>43407</v>
      </c>
    </row>
    <row r="102" spans="1:27" s="116" customFormat="1" ht="15" x14ac:dyDescent="0.2">
      <c r="A102" s="190">
        <v>89</v>
      </c>
      <c r="B102" s="83" t="s">
        <v>398</v>
      </c>
      <c r="C102" s="83">
        <v>1</v>
      </c>
      <c r="D102" s="83">
        <v>10</v>
      </c>
      <c r="E102" s="83" t="s">
        <v>642</v>
      </c>
      <c r="F102" s="83"/>
      <c r="G102" s="104" t="s">
        <v>640</v>
      </c>
      <c r="H102" s="104"/>
      <c r="I102" s="83" t="s">
        <v>670</v>
      </c>
      <c r="J102" s="83" t="s">
        <v>109</v>
      </c>
      <c r="K102" s="50">
        <v>29</v>
      </c>
      <c r="L102" s="83">
        <v>10</v>
      </c>
      <c r="M102" s="83"/>
      <c r="N102" s="83"/>
      <c r="O102" s="83"/>
      <c r="P102" s="50" t="s">
        <v>758</v>
      </c>
      <c r="Q102" s="83"/>
      <c r="R102" s="83"/>
      <c r="S102" s="83" t="s">
        <v>462</v>
      </c>
      <c r="T102" s="83" t="s">
        <v>461</v>
      </c>
      <c r="U102" s="83"/>
      <c r="V102" s="83"/>
      <c r="Z102" s="119" t="s">
        <v>350</v>
      </c>
      <c r="AA102" s="120">
        <v>43407</v>
      </c>
    </row>
    <row r="103" spans="1:27" ht="15" x14ac:dyDescent="0.2">
      <c r="A103" s="190">
        <v>90</v>
      </c>
      <c r="B103" s="50" t="s">
        <v>399</v>
      </c>
      <c r="C103" s="50">
        <v>2</v>
      </c>
      <c r="D103" s="50">
        <v>10</v>
      </c>
      <c r="E103" s="142">
        <v>3131</v>
      </c>
      <c r="F103" s="142">
        <v>10</v>
      </c>
      <c r="G103" s="58">
        <v>72776</v>
      </c>
      <c r="H103" s="58"/>
      <c r="I103" s="50" t="s">
        <v>621</v>
      </c>
      <c r="J103" s="50" t="s">
        <v>109</v>
      </c>
      <c r="K103" s="50">
        <v>31</v>
      </c>
      <c r="L103" s="50">
        <v>10</v>
      </c>
      <c r="M103" s="50"/>
      <c r="N103" s="50"/>
      <c r="O103" s="50"/>
      <c r="P103" s="50" t="s">
        <v>759</v>
      </c>
      <c r="Q103" s="50"/>
      <c r="R103" s="50"/>
      <c r="S103" s="50" t="s">
        <v>412</v>
      </c>
      <c r="T103" s="50" t="s">
        <v>379</v>
      </c>
      <c r="U103" s="50"/>
      <c r="V103" s="50"/>
      <c r="Z103" s="94" t="s">
        <v>350</v>
      </c>
      <c r="AA103" s="82">
        <v>43407</v>
      </c>
    </row>
    <row r="104" spans="1:27" ht="15" x14ac:dyDescent="0.2">
      <c r="A104" s="190">
        <v>91</v>
      </c>
      <c r="B104" s="50" t="s">
        <v>399</v>
      </c>
      <c r="C104" s="50">
        <v>3</v>
      </c>
      <c r="D104" s="50">
        <v>10</v>
      </c>
      <c r="E104" s="142">
        <v>3132</v>
      </c>
      <c r="F104" s="142">
        <v>10</v>
      </c>
      <c r="G104" s="58" t="s">
        <v>623</v>
      </c>
      <c r="H104" s="58"/>
      <c r="I104" s="50" t="s">
        <v>622</v>
      </c>
      <c r="J104" s="50" t="s">
        <v>109</v>
      </c>
      <c r="K104" s="50">
        <v>32</v>
      </c>
      <c r="L104" s="50">
        <v>10</v>
      </c>
      <c r="M104" s="50"/>
      <c r="N104" s="50"/>
      <c r="O104" s="50"/>
      <c r="P104" s="50" t="s">
        <v>760</v>
      </c>
      <c r="Q104" s="50"/>
      <c r="R104" s="50"/>
      <c r="S104" s="50" t="s">
        <v>413</v>
      </c>
      <c r="T104" s="50" t="s">
        <v>380</v>
      </c>
      <c r="U104" s="50"/>
      <c r="V104" s="50"/>
      <c r="Z104" s="94" t="s">
        <v>350</v>
      </c>
      <c r="AA104" s="82">
        <v>43407</v>
      </c>
    </row>
    <row r="105" spans="1:27" s="108" customFormat="1" ht="15" x14ac:dyDescent="0.2">
      <c r="A105" s="190">
        <v>92</v>
      </c>
      <c r="B105" s="99"/>
      <c r="C105" s="99"/>
      <c r="D105" s="99"/>
      <c r="E105" s="103">
        <v>3134</v>
      </c>
      <c r="F105" s="103">
        <v>10</v>
      </c>
      <c r="G105" s="103">
        <v>75909</v>
      </c>
      <c r="H105" s="103"/>
      <c r="I105" s="103" t="s">
        <v>638</v>
      </c>
      <c r="J105" s="99" t="s">
        <v>109</v>
      </c>
      <c r="K105" s="50">
        <v>84</v>
      </c>
      <c r="L105" s="99"/>
      <c r="M105" s="99"/>
      <c r="N105" s="99"/>
      <c r="O105" s="99"/>
      <c r="P105" s="99" t="s">
        <v>718</v>
      </c>
      <c r="Q105" s="99"/>
      <c r="R105" s="99"/>
      <c r="S105" s="102" t="s">
        <v>733</v>
      </c>
      <c r="T105" s="102" t="s">
        <v>744</v>
      </c>
      <c r="U105" s="99"/>
      <c r="V105" s="99"/>
      <c r="Z105" s="109"/>
      <c r="AA105" s="110"/>
    </row>
    <row r="106" spans="1:27" ht="15" x14ac:dyDescent="0.2">
      <c r="A106" s="190">
        <v>93</v>
      </c>
      <c r="B106" s="50" t="s">
        <v>400</v>
      </c>
      <c r="C106" s="50">
        <v>1</v>
      </c>
      <c r="D106" s="50">
        <v>10</v>
      </c>
      <c r="E106" s="50" t="s">
        <v>647</v>
      </c>
      <c r="F106" s="50" t="s">
        <v>648</v>
      </c>
      <c r="G106" s="58">
        <v>71876</v>
      </c>
      <c r="H106" s="58"/>
      <c r="I106" s="50" t="s">
        <v>624</v>
      </c>
      <c r="J106" s="50" t="s">
        <v>109</v>
      </c>
      <c r="K106" s="50">
        <v>33</v>
      </c>
      <c r="L106" s="50">
        <v>10</v>
      </c>
      <c r="M106" s="50"/>
      <c r="N106" s="50"/>
      <c r="O106" s="50"/>
      <c r="P106" s="50" t="s">
        <v>761</v>
      </c>
      <c r="Q106" s="50"/>
      <c r="R106" s="50"/>
      <c r="S106" s="50" t="s">
        <v>414</v>
      </c>
      <c r="T106" s="50" t="s">
        <v>381</v>
      </c>
      <c r="U106" s="50"/>
      <c r="V106" s="50"/>
      <c r="Z106" s="94" t="s">
        <v>350</v>
      </c>
      <c r="AA106" s="82">
        <v>43407</v>
      </c>
    </row>
    <row r="107" spans="1:27" s="116" customFormat="1" ht="15" x14ac:dyDescent="0.2">
      <c r="A107" s="190">
        <v>94</v>
      </c>
      <c r="B107" s="83" t="s">
        <v>400</v>
      </c>
      <c r="C107" s="83">
        <v>1</v>
      </c>
      <c r="D107" s="83">
        <v>11</v>
      </c>
      <c r="E107" s="83" t="s">
        <v>642</v>
      </c>
      <c r="F107" s="83"/>
      <c r="G107" s="104">
        <v>72520</v>
      </c>
      <c r="H107" s="104"/>
      <c r="I107" s="83" t="s">
        <v>659</v>
      </c>
      <c r="J107" s="83" t="s">
        <v>109</v>
      </c>
      <c r="K107" s="83">
        <v>34</v>
      </c>
      <c r="L107" s="83">
        <v>11</v>
      </c>
      <c r="M107" s="83"/>
      <c r="N107" s="83"/>
      <c r="O107" s="83"/>
      <c r="P107" s="50" t="s">
        <v>762</v>
      </c>
      <c r="Q107" s="83"/>
      <c r="R107" s="83"/>
      <c r="S107" s="83" t="s">
        <v>415</v>
      </c>
      <c r="T107" s="83" t="s">
        <v>382</v>
      </c>
      <c r="U107" s="83"/>
      <c r="V107" s="83"/>
      <c r="Z107" s="119" t="s">
        <v>350</v>
      </c>
      <c r="AA107" s="120">
        <v>43407</v>
      </c>
    </row>
    <row r="108" spans="1:27" s="182" customFormat="1" ht="15" x14ac:dyDescent="0.2">
      <c r="A108" s="183"/>
      <c r="B108" s="183"/>
      <c r="C108" s="183"/>
      <c r="D108" s="183"/>
      <c r="E108" s="183">
        <v>3216</v>
      </c>
      <c r="F108" s="183">
        <v>10</v>
      </c>
      <c r="G108" s="185">
        <v>72780</v>
      </c>
      <c r="H108" s="185"/>
      <c r="I108" s="183" t="s">
        <v>856</v>
      </c>
      <c r="J108" s="183" t="s">
        <v>109</v>
      </c>
      <c r="K108" s="183"/>
      <c r="L108" s="183"/>
      <c r="M108" s="183"/>
      <c r="N108" s="183"/>
      <c r="O108" s="183"/>
      <c r="P108" s="183"/>
      <c r="Q108" s="183"/>
      <c r="R108" s="183"/>
      <c r="S108" s="183"/>
      <c r="T108" s="183"/>
      <c r="U108" s="183"/>
      <c r="V108" s="183"/>
      <c r="Z108" s="195"/>
      <c r="AA108" s="196"/>
    </row>
    <row r="109" spans="1:27" ht="15" x14ac:dyDescent="0.2">
      <c r="A109" s="190">
        <v>95</v>
      </c>
      <c r="B109" s="50" t="s">
        <v>400</v>
      </c>
      <c r="C109" s="50">
        <v>3</v>
      </c>
      <c r="D109" s="50">
        <v>10</v>
      </c>
      <c r="E109" s="142">
        <v>3214</v>
      </c>
      <c r="F109" s="142">
        <v>11</v>
      </c>
      <c r="G109" s="58">
        <v>72521</v>
      </c>
      <c r="H109" s="58"/>
      <c r="I109" s="50" t="s">
        <v>625</v>
      </c>
      <c r="J109" s="50" t="s">
        <v>109</v>
      </c>
      <c r="K109" s="50">
        <v>35</v>
      </c>
      <c r="L109" s="50">
        <v>10</v>
      </c>
      <c r="M109" s="50"/>
      <c r="N109" s="50"/>
      <c r="O109" s="50"/>
      <c r="P109" s="50" t="s">
        <v>763</v>
      </c>
      <c r="Q109" s="50"/>
      <c r="R109" s="50"/>
      <c r="S109" s="50" t="s">
        <v>416</v>
      </c>
      <c r="T109" s="50" t="s">
        <v>383</v>
      </c>
      <c r="U109" s="50"/>
      <c r="V109" s="50"/>
      <c r="Z109" s="94" t="s">
        <v>350</v>
      </c>
      <c r="AA109" s="82">
        <v>43407</v>
      </c>
    </row>
    <row r="110" spans="1:27" ht="15" x14ac:dyDescent="0.2">
      <c r="A110" s="190">
        <v>96</v>
      </c>
      <c r="B110" s="50" t="s">
        <v>401</v>
      </c>
      <c r="C110" s="50">
        <v>1</v>
      </c>
      <c r="D110" s="50">
        <v>10</v>
      </c>
      <c r="E110" s="166">
        <v>3213</v>
      </c>
      <c r="F110" s="166">
        <v>10</v>
      </c>
      <c r="G110" s="167">
        <v>71445</v>
      </c>
      <c r="H110" s="167"/>
      <c r="I110" s="166" t="s">
        <v>802</v>
      </c>
      <c r="J110" s="166" t="s">
        <v>109</v>
      </c>
      <c r="K110" s="50">
        <v>37</v>
      </c>
      <c r="L110" s="50">
        <v>10</v>
      </c>
      <c r="M110" s="50"/>
      <c r="N110" s="50"/>
      <c r="O110" s="50"/>
      <c r="P110" s="50" t="s">
        <v>764</v>
      </c>
      <c r="Q110" s="50"/>
      <c r="R110" s="50"/>
      <c r="S110" s="50" t="s">
        <v>417</v>
      </c>
      <c r="T110" s="50" t="s">
        <v>384</v>
      </c>
      <c r="U110" s="50"/>
      <c r="V110" s="50"/>
      <c r="Z110" s="94" t="s">
        <v>350</v>
      </c>
      <c r="AA110" s="82">
        <v>43407</v>
      </c>
    </row>
    <row r="111" spans="1:27" s="108" customFormat="1" ht="15" x14ac:dyDescent="0.2">
      <c r="A111" s="190">
        <v>97</v>
      </c>
      <c r="B111" s="99"/>
      <c r="C111" s="99"/>
      <c r="D111" s="99"/>
      <c r="E111" s="99">
        <v>3221</v>
      </c>
      <c r="F111" s="99">
        <v>10</v>
      </c>
      <c r="G111" s="103">
        <v>75876</v>
      </c>
      <c r="H111" s="103"/>
      <c r="I111" s="99" t="s">
        <v>639</v>
      </c>
      <c r="J111" s="99" t="s">
        <v>109</v>
      </c>
      <c r="K111" s="50">
        <v>85</v>
      </c>
      <c r="L111" s="99"/>
      <c r="M111" s="99"/>
      <c r="N111" s="99"/>
      <c r="O111" s="99"/>
      <c r="P111" s="99" t="s">
        <v>719</v>
      </c>
      <c r="Q111" s="99"/>
      <c r="R111" s="99"/>
      <c r="S111" s="102" t="s">
        <v>734</v>
      </c>
      <c r="T111" s="143" t="s">
        <v>745</v>
      </c>
      <c r="U111" s="99"/>
      <c r="V111" s="99"/>
      <c r="Z111" s="109"/>
      <c r="AA111" s="110"/>
    </row>
    <row r="112" spans="1:27" s="116" customFormat="1" ht="15" x14ac:dyDescent="0.2">
      <c r="A112" s="190">
        <v>98</v>
      </c>
      <c r="B112" s="83" t="s">
        <v>401</v>
      </c>
      <c r="C112" s="83">
        <v>2</v>
      </c>
      <c r="D112" s="83">
        <v>10</v>
      </c>
      <c r="E112" s="83" t="s">
        <v>642</v>
      </c>
      <c r="F112" s="83"/>
      <c r="G112" s="104">
        <v>66863</v>
      </c>
      <c r="H112" s="104"/>
      <c r="I112" s="83" t="s">
        <v>628</v>
      </c>
      <c r="J112" s="83" t="s">
        <v>109</v>
      </c>
      <c r="K112" s="50">
        <v>38</v>
      </c>
      <c r="L112" s="83">
        <v>10</v>
      </c>
      <c r="M112" s="83"/>
      <c r="N112" s="83"/>
      <c r="O112" s="83"/>
      <c r="P112" s="50" t="s">
        <v>765</v>
      </c>
      <c r="Q112" s="83"/>
      <c r="R112" s="83"/>
      <c r="S112" s="83" t="s">
        <v>605</v>
      </c>
      <c r="T112" s="83" t="s">
        <v>604</v>
      </c>
      <c r="U112" s="83"/>
      <c r="V112" s="83"/>
      <c r="Z112" s="119" t="s">
        <v>350</v>
      </c>
      <c r="AA112" s="120">
        <v>43407</v>
      </c>
    </row>
    <row r="113" spans="1:27" ht="15" x14ac:dyDescent="0.2">
      <c r="A113" s="190">
        <v>99</v>
      </c>
      <c r="B113" s="50" t="s">
        <v>401</v>
      </c>
      <c r="C113" s="50">
        <v>3</v>
      </c>
      <c r="D113" s="50">
        <v>10</v>
      </c>
      <c r="E113" s="142">
        <v>3224</v>
      </c>
      <c r="F113" s="142">
        <v>10</v>
      </c>
      <c r="G113" s="58">
        <v>71781</v>
      </c>
      <c r="H113" s="58"/>
      <c r="I113" s="50" t="s">
        <v>671</v>
      </c>
      <c r="J113" s="50" t="s">
        <v>109</v>
      </c>
      <c r="K113" s="50">
        <v>39</v>
      </c>
      <c r="L113" s="50">
        <v>10</v>
      </c>
      <c r="M113" s="50"/>
      <c r="N113" s="50"/>
      <c r="O113" s="50"/>
      <c r="P113" s="50" t="s">
        <v>766</v>
      </c>
      <c r="Q113" s="50"/>
      <c r="R113" s="50"/>
      <c r="S113" s="50" t="s">
        <v>419</v>
      </c>
      <c r="T113" s="50" t="s">
        <v>385</v>
      </c>
      <c r="U113" s="50"/>
      <c r="V113" s="50"/>
      <c r="Z113" s="94" t="s">
        <v>350</v>
      </c>
      <c r="AA113" s="82">
        <v>43407</v>
      </c>
    </row>
    <row r="114" spans="1:27" s="116" customFormat="1" ht="15" x14ac:dyDescent="0.2">
      <c r="A114" s="190">
        <v>100</v>
      </c>
      <c r="B114" s="83" t="s">
        <v>401</v>
      </c>
      <c r="C114" s="83">
        <v>4</v>
      </c>
      <c r="D114" s="83">
        <v>10</v>
      </c>
      <c r="E114" s="83" t="s">
        <v>642</v>
      </c>
      <c r="F114" s="83"/>
      <c r="G114" s="104" t="s">
        <v>626</v>
      </c>
      <c r="H114" s="104"/>
      <c r="I114" s="83" t="s">
        <v>627</v>
      </c>
      <c r="J114" s="83" t="s">
        <v>109</v>
      </c>
      <c r="K114" s="83">
        <v>40</v>
      </c>
      <c r="L114" s="83">
        <v>10</v>
      </c>
      <c r="M114" s="83"/>
      <c r="N114" s="83"/>
      <c r="O114" s="83"/>
      <c r="P114" s="50" t="s">
        <v>767</v>
      </c>
      <c r="Q114" s="83"/>
      <c r="R114" s="83"/>
      <c r="S114" s="83" t="s">
        <v>418</v>
      </c>
      <c r="T114" s="83" t="s">
        <v>441</v>
      </c>
      <c r="U114" s="83"/>
      <c r="V114" s="83"/>
      <c r="X114" s="83" t="s">
        <v>350</v>
      </c>
      <c r="Y114" s="137"/>
      <c r="Z114" s="120">
        <v>43407</v>
      </c>
      <c r="AA114" s="120"/>
    </row>
    <row r="115" spans="1:27" s="116" customFormat="1" ht="15" x14ac:dyDescent="0.2">
      <c r="A115" s="190">
        <v>101</v>
      </c>
      <c r="B115" s="83" t="s">
        <v>396</v>
      </c>
      <c r="C115" s="83">
        <v>1</v>
      </c>
      <c r="D115" s="83">
        <v>10</v>
      </c>
      <c r="E115" s="83" t="s">
        <v>642</v>
      </c>
      <c r="F115" s="83"/>
      <c r="G115" s="104">
        <v>71872</v>
      </c>
      <c r="H115" s="104"/>
      <c r="I115" s="83" t="s">
        <v>632</v>
      </c>
      <c r="J115" s="83" t="s">
        <v>109</v>
      </c>
      <c r="K115" s="50">
        <v>41</v>
      </c>
      <c r="L115" s="83">
        <v>10</v>
      </c>
      <c r="M115" s="83"/>
      <c r="N115" s="83"/>
      <c r="O115" s="83"/>
      <c r="P115" s="50" t="s">
        <v>768</v>
      </c>
      <c r="Q115" s="83"/>
      <c r="R115" s="83"/>
      <c r="S115" s="83" t="s">
        <v>466</v>
      </c>
      <c r="T115" s="83" t="s">
        <v>436</v>
      </c>
      <c r="U115" s="83"/>
      <c r="V115" s="83"/>
      <c r="Z115" s="119" t="s">
        <v>350</v>
      </c>
      <c r="AA115" s="120">
        <v>43408</v>
      </c>
    </row>
    <row r="116" spans="1:27" s="116" customFormat="1" ht="15" x14ac:dyDescent="0.2">
      <c r="A116" s="190">
        <v>102</v>
      </c>
      <c r="B116" s="83" t="s">
        <v>396</v>
      </c>
      <c r="C116" s="83">
        <v>1</v>
      </c>
      <c r="D116" s="83">
        <v>11</v>
      </c>
      <c r="E116" s="83" t="s">
        <v>642</v>
      </c>
      <c r="F116" s="83">
        <v>11</v>
      </c>
      <c r="G116" s="104">
        <v>71873</v>
      </c>
      <c r="H116" s="104"/>
      <c r="I116" s="83" t="s">
        <v>633</v>
      </c>
      <c r="J116" s="83" t="s">
        <v>109</v>
      </c>
      <c r="K116" s="83">
        <v>42</v>
      </c>
      <c r="L116" s="83">
        <v>11</v>
      </c>
      <c r="M116" s="83"/>
      <c r="N116" s="83"/>
      <c r="O116" s="83"/>
      <c r="P116" s="50" t="s">
        <v>766</v>
      </c>
      <c r="Q116" s="83"/>
      <c r="R116" s="83"/>
      <c r="S116" s="83" t="s">
        <v>420</v>
      </c>
      <c r="T116" s="83" t="s">
        <v>386</v>
      </c>
      <c r="U116" s="83"/>
      <c r="V116" s="83"/>
      <c r="Z116" s="119" t="s">
        <v>350</v>
      </c>
      <c r="AA116" s="120">
        <v>43408</v>
      </c>
    </row>
    <row r="117" spans="1:27" s="116" customFormat="1" ht="15" x14ac:dyDescent="0.2">
      <c r="A117" s="190">
        <v>103</v>
      </c>
      <c r="B117" s="83" t="s">
        <v>396</v>
      </c>
      <c r="C117" s="83">
        <v>2</v>
      </c>
      <c r="D117" s="83">
        <v>10</v>
      </c>
      <c r="E117" s="83" t="s">
        <v>642</v>
      </c>
      <c r="F117" s="83"/>
      <c r="G117" s="104" t="s">
        <v>641</v>
      </c>
      <c r="H117" s="104"/>
      <c r="I117" s="83" t="s">
        <v>629</v>
      </c>
      <c r="J117" s="83" t="s">
        <v>109</v>
      </c>
      <c r="K117" s="50">
        <v>43</v>
      </c>
      <c r="L117" s="83">
        <v>10</v>
      </c>
      <c r="M117" s="83"/>
      <c r="N117" s="83"/>
      <c r="O117" s="83"/>
      <c r="P117" s="50" t="s">
        <v>769</v>
      </c>
      <c r="Q117" s="83"/>
      <c r="R117" s="83"/>
      <c r="S117" s="83" t="s">
        <v>421</v>
      </c>
      <c r="T117" s="83" t="s">
        <v>387</v>
      </c>
      <c r="U117" s="83"/>
      <c r="V117" s="83"/>
      <c r="Z117" s="119" t="s">
        <v>350</v>
      </c>
      <c r="AA117" s="120">
        <v>43408</v>
      </c>
    </row>
    <row r="118" spans="1:27" s="200" customFormat="1" x14ac:dyDescent="0.2">
      <c r="A118" s="198">
        <v>104</v>
      </c>
      <c r="B118" s="198" t="s">
        <v>396</v>
      </c>
      <c r="C118" s="198">
        <v>4</v>
      </c>
      <c r="D118" s="198">
        <v>10</v>
      </c>
      <c r="E118" s="203" t="s">
        <v>811</v>
      </c>
      <c r="F118" s="203" t="s">
        <v>842</v>
      </c>
      <c r="G118" s="199">
        <v>74477</v>
      </c>
      <c r="H118" s="199"/>
      <c r="I118" s="198" t="s">
        <v>630</v>
      </c>
      <c r="J118" s="198" t="s">
        <v>109</v>
      </c>
      <c r="K118" s="198">
        <v>61</v>
      </c>
      <c r="L118" s="198">
        <v>10</v>
      </c>
      <c r="M118" s="198"/>
      <c r="N118" s="198"/>
      <c r="O118" s="198"/>
      <c r="P118" s="198" t="s">
        <v>749</v>
      </c>
      <c r="Q118" s="198"/>
      <c r="R118" s="198"/>
      <c r="S118" s="198" t="s">
        <v>364</v>
      </c>
      <c r="T118" s="198" t="s">
        <v>360</v>
      </c>
      <c r="U118" s="198"/>
      <c r="V118" s="198" t="s">
        <v>654</v>
      </c>
      <c r="Z118" s="201" t="s">
        <v>350</v>
      </c>
      <c r="AA118" s="202">
        <v>43408</v>
      </c>
    </row>
    <row r="119" spans="1:27" s="182" customFormat="1" x14ac:dyDescent="0.2">
      <c r="A119" s="183"/>
      <c r="B119" s="183"/>
      <c r="C119" s="183"/>
      <c r="D119" s="183"/>
      <c r="E119" s="184">
        <v>413</v>
      </c>
      <c r="F119" s="184">
        <v>10</v>
      </c>
      <c r="G119" s="185"/>
      <c r="H119" s="185"/>
      <c r="I119" s="183" t="s">
        <v>847</v>
      </c>
      <c r="J119" s="183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Z119" s="195"/>
      <c r="AA119" s="196"/>
    </row>
    <row r="120" spans="1:27" s="200" customFormat="1" x14ac:dyDescent="0.2">
      <c r="A120" s="198">
        <v>105</v>
      </c>
      <c r="B120" s="198" t="s">
        <v>396</v>
      </c>
      <c r="C120" s="198">
        <v>4</v>
      </c>
      <c r="D120" s="198">
        <v>11</v>
      </c>
      <c r="E120" s="198">
        <v>414</v>
      </c>
      <c r="F120" s="203" t="s">
        <v>850</v>
      </c>
      <c r="G120" s="199">
        <v>72775</v>
      </c>
      <c r="H120" s="199"/>
      <c r="I120" s="198" t="s">
        <v>631</v>
      </c>
      <c r="J120" s="198" t="s">
        <v>109</v>
      </c>
      <c r="K120" s="198">
        <v>44</v>
      </c>
      <c r="L120" s="198">
        <v>11</v>
      </c>
      <c r="M120" s="198"/>
      <c r="N120" s="198"/>
      <c r="O120" s="198"/>
      <c r="P120" s="198" t="s">
        <v>770</v>
      </c>
      <c r="Q120" s="198"/>
      <c r="R120" s="198"/>
      <c r="S120" s="198" t="s">
        <v>422</v>
      </c>
      <c r="T120" s="198" t="s">
        <v>388</v>
      </c>
      <c r="U120" s="198"/>
      <c r="V120" s="198"/>
      <c r="Z120" s="201" t="s">
        <v>350</v>
      </c>
      <c r="AA120" s="202">
        <v>43408</v>
      </c>
    </row>
    <row r="121" spans="1:27" s="200" customFormat="1" x14ac:dyDescent="0.2">
      <c r="A121" s="203">
        <v>106</v>
      </c>
      <c r="B121" s="198" t="s">
        <v>403</v>
      </c>
      <c r="C121" s="198">
        <v>1</v>
      </c>
      <c r="D121" s="198">
        <v>10</v>
      </c>
      <c r="E121" s="203" t="s">
        <v>836</v>
      </c>
      <c r="F121" s="198">
        <v>10</v>
      </c>
      <c r="G121" s="199">
        <v>55470</v>
      </c>
      <c r="H121" s="199"/>
      <c r="I121" s="198" t="s">
        <v>803</v>
      </c>
      <c r="J121" s="198" t="s">
        <v>109</v>
      </c>
      <c r="K121" s="198">
        <v>45</v>
      </c>
      <c r="L121" s="198">
        <v>10</v>
      </c>
      <c r="M121" s="198"/>
      <c r="N121" s="198"/>
      <c r="O121" s="198"/>
      <c r="P121" s="198" t="s">
        <v>771</v>
      </c>
      <c r="Q121" s="198"/>
      <c r="R121" s="198"/>
      <c r="S121" s="198" t="s">
        <v>423</v>
      </c>
      <c r="T121" s="198" t="s">
        <v>389</v>
      </c>
      <c r="U121" s="198"/>
      <c r="V121" s="198"/>
      <c r="Z121" s="201" t="s">
        <v>350</v>
      </c>
      <c r="AA121" s="202">
        <v>43408</v>
      </c>
    </row>
    <row r="122" spans="1:27" s="182" customFormat="1" x14ac:dyDescent="0.2">
      <c r="A122" s="183"/>
      <c r="B122" s="183"/>
      <c r="C122" s="183"/>
      <c r="D122" s="183">
        <v>11</v>
      </c>
      <c r="E122" s="184" t="s">
        <v>835</v>
      </c>
      <c r="F122" s="183">
        <v>10</v>
      </c>
      <c r="G122" s="185"/>
      <c r="H122" s="185"/>
      <c r="I122" s="183" t="s">
        <v>837</v>
      </c>
      <c r="J122" s="183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Z122" s="195"/>
      <c r="AA122" s="196"/>
    </row>
    <row r="123" spans="1:27" s="116" customFormat="1" ht="18" customHeight="1" x14ac:dyDescent="0.2">
      <c r="A123" s="190">
        <v>107</v>
      </c>
      <c r="B123" s="83" t="s">
        <v>403</v>
      </c>
      <c r="C123" s="83">
        <v>2</v>
      </c>
      <c r="D123" s="83">
        <v>10</v>
      </c>
      <c r="E123" s="83" t="s">
        <v>642</v>
      </c>
      <c r="F123" s="83"/>
      <c r="G123" s="104">
        <v>61543</v>
      </c>
      <c r="H123" s="104"/>
      <c r="I123" s="83" t="s">
        <v>643</v>
      </c>
      <c r="J123" s="83" t="s">
        <v>437</v>
      </c>
      <c r="K123" s="50">
        <v>2</v>
      </c>
      <c r="L123" s="83">
        <v>10</v>
      </c>
      <c r="M123" s="83"/>
      <c r="N123" s="83"/>
      <c r="O123" s="83"/>
      <c r="P123" s="83" t="s">
        <v>435</v>
      </c>
      <c r="Q123" s="83"/>
      <c r="R123" s="83"/>
      <c r="S123" s="83" t="s">
        <v>435</v>
      </c>
      <c r="T123" s="83" t="s">
        <v>435</v>
      </c>
      <c r="U123" s="83"/>
      <c r="V123" s="83" t="s">
        <v>434</v>
      </c>
      <c r="Z123" s="119" t="s">
        <v>350</v>
      </c>
      <c r="AA123" s="120">
        <v>43408</v>
      </c>
    </row>
    <row r="124" spans="1:27" s="182" customFormat="1" ht="18" customHeight="1" x14ac:dyDescent="0.2">
      <c r="A124" s="183"/>
      <c r="B124" s="183"/>
      <c r="C124" s="183"/>
      <c r="D124" s="183"/>
      <c r="E124" s="183" t="s">
        <v>839</v>
      </c>
      <c r="F124" s="183">
        <v>10</v>
      </c>
      <c r="G124" s="185"/>
      <c r="H124" s="185"/>
      <c r="I124" s="183" t="s">
        <v>838</v>
      </c>
      <c r="J124" s="183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Z124" s="195"/>
      <c r="AA124" s="196"/>
    </row>
    <row r="125" spans="1:27" x14ac:dyDescent="0.2">
      <c r="A125" s="50">
        <v>108</v>
      </c>
      <c r="B125" s="50" t="s">
        <v>404</v>
      </c>
      <c r="C125" s="50">
        <v>3</v>
      </c>
      <c r="D125" s="50">
        <v>10</v>
      </c>
      <c r="E125" s="48" t="s">
        <v>812</v>
      </c>
      <c r="F125" s="48">
        <v>10</v>
      </c>
      <c r="G125" s="58">
        <v>60011</v>
      </c>
      <c r="H125" s="58"/>
      <c r="I125" s="50" t="s">
        <v>672</v>
      </c>
      <c r="J125" s="50" t="s">
        <v>109</v>
      </c>
      <c r="K125" s="50">
        <v>46</v>
      </c>
      <c r="L125" s="50">
        <v>10</v>
      </c>
      <c r="M125" s="50"/>
      <c r="N125" s="50"/>
      <c r="O125" s="50"/>
      <c r="P125" s="50" t="s">
        <v>772</v>
      </c>
      <c r="Q125" s="50"/>
      <c r="R125" s="50"/>
      <c r="S125" s="50" t="s">
        <v>424</v>
      </c>
      <c r="T125" s="50" t="s">
        <v>390</v>
      </c>
      <c r="U125" s="50"/>
      <c r="V125" s="50"/>
      <c r="Z125" s="94" t="s">
        <v>350</v>
      </c>
      <c r="AA125" s="82">
        <v>43408</v>
      </c>
    </row>
    <row r="126" spans="1:27" s="182" customFormat="1" x14ac:dyDescent="0.2">
      <c r="A126" s="183"/>
      <c r="B126" s="183"/>
      <c r="C126" s="183"/>
      <c r="D126" s="183"/>
      <c r="E126" s="184">
        <v>443</v>
      </c>
      <c r="F126" s="184">
        <v>10</v>
      </c>
      <c r="G126" s="185"/>
      <c r="H126" s="185"/>
      <c r="I126" s="183" t="s">
        <v>843</v>
      </c>
      <c r="J126" s="183"/>
      <c r="K126" s="183"/>
      <c r="L126" s="183"/>
      <c r="M126" s="183"/>
      <c r="N126" s="183"/>
      <c r="O126" s="183"/>
      <c r="P126" s="183"/>
      <c r="Q126" s="183"/>
      <c r="R126" s="183"/>
      <c r="S126" s="186"/>
      <c r="T126" s="186"/>
      <c r="U126" s="186"/>
      <c r="V126" s="186"/>
      <c r="Z126" s="195"/>
      <c r="AA126" s="196"/>
    </row>
    <row r="127" spans="1:27" s="182" customFormat="1" x14ac:dyDescent="0.2">
      <c r="A127" s="183"/>
      <c r="B127" s="183"/>
      <c r="C127" s="183"/>
      <c r="D127" s="183"/>
      <c r="E127" s="184">
        <v>444</v>
      </c>
      <c r="F127" s="184">
        <v>10</v>
      </c>
      <c r="G127" s="185"/>
      <c r="H127" s="185"/>
      <c r="I127" s="183" t="s">
        <v>843</v>
      </c>
      <c r="J127" s="183"/>
      <c r="K127" s="183"/>
      <c r="L127" s="183"/>
      <c r="M127" s="183"/>
      <c r="N127" s="183"/>
      <c r="O127" s="183"/>
      <c r="P127" s="183"/>
      <c r="Q127" s="183"/>
      <c r="R127" s="183"/>
      <c r="S127" s="186"/>
      <c r="T127" s="186"/>
      <c r="U127" s="186"/>
      <c r="V127" s="186"/>
      <c r="Z127" s="195"/>
      <c r="AA127" s="196"/>
    </row>
    <row r="128" spans="1:27" s="200" customFormat="1" x14ac:dyDescent="0.2">
      <c r="A128" s="198">
        <v>109</v>
      </c>
      <c r="B128" s="198" t="s">
        <v>405</v>
      </c>
      <c r="C128" s="198">
        <v>3</v>
      </c>
      <c r="D128" s="198">
        <v>11</v>
      </c>
      <c r="E128" s="211" t="s">
        <v>841</v>
      </c>
      <c r="F128" s="211" t="s">
        <v>842</v>
      </c>
      <c r="G128" s="207">
        <v>71782</v>
      </c>
      <c r="H128" s="207"/>
      <c r="I128" s="206" t="s">
        <v>936</v>
      </c>
      <c r="J128" s="198" t="s">
        <v>109</v>
      </c>
      <c r="K128" s="198">
        <v>47</v>
      </c>
      <c r="L128" s="198">
        <v>11</v>
      </c>
      <c r="M128" s="198"/>
      <c r="N128" s="198"/>
      <c r="O128" s="198"/>
      <c r="P128" s="198" t="s">
        <v>773</v>
      </c>
      <c r="Q128" s="198"/>
      <c r="R128" s="198"/>
      <c r="S128" s="235" t="s">
        <v>425</v>
      </c>
      <c r="T128" s="235" t="s">
        <v>391</v>
      </c>
      <c r="U128" s="235"/>
      <c r="V128" s="205" t="s">
        <v>655</v>
      </c>
      <c r="Z128" s="201" t="s">
        <v>350</v>
      </c>
      <c r="AA128" s="202">
        <v>43408</v>
      </c>
    </row>
    <row r="129" spans="1:27" s="200" customFormat="1" ht="15" x14ac:dyDescent="0.2">
      <c r="A129" s="198">
        <v>110</v>
      </c>
      <c r="B129" s="198" t="s">
        <v>405</v>
      </c>
      <c r="C129" s="198">
        <v>4</v>
      </c>
      <c r="D129" s="198">
        <v>11</v>
      </c>
      <c r="E129" s="206" t="s">
        <v>840</v>
      </c>
      <c r="F129" s="206" t="s">
        <v>842</v>
      </c>
      <c r="G129" s="207">
        <v>71779</v>
      </c>
      <c r="H129" s="207"/>
      <c r="I129" s="206" t="s">
        <v>935</v>
      </c>
      <c r="J129" s="198" t="s">
        <v>109</v>
      </c>
      <c r="K129" s="198">
        <v>48</v>
      </c>
      <c r="L129" s="198">
        <v>11</v>
      </c>
      <c r="M129" s="198"/>
      <c r="N129" s="198"/>
      <c r="O129" s="198"/>
      <c r="P129" s="198" t="s">
        <v>773</v>
      </c>
      <c r="Q129" s="198"/>
      <c r="R129" s="198"/>
      <c r="S129" s="236"/>
      <c r="T129" s="236"/>
      <c r="U129" s="236"/>
      <c r="V129" s="204" t="s">
        <v>656</v>
      </c>
      <c r="Z129" s="201" t="s">
        <v>350</v>
      </c>
      <c r="AA129" s="202">
        <v>43408</v>
      </c>
    </row>
    <row r="130" spans="1:27" ht="15" x14ac:dyDescent="0.2">
      <c r="A130" s="190">
        <v>111</v>
      </c>
      <c r="B130" s="50" t="s">
        <v>402</v>
      </c>
      <c r="C130" s="50">
        <v>1</v>
      </c>
      <c r="D130" s="50">
        <v>10</v>
      </c>
      <c r="E130" s="206">
        <v>512</v>
      </c>
      <c r="F130" s="206">
        <v>10</v>
      </c>
      <c r="G130" s="207">
        <v>67244</v>
      </c>
      <c r="H130" s="207"/>
      <c r="I130" s="206" t="s">
        <v>634</v>
      </c>
      <c r="J130" s="206" t="s">
        <v>109</v>
      </c>
      <c r="K130" s="206">
        <v>49</v>
      </c>
      <c r="L130" s="50">
        <v>10</v>
      </c>
      <c r="M130" s="50"/>
      <c r="N130" s="50"/>
      <c r="O130" s="50"/>
      <c r="P130" s="50" t="s">
        <v>774</v>
      </c>
      <c r="Q130" s="50"/>
      <c r="R130" s="50"/>
      <c r="S130" s="50" t="s">
        <v>426</v>
      </c>
      <c r="T130" s="50" t="s">
        <v>392</v>
      </c>
      <c r="U130" s="50"/>
      <c r="V130" s="50"/>
      <c r="Z130" s="94" t="s">
        <v>350</v>
      </c>
      <c r="AA130" s="82">
        <v>43408</v>
      </c>
    </row>
    <row r="131" spans="1:27" s="200" customFormat="1" x14ac:dyDescent="0.2">
      <c r="A131" s="198">
        <v>112</v>
      </c>
      <c r="B131" s="198" t="s">
        <v>402</v>
      </c>
      <c r="C131" s="198">
        <v>3</v>
      </c>
      <c r="D131" s="198">
        <v>10</v>
      </c>
      <c r="E131" s="203" t="s">
        <v>813</v>
      </c>
      <c r="F131" s="203">
        <v>10</v>
      </c>
      <c r="G131" s="199"/>
      <c r="H131" s="199"/>
      <c r="I131" s="198" t="s">
        <v>817</v>
      </c>
      <c r="J131" s="198" t="s">
        <v>109</v>
      </c>
      <c r="K131" s="198">
        <v>65</v>
      </c>
      <c r="L131" s="198">
        <v>10</v>
      </c>
      <c r="M131" s="198"/>
      <c r="N131" s="198"/>
      <c r="O131" s="198"/>
      <c r="P131" s="223" t="s">
        <v>776</v>
      </c>
      <c r="Q131" s="198"/>
      <c r="R131" s="198"/>
      <c r="S131" s="223" t="s">
        <v>428</v>
      </c>
      <c r="T131" s="223" t="s">
        <v>394</v>
      </c>
      <c r="U131" s="198"/>
      <c r="V131" s="198" t="s">
        <v>651</v>
      </c>
      <c r="Z131" s="201" t="s">
        <v>350</v>
      </c>
      <c r="AA131" s="202">
        <v>43408</v>
      </c>
    </row>
    <row r="132" spans="1:27" s="200" customFormat="1" x14ac:dyDescent="0.2">
      <c r="A132" s="198">
        <v>113</v>
      </c>
      <c r="B132" s="198" t="s">
        <v>402</v>
      </c>
      <c r="C132" s="198">
        <v>3</v>
      </c>
      <c r="D132" s="198">
        <v>11</v>
      </c>
      <c r="E132" s="211" t="s">
        <v>814</v>
      </c>
      <c r="F132" s="211">
        <v>11</v>
      </c>
      <c r="G132" s="207">
        <v>71559</v>
      </c>
      <c r="H132" s="207"/>
      <c r="I132" s="206" t="s">
        <v>818</v>
      </c>
      <c r="J132" s="206" t="s">
        <v>109</v>
      </c>
      <c r="K132" s="206">
        <v>66</v>
      </c>
      <c r="L132" s="198">
        <v>11</v>
      </c>
      <c r="M132" s="198"/>
      <c r="N132" s="198"/>
      <c r="O132" s="198"/>
      <c r="P132" s="234"/>
      <c r="Q132" s="198"/>
      <c r="R132" s="198"/>
      <c r="S132" s="234"/>
      <c r="T132" s="234"/>
      <c r="U132" s="198"/>
      <c r="V132" s="198" t="s">
        <v>653</v>
      </c>
      <c r="Z132" s="201" t="s">
        <v>350</v>
      </c>
      <c r="AA132" s="202">
        <v>43408</v>
      </c>
    </row>
    <row r="133" spans="1:27" x14ac:dyDescent="0.2">
      <c r="A133" s="190">
        <v>114</v>
      </c>
      <c r="B133" s="50" t="s">
        <v>402</v>
      </c>
      <c r="C133" s="50">
        <v>4</v>
      </c>
      <c r="D133" s="166">
        <v>10</v>
      </c>
      <c r="E133" s="171" t="s">
        <v>815</v>
      </c>
      <c r="F133" s="171">
        <v>10</v>
      </c>
      <c r="G133" s="167">
        <v>74476</v>
      </c>
      <c r="H133" s="167"/>
      <c r="I133" s="166" t="s">
        <v>819</v>
      </c>
      <c r="J133" s="166" t="s">
        <v>109</v>
      </c>
      <c r="K133" s="50">
        <v>67</v>
      </c>
      <c r="L133" s="50">
        <v>10</v>
      </c>
      <c r="M133" s="50"/>
      <c r="N133" s="50"/>
      <c r="O133" s="50"/>
      <c r="P133" s="224"/>
      <c r="Q133" s="50"/>
      <c r="R133" s="50"/>
      <c r="S133" s="224"/>
      <c r="T133" s="224"/>
      <c r="U133" s="50"/>
      <c r="V133" s="50" t="s">
        <v>652</v>
      </c>
      <c r="Z133" s="94" t="s">
        <v>350</v>
      </c>
      <c r="AA133" s="82">
        <v>43408</v>
      </c>
    </row>
    <row r="134" spans="1:27" x14ac:dyDescent="0.2">
      <c r="A134" s="190">
        <v>115</v>
      </c>
      <c r="B134" s="50" t="s">
        <v>402</v>
      </c>
      <c r="C134" s="50">
        <v>4</v>
      </c>
      <c r="D134" s="166">
        <v>11</v>
      </c>
      <c r="E134" s="171" t="s">
        <v>816</v>
      </c>
      <c r="F134" s="171">
        <v>11</v>
      </c>
      <c r="G134" s="167">
        <v>71560</v>
      </c>
      <c r="H134" s="167"/>
      <c r="I134" s="166" t="s">
        <v>806</v>
      </c>
      <c r="J134" s="166" t="s">
        <v>109</v>
      </c>
      <c r="K134" s="50">
        <v>64</v>
      </c>
      <c r="L134" s="50">
        <v>11</v>
      </c>
      <c r="M134" s="50"/>
      <c r="N134" s="50"/>
      <c r="O134" s="50"/>
      <c r="P134" s="50" t="s">
        <v>751</v>
      </c>
      <c r="Q134" s="50"/>
      <c r="R134" s="50"/>
      <c r="S134" s="50" t="s">
        <v>429</v>
      </c>
      <c r="T134" s="50" t="s">
        <v>393</v>
      </c>
      <c r="U134" s="50"/>
      <c r="V134" s="50"/>
      <c r="Z134" s="94" t="s">
        <v>350</v>
      </c>
      <c r="AA134" s="82">
        <v>43408</v>
      </c>
    </row>
    <row r="135" spans="1:27" s="116" customFormat="1" ht="15" x14ac:dyDescent="0.2">
      <c r="A135" s="190">
        <v>116</v>
      </c>
      <c r="B135" s="121" t="s">
        <v>402</v>
      </c>
      <c r="C135" s="121">
        <v>5</v>
      </c>
      <c r="D135" s="121">
        <v>10</v>
      </c>
      <c r="E135" s="121" t="s">
        <v>642</v>
      </c>
      <c r="F135" s="121" t="s">
        <v>646</v>
      </c>
      <c r="G135" s="169">
        <v>65795</v>
      </c>
      <c r="H135" s="169"/>
      <c r="I135" s="121" t="s">
        <v>673</v>
      </c>
      <c r="J135" s="121" t="s">
        <v>109</v>
      </c>
      <c r="K135" s="162">
        <v>50</v>
      </c>
      <c r="L135" s="121">
        <v>10</v>
      </c>
      <c r="M135" s="121"/>
      <c r="N135" s="121"/>
      <c r="O135" s="121"/>
      <c r="P135" s="121" t="s">
        <v>775</v>
      </c>
      <c r="Q135" s="121"/>
      <c r="R135" s="121"/>
      <c r="S135" s="121" t="s">
        <v>427</v>
      </c>
      <c r="T135" s="121" t="s">
        <v>395</v>
      </c>
      <c r="U135" s="121"/>
      <c r="V135" s="121"/>
      <c r="Z135" s="161" t="s">
        <v>350</v>
      </c>
      <c r="AA135" s="120">
        <v>43408</v>
      </c>
    </row>
    <row r="136" spans="1:27" s="183" customFormat="1" ht="15" x14ac:dyDescent="0.2">
      <c r="A136" s="183">
        <v>117</v>
      </c>
      <c r="E136" s="183">
        <v>441</v>
      </c>
      <c r="F136" s="183">
        <v>10</v>
      </c>
      <c r="G136" s="185"/>
      <c r="H136" s="185"/>
      <c r="I136" s="183" t="s">
        <v>805</v>
      </c>
      <c r="AA136" s="197"/>
    </row>
    <row r="137" spans="1:27" s="183" customFormat="1" ht="15" x14ac:dyDescent="0.2">
      <c r="A137" s="183">
        <v>121</v>
      </c>
      <c r="E137" s="183" t="s">
        <v>844</v>
      </c>
      <c r="F137" s="183">
        <v>10</v>
      </c>
      <c r="G137" s="185"/>
      <c r="H137" s="185"/>
      <c r="I137" s="183" t="s">
        <v>846</v>
      </c>
      <c r="AA137" s="197"/>
    </row>
    <row r="138" spans="1:27" s="183" customFormat="1" ht="15" x14ac:dyDescent="0.2">
      <c r="A138" s="183">
        <v>122</v>
      </c>
      <c r="E138" s="183" t="s">
        <v>845</v>
      </c>
      <c r="F138" s="183">
        <v>10</v>
      </c>
      <c r="G138" s="185"/>
      <c r="H138" s="185"/>
      <c r="I138" s="183" t="s">
        <v>846</v>
      </c>
      <c r="AA138" s="197"/>
    </row>
    <row r="139" spans="1:27" s="183" customFormat="1" ht="15" x14ac:dyDescent="0.2">
      <c r="A139" s="50">
        <v>123</v>
      </c>
      <c r="E139" s="183">
        <v>535</v>
      </c>
      <c r="F139" s="183">
        <v>10</v>
      </c>
      <c r="G139" s="185"/>
      <c r="H139" s="185"/>
      <c r="I139" s="183" t="s">
        <v>858</v>
      </c>
      <c r="AA139" s="197"/>
    </row>
    <row r="140" spans="1:27" s="183" customFormat="1" ht="15" x14ac:dyDescent="0.2">
      <c r="A140" s="50">
        <v>124</v>
      </c>
      <c r="E140" s="183">
        <v>536</v>
      </c>
      <c r="F140" s="183">
        <v>10</v>
      </c>
      <c r="G140" s="185"/>
      <c r="H140" s="185"/>
      <c r="I140" s="183" t="s">
        <v>857</v>
      </c>
      <c r="AA140" s="197"/>
    </row>
    <row r="141" spans="1:27" s="50" customFormat="1" ht="15" x14ac:dyDescent="0.2">
      <c r="A141" s="50">
        <v>125</v>
      </c>
      <c r="E141" s="57" t="s">
        <v>872</v>
      </c>
      <c r="F141" s="58">
        <v>10</v>
      </c>
      <c r="G141" s="49">
        <v>78572</v>
      </c>
      <c r="H141" s="58" t="s">
        <v>894</v>
      </c>
      <c r="I141" s="57" t="s">
        <v>859</v>
      </c>
      <c r="J141" s="58"/>
      <c r="K141" s="58">
        <v>86</v>
      </c>
      <c r="L141" s="58"/>
      <c r="M141" s="58"/>
      <c r="N141" s="58"/>
      <c r="O141" s="58"/>
      <c r="P141" s="50" t="s">
        <v>924</v>
      </c>
      <c r="Q141" s="58"/>
      <c r="R141" s="58"/>
      <c r="S141" s="58" t="s">
        <v>880</v>
      </c>
      <c r="T141" s="50" t="s">
        <v>901</v>
      </c>
      <c r="AA141" s="170"/>
    </row>
    <row r="142" spans="1:27" s="50" customFormat="1" ht="15" x14ac:dyDescent="0.2">
      <c r="A142" s="50">
        <v>126</v>
      </c>
      <c r="E142" s="57" t="s">
        <v>873</v>
      </c>
      <c r="F142" s="58">
        <v>10</v>
      </c>
      <c r="G142" s="49">
        <v>78573</v>
      </c>
      <c r="H142" s="58" t="s">
        <v>894</v>
      </c>
      <c r="I142" s="57" t="s">
        <v>860</v>
      </c>
      <c r="J142" s="58"/>
      <c r="K142" s="58">
        <v>87</v>
      </c>
      <c r="L142" s="58"/>
      <c r="M142" s="58"/>
      <c r="N142" s="58"/>
      <c r="O142" s="58"/>
      <c r="P142" s="50" t="s">
        <v>925</v>
      </c>
      <c r="Q142" s="58"/>
      <c r="R142" s="58"/>
      <c r="S142" s="58" t="s">
        <v>881</v>
      </c>
      <c r="T142" s="50" t="s">
        <v>902</v>
      </c>
      <c r="AA142" s="170"/>
    </row>
    <row r="143" spans="1:27" s="50" customFormat="1" ht="15" x14ac:dyDescent="0.2">
      <c r="A143" s="50">
        <v>127</v>
      </c>
      <c r="E143" s="57" t="s">
        <v>874</v>
      </c>
      <c r="F143" s="58">
        <v>10</v>
      </c>
      <c r="G143" s="49">
        <v>78539</v>
      </c>
      <c r="H143" s="58" t="s">
        <v>894</v>
      </c>
      <c r="I143" s="57" t="s">
        <v>861</v>
      </c>
      <c r="J143" s="58"/>
      <c r="K143" s="58">
        <v>88</v>
      </c>
      <c r="L143" s="58"/>
      <c r="M143" s="58"/>
      <c r="N143" s="58"/>
      <c r="O143" s="58"/>
      <c r="P143" s="50" t="s">
        <v>926</v>
      </c>
      <c r="Q143" s="58"/>
      <c r="R143" s="58"/>
      <c r="S143" s="58" t="s">
        <v>882</v>
      </c>
      <c r="T143" s="50" t="s">
        <v>903</v>
      </c>
      <c r="AA143" s="170"/>
    </row>
    <row r="144" spans="1:27" s="50" customFormat="1" ht="15" x14ac:dyDescent="0.2">
      <c r="A144" s="50">
        <v>128</v>
      </c>
      <c r="E144" s="57" t="s">
        <v>897</v>
      </c>
      <c r="F144" s="58">
        <v>10</v>
      </c>
      <c r="G144" s="49">
        <v>78574</v>
      </c>
      <c r="H144" s="58" t="s">
        <v>894</v>
      </c>
      <c r="I144" s="57" t="s">
        <v>862</v>
      </c>
      <c r="J144" s="58"/>
      <c r="K144" s="58">
        <v>89</v>
      </c>
      <c r="L144" s="58"/>
      <c r="M144" s="58"/>
      <c r="N144" s="58"/>
      <c r="O144" s="58"/>
      <c r="P144" s="50" t="s">
        <v>927</v>
      </c>
      <c r="Q144" s="58"/>
      <c r="R144" s="58"/>
      <c r="S144" s="58" t="s">
        <v>883</v>
      </c>
      <c r="T144" s="50" t="s">
        <v>904</v>
      </c>
      <c r="AA144" s="170"/>
    </row>
    <row r="145" spans="1:27" s="50" customFormat="1" x14ac:dyDescent="0.2">
      <c r="A145" s="50">
        <v>136</v>
      </c>
      <c r="E145" s="57" t="s">
        <v>914</v>
      </c>
      <c r="F145" s="58">
        <v>10</v>
      </c>
      <c r="G145" s="49">
        <v>78235</v>
      </c>
      <c r="H145" s="58" t="s">
        <v>546</v>
      </c>
      <c r="I145" s="57" t="s">
        <v>863</v>
      </c>
      <c r="J145" s="48"/>
      <c r="K145" s="58">
        <v>91</v>
      </c>
      <c r="L145" s="58"/>
      <c r="M145" s="58"/>
      <c r="N145" s="58"/>
      <c r="O145" s="58"/>
      <c r="P145" s="214" t="s">
        <v>918</v>
      </c>
      <c r="Q145" s="58"/>
      <c r="R145" s="58"/>
      <c r="S145" s="58" t="s">
        <v>885</v>
      </c>
      <c r="T145" s="50" t="s">
        <v>907</v>
      </c>
      <c r="AA145" s="170"/>
    </row>
    <row r="146" spans="1:27" s="50" customFormat="1" x14ac:dyDescent="0.2">
      <c r="A146" s="50">
        <v>137</v>
      </c>
      <c r="E146" s="57" t="s">
        <v>875</v>
      </c>
      <c r="F146" s="58">
        <v>10</v>
      </c>
      <c r="G146" s="49">
        <v>78236</v>
      </c>
      <c r="H146" s="58" t="s">
        <v>546</v>
      </c>
      <c r="I146" s="57" t="s">
        <v>864</v>
      </c>
      <c r="J146" s="48"/>
      <c r="K146" s="58">
        <v>92</v>
      </c>
      <c r="L146" s="58"/>
      <c r="M146" s="58"/>
      <c r="N146" s="58"/>
      <c r="O146" s="58"/>
      <c r="P146" s="214" t="s">
        <v>919</v>
      </c>
      <c r="Q146" s="58"/>
      <c r="R146" s="58"/>
      <c r="S146" s="58" t="s">
        <v>886</v>
      </c>
      <c r="T146" s="50" t="s">
        <v>908</v>
      </c>
      <c r="AA146" s="170"/>
    </row>
    <row r="147" spans="1:27" s="50" customFormat="1" x14ac:dyDescent="0.2">
      <c r="A147" s="50">
        <v>140</v>
      </c>
      <c r="E147" s="57" t="s">
        <v>876</v>
      </c>
      <c r="F147" s="58">
        <v>10</v>
      </c>
      <c r="G147" s="49">
        <v>78537</v>
      </c>
      <c r="H147" s="58" t="s">
        <v>546</v>
      </c>
      <c r="I147" s="57" t="s">
        <v>865</v>
      </c>
      <c r="J147" s="48"/>
      <c r="K147" s="58">
        <v>93</v>
      </c>
      <c r="L147" s="58"/>
      <c r="M147" s="58"/>
      <c r="N147" s="58"/>
      <c r="O147" s="58"/>
      <c r="P147" s="214" t="s">
        <v>920</v>
      </c>
      <c r="Q147" s="58"/>
      <c r="R147" s="58"/>
      <c r="S147" s="58" t="s">
        <v>887</v>
      </c>
      <c r="T147" s="50" t="s">
        <v>909</v>
      </c>
      <c r="AA147" s="170"/>
    </row>
    <row r="148" spans="1:27" s="50" customFormat="1" x14ac:dyDescent="0.2">
      <c r="A148" s="50">
        <v>140</v>
      </c>
      <c r="E148" s="57" t="s">
        <v>877</v>
      </c>
      <c r="F148" s="58">
        <v>11</v>
      </c>
      <c r="G148" s="49">
        <v>75231</v>
      </c>
      <c r="H148" s="58" t="s">
        <v>546</v>
      </c>
      <c r="I148" s="57" t="s">
        <v>866</v>
      </c>
      <c r="J148" s="48"/>
      <c r="K148" s="58">
        <v>94</v>
      </c>
      <c r="L148" s="58"/>
      <c r="M148" s="58"/>
      <c r="N148" s="58"/>
      <c r="O148" s="58"/>
      <c r="P148" s="58" t="s">
        <v>928</v>
      </c>
      <c r="Q148" s="58"/>
      <c r="R148" s="58"/>
      <c r="S148" s="58" t="s">
        <v>888</v>
      </c>
      <c r="T148" s="50" t="s">
        <v>910</v>
      </c>
      <c r="AA148" s="170"/>
    </row>
    <row r="149" spans="1:27" s="50" customFormat="1" x14ac:dyDescent="0.2">
      <c r="A149" s="50">
        <v>145</v>
      </c>
      <c r="E149" s="213" t="s">
        <v>898</v>
      </c>
      <c r="F149" s="50">
        <v>10</v>
      </c>
      <c r="G149" s="213">
        <v>79095</v>
      </c>
      <c r="H149" s="58" t="s">
        <v>894</v>
      </c>
      <c r="I149" s="213" t="s">
        <v>895</v>
      </c>
      <c r="J149" s="48"/>
      <c r="K149" s="50">
        <v>95</v>
      </c>
      <c r="P149" s="50" t="s">
        <v>929</v>
      </c>
      <c r="S149" s="50" t="s">
        <v>889</v>
      </c>
      <c r="T149" s="50" t="s">
        <v>905</v>
      </c>
      <c r="AA149" s="170"/>
    </row>
    <row r="150" spans="1:27" s="50" customFormat="1" x14ac:dyDescent="0.2">
      <c r="A150" s="50">
        <v>145</v>
      </c>
      <c r="E150" s="213" t="s">
        <v>878</v>
      </c>
      <c r="F150" s="50">
        <v>10</v>
      </c>
      <c r="G150" s="213">
        <v>78358</v>
      </c>
      <c r="H150" s="58" t="s">
        <v>546</v>
      </c>
      <c r="I150" s="213" t="s">
        <v>867</v>
      </c>
      <c r="J150" s="48"/>
      <c r="K150" s="50">
        <v>96</v>
      </c>
      <c r="P150" s="214" t="s">
        <v>921</v>
      </c>
      <c r="S150" s="50" t="s">
        <v>890</v>
      </c>
      <c r="T150" s="50" t="s">
        <v>911</v>
      </c>
      <c r="AA150" s="170"/>
    </row>
    <row r="151" spans="1:27" s="50" customFormat="1" x14ac:dyDescent="0.2">
      <c r="A151" s="50">
        <v>146</v>
      </c>
      <c r="E151" s="213" t="s">
        <v>915</v>
      </c>
      <c r="F151" s="50">
        <v>10</v>
      </c>
      <c r="G151" s="213">
        <v>75905</v>
      </c>
      <c r="H151" s="58" t="s">
        <v>546</v>
      </c>
      <c r="I151" s="213" t="s">
        <v>868</v>
      </c>
      <c r="J151" s="48"/>
      <c r="K151" s="50">
        <v>97</v>
      </c>
      <c r="P151" s="214" t="s">
        <v>922</v>
      </c>
      <c r="S151" s="50" t="s">
        <v>891</v>
      </c>
      <c r="T151" s="50" t="s">
        <v>912</v>
      </c>
      <c r="AA151" s="170"/>
    </row>
    <row r="152" spans="1:27" s="50" customFormat="1" x14ac:dyDescent="0.2">
      <c r="A152" s="50">
        <v>146</v>
      </c>
      <c r="E152" s="213" t="s">
        <v>916</v>
      </c>
      <c r="F152" s="50">
        <v>10</v>
      </c>
      <c r="G152" s="213">
        <v>78367</v>
      </c>
      <c r="H152" s="58" t="s">
        <v>546</v>
      </c>
      <c r="I152" s="212" t="s">
        <v>869</v>
      </c>
      <c r="J152" s="48"/>
      <c r="K152" s="50">
        <v>98</v>
      </c>
      <c r="P152" s="50" t="s">
        <v>930</v>
      </c>
      <c r="S152" s="50" t="s">
        <v>892</v>
      </c>
      <c r="T152" s="50" t="s">
        <v>913</v>
      </c>
      <c r="AA152" s="170"/>
    </row>
    <row r="153" spans="1:27" s="50" customFormat="1" ht="15" x14ac:dyDescent="0.2">
      <c r="A153" s="50">
        <v>150</v>
      </c>
      <c r="E153" s="257" t="s">
        <v>879</v>
      </c>
      <c r="F153" s="50">
        <v>10</v>
      </c>
      <c r="G153" s="213">
        <v>78575</v>
      </c>
      <c r="H153" s="58" t="s">
        <v>894</v>
      </c>
      <c r="I153" s="212" t="s">
        <v>870</v>
      </c>
      <c r="K153" s="50">
        <v>99</v>
      </c>
      <c r="P153" s="225" t="s">
        <v>923</v>
      </c>
      <c r="S153" s="223" t="s">
        <v>893</v>
      </c>
      <c r="T153" s="223" t="s">
        <v>900</v>
      </c>
      <c r="AA153" s="170"/>
    </row>
    <row r="154" spans="1:27" s="50" customFormat="1" ht="15" x14ac:dyDescent="0.2">
      <c r="A154" s="50">
        <v>151</v>
      </c>
      <c r="E154" s="258"/>
      <c r="F154" s="50">
        <v>11</v>
      </c>
      <c r="G154" s="213">
        <v>78576</v>
      </c>
      <c r="H154" s="58" t="s">
        <v>894</v>
      </c>
      <c r="I154" s="213" t="s">
        <v>871</v>
      </c>
      <c r="K154" s="50">
        <v>100</v>
      </c>
      <c r="P154" s="226"/>
      <c r="S154" s="224"/>
      <c r="T154" s="224"/>
      <c r="AA154" s="170"/>
    </row>
    <row r="155" spans="1:27" s="50" customFormat="1" ht="15" x14ac:dyDescent="0.2">
      <c r="A155" s="190"/>
      <c r="G155" s="212"/>
      <c r="I155" s="212"/>
      <c r="AA155" s="170"/>
    </row>
    <row r="156" spans="1:27" s="50" customFormat="1" ht="15" x14ac:dyDescent="0.2">
      <c r="A156" s="190"/>
      <c r="G156" s="58"/>
      <c r="H156" s="58"/>
      <c r="AA156" s="170"/>
    </row>
    <row r="157" spans="1:27" s="50" customFormat="1" ht="15" x14ac:dyDescent="0.2">
      <c r="A157" s="190"/>
      <c r="G157" s="58"/>
      <c r="H157" s="58"/>
      <c r="AA157" s="170"/>
    </row>
    <row r="158" spans="1:27" s="50" customFormat="1" ht="15" x14ac:dyDescent="0.2">
      <c r="A158" s="190"/>
      <c r="G158" s="58"/>
      <c r="H158" s="58"/>
      <c r="AA158" s="170"/>
    </row>
    <row r="159" spans="1:27" s="50" customFormat="1" ht="15" x14ac:dyDescent="0.2">
      <c r="A159" s="190"/>
      <c r="G159" s="58"/>
      <c r="H159" s="58"/>
      <c r="AA159" s="170"/>
    </row>
    <row r="160" spans="1:27" s="50" customFormat="1" ht="15" x14ac:dyDescent="0.2">
      <c r="A160" s="190"/>
      <c r="G160" s="58"/>
      <c r="H160" s="58"/>
      <c r="AA160" s="170"/>
    </row>
    <row r="161" spans="1:27" s="50" customFormat="1" ht="15" x14ac:dyDescent="0.2">
      <c r="A161" s="190"/>
      <c r="G161" s="58"/>
      <c r="H161" s="58"/>
      <c r="AA161" s="170"/>
    </row>
    <row r="162" spans="1:27" s="50" customFormat="1" ht="15" x14ac:dyDescent="0.2">
      <c r="A162" s="190"/>
      <c r="G162" s="58"/>
      <c r="H162" s="58"/>
      <c r="AA162" s="170"/>
    </row>
    <row r="163" spans="1:27" s="50" customFormat="1" ht="15" x14ac:dyDescent="0.2">
      <c r="A163" s="190"/>
      <c r="G163" s="58"/>
      <c r="H163" s="58"/>
      <c r="AA163" s="170"/>
    </row>
    <row r="164" spans="1:27" s="50" customFormat="1" ht="15" x14ac:dyDescent="0.2">
      <c r="A164" s="190"/>
      <c r="G164" s="58"/>
      <c r="H164" s="58"/>
      <c r="AA164" s="170"/>
    </row>
    <row r="165" spans="1:27" s="50" customFormat="1" ht="15" x14ac:dyDescent="0.2">
      <c r="A165" s="190"/>
      <c r="G165" s="58"/>
      <c r="H165" s="58"/>
      <c r="AA165" s="170"/>
    </row>
    <row r="166" spans="1:27" s="50" customFormat="1" ht="15" x14ac:dyDescent="0.2">
      <c r="A166" s="190"/>
      <c r="G166" s="58"/>
      <c r="H166" s="58"/>
      <c r="AA166" s="170"/>
    </row>
    <row r="167" spans="1:27" s="50" customFormat="1" ht="15" x14ac:dyDescent="0.2">
      <c r="A167" s="190"/>
      <c r="G167" s="58"/>
      <c r="H167" s="58"/>
      <c r="AA167" s="170"/>
    </row>
    <row r="168" spans="1:27" s="50" customFormat="1" ht="15" x14ac:dyDescent="0.2">
      <c r="A168" s="190"/>
      <c r="G168" s="58"/>
      <c r="H168" s="58"/>
      <c r="AA168" s="170"/>
    </row>
    <row r="169" spans="1:27" s="50" customFormat="1" ht="15" x14ac:dyDescent="0.2">
      <c r="A169" s="190"/>
      <c r="G169" s="58"/>
      <c r="H169" s="58"/>
      <c r="AA169" s="170"/>
    </row>
    <row r="170" spans="1:27" s="50" customFormat="1" ht="15" x14ac:dyDescent="0.2">
      <c r="A170" s="190"/>
      <c r="G170" s="58"/>
      <c r="H170" s="58"/>
      <c r="AA170" s="170"/>
    </row>
    <row r="171" spans="1:27" s="50" customFormat="1" ht="15" x14ac:dyDescent="0.2">
      <c r="A171" s="190"/>
      <c r="G171" s="58"/>
      <c r="H171" s="58"/>
      <c r="AA171" s="170"/>
    </row>
    <row r="172" spans="1:27" s="50" customFormat="1" ht="15" x14ac:dyDescent="0.2">
      <c r="A172" s="190"/>
      <c r="G172" s="58"/>
      <c r="H172" s="58"/>
      <c r="AA172" s="170"/>
    </row>
    <row r="173" spans="1:27" s="50" customFormat="1" ht="15" x14ac:dyDescent="0.2">
      <c r="A173" s="190"/>
      <c r="G173" s="58"/>
      <c r="H173" s="58"/>
      <c r="AA173" s="170"/>
    </row>
    <row r="174" spans="1:27" s="50" customFormat="1" ht="15" x14ac:dyDescent="0.2">
      <c r="A174" s="190"/>
      <c r="G174" s="58"/>
      <c r="H174" s="58"/>
      <c r="AA174" s="170"/>
    </row>
    <row r="175" spans="1:27" s="50" customFormat="1" ht="15" x14ac:dyDescent="0.2">
      <c r="A175" s="190"/>
      <c r="G175" s="58"/>
      <c r="H175" s="58"/>
      <c r="AA175" s="170"/>
    </row>
    <row r="176" spans="1:27" s="50" customFormat="1" ht="15" x14ac:dyDescent="0.2">
      <c r="A176" s="190"/>
      <c r="G176" s="58"/>
      <c r="H176" s="58"/>
      <c r="AA176" s="170"/>
    </row>
    <row r="177" spans="1:27" s="50" customFormat="1" ht="15" x14ac:dyDescent="0.2">
      <c r="A177" s="190"/>
      <c r="G177" s="58"/>
      <c r="H177" s="58"/>
      <c r="AA177" s="170"/>
    </row>
    <row r="178" spans="1:27" s="50" customFormat="1" ht="15" x14ac:dyDescent="0.2">
      <c r="A178" s="190"/>
      <c r="G178" s="58"/>
      <c r="H178" s="58"/>
      <c r="AA178" s="170"/>
    </row>
    <row r="179" spans="1:27" s="50" customFormat="1" ht="15" x14ac:dyDescent="0.2">
      <c r="A179" s="190"/>
      <c r="G179" s="58"/>
      <c r="H179" s="58"/>
      <c r="AA179" s="170"/>
    </row>
    <row r="180" spans="1:27" s="50" customFormat="1" ht="15" x14ac:dyDescent="0.2">
      <c r="A180" s="190"/>
      <c r="G180" s="58"/>
      <c r="H180" s="58"/>
      <c r="AA180" s="170"/>
    </row>
    <row r="181" spans="1:27" s="50" customFormat="1" ht="15" x14ac:dyDescent="0.2">
      <c r="A181" s="190"/>
      <c r="G181" s="58"/>
      <c r="H181" s="58"/>
      <c r="AA181" s="170"/>
    </row>
    <row r="182" spans="1:27" s="50" customFormat="1" ht="15" x14ac:dyDescent="0.2">
      <c r="A182" s="190"/>
      <c r="G182" s="58"/>
      <c r="H182" s="58"/>
      <c r="AA182" s="170"/>
    </row>
    <row r="183" spans="1:27" s="50" customFormat="1" ht="15" x14ac:dyDescent="0.2">
      <c r="A183" s="190"/>
      <c r="G183" s="58"/>
      <c r="H183" s="58"/>
      <c r="AA183" s="170"/>
    </row>
    <row r="184" spans="1:27" s="50" customFormat="1" ht="15" x14ac:dyDescent="0.2">
      <c r="A184" s="190"/>
      <c r="G184" s="58"/>
      <c r="H184" s="58"/>
      <c r="AA184" s="170"/>
    </row>
    <row r="185" spans="1:27" s="50" customFormat="1" ht="15" x14ac:dyDescent="0.2">
      <c r="A185" s="190"/>
      <c r="G185" s="58"/>
      <c r="H185" s="58"/>
      <c r="AA185" s="170"/>
    </row>
    <row r="186" spans="1:27" ht="15" x14ac:dyDescent="0.2">
      <c r="A186" s="191"/>
      <c r="G186" s="42"/>
      <c r="H186" s="42"/>
    </row>
    <row r="187" spans="1:27" ht="15" x14ac:dyDescent="0.2">
      <c r="A187" s="191"/>
      <c r="B187" s="157" t="s">
        <v>645</v>
      </c>
      <c r="G187" s="42"/>
      <c r="H187" s="42"/>
    </row>
    <row r="188" spans="1:27" ht="15" x14ac:dyDescent="0.2">
      <c r="A188" s="191"/>
      <c r="B188" s="158" t="s">
        <v>642</v>
      </c>
      <c r="G188" s="42"/>
      <c r="H188" s="42"/>
    </row>
    <row r="189" spans="1:27" ht="15" x14ac:dyDescent="0.2">
      <c r="A189" s="191"/>
      <c r="B189" s="159" t="s">
        <v>781</v>
      </c>
      <c r="G189" s="42"/>
      <c r="H189" s="42"/>
    </row>
    <row r="190" spans="1:27" x14ac:dyDescent="0.2">
      <c r="B190" s="168" t="s">
        <v>804</v>
      </c>
      <c r="G190" s="75"/>
      <c r="H190" s="75"/>
    </row>
    <row r="191" spans="1:27" x14ac:dyDescent="0.2">
      <c r="G191" s="75"/>
      <c r="H191" s="75"/>
    </row>
    <row r="192" spans="1:27" x14ac:dyDescent="0.2">
      <c r="G192" s="75"/>
      <c r="H192" s="75"/>
    </row>
    <row r="193" spans="1:24" ht="16.5" thickBot="1" x14ac:dyDescent="0.25">
      <c r="G193" s="75"/>
      <c r="H193" s="75"/>
    </row>
    <row r="194" spans="1:24" x14ac:dyDescent="0.2">
      <c r="A194" s="189" t="s">
        <v>437</v>
      </c>
      <c r="B194" s="92"/>
      <c r="C194" s="92"/>
      <c r="D194" s="92"/>
      <c r="E194" s="92"/>
      <c r="F194" s="92"/>
      <c r="G194" s="67"/>
      <c r="H194" s="67"/>
      <c r="I194" s="92"/>
      <c r="J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3"/>
    </row>
    <row r="195" spans="1:24" ht="16.5" thickBot="1" x14ac:dyDescent="0.25">
      <c r="A195" s="192" t="s">
        <v>139</v>
      </c>
      <c r="B195" s="54" t="s">
        <v>105</v>
      </c>
      <c r="C195" s="52" t="s">
        <v>106</v>
      </c>
      <c r="D195" s="52"/>
      <c r="E195" s="52"/>
      <c r="F195" s="52"/>
      <c r="G195" s="52" t="s">
        <v>107</v>
      </c>
      <c r="H195" s="52"/>
      <c r="I195" s="52" t="s">
        <v>443</v>
      </c>
      <c r="J195" s="52" t="s">
        <v>119</v>
      </c>
      <c r="L195" s="52"/>
      <c r="M195" s="52" t="s">
        <v>124</v>
      </c>
      <c r="N195" s="52" t="s">
        <v>121</v>
      </c>
      <c r="O195" s="52" t="s">
        <v>122</v>
      </c>
      <c r="P195" s="52" t="s">
        <v>123</v>
      </c>
      <c r="Q195" s="52" t="s">
        <v>108</v>
      </c>
      <c r="R195" s="52" t="s">
        <v>128</v>
      </c>
      <c r="S195" s="52" t="s">
        <v>125</v>
      </c>
      <c r="T195" s="52" t="s">
        <v>126</v>
      </c>
      <c r="U195" s="53"/>
      <c r="V195" s="53"/>
      <c r="W195" s="53" t="s">
        <v>127</v>
      </c>
      <c r="X195" s="88" t="s">
        <v>110</v>
      </c>
    </row>
    <row r="196" spans="1:24" x14ac:dyDescent="0.2">
      <c r="A196" s="193">
        <v>0</v>
      </c>
      <c r="B196" s="50">
        <v>121</v>
      </c>
      <c r="C196" s="50">
        <v>5</v>
      </c>
      <c r="D196" s="70">
        <v>11</v>
      </c>
      <c r="E196" s="70"/>
      <c r="F196" s="70"/>
      <c r="G196" s="61"/>
      <c r="H196" s="61"/>
      <c r="I196" s="91" t="s">
        <v>699</v>
      </c>
      <c r="J196" s="58" t="s">
        <v>437</v>
      </c>
      <c r="L196" s="91"/>
      <c r="M196" s="91"/>
      <c r="N196" s="64" t="s">
        <v>477</v>
      </c>
      <c r="O196" s="70"/>
      <c r="P196" s="70"/>
      <c r="Q196" s="70"/>
      <c r="R196" s="70"/>
      <c r="S196" s="70"/>
      <c r="T196" s="70"/>
      <c r="U196" s="70"/>
      <c r="V196" s="70"/>
      <c r="W196" s="70"/>
      <c r="X196" s="81"/>
    </row>
    <row r="197" spans="1:24" x14ac:dyDescent="0.2">
      <c r="A197" s="193">
        <v>1</v>
      </c>
      <c r="B197" s="50">
        <v>23</v>
      </c>
      <c r="C197" s="50">
        <v>4</v>
      </c>
      <c r="D197" s="50">
        <v>11</v>
      </c>
      <c r="E197" s="50"/>
      <c r="F197" s="50"/>
      <c r="G197" s="58"/>
      <c r="H197" s="58"/>
      <c r="I197" s="91" t="s">
        <v>660</v>
      </c>
      <c r="J197" s="58" t="s">
        <v>437</v>
      </c>
      <c r="L197" s="91"/>
      <c r="M197" s="91"/>
      <c r="N197" s="64" t="s">
        <v>476</v>
      </c>
      <c r="O197" s="50"/>
      <c r="P197" s="50"/>
      <c r="Q197" s="50"/>
      <c r="R197" s="50"/>
      <c r="S197" s="50"/>
      <c r="T197" s="77"/>
      <c r="U197" s="77"/>
      <c r="V197" s="77" t="s">
        <v>590</v>
      </c>
      <c r="W197" s="77"/>
      <c r="X197" s="105"/>
    </row>
    <row r="198" spans="1:24" x14ac:dyDescent="0.2">
      <c r="A198" s="193">
        <v>2</v>
      </c>
      <c r="B198" s="50">
        <v>42</v>
      </c>
      <c r="C198" s="50">
        <v>2</v>
      </c>
      <c r="D198" s="50">
        <v>10</v>
      </c>
      <c r="E198" s="50"/>
      <c r="F198" s="50"/>
      <c r="G198" s="58"/>
      <c r="H198" s="58"/>
      <c r="I198" s="91" t="s">
        <v>460</v>
      </c>
      <c r="J198" s="58" t="s">
        <v>437</v>
      </c>
      <c r="L198" s="91"/>
      <c r="M198" s="91"/>
      <c r="N198" s="64" t="s">
        <v>475</v>
      </c>
      <c r="O198" s="50"/>
      <c r="P198" s="50"/>
      <c r="Q198" s="50"/>
      <c r="R198" s="50"/>
      <c r="S198" s="50"/>
      <c r="T198" s="50"/>
      <c r="U198" s="50"/>
      <c r="V198" s="50"/>
      <c r="W198" s="50"/>
      <c r="X198" s="76"/>
    </row>
    <row r="199" spans="1:24" x14ac:dyDescent="0.2">
      <c r="A199" s="193"/>
      <c r="B199" s="89"/>
      <c r="C199" s="50"/>
      <c r="D199" s="50"/>
      <c r="E199" s="50"/>
      <c r="F199" s="50"/>
      <c r="G199" s="58"/>
      <c r="H199" s="43"/>
      <c r="N199" s="44"/>
      <c r="O199" s="50"/>
      <c r="P199" s="50"/>
      <c r="Q199" s="50"/>
      <c r="R199" s="50"/>
      <c r="S199" s="50"/>
      <c r="T199" s="50"/>
      <c r="U199" s="50"/>
      <c r="V199" s="50"/>
      <c r="W199" s="50"/>
      <c r="X199" s="76"/>
    </row>
    <row r="200" spans="1:24" x14ac:dyDescent="0.2">
      <c r="A200" s="193"/>
      <c r="B200" s="89"/>
      <c r="C200" s="50"/>
      <c r="D200" s="50"/>
      <c r="E200" s="50"/>
      <c r="F200" s="50"/>
      <c r="G200" s="58"/>
      <c r="H200" s="58"/>
      <c r="I200" s="50"/>
      <c r="J200" s="50"/>
      <c r="L200" s="50"/>
      <c r="M200" s="50"/>
      <c r="N200" s="48"/>
      <c r="O200" s="50"/>
      <c r="P200" s="50"/>
      <c r="Q200" s="50"/>
      <c r="R200" s="50"/>
      <c r="S200" s="50"/>
      <c r="T200" s="50"/>
      <c r="U200" s="50"/>
      <c r="V200" s="50"/>
      <c r="W200" s="50"/>
      <c r="X200" s="76"/>
    </row>
    <row r="201" spans="1:24" x14ac:dyDescent="0.2">
      <c r="A201" s="193"/>
      <c r="B201" s="89"/>
      <c r="C201" s="50"/>
      <c r="D201" s="50"/>
      <c r="E201" s="50"/>
      <c r="F201" s="50"/>
      <c r="G201" s="58"/>
      <c r="H201" s="58"/>
      <c r="I201" s="50"/>
      <c r="J201" s="50"/>
      <c r="L201" s="50"/>
      <c r="M201" s="50"/>
      <c r="N201" s="48"/>
      <c r="O201" s="50"/>
      <c r="P201" s="50"/>
      <c r="Q201" s="50"/>
      <c r="R201" s="50"/>
      <c r="S201" s="50"/>
      <c r="T201" s="50"/>
      <c r="U201" s="50"/>
      <c r="V201" s="50"/>
      <c r="W201" s="50"/>
      <c r="X201" s="76"/>
    </row>
    <row r="202" spans="1:24" x14ac:dyDescent="0.2">
      <c r="A202" s="193"/>
      <c r="B202" s="89"/>
      <c r="C202" s="50"/>
      <c r="D202" s="50"/>
      <c r="E202" s="50"/>
      <c r="F202" s="50"/>
      <c r="G202" s="58"/>
      <c r="H202" s="58"/>
      <c r="I202" s="50"/>
      <c r="J202" s="50"/>
      <c r="L202" s="50"/>
      <c r="M202" s="50"/>
      <c r="N202" s="48"/>
      <c r="O202" s="50"/>
      <c r="P202" s="50"/>
      <c r="Q202" s="50"/>
      <c r="R202" s="50"/>
      <c r="S202" s="50"/>
      <c r="T202" s="50"/>
      <c r="U202" s="50"/>
      <c r="V202" s="50"/>
      <c r="W202" s="50"/>
      <c r="X202" s="76"/>
    </row>
    <row r="203" spans="1:24" x14ac:dyDescent="0.2">
      <c r="A203" s="193"/>
      <c r="B203" s="89"/>
      <c r="C203" s="50"/>
      <c r="D203" s="50"/>
      <c r="E203" s="50"/>
      <c r="F203" s="50"/>
      <c r="G203" s="58"/>
      <c r="H203" s="58"/>
      <c r="I203" s="50"/>
      <c r="J203" s="50"/>
      <c r="L203" s="50"/>
      <c r="M203" s="50"/>
      <c r="N203" s="48"/>
      <c r="O203" s="50"/>
      <c r="P203" s="50"/>
      <c r="Q203" s="50"/>
      <c r="R203" s="50"/>
      <c r="S203" s="50"/>
      <c r="T203" s="50"/>
      <c r="U203" s="50"/>
      <c r="V203" s="50"/>
      <c r="W203" s="50"/>
      <c r="X203" s="76"/>
    </row>
    <row r="204" spans="1:24" x14ac:dyDescent="0.2">
      <c r="A204" s="193"/>
      <c r="B204" s="89"/>
      <c r="C204" s="50"/>
      <c r="D204" s="50"/>
      <c r="E204" s="50"/>
      <c r="F204" s="50"/>
      <c r="G204" s="58"/>
      <c r="H204" s="58"/>
      <c r="I204" s="50"/>
      <c r="J204" s="50"/>
      <c r="L204" s="50"/>
      <c r="M204" s="50"/>
      <c r="N204" s="48"/>
      <c r="O204" s="50"/>
      <c r="P204" s="50"/>
      <c r="Q204" s="50"/>
      <c r="R204" s="50"/>
      <c r="S204" s="50"/>
      <c r="T204" s="50"/>
      <c r="U204" s="50"/>
      <c r="V204" s="50"/>
      <c r="W204" s="50"/>
      <c r="X204" s="76"/>
    </row>
    <row r="205" spans="1:24" thickBot="1" x14ac:dyDescent="0.25">
      <c r="A205" s="194"/>
      <c r="B205" s="90"/>
      <c r="C205" s="51"/>
      <c r="D205" s="51"/>
      <c r="E205" s="51"/>
      <c r="F205" s="51"/>
      <c r="G205" s="60"/>
      <c r="H205" s="60"/>
      <c r="I205" s="51"/>
      <c r="J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79"/>
    </row>
    <row r="206" spans="1:24" x14ac:dyDescent="0.2">
      <c r="G206" s="75"/>
      <c r="H206" s="75"/>
    </row>
    <row r="207" spans="1:24" x14ac:dyDescent="0.2">
      <c r="G207" s="75"/>
      <c r="H207" s="75"/>
    </row>
    <row r="208" spans="1:24" x14ac:dyDescent="0.2">
      <c r="G208" s="75"/>
      <c r="H208" s="75"/>
    </row>
    <row r="209" spans="7:8" x14ac:dyDescent="0.2">
      <c r="G209" s="75"/>
      <c r="H209" s="75"/>
    </row>
    <row r="210" spans="7:8" x14ac:dyDescent="0.2">
      <c r="G210" s="75"/>
      <c r="H210" s="75"/>
    </row>
    <row r="211" spans="7:8" x14ac:dyDescent="0.2">
      <c r="G211" s="75"/>
      <c r="H211" s="75"/>
    </row>
    <row r="212" spans="7:8" x14ac:dyDescent="0.2">
      <c r="G212" s="75"/>
      <c r="H212" s="75"/>
    </row>
    <row r="213" spans="7:8" x14ac:dyDescent="0.2">
      <c r="G213" s="75"/>
      <c r="H213" s="75"/>
    </row>
    <row r="214" spans="7:8" x14ac:dyDescent="0.2">
      <c r="G214" s="75"/>
      <c r="H214" s="75"/>
    </row>
    <row r="215" spans="7:8" x14ac:dyDescent="0.2">
      <c r="G215" s="75"/>
      <c r="H215" s="75"/>
    </row>
    <row r="216" spans="7:8" x14ac:dyDescent="0.2">
      <c r="G216" s="75"/>
      <c r="H216" s="75"/>
    </row>
    <row r="217" spans="7:8" x14ac:dyDescent="0.2">
      <c r="G217" s="75"/>
      <c r="H217" s="75"/>
    </row>
    <row r="218" spans="7:8" x14ac:dyDescent="0.2">
      <c r="G218" s="75"/>
      <c r="H218" s="75"/>
    </row>
    <row r="219" spans="7:8" x14ac:dyDescent="0.2">
      <c r="G219" s="75"/>
      <c r="H219" s="75"/>
    </row>
    <row r="220" spans="7:8" x14ac:dyDescent="0.2">
      <c r="G220" s="75"/>
      <c r="H220" s="75"/>
    </row>
    <row r="221" spans="7:8" x14ac:dyDescent="0.2">
      <c r="G221" s="75"/>
      <c r="H221" s="75"/>
    </row>
    <row r="222" spans="7:8" x14ac:dyDescent="0.2">
      <c r="G222" s="75"/>
      <c r="H222" s="75"/>
    </row>
    <row r="223" spans="7:8" x14ac:dyDescent="0.2">
      <c r="G223" s="75"/>
      <c r="H223" s="75"/>
    </row>
    <row r="224" spans="7:8" x14ac:dyDescent="0.2">
      <c r="G224" s="75"/>
      <c r="H224" s="75"/>
    </row>
    <row r="225" spans="7:8" x14ac:dyDescent="0.2">
      <c r="G225" s="75"/>
      <c r="H225" s="75"/>
    </row>
    <row r="226" spans="7:8" x14ac:dyDescent="0.2">
      <c r="G226" s="75"/>
      <c r="H226" s="75"/>
    </row>
    <row r="227" spans="7:8" x14ac:dyDescent="0.2">
      <c r="G227" s="75"/>
      <c r="H227" s="75"/>
    </row>
    <row r="228" spans="7:8" x14ac:dyDescent="0.2">
      <c r="G228" s="75"/>
      <c r="H228" s="75"/>
    </row>
    <row r="229" spans="7:8" x14ac:dyDescent="0.2">
      <c r="G229" s="75"/>
      <c r="H229" s="75"/>
    </row>
    <row r="230" spans="7:8" x14ac:dyDescent="0.2">
      <c r="G230" s="75"/>
      <c r="H230" s="75"/>
    </row>
    <row r="231" spans="7:8" x14ac:dyDescent="0.2">
      <c r="G231" s="75"/>
      <c r="H231" s="75"/>
    </row>
    <row r="232" spans="7:8" x14ac:dyDescent="0.2">
      <c r="G232" s="75"/>
      <c r="H232" s="75"/>
    </row>
    <row r="233" spans="7:8" x14ac:dyDescent="0.2">
      <c r="G233" s="75"/>
      <c r="H233" s="75"/>
    </row>
    <row r="234" spans="7:8" x14ac:dyDescent="0.2">
      <c r="G234" s="75"/>
      <c r="H234" s="75"/>
    </row>
    <row r="235" spans="7:8" x14ac:dyDescent="0.2">
      <c r="G235" s="75"/>
      <c r="H235" s="75"/>
    </row>
    <row r="236" spans="7:8" x14ac:dyDescent="0.2">
      <c r="G236" s="75"/>
      <c r="H236" s="75"/>
    </row>
    <row r="237" spans="7:8" x14ac:dyDescent="0.2">
      <c r="G237" s="75"/>
      <c r="H237" s="75"/>
    </row>
    <row r="238" spans="7:8" x14ac:dyDescent="0.2">
      <c r="G238" s="75"/>
      <c r="H238" s="75"/>
    </row>
    <row r="239" spans="7:8" x14ac:dyDescent="0.2">
      <c r="G239" s="75"/>
      <c r="H239" s="75"/>
    </row>
    <row r="240" spans="7:8" x14ac:dyDescent="0.2">
      <c r="G240" s="75"/>
      <c r="H240" s="75"/>
    </row>
    <row r="241" spans="7:8" x14ac:dyDescent="0.2">
      <c r="G241" s="75"/>
      <c r="H241" s="75"/>
    </row>
    <row r="242" spans="7:8" x14ac:dyDescent="0.2">
      <c r="G242" s="75"/>
      <c r="H242" s="75"/>
    </row>
    <row r="243" spans="7:8" x14ac:dyDescent="0.2">
      <c r="G243" s="75"/>
      <c r="H243" s="75"/>
    </row>
    <row r="244" spans="7:8" x14ac:dyDescent="0.2">
      <c r="G244" s="75"/>
      <c r="H244" s="75"/>
    </row>
    <row r="245" spans="7:8" x14ac:dyDescent="0.2">
      <c r="G245" s="75"/>
      <c r="H245" s="75"/>
    </row>
    <row r="246" spans="7:8" x14ac:dyDescent="0.2">
      <c r="G246" s="75"/>
      <c r="H246" s="75"/>
    </row>
    <row r="247" spans="7:8" x14ac:dyDescent="0.2">
      <c r="G247" s="75"/>
      <c r="H247" s="75"/>
    </row>
    <row r="248" spans="7:8" x14ac:dyDescent="0.2">
      <c r="G248" s="75"/>
      <c r="H248" s="75"/>
    </row>
    <row r="249" spans="7:8" x14ac:dyDescent="0.2">
      <c r="G249" s="75"/>
      <c r="H249" s="75"/>
    </row>
    <row r="250" spans="7:8" x14ac:dyDescent="0.2">
      <c r="G250" s="75"/>
      <c r="H250" s="75"/>
    </row>
    <row r="251" spans="7:8" x14ac:dyDescent="0.2">
      <c r="G251" s="75"/>
      <c r="H251" s="75"/>
    </row>
    <row r="252" spans="7:8" x14ac:dyDescent="0.2">
      <c r="G252" s="75"/>
      <c r="H252" s="75"/>
    </row>
    <row r="253" spans="7:8" x14ac:dyDescent="0.2">
      <c r="G253" s="75"/>
      <c r="H253" s="75"/>
    </row>
    <row r="254" spans="7:8" x14ac:dyDescent="0.2">
      <c r="G254" s="75"/>
      <c r="H254" s="75"/>
    </row>
    <row r="255" spans="7:8" x14ac:dyDescent="0.2">
      <c r="G255" s="75"/>
      <c r="H255" s="75"/>
    </row>
    <row r="256" spans="7:8" x14ac:dyDescent="0.2">
      <c r="G256" s="75"/>
      <c r="H256" s="75"/>
    </row>
    <row r="257" spans="7:8" x14ac:dyDescent="0.2">
      <c r="G257" s="75"/>
      <c r="H257" s="75"/>
    </row>
    <row r="258" spans="7:8" x14ac:dyDescent="0.2">
      <c r="G258" s="75"/>
      <c r="H258" s="75"/>
    </row>
    <row r="259" spans="7:8" x14ac:dyDescent="0.2">
      <c r="G259" s="75"/>
      <c r="H259" s="75"/>
    </row>
    <row r="260" spans="7:8" x14ac:dyDescent="0.2">
      <c r="G260" s="75"/>
      <c r="H260" s="75"/>
    </row>
    <row r="261" spans="7:8" x14ac:dyDescent="0.2">
      <c r="G261" s="75"/>
      <c r="H261" s="75"/>
    </row>
    <row r="262" spans="7:8" x14ac:dyDescent="0.2">
      <c r="G262" s="75"/>
      <c r="H262" s="75"/>
    </row>
    <row r="263" spans="7:8" x14ac:dyDescent="0.2">
      <c r="G263" s="75"/>
      <c r="H263" s="75"/>
    </row>
    <row r="264" spans="7:8" x14ac:dyDescent="0.2">
      <c r="G264" s="75"/>
      <c r="H264" s="75"/>
    </row>
    <row r="265" spans="7:8" x14ac:dyDescent="0.2">
      <c r="G265" s="75"/>
      <c r="H265" s="75"/>
    </row>
    <row r="266" spans="7:8" x14ac:dyDescent="0.2">
      <c r="G266" s="75"/>
      <c r="H266" s="75"/>
    </row>
    <row r="267" spans="7:8" x14ac:dyDescent="0.2">
      <c r="G267" s="75"/>
      <c r="H267" s="75"/>
    </row>
    <row r="268" spans="7:8" x14ac:dyDescent="0.2">
      <c r="G268" s="75"/>
      <c r="H268" s="75"/>
    </row>
    <row r="269" spans="7:8" x14ac:dyDescent="0.2">
      <c r="G269" s="75"/>
      <c r="H269" s="75"/>
    </row>
    <row r="270" spans="7:8" x14ac:dyDescent="0.2">
      <c r="G270" s="75"/>
      <c r="H270" s="75"/>
    </row>
    <row r="271" spans="7:8" x14ac:dyDescent="0.2">
      <c r="G271" s="75"/>
      <c r="H271" s="75"/>
    </row>
    <row r="272" spans="7:8" x14ac:dyDescent="0.2">
      <c r="G272" s="75"/>
      <c r="H272" s="75"/>
    </row>
    <row r="273" spans="7:8" x14ac:dyDescent="0.2">
      <c r="G273" s="75"/>
      <c r="H273" s="75"/>
    </row>
    <row r="274" spans="7:8" x14ac:dyDescent="0.2">
      <c r="G274" s="75"/>
      <c r="H274" s="75"/>
    </row>
    <row r="275" spans="7:8" x14ac:dyDescent="0.2">
      <c r="G275" s="75"/>
      <c r="H275" s="75"/>
    </row>
    <row r="276" spans="7:8" x14ac:dyDescent="0.2">
      <c r="G276" s="75"/>
      <c r="H276" s="75"/>
    </row>
    <row r="277" spans="7:8" x14ac:dyDescent="0.2">
      <c r="G277" s="75"/>
      <c r="H277" s="75"/>
    </row>
    <row r="278" spans="7:8" x14ac:dyDescent="0.2">
      <c r="G278" s="75"/>
      <c r="H278" s="75"/>
    </row>
    <row r="279" spans="7:8" x14ac:dyDescent="0.2">
      <c r="G279" s="75"/>
      <c r="H279" s="75"/>
    </row>
    <row r="280" spans="7:8" x14ac:dyDescent="0.2">
      <c r="G280" s="75"/>
      <c r="H280" s="75"/>
    </row>
    <row r="281" spans="7:8" x14ac:dyDescent="0.2">
      <c r="G281" s="75"/>
      <c r="H281" s="75"/>
    </row>
    <row r="282" spans="7:8" x14ac:dyDescent="0.2">
      <c r="G282" s="75"/>
      <c r="H282" s="75"/>
    </row>
    <row r="283" spans="7:8" x14ac:dyDescent="0.2">
      <c r="G283" s="75"/>
      <c r="H283" s="75"/>
    </row>
    <row r="284" spans="7:8" x14ac:dyDescent="0.2">
      <c r="G284" s="75"/>
      <c r="H284" s="75"/>
    </row>
    <row r="285" spans="7:8" x14ac:dyDescent="0.2">
      <c r="G285" s="75"/>
      <c r="H285" s="75"/>
    </row>
    <row r="286" spans="7:8" x14ac:dyDescent="0.2">
      <c r="G286" s="75"/>
      <c r="H286" s="75"/>
    </row>
    <row r="287" spans="7:8" x14ac:dyDescent="0.2">
      <c r="G287" s="75"/>
      <c r="H287" s="75"/>
    </row>
    <row r="288" spans="7:8" x14ac:dyDescent="0.2">
      <c r="G288" s="75"/>
      <c r="H288" s="75"/>
    </row>
    <row r="289" spans="7:8" x14ac:dyDescent="0.2">
      <c r="G289" s="75"/>
      <c r="H289" s="75"/>
    </row>
    <row r="290" spans="7:8" x14ac:dyDescent="0.2">
      <c r="G290" s="75"/>
      <c r="H290" s="75"/>
    </row>
    <row r="291" spans="7:8" x14ac:dyDescent="0.2">
      <c r="G291" s="75"/>
      <c r="H291" s="75"/>
    </row>
    <row r="292" spans="7:8" x14ac:dyDescent="0.2">
      <c r="G292" s="75"/>
      <c r="H292" s="75"/>
    </row>
    <row r="293" spans="7:8" x14ac:dyDescent="0.2">
      <c r="G293" s="75"/>
      <c r="H293" s="75"/>
    </row>
    <row r="294" spans="7:8" x14ac:dyDescent="0.2">
      <c r="G294" s="75"/>
      <c r="H294" s="75"/>
    </row>
    <row r="295" spans="7:8" x14ac:dyDescent="0.2">
      <c r="G295" s="75"/>
      <c r="H295" s="75"/>
    </row>
    <row r="296" spans="7:8" x14ac:dyDescent="0.2">
      <c r="G296" s="75"/>
      <c r="H296" s="75"/>
    </row>
    <row r="297" spans="7:8" x14ac:dyDescent="0.2">
      <c r="G297" s="75"/>
      <c r="H297" s="75"/>
    </row>
    <row r="298" spans="7:8" x14ac:dyDescent="0.2">
      <c r="G298" s="75"/>
      <c r="H298" s="75"/>
    </row>
    <row r="299" spans="7:8" x14ac:dyDescent="0.2">
      <c r="G299" s="75"/>
      <c r="H299" s="75"/>
    </row>
    <row r="300" spans="7:8" x14ac:dyDescent="0.2">
      <c r="G300" s="75"/>
      <c r="H300" s="75"/>
    </row>
    <row r="301" spans="7:8" x14ac:dyDescent="0.2">
      <c r="G301" s="75"/>
      <c r="H301" s="75"/>
    </row>
    <row r="302" spans="7:8" x14ac:dyDescent="0.2">
      <c r="G302" s="75"/>
      <c r="H302" s="75"/>
    </row>
    <row r="303" spans="7:8" x14ac:dyDescent="0.2">
      <c r="G303" s="75"/>
      <c r="H303" s="75"/>
    </row>
    <row r="304" spans="7:8" x14ac:dyDescent="0.2">
      <c r="G304" s="75"/>
      <c r="H304" s="75"/>
    </row>
    <row r="305" spans="7:8" x14ac:dyDescent="0.2">
      <c r="G305" s="75"/>
      <c r="H305" s="75"/>
    </row>
    <row r="306" spans="7:8" x14ac:dyDescent="0.2">
      <c r="G306" s="75"/>
      <c r="H306" s="75"/>
    </row>
    <row r="307" spans="7:8" x14ac:dyDescent="0.2">
      <c r="G307" s="75"/>
      <c r="H307" s="75"/>
    </row>
    <row r="308" spans="7:8" x14ac:dyDescent="0.2">
      <c r="G308" s="75"/>
      <c r="H308" s="75"/>
    </row>
    <row r="309" spans="7:8" x14ac:dyDescent="0.2">
      <c r="G309" s="75"/>
      <c r="H309" s="75"/>
    </row>
    <row r="310" spans="7:8" x14ac:dyDescent="0.2">
      <c r="G310" s="75"/>
      <c r="H310" s="75"/>
    </row>
    <row r="311" spans="7:8" x14ac:dyDescent="0.2">
      <c r="G311" s="75"/>
      <c r="H311" s="75"/>
    </row>
    <row r="312" spans="7:8" x14ac:dyDescent="0.2">
      <c r="G312" s="75"/>
      <c r="H312" s="75"/>
    </row>
    <row r="313" spans="7:8" x14ac:dyDescent="0.2">
      <c r="G313" s="75"/>
      <c r="H313" s="75"/>
    </row>
    <row r="314" spans="7:8" x14ac:dyDescent="0.2">
      <c r="G314" s="75"/>
      <c r="H314" s="75"/>
    </row>
    <row r="315" spans="7:8" x14ac:dyDescent="0.2">
      <c r="G315" s="75"/>
      <c r="H315" s="75"/>
    </row>
    <row r="316" spans="7:8" x14ac:dyDescent="0.2">
      <c r="G316" s="75"/>
      <c r="H316" s="75"/>
    </row>
    <row r="317" spans="7:8" x14ac:dyDescent="0.2">
      <c r="G317" s="75"/>
      <c r="H317" s="75"/>
    </row>
    <row r="318" spans="7:8" x14ac:dyDescent="0.2">
      <c r="G318" s="75"/>
      <c r="H318" s="75"/>
    </row>
    <row r="319" spans="7:8" x14ac:dyDescent="0.2">
      <c r="G319" s="75"/>
      <c r="H319" s="75"/>
    </row>
    <row r="320" spans="7:8" x14ac:dyDescent="0.2">
      <c r="G320" s="75"/>
      <c r="H320" s="75"/>
    </row>
    <row r="321" spans="7:8" x14ac:dyDescent="0.2">
      <c r="G321" s="75"/>
      <c r="H321" s="75"/>
    </row>
    <row r="322" spans="7:8" x14ac:dyDescent="0.2">
      <c r="G322" s="75"/>
      <c r="H322" s="75"/>
    </row>
    <row r="323" spans="7:8" x14ac:dyDescent="0.2">
      <c r="G323" s="75"/>
      <c r="H323" s="75"/>
    </row>
    <row r="324" spans="7:8" x14ac:dyDescent="0.2">
      <c r="G324" s="75"/>
      <c r="H324" s="75"/>
    </row>
    <row r="325" spans="7:8" x14ac:dyDescent="0.2">
      <c r="G325" s="75"/>
      <c r="H325" s="75"/>
    </row>
    <row r="326" spans="7:8" x14ac:dyDescent="0.2">
      <c r="G326" s="75"/>
      <c r="H326" s="75"/>
    </row>
    <row r="327" spans="7:8" x14ac:dyDescent="0.2">
      <c r="G327" s="75"/>
      <c r="H327" s="75"/>
    </row>
    <row r="328" spans="7:8" x14ac:dyDescent="0.2">
      <c r="G328" s="75"/>
      <c r="H328" s="75"/>
    </row>
    <row r="329" spans="7:8" x14ac:dyDescent="0.2">
      <c r="G329" s="75"/>
      <c r="H329" s="75"/>
    </row>
    <row r="330" spans="7:8" x14ac:dyDescent="0.2">
      <c r="G330" s="75"/>
      <c r="H330" s="75"/>
    </row>
    <row r="331" spans="7:8" x14ac:dyDescent="0.2">
      <c r="G331" s="75"/>
      <c r="H331" s="75"/>
    </row>
    <row r="332" spans="7:8" x14ac:dyDescent="0.2">
      <c r="G332" s="75"/>
      <c r="H332" s="75"/>
    </row>
    <row r="333" spans="7:8" x14ac:dyDescent="0.2">
      <c r="G333" s="75"/>
      <c r="H333" s="75"/>
    </row>
    <row r="334" spans="7:8" x14ac:dyDescent="0.2">
      <c r="G334" s="75"/>
      <c r="H334" s="75"/>
    </row>
    <row r="335" spans="7:8" x14ac:dyDescent="0.2">
      <c r="G335" s="75"/>
      <c r="H335" s="75"/>
    </row>
    <row r="336" spans="7:8" x14ac:dyDescent="0.2">
      <c r="G336" s="75"/>
      <c r="H336" s="75"/>
    </row>
    <row r="337" spans="7:8" x14ac:dyDescent="0.2">
      <c r="G337" s="75"/>
      <c r="H337" s="75"/>
    </row>
    <row r="338" spans="7:8" x14ac:dyDescent="0.2">
      <c r="G338" s="75"/>
      <c r="H338" s="75"/>
    </row>
    <row r="339" spans="7:8" x14ac:dyDescent="0.2">
      <c r="G339" s="75"/>
      <c r="H339" s="75"/>
    </row>
    <row r="340" spans="7:8" x14ac:dyDescent="0.2">
      <c r="G340" s="75"/>
      <c r="H340" s="75"/>
    </row>
    <row r="341" spans="7:8" x14ac:dyDescent="0.2">
      <c r="G341" s="75"/>
      <c r="H341" s="75"/>
    </row>
    <row r="342" spans="7:8" x14ac:dyDescent="0.2">
      <c r="G342" s="75"/>
      <c r="H342" s="75"/>
    </row>
    <row r="343" spans="7:8" x14ac:dyDescent="0.2">
      <c r="G343" s="75"/>
      <c r="H343" s="75"/>
    </row>
    <row r="344" spans="7:8" x14ac:dyDescent="0.2">
      <c r="G344" s="75"/>
      <c r="H344" s="75"/>
    </row>
    <row r="345" spans="7:8" x14ac:dyDescent="0.2">
      <c r="G345" s="75"/>
      <c r="H345" s="75"/>
    </row>
    <row r="346" spans="7:8" x14ac:dyDescent="0.2">
      <c r="G346" s="75"/>
      <c r="H346" s="75"/>
    </row>
    <row r="347" spans="7:8" x14ac:dyDescent="0.2">
      <c r="G347" s="75"/>
      <c r="H347" s="75"/>
    </row>
    <row r="348" spans="7:8" x14ac:dyDescent="0.2">
      <c r="G348" s="75"/>
      <c r="H348" s="75"/>
    </row>
    <row r="349" spans="7:8" x14ac:dyDescent="0.2">
      <c r="G349" s="75"/>
      <c r="H349" s="75"/>
    </row>
    <row r="350" spans="7:8" x14ac:dyDescent="0.2">
      <c r="G350" s="75"/>
      <c r="H350" s="75"/>
    </row>
    <row r="351" spans="7:8" x14ac:dyDescent="0.2">
      <c r="G351" s="75"/>
      <c r="H351" s="75"/>
    </row>
    <row r="352" spans="7:8" x14ac:dyDescent="0.2">
      <c r="G352" s="75"/>
      <c r="H352" s="75"/>
    </row>
    <row r="353" spans="7:8" x14ac:dyDescent="0.2">
      <c r="G353" s="75"/>
      <c r="H353" s="75"/>
    </row>
    <row r="354" spans="7:8" x14ac:dyDescent="0.2">
      <c r="G354" s="75"/>
      <c r="H354" s="75"/>
    </row>
    <row r="355" spans="7:8" x14ac:dyDescent="0.2">
      <c r="G355" s="75"/>
      <c r="H355" s="75"/>
    </row>
    <row r="356" spans="7:8" x14ac:dyDescent="0.2">
      <c r="G356" s="75"/>
      <c r="H356" s="75"/>
    </row>
    <row r="357" spans="7:8" x14ac:dyDescent="0.2">
      <c r="G357" s="75"/>
      <c r="H357" s="75"/>
    </row>
    <row r="358" spans="7:8" x14ac:dyDescent="0.2">
      <c r="G358" s="75"/>
      <c r="H358" s="75"/>
    </row>
    <row r="359" spans="7:8" x14ac:dyDescent="0.2">
      <c r="G359" s="75"/>
      <c r="H359" s="75"/>
    </row>
    <row r="360" spans="7:8" x14ac:dyDescent="0.2">
      <c r="G360" s="75"/>
      <c r="H360" s="75"/>
    </row>
    <row r="361" spans="7:8" x14ac:dyDescent="0.2">
      <c r="G361" s="75"/>
      <c r="H361" s="75"/>
    </row>
    <row r="362" spans="7:8" x14ac:dyDescent="0.2">
      <c r="G362" s="75"/>
      <c r="H362" s="75"/>
    </row>
    <row r="363" spans="7:8" x14ac:dyDescent="0.2">
      <c r="G363" s="75"/>
      <c r="H363" s="75"/>
    </row>
    <row r="364" spans="7:8" x14ac:dyDescent="0.2">
      <c r="G364" s="75"/>
      <c r="H364" s="75"/>
    </row>
    <row r="365" spans="7:8" x14ac:dyDescent="0.2">
      <c r="G365" s="75"/>
      <c r="H365" s="75"/>
    </row>
    <row r="366" spans="7:8" x14ac:dyDescent="0.2">
      <c r="G366" s="75"/>
      <c r="H366" s="75"/>
    </row>
    <row r="367" spans="7:8" x14ac:dyDescent="0.2">
      <c r="G367" s="75"/>
      <c r="H367" s="75"/>
    </row>
    <row r="368" spans="7:8" x14ac:dyDescent="0.2">
      <c r="G368" s="75"/>
      <c r="H368" s="75"/>
    </row>
    <row r="369" spans="7:8" x14ac:dyDescent="0.2">
      <c r="G369" s="75"/>
      <c r="H369" s="75"/>
    </row>
    <row r="370" spans="7:8" x14ac:dyDescent="0.2">
      <c r="G370" s="75"/>
      <c r="H370" s="75"/>
    </row>
    <row r="371" spans="7:8" x14ac:dyDescent="0.2">
      <c r="G371" s="75"/>
      <c r="H371" s="75"/>
    </row>
    <row r="372" spans="7:8" x14ac:dyDescent="0.2">
      <c r="G372" s="75"/>
      <c r="H372" s="75"/>
    </row>
    <row r="373" spans="7:8" x14ac:dyDescent="0.2">
      <c r="G373" s="75"/>
      <c r="H373" s="75"/>
    </row>
    <row r="374" spans="7:8" x14ac:dyDescent="0.2">
      <c r="G374" s="75"/>
      <c r="H374" s="75"/>
    </row>
    <row r="375" spans="7:8" x14ac:dyDescent="0.2">
      <c r="G375" s="75"/>
      <c r="H375" s="75"/>
    </row>
    <row r="376" spans="7:8" x14ac:dyDescent="0.2">
      <c r="G376" s="75"/>
      <c r="H376" s="75"/>
    </row>
    <row r="377" spans="7:8" x14ac:dyDescent="0.2">
      <c r="G377" s="75"/>
      <c r="H377" s="75"/>
    </row>
    <row r="378" spans="7:8" x14ac:dyDescent="0.2">
      <c r="G378" s="75"/>
      <c r="H378" s="75"/>
    </row>
    <row r="379" spans="7:8" x14ac:dyDescent="0.2">
      <c r="G379" s="75"/>
      <c r="H379" s="75"/>
    </row>
    <row r="380" spans="7:8" x14ac:dyDescent="0.2">
      <c r="G380" s="75"/>
      <c r="H380" s="75"/>
    </row>
    <row r="381" spans="7:8" x14ac:dyDescent="0.2">
      <c r="G381" s="75"/>
      <c r="H381" s="75"/>
    </row>
    <row r="382" spans="7:8" x14ac:dyDescent="0.2">
      <c r="G382" s="75"/>
      <c r="H382" s="75"/>
    </row>
    <row r="383" spans="7:8" x14ac:dyDescent="0.2">
      <c r="G383" s="75"/>
      <c r="H383" s="75"/>
    </row>
    <row r="384" spans="7:8" x14ac:dyDescent="0.2">
      <c r="G384" s="75"/>
      <c r="H384" s="75"/>
    </row>
    <row r="385" spans="7:8" x14ac:dyDescent="0.2">
      <c r="G385" s="75"/>
      <c r="H385" s="75"/>
    </row>
    <row r="386" spans="7:8" x14ac:dyDescent="0.2">
      <c r="G386" s="75"/>
      <c r="H386" s="75"/>
    </row>
    <row r="387" spans="7:8" x14ac:dyDescent="0.2">
      <c r="G387" s="75"/>
      <c r="H387" s="75"/>
    </row>
    <row r="388" spans="7:8" x14ac:dyDescent="0.2">
      <c r="G388" s="75"/>
      <c r="H388" s="75"/>
    </row>
    <row r="389" spans="7:8" x14ac:dyDescent="0.2">
      <c r="G389" s="75"/>
      <c r="H389" s="75"/>
    </row>
    <row r="390" spans="7:8" x14ac:dyDescent="0.2">
      <c r="G390" s="75"/>
      <c r="H390" s="75"/>
    </row>
    <row r="391" spans="7:8" x14ac:dyDescent="0.2">
      <c r="G391" s="75"/>
      <c r="H391" s="75"/>
    </row>
    <row r="392" spans="7:8" x14ac:dyDescent="0.2">
      <c r="G392" s="75"/>
      <c r="H392" s="75"/>
    </row>
    <row r="393" spans="7:8" x14ac:dyDescent="0.2">
      <c r="G393" s="75"/>
      <c r="H393" s="75"/>
    </row>
    <row r="394" spans="7:8" x14ac:dyDescent="0.2">
      <c r="G394" s="75"/>
      <c r="H394" s="75"/>
    </row>
    <row r="395" spans="7:8" x14ac:dyDescent="0.2">
      <c r="G395" s="75"/>
      <c r="H395" s="75"/>
    </row>
    <row r="396" spans="7:8" x14ac:dyDescent="0.2">
      <c r="G396" s="75"/>
      <c r="H396" s="75"/>
    </row>
    <row r="397" spans="7:8" x14ac:dyDescent="0.2">
      <c r="G397" s="75"/>
      <c r="H397" s="75"/>
    </row>
    <row r="398" spans="7:8" x14ac:dyDescent="0.2">
      <c r="G398" s="75"/>
      <c r="H398" s="75"/>
    </row>
    <row r="399" spans="7:8" x14ac:dyDescent="0.2">
      <c r="G399" s="75"/>
      <c r="H399" s="75"/>
    </row>
    <row r="400" spans="7:8" x14ac:dyDescent="0.2">
      <c r="G400" s="75"/>
      <c r="H400" s="75"/>
    </row>
    <row r="401" spans="7:8" x14ac:dyDescent="0.2">
      <c r="G401" s="75"/>
      <c r="H401" s="75"/>
    </row>
    <row r="402" spans="7:8" x14ac:dyDescent="0.2">
      <c r="G402" s="75"/>
      <c r="H402" s="75"/>
    </row>
    <row r="403" spans="7:8" x14ac:dyDescent="0.2">
      <c r="G403" s="75"/>
      <c r="H403" s="75"/>
    </row>
    <row r="404" spans="7:8" x14ac:dyDescent="0.2">
      <c r="G404" s="75"/>
      <c r="H404" s="75"/>
    </row>
    <row r="405" spans="7:8" x14ac:dyDescent="0.2">
      <c r="G405" s="75"/>
      <c r="H405" s="75"/>
    </row>
    <row r="406" spans="7:8" x14ac:dyDescent="0.2">
      <c r="G406" s="75"/>
      <c r="H406" s="75"/>
    </row>
    <row r="407" spans="7:8" x14ac:dyDescent="0.2">
      <c r="G407" s="75"/>
      <c r="H407" s="75"/>
    </row>
    <row r="408" spans="7:8" x14ac:dyDescent="0.2">
      <c r="G408" s="75"/>
      <c r="H408" s="75"/>
    </row>
    <row r="409" spans="7:8" x14ac:dyDescent="0.2">
      <c r="G409" s="75"/>
      <c r="H409" s="75"/>
    </row>
    <row r="410" spans="7:8" x14ac:dyDescent="0.2">
      <c r="G410" s="75"/>
      <c r="H410" s="75"/>
    </row>
    <row r="411" spans="7:8" x14ac:dyDescent="0.2">
      <c r="G411" s="75"/>
      <c r="H411" s="75"/>
    </row>
    <row r="412" spans="7:8" x14ac:dyDescent="0.2">
      <c r="G412" s="75"/>
      <c r="H412" s="75"/>
    </row>
    <row r="413" spans="7:8" x14ac:dyDescent="0.2">
      <c r="G413" s="75"/>
      <c r="H413" s="75"/>
    </row>
    <row r="414" spans="7:8" x14ac:dyDescent="0.2">
      <c r="G414" s="75"/>
      <c r="H414" s="75"/>
    </row>
    <row r="415" spans="7:8" x14ac:dyDescent="0.2">
      <c r="G415" s="75"/>
      <c r="H415" s="75"/>
    </row>
    <row r="416" spans="7:8" x14ac:dyDescent="0.2">
      <c r="G416" s="75"/>
      <c r="H416" s="75"/>
    </row>
    <row r="417" spans="7:8" x14ac:dyDescent="0.2">
      <c r="G417" s="75"/>
      <c r="H417" s="75"/>
    </row>
    <row r="418" spans="7:8" x14ac:dyDescent="0.2">
      <c r="G418" s="75"/>
      <c r="H418" s="75"/>
    </row>
    <row r="419" spans="7:8" x14ac:dyDescent="0.2">
      <c r="G419" s="75"/>
      <c r="H419" s="75"/>
    </row>
    <row r="420" spans="7:8" x14ac:dyDescent="0.2">
      <c r="G420" s="75"/>
      <c r="H420" s="75"/>
    </row>
    <row r="421" spans="7:8" x14ac:dyDescent="0.2">
      <c r="G421" s="75"/>
      <c r="H421" s="75"/>
    </row>
    <row r="422" spans="7:8" x14ac:dyDescent="0.2">
      <c r="G422" s="75"/>
      <c r="H422" s="75"/>
    </row>
    <row r="423" spans="7:8" x14ac:dyDescent="0.2">
      <c r="G423" s="75"/>
      <c r="H423" s="75"/>
    </row>
    <row r="424" spans="7:8" x14ac:dyDescent="0.2">
      <c r="G424" s="75"/>
      <c r="H424" s="75"/>
    </row>
    <row r="425" spans="7:8" x14ac:dyDescent="0.2">
      <c r="G425" s="75"/>
      <c r="H425" s="75"/>
    </row>
    <row r="426" spans="7:8" x14ac:dyDescent="0.2">
      <c r="G426" s="75"/>
      <c r="H426" s="75"/>
    </row>
    <row r="427" spans="7:8" x14ac:dyDescent="0.2">
      <c r="G427" s="75"/>
      <c r="H427" s="75"/>
    </row>
    <row r="428" spans="7:8" x14ac:dyDescent="0.2">
      <c r="G428" s="75"/>
      <c r="H428" s="75"/>
    </row>
    <row r="429" spans="7:8" x14ac:dyDescent="0.2">
      <c r="G429" s="75"/>
      <c r="H429" s="75"/>
    </row>
    <row r="430" spans="7:8" x14ac:dyDescent="0.2">
      <c r="G430" s="75"/>
      <c r="H430" s="75"/>
    </row>
    <row r="431" spans="7:8" x14ac:dyDescent="0.2">
      <c r="G431" s="75"/>
      <c r="H431" s="75"/>
    </row>
    <row r="432" spans="7:8" x14ac:dyDescent="0.2">
      <c r="G432" s="75"/>
      <c r="H432" s="75"/>
    </row>
    <row r="433" spans="7:8" x14ac:dyDescent="0.2">
      <c r="G433" s="75"/>
      <c r="H433" s="75"/>
    </row>
    <row r="434" spans="7:8" x14ac:dyDescent="0.2">
      <c r="G434" s="75"/>
      <c r="H434" s="75"/>
    </row>
    <row r="435" spans="7:8" x14ac:dyDescent="0.2">
      <c r="G435" s="75"/>
      <c r="H435" s="75"/>
    </row>
    <row r="436" spans="7:8" x14ac:dyDescent="0.2">
      <c r="G436" s="75"/>
      <c r="H436" s="75"/>
    </row>
    <row r="437" spans="7:8" x14ac:dyDescent="0.2">
      <c r="G437" s="75"/>
      <c r="H437" s="75"/>
    </row>
    <row r="438" spans="7:8" x14ac:dyDescent="0.2">
      <c r="G438" s="75"/>
      <c r="H438" s="75"/>
    </row>
    <row r="439" spans="7:8" x14ac:dyDescent="0.2">
      <c r="G439" s="75"/>
      <c r="H439" s="75"/>
    </row>
    <row r="440" spans="7:8" x14ac:dyDescent="0.2">
      <c r="G440" s="75"/>
      <c r="H440" s="75"/>
    </row>
    <row r="441" spans="7:8" x14ac:dyDescent="0.2">
      <c r="G441" s="75"/>
      <c r="H441" s="75"/>
    </row>
    <row r="442" spans="7:8" x14ac:dyDescent="0.2">
      <c r="G442" s="75"/>
      <c r="H442" s="75"/>
    </row>
    <row r="443" spans="7:8" x14ac:dyDescent="0.2">
      <c r="G443" s="75"/>
      <c r="H443" s="75"/>
    </row>
    <row r="444" spans="7:8" x14ac:dyDescent="0.2">
      <c r="G444" s="75"/>
      <c r="H444" s="75"/>
    </row>
    <row r="445" spans="7:8" x14ac:dyDescent="0.2">
      <c r="G445" s="75"/>
      <c r="H445" s="75"/>
    </row>
    <row r="446" spans="7:8" x14ac:dyDescent="0.2">
      <c r="G446" s="75"/>
      <c r="H446" s="75"/>
    </row>
    <row r="447" spans="7:8" x14ac:dyDescent="0.2">
      <c r="G447" s="75"/>
      <c r="H447" s="75"/>
    </row>
    <row r="448" spans="7:8" x14ac:dyDescent="0.2">
      <c r="G448" s="75"/>
      <c r="H448" s="75"/>
    </row>
    <row r="449" spans="7:8" x14ac:dyDescent="0.2">
      <c r="G449" s="75"/>
      <c r="H449" s="75"/>
    </row>
    <row r="450" spans="7:8" x14ac:dyDescent="0.2">
      <c r="G450" s="75"/>
      <c r="H450" s="75"/>
    </row>
    <row r="451" spans="7:8" x14ac:dyDescent="0.2">
      <c r="G451" s="75"/>
      <c r="H451" s="75"/>
    </row>
    <row r="452" spans="7:8" x14ac:dyDescent="0.2">
      <c r="G452" s="75"/>
      <c r="H452" s="75"/>
    </row>
    <row r="453" spans="7:8" x14ac:dyDescent="0.2">
      <c r="G453" s="75"/>
      <c r="H453" s="75"/>
    </row>
    <row r="454" spans="7:8" x14ac:dyDescent="0.2">
      <c r="G454" s="75"/>
      <c r="H454" s="75"/>
    </row>
    <row r="455" spans="7:8" x14ac:dyDescent="0.2">
      <c r="G455" s="75"/>
      <c r="H455" s="75"/>
    </row>
    <row r="456" spans="7:8" x14ac:dyDescent="0.2">
      <c r="G456" s="75"/>
      <c r="H456" s="75"/>
    </row>
    <row r="457" spans="7:8" x14ac:dyDescent="0.2">
      <c r="G457" s="75"/>
      <c r="H457" s="75"/>
    </row>
    <row r="458" spans="7:8" x14ac:dyDescent="0.2">
      <c r="G458" s="75"/>
      <c r="H458" s="75"/>
    </row>
    <row r="459" spans="7:8" x14ac:dyDescent="0.2">
      <c r="G459" s="75"/>
      <c r="H459" s="75"/>
    </row>
    <row r="460" spans="7:8" x14ac:dyDescent="0.2">
      <c r="G460" s="75"/>
      <c r="H460" s="75"/>
    </row>
    <row r="461" spans="7:8" x14ac:dyDescent="0.2">
      <c r="G461" s="75"/>
      <c r="H461" s="75"/>
    </row>
    <row r="462" spans="7:8" x14ac:dyDescent="0.2">
      <c r="G462" s="75"/>
      <c r="H462" s="75"/>
    </row>
    <row r="463" spans="7:8" x14ac:dyDescent="0.2">
      <c r="G463" s="75"/>
      <c r="H463" s="75"/>
    </row>
    <row r="464" spans="7:8" x14ac:dyDescent="0.2">
      <c r="G464" s="75"/>
      <c r="H464" s="75"/>
    </row>
    <row r="465" spans="7:8" x14ac:dyDescent="0.2">
      <c r="G465" s="75"/>
      <c r="H465" s="75"/>
    </row>
    <row r="466" spans="7:8" x14ac:dyDescent="0.2">
      <c r="G466" s="75"/>
      <c r="H466" s="75"/>
    </row>
    <row r="467" spans="7:8" x14ac:dyDescent="0.2">
      <c r="G467" s="75"/>
      <c r="H467" s="75"/>
    </row>
    <row r="468" spans="7:8" x14ac:dyDescent="0.2">
      <c r="G468" s="75"/>
      <c r="H468" s="75"/>
    </row>
    <row r="469" spans="7:8" x14ac:dyDescent="0.2">
      <c r="G469" s="75"/>
      <c r="H469" s="75"/>
    </row>
    <row r="470" spans="7:8" x14ac:dyDescent="0.2">
      <c r="G470" s="75"/>
      <c r="H470" s="75"/>
    </row>
    <row r="471" spans="7:8" x14ac:dyDescent="0.2">
      <c r="G471" s="75"/>
      <c r="H471" s="75"/>
    </row>
    <row r="472" spans="7:8" x14ac:dyDescent="0.2">
      <c r="G472" s="75"/>
      <c r="H472" s="75"/>
    </row>
    <row r="473" spans="7:8" x14ac:dyDescent="0.2">
      <c r="G473" s="75"/>
      <c r="H473" s="75"/>
    </row>
    <row r="474" spans="7:8" x14ac:dyDescent="0.2">
      <c r="G474" s="75"/>
      <c r="H474" s="75"/>
    </row>
    <row r="475" spans="7:8" x14ac:dyDescent="0.2">
      <c r="G475" s="75"/>
      <c r="H475" s="75"/>
    </row>
    <row r="476" spans="7:8" x14ac:dyDescent="0.2">
      <c r="G476" s="75"/>
      <c r="H476" s="75"/>
    </row>
    <row r="477" spans="7:8" x14ac:dyDescent="0.2">
      <c r="G477" s="75"/>
      <c r="H477" s="75"/>
    </row>
    <row r="478" spans="7:8" x14ac:dyDescent="0.2">
      <c r="G478" s="75"/>
      <c r="H478" s="75"/>
    </row>
    <row r="479" spans="7:8" x14ac:dyDescent="0.2">
      <c r="G479" s="75"/>
      <c r="H479" s="75"/>
    </row>
    <row r="480" spans="7:8" x14ac:dyDescent="0.2">
      <c r="G480" s="75"/>
      <c r="H480" s="75"/>
    </row>
    <row r="481" spans="7:8" x14ac:dyDescent="0.2">
      <c r="G481" s="75"/>
      <c r="H481" s="75"/>
    </row>
    <row r="482" spans="7:8" x14ac:dyDescent="0.2">
      <c r="G482" s="75"/>
      <c r="H482" s="75"/>
    </row>
    <row r="483" spans="7:8" x14ac:dyDescent="0.2">
      <c r="G483" s="75"/>
      <c r="H483" s="75"/>
    </row>
    <row r="484" spans="7:8" x14ac:dyDescent="0.2">
      <c r="G484" s="75"/>
      <c r="H484" s="75"/>
    </row>
    <row r="485" spans="7:8" x14ac:dyDescent="0.2">
      <c r="G485" s="75"/>
      <c r="H485" s="75"/>
    </row>
    <row r="486" spans="7:8" x14ac:dyDescent="0.2">
      <c r="G486" s="75"/>
      <c r="H486" s="75"/>
    </row>
    <row r="487" spans="7:8" x14ac:dyDescent="0.2">
      <c r="G487" s="75"/>
      <c r="H487" s="75"/>
    </row>
    <row r="488" spans="7:8" x14ac:dyDescent="0.2">
      <c r="G488" s="75"/>
      <c r="H488" s="75"/>
    </row>
    <row r="489" spans="7:8" x14ac:dyDescent="0.2">
      <c r="G489" s="75"/>
      <c r="H489" s="75"/>
    </row>
    <row r="490" spans="7:8" x14ac:dyDescent="0.2">
      <c r="G490" s="75"/>
      <c r="H490" s="75"/>
    </row>
    <row r="491" spans="7:8" x14ac:dyDescent="0.2">
      <c r="G491" s="75"/>
      <c r="H491" s="75"/>
    </row>
  </sheetData>
  <autoFilter ref="A11:AA189" xr:uid="{00000000-0009-0000-0000-000000000000}">
    <sortState ref="A12:AA190">
      <sortCondition ref="A11"/>
    </sortState>
  </autoFilter>
  <mergeCells count="21">
    <mergeCell ref="AA52:AA53"/>
    <mergeCell ref="Z52:Z53"/>
    <mergeCell ref="S131:S133"/>
    <mergeCell ref="T131:T133"/>
    <mergeCell ref="S128:S129"/>
    <mergeCell ref="T128:T129"/>
    <mergeCell ref="U128:U129"/>
    <mergeCell ref="A2:F2"/>
    <mergeCell ref="S153:S154"/>
    <mergeCell ref="T153:T154"/>
    <mergeCell ref="P153:P154"/>
    <mergeCell ref="A1:Z1"/>
    <mergeCell ref="A9:V9"/>
    <mergeCell ref="P131:P133"/>
    <mergeCell ref="A8:F8"/>
    <mergeCell ref="A7:F7"/>
    <mergeCell ref="A6:F6"/>
    <mergeCell ref="A5:F5"/>
    <mergeCell ref="A4:F4"/>
    <mergeCell ref="A3:F3"/>
    <mergeCell ref="E153:E154"/>
  </mergeCells>
  <printOptions horizontalCentered="1"/>
  <pageMargins left="0.25" right="0.25" top="0.75" bottom="0.75" header="0.3" footer="0.3"/>
  <pageSetup paperSize="9" scale="85" fitToHeight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E65D-2504-4D45-9BBE-A70E47BE4A57}">
  <dimension ref="B3:F18"/>
  <sheetViews>
    <sheetView workbookViewId="0">
      <selection activeCell="D26" sqref="D26"/>
    </sheetView>
  </sheetViews>
  <sheetFormatPr defaultRowHeight="15" x14ac:dyDescent="0.2"/>
  <cols>
    <col min="2" max="2" width="7" bestFit="1" customWidth="1"/>
    <col min="3" max="3" width="29.77734375" bestFit="1" customWidth="1"/>
    <col min="4" max="4" width="13.109375" bestFit="1" customWidth="1"/>
    <col min="5" max="5" width="12.21875" bestFit="1" customWidth="1"/>
    <col min="6" max="6" width="15.44140625" bestFit="1" customWidth="1"/>
  </cols>
  <sheetData>
    <row r="3" spans="2:6" ht="15.75" x14ac:dyDescent="0.25">
      <c r="B3" s="215" t="s">
        <v>787</v>
      </c>
      <c r="C3" s="215" t="s">
        <v>931</v>
      </c>
      <c r="D3" s="215" t="s">
        <v>932</v>
      </c>
      <c r="E3" s="216" t="s">
        <v>933</v>
      </c>
      <c r="F3" s="216" t="s">
        <v>934</v>
      </c>
    </row>
    <row r="4" spans="2:6" x14ac:dyDescent="0.2">
      <c r="B4" s="49">
        <v>78572</v>
      </c>
      <c r="C4" s="57" t="s">
        <v>859</v>
      </c>
      <c r="D4" s="50" t="s">
        <v>924</v>
      </c>
      <c r="E4" s="58" t="s">
        <v>880</v>
      </c>
      <c r="F4" s="50" t="s">
        <v>901</v>
      </c>
    </row>
    <row r="5" spans="2:6" x14ac:dyDescent="0.2">
      <c r="B5" s="220">
        <v>78573</v>
      </c>
      <c r="C5" s="220" t="s">
        <v>860</v>
      </c>
      <c r="D5" s="219" t="s">
        <v>925</v>
      </c>
      <c r="E5" s="221" t="s">
        <v>881</v>
      </c>
      <c r="F5" s="219" t="s">
        <v>902</v>
      </c>
    </row>
    <row r="6" spans="2:6" x14ac:dyDescent="0.2">
      <c r="B6" s="49">
        <v>78539</v>
      </c>
      <c r="C6" s="57" t="s">
        <v>861</v>
      </c>
      <c r="D6" s="50" t="s">
        <v>926</v>
      </c>
      <c r="E6" s="58" t="s">
        <v>882</v>
      </c>
      <c r="F6" s="50" t="s">
        <v>903</v>
      </c>
    </row>
    <row r="7" spans="2:6" x14ac:dyDescent="0.2">
      <c r="B7" s="220">
        <v>78574</v>
      </c>
      <c r="C7" s="220" t="s">
        <v>862</v>
      </c>
      <c r="D7" s="219" t="s">
        <v>927</v>
      </c>
      <c r="E7" s="221" t="s">
        <v>883</v>
      </c>
      <c r="F7" s="219" t="s">
        <v>904</v>
      </c>
    </row>
    <row r="8" spans="2:6" x14ac:dyDescent="0.2">
      <c r="B8" s="49">
        <v>75968</v>
      </c>
      <c r="C8" s="57" t="s">
        <v>896</v>
      </c>
      <c r="D8" s="214" t="s">
        <v>917</v>
      </c>
      <c r="E8" s="58" t="s">
        <v>884</v>
      </c>
      <c r="F8" s="50" t="s">
        <v>906</v>
      </c>
    </row>
    <row r="9" spans="2:6" x14ac:dyDescent="0.2">
      <c r="B9" s="220">
        <v>78235</v>
      </c>
      <c r="C9" s="220" t="s">
        <v>863</v>
      </c>
      <c r="D9" s="218" t="s">
        <v>918</v>
      </c>
      <c r="E9" s="221" t="s">
        <v>885</v>
      </c>
      <c r="F9" s="219" t="s">
        <v>907</v>
      </c>
    </row>
    <row r="10" spans="2:6" x14ac:dyDescent="0.2">
      <c r="B10" s="49">
        <v>78236</v>
      </c>
      <c r="C10" s="57" t="s">
        <v>864</v>
      </c>
      <c r="D10" s="214" t="s">
        <v>919</v>
      </c>
      <c r="E10" s="58" t="s">
        <v>886</v>
      </c>
      <c r="F10" s="50" t="s">
        <v>908</v>
      </c>
    </row>
    <row r="11" spans="2:6" x14ac:dyDescent="0.2">
      <c r="B11" s="220">
        <v>78537</v>
      </c>
      <c r="C11" s="220" t="s">
        <v>865</v>
      </c>
      <c r="D11" s="218" t="s">
        <v>920</v>
      </c>
      <c r="E11" s="221" t="s">
        <v>887</v>
      </c>
      <c r="F11" s="219" t="s">
        <v>909</v>
      </c>
    </row>
    <row r="12" spans="2:6" x14ac:dyDescent="0.2">
      <c r="B12" s="49">
        <v>75231</v>
      </c>
      <c r="C12" s="57" t="s">
        <v>866</v>
      </c>
      <c r="D12" s="58" t="s">
        <v>928</v>
      </c>
      <c r="E12" s="58" t="s">
        <v>888</v>
      </c>
      <c r="F12" s="50" t="s">
        <v>910</v>
      </c>
    </row>
    <row r="13" spans="2:6" x14ac:dyDescent="0.2">
      <c r="B13" s="217" t="s">
        <v>899</v>
      </c>
      <c r="C13" s="217" t="s">
        <v>895</v>
      </c>
      <c r="D13" s="219" t="s">
        <v>929</v>
      </c>
      <c r="E13" s="219" t="s">
        <v>889</v>
      </c>
      <c r="F13" s="219" t="s">
        <v>905</v>
      </c>
    </row>
    <row r="14" spans="2:6" x14ac:dyDescent="0.2">
      <c r="B14" s="213">
        <v>78358</v>
      </c>
      <c r="C14" s="213" t="s">
        <v>867</v>
      </c>
      <c r="D14" s="214" t="s">
        <v>921</v>
      </c>
      <c r="E14" s="50" t="s">
        <v>890</v>
      </c>
      <c r="F14" s="50" t="s">
        <v>911</v>
      </c>
    </row>
    <row r="15" spans="2:6" x14ac:dyDescent="0.2">
      <c r="B15" s="217">
        <v>75905</v>
      </c>
      <c r="C15" s="217" t="s">
        <v>868</v>
      </c>
      <c r="D15" s="218" t="s">
        <v>922</v>
      </c>
      <c r="E15" s="219" t="s">
        <v>891</v>
      </c>
      <c r="F15" s="219" t="s">
        <v>912</v>
      </c>
    </row>
    <row r="16" spans="2:6" x14ac:dyDescent="0.2">
      <c r="B16" s="213">
        <v>78367</v>
      </c>
      <c r="C16" s="212" t="s">
        <v>869</v>
      </c>
      <c r="D16" s="50" t="s">
        <v>930</v>
      </c>
      <c r="E16" s="50" t="s">
        <v>892</v>
      </c>
      <c r="F16" s="50" t="s">
        <v>913</v>
      </c>
    </row>
    <row r="17" spans="2:6" x14ac:dyDescent="0.2">
      <c r="B17" s="217">
        <v>78575</v>
      </c>
      <c r="C17" s="217" t="s">
        <v>870</v>
      </c>
      <c r="D17" s="238" t="s">
        <v>923</v>
      </c>
      <c r="E17" s="240" t="s">
        <v>893</v>
      </c>
      <c r="F17" s="240" t="s">
        <v>900</v>
      </c>
    </row>
    <row r="18" spans="2:6" x14ac:dyDescent="0.2">
      <c r="B18" s="217">
        <v>78576</v>
      </c>
      <c r="C18" s="217" t="s">
        <v>871</v>
      </c>
      <c r="D18" s="239"/>
      <c r="E18" s="241"/>
      <c r="F18" s="241"/>
    </row>
  </sheetData>
  <mergeCells count="3">
    <mergeCell ref="D17:D18"/>
    <mergeCell ref="E17:E18"/>
    <mergeCell ref="F17:F1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61"/>
  <sheetViews>
    <sheetView topLeftCell="A10" zoomScale="70" zoomScaleNormal="70" workbookViewId="0">
      <selection activeCell="I11" sqref="I11"/>
    </sheetView>
  </sheetViews>
  <sheetFormatPr defaultRowHeight="15" x14ac:dyDescent="0.2"/>
  <cols>
    <col min="1" max="1" width="4.77734375" customWidth="1"/>
    <col min="2" max="2" width="6.77734375" customWidth="1"/>
    <col min="3" max="3" width="4.33203125" customWidth="1"/>
    <col min="4" max="4" width="5.88671875" customWidth="1"/>
    <col min="5" max="5" width="6.6640625" customWidth="1"/>
    <col min="6" max="6" width="37.109375" customWidth="1"/>
    <col min="8" max="8" width="11.109375" customWidth="1"/>
    <col min="9" max="9" width="12.44140625" customWidth="1"/>
  </cols>
  <sheetData>
    <row r="2" spans="1:21" ht="15.75" thickBot="1" x14ac:dyDescent="0.25"/>
    <row r="3" spans="1:21" s="42" customFormat="1" ht="16.5" thickBot="1" x14ac:dyDescent="0.25">
      <c r="A3" s="242" t="s">
        <v>444</v>
      </c>
      <c r="B3" s="243"/>
      <c r="C3" s="243"/>
      <c r="D3" s="243"/>
      <c r="E3" s="243"/>
      <c r="F3" s="243"/>
      <c r="G3" s="243"/>
      <c r="H3" s="243"/>
      <c r="I3" s="243"/>
      <c r="J3" s="244"/>
      <c r="K3" s="144"/>
      <c r="L3" s="144"/>
      <c r="M3" s="144"/>
      <c r="N3" s="144"/>
      <c r="O3" s="144"/>
      <c r="P3" s="144"/>
      <c r="Q3" s="144"/>
      <c r="R3" s="144"/>
      <c r="S3" s="145"/>
    </row>
    <row r="4" spans="1:21" s="42" customFormat="1" ht="16.5" thickBot="1" x14ac:dyDescent="0.25">
      <c r="A4" s="148" t="s">
        <v>139</v>
      </c>
      <c r="B4" s="54" t="s">
        <v>105</v>
      </c>
      <c r="C4" s="52" t="s">
        <v>106</v>
      </c>
      <c r="D4" s="52" t="s">
        <v>124</v>
      </c>
      <c r="E4" s="52" t="s">
        <v>107</v>
      </c>
      <c r="F4" s="52" t="s">
        <v>443</v>
      </c>
      <c r="G4" s="52" t="s">
        <v>525</v>
      </c>
      <c r="H4" s="52" t="s">
        <v>524</v>
      </c>
      <c r="I4" s="52" t="s">
        <v>523</v>
      </c>
      <c r="J4" s="52" t="s">
        <v>518</v>
      </c>
      <c r="K4" s="68"/>
      <c r="L4" s="52"/>
      <c r="M4" s="52"/>
      <c r="N4" s="52"/>
      <c r="O4" s="52"/>
      <c r="P4" s="53"/>
      <c r="Q4" s="53"/>
      <c r="R4" s="53" t="s">
        <v>127</v>
      </c>
      <c r="S4" s="88" t="s">
        <v>110</v>
      </c>
    </row>
    <row r="5" spans="1:21" s="42" customFormat="1" ht="15.75" x14ac:dyDescent="0.2">
      <c r="A5" s="87">
        <v>0</v>
      </c>
      <c r="B5" s="49">
        <v>114</v>
      </c>
      <c r="C5" s="49">
        <v>2</v>
      </c>
      <c r="D5" s="49">
        <v>20</v>
      </c>
      <c r="E5" s="49">
        <v>0</v>
      </c>
      <c r="F5" s="56" t="s">
        <v>483</v>
      </c>
      <c r="G5" s="146" t="s">
        <v>526</v>
      </c>
      <c r="H5" s="49"/>
      <c r="I5" s="146" t="s">
        <v>519</v>
      </c>
      <c r="J5" s="146"/>
      <c r="K5" s="146"/>
      <c r="L5" s="146"/>
      <c r="M5" s="146"/>
      <c r="N5" s="146"/>
      <c r="O5" s="146"/>
      <c r="P5" s="146"/>
      <c r="Q5" s="146"/>
      <c r="R5" s="146"/>
      <c r="S5" s="81"/>
      <c r="U5" s="136" t="str">
        <f t="shared" ref="U5:U36" si="0">"//["&amp;A5&amp;"] - "&amp;"Posto " &amp; B5 &amp; ", Pos " &amp;C5 &amp;", Num "&amp;D5&amp; " - " &amp;F5</f>
        <v>//[0] - Posto 114, Pos 2, Num 20 - TUBO AQUECIMENTO SCR</v>
      </c>
    </row>
    <row r="6" spans="1:21" s="42" customFormat="1" ht="15.75" x14ac:dyDescent="0.2">
      <c r="A6" s="87">
        <v>1</v>
      </c>
      <c r="B6" s="49">
        <v>115</v>
      </c>
      <c r="C6" s="49">
        <v>1</v>
      </c>
      <c r="D6" s="49">
        <v>20</v>
      </c>
      <c r="E6" s="49">
        <v>0</v>
      </c>
      <c r="F6" s="56" t="s">
        <v>484</v>
      </c>
      <c r="G6" s="223" t="s">
        <v>536</v>
      </c>
      <c r="H6" s="49"/>
      <c r="I6" s="50" t="s">
        <v>520</v>
      </c>
      <c r="J6" s="50" t="s">
        <v>546</v>
      </c>
      <c r="K6" s="50"/>
      <c r="L6" s="50"/>
      <c r="M6" s="50"/>
      <c r="N6" s="50"/>
      <c r="O6" s="50"/>
      <c r="P6" s="50"/>
      <c r="Q6" s="50"/>
      <c r="R6" s="50"/>
      <c r="S6" s="76"/>
      <c r="U6" s="136" t="str">
        <f t="shared" si="0"/>
        <v>//[1] - Posto 115, Pos 1, Num 20 - FLEXÍVEL CILINDRO</v>
      </c>
    </row>
    <row r="7" spans="1:21" s="42" customFormat="1" ht="15.75" x14ac:dyDescent="0.2">
      <c r="A7" s="87">
        <v>2</v>
      </c>
      <c r="B7" s="49">
        <v>115</v>
      </c>
      <c r="C7" s="49">
        <v>1</v>
      </c>
      <c r="D7" s="49">
        <v>21</v>
      </c>
      <c r="E7" s="49">
        <v>0</v>
      </c>
      <c r="F7" s="56" t="s">
        <v>485</v>
      </c>
      <c r="G7" s="224"/>
      <c r="H7" s="49" t="s">
        <v>528</v>
      </c>
      <c r="I7" s="50" t="s">
        <v>527</v>
      </c>
      <c r="J7" s="50" t="s">
        <v>547</v>
      </c>
      <c r="K7" s="50"/>
      <c r="L7" s="50"/>
      <c r="M7" s="50"/>
      <c r="N7" s="50"/>
      <c r="O7" s="50"/>
      <c r="P7" s="50"/>
      <c r="Q7" s="50"/>
      <c r="R7" s="50"/>
      <c r="S7" s="76"/>
      <c r="U7" s="136" t="str">
        <f t="shared" si="0"/>
        <v>//[2] - Posto 115, Pos 1, Num 21 - FLEXÍVEL BASCULAMENTO</v>
      </c>
    </row>
    <row r="8" spans="1:21" s="42" customFormat="1" ht="15.75" x14ac:dyDescent="0.2">
      <c r="A8" s="87">
        <v>3</v>
      </c>
      <c r="B8" s="49">
        <v>115</v>
      </c>
      <c r="C8" s="49">
        <v>4</v>
      </c>
      <c r="D8" s="49">
        <v>20</v>
      </c>
      <c r="E8" s="49">
        <v>0</v>
      </c>
      <c r="F8" s="56" t="s">
        <v>486</v>
      </c>
      <c r="G8" s="50" t="s">
        <v>528</v>
      </c>
      <c r="H8" s="49"/>
      <c r="I8" s="50" t="s">
        <v>548</v>
      </c>
      <c r="J8" s="50"/>
      <c r="K8" s="50"/>
      <c r="L8" s="50"/>
      <c r="M8" s="50"/>
      <c r="N8" s="50"/>
      <c r="O8" s="50"/>
      <c r="P8" s="50"/>
      <c r="Q8" s="50"/>
      <c r="R8" s="50"/>
      <c r="S8" s="76"/>
      <c r="U8" s="136" t="str">
        <f t="shared" si="0"/>
        <v>//[3] - Posto 115, Pos 4, Num 20 - FLEXÍVEL BASCULAMENTO LD</v>
      </c>
    </row>
    <row r="9" spans="1:21" s="42" customFormat="1" ht="15.75" x14ac:dyDescent="0.2">
      <c r="A9" s="87">
        <v>4</v>
      </c>
      <c r="B9" s="49">
        <v>115</v>
      </c>
      <c r="C9" s="49">
        <v>5</v>
      </c>
      <c r="D9" s="49">
        <v>20</v>
      </c>
      <c r="E9" s="49">
        <v>0</v>
      </c>
      <c r="F9" s="49" t="s">
        <v>487</v>
      </c>
      <c r="G9" s="50" t="s">
        <v>700</v>
      </c>
      <c r="H9" s="49"/>
      <c r="I9" s="50" t="s">
        <v>549</v>
      </c>
      <c r="J9" s="50"/>
      <c r="K9" s="50"/>
      <c r="L9" s="50"/>
      <c r="M9" s="50"/>
      <c r="N9" s="50"/>
      <c r="O9" s="50"/>
      <c r="P9" s="50"/>
      <c r="Q9" s="50"/>
      <c r="R9" s="50"/>
      <c r="S9" s="76"/>
      <c r="U9" s="136" t="str">
        <f t="shared" si="0"/>
        <v>//[4] - Posto 115, Pos 5, Num 20 - FLEXÍVEL BASCULAMENTO LE</v>
      </c>
    </row>
    <row r="10" spans="1:21" s="42" customFormat="1" ht="15.75" x14ac:dyDescent="0.2">
      <c r="A10" s="87">
        <v>5</v>
      </c>
      <c r="B10" s="49">
        <v>115</v>
      </c>
      <c r="C10" s="49">
        <v>5</v>
      </c>
      <c r="D10" s="49">
        <v>21</v>
      </c>
      <c r="E10" s="49">
        <v>0</v>
      </c>
      <c r="F10" s="49" t="s">
        <v>488</v>
      </c>
      <c r="G10" s="50" t="s">
        <v>527</v>
      </c>
      <c r="H10" s="49"/>
      <c r="I10" s="50" t="s">
        <v>550</v>
      </c>
      <c r="J10" s="50"/>
      <c r="K10" s="50"/>
      <c r="L10" s="50"/>
      <c r="M10" s="50"/>
      <c r="N10" s="50"/>
      <c r="O10" s="50"/>
      <c r="P10" s="50"/>
      <c r="Q10" s="50"/>
      <c r="R10" s="50"/>
      <c r="S10" s="76"/>
      <c r="U10" s="136" t="str">
        <f t="shared" si="0"/>
        <v>//[5] - Posto 115, Pos 5, Num 21 - NÍPEIS TRASEIROS</v>
      </c>
    </row>
    <row r="11" spans="1:21" s="42" customFormat="1" ht="15.75" x14ac:dyDescent="0.2">
      <c r="A11" s="87">
        <v>6</v>
      </c>
      <c r="B11" s="49">
        <v>121</v>
      </c>
      <c r="C11" s="49">
        <v>1</v>
      </c>
      <c r="D11" s="49">
        <v>20</v>
      </c>
      <c r="E11" s="49">
        <v>0</v>
      </c>
      <c r="F11" s="49" t="s">
        <v>679</v>
      </c>
      <c r="G11" s="50" t="s">
        <v>529</v>
      </c>
      <c r="H11" s="49"/>
      <c r="I11" s="50" t="s">
        <v>551</v>
      </c>
      <c r="J11" s="50"/>
      <c r="K11" s="50"/>
      <c r="L11" s="50"/>
      <c r="M11" s="50"/>
      <c r="N11" s="50"/>
      <c r="O11" s="50"/>
      <c r="P11" s="50"/>
      <c r="Q11" s="50"/>
      <c r="R11" s="50"/>
      <c r="S11" s="76"/>
      <c r="U11" s="136" t="str">
        <f t="shared" si="0"/>
        <v>//[6] - Posto 121, Pos 1, Num 20 - NÍPEL TUBO DIREcaO</v>
      </c>
    </row>
    <row r="12" spans="1:21" s="42" customFormat="1" ht="15.75" x14ac:dyDescent="0.2">
      <c r="A12" s="87">
        <v>7</v>
      </c>
      <c r="B12" s="49">
        <v>121</v>
      </c>
      <c r="C12" s="49">
        <v>1</v>
      </c>
      <c r="D12" s="49">
        <v>21</v>
      </c>
      <c r="E12" s="49">
        <v>0</v>
      </c>
      <c r="F12" s="49" t="s">
        <v>680</v>
      </c>
      <c r="G12" s="50" t="s">
        <v>539</v>
      </c>
      <c r="H12" s="49"/>
      <c r="I12" s="50" t="s">
        <v>435</v>
      </c>
      <c r="J12" s="50"/>
      <c r="K12" s="50"/>
      <c r="L12" s="50"/>
      <c r="M12" s="50"/>
      <c r="N12" s="50"/>
      <c r="O12" s="50"/>
      <c r="P12" s="50"/>
      <c r="Q12" s="50"/>
      <c r="R12" s="50"/>
      <c r="S12" s="76"/>
      <c r="U12" s="136" t="str">
        <f t="shared" si="0"/>
        <v>//[7] - Posto 121, Pos 1, Num 21 - NÍPEL TUBO DIREcaO 8x4</v>
      </c>
    </row>
    <row r="13" spans="1:21" s="42" customFormat="1" ht="15.75" x14ac:dyDescent="0.2">
      <c r="A13" s="87">
        <v>8</v>
      </c>
      <c r="B13" s="49">
        <v>121</v>
      </c>
      <c r="C13" s="49">
        <v>4</v>
      </c>
      <c r="D13" s="49">
        <v>20</v>
      </c>
      <c r="E13" s="49">
        <v>0</v>
      </c>
      <c r="F13" s="49" t="s">
        <v>681</v>
      </c>
      <c r="G13" s="223" t="s">
        <v>537</v>
      </c>
      <c r="H13" s="49"/>
      <c r="I13" s="50" t="s">
        <v>553</v>
      </c>
      <c r="J13" s="50" t="s">
        <v>546</v>
      </c>
      <c r="K13" s="50"/>
      <c r="L13" s="50"/>
      <c r="M13" s="50"/>
      <c r="N13" s="50"/>
      <c r="O13" s="50"/>
      <c r="P13" s="50"/>
      <c r="Q13" s="50"/>
      <c r="R13" s="50"/>
      <c r="S13" s="76"/>
      <c r="U13" s="136" t="str">
        <f t="shared" si="0"/>
        <v>//[8] - Posto 121, Pos 4, Num 20 - UNIaO TUBO FREIO FH - HILL HOLD</v>
      </c>
    </row>
    <row r="14" spans="1:21" s="42" customFormat="1" ht="15.75" x14ac:dyDescent="0.2">
      <c r="A14" s="87">
        <v>9</v>
      </c>
      <c r="B14" s="49">
        <v>121</v>
      </c>
      <c r="C14" s="49">
        <v>4</v>
      </c>
      <c r="D14" s="49">
        <v>21</v>
      </c>
      <c r="E14" s="49">
        <v>0</v>
      </c>
      <c r="F14" s="49" t="s">
        <v>489</v>
      </c>
      <c r="G14" s="234"/>
      <c r="H14" s="49" t="s">
        <v>701</v>
      </c>
      <c r="I14" s="50" t="s">
        <v>554</v>
      </c>
      <c r="J14" s="50" t="s">
        <v>547</v>
      </c>
      <c r="K14" s="50"/>
      <c r="L14" s="50"/>
      <c r="M14" s="50"/>
      <c r="N14" s="50"/>
      <c r="O14" s="50"/>
      <c r="P14" s="50"/>
      <c r="Q14" s="50"/>
      <c r="R14" s="50"/>
      <c r="S14" s="76"/>
      <c r="U14" s="136" t="str">
        <f t="shared" si="0"/>
        <v>//[9] - Posto 121, Pos 4, Num 21 - NÍPEL TUBO LATERAL FREIO EBS</v>
      </c>
    </row>
    <row r="15" spans="1:21" s="42" customFormat="1" ht="15.75" x14ac:dyDescent="0.2">
      <c r="A15" s="87">
        <v>10</v>
      </c>
      <c r="B15" s="49">
        <v>121</v>
      </c>
      <c r="C15" s="49">
        <v>4</v>
      </c>
      <c r="D15" s="49">
        <v>22</v>
      </c>
      <c r="E15" s="49">
        <v>0</v>
      </c>
      <c r="F15" s="49" t="s">
        <v>682</v>
      </c>
      <c r="G15" s="224"/>
      <c r="H15" s="49" t="s">
        <v>538</v>
      </c>
      <c r="I15" s="50" t="s">
        <v>555</v>
      </c>
      <c r="J15" s="50" t="s">
        <v>556</v>
      </c>
      <c r="K15" s="50"/>
      <c r="L15" s="50"/>
      <c r="M15" s="50"/>
      <c r="N15" s="50"/>
      <c r="O15" s="50"/>
      <c r="P15" s="50"/>
      <c r="Q15" s="50"/>
      <c r="R15" s="50"/>
      <c r="S15" s="76"/>
      <c r="U15" s="136" t="str">
        <f t="shared" si="0"/>
        <v>//[10] - Posto 121, Pos 4, Num 22 - UNIaO RETA DO NÍPEL DO TUBO FH</v>
      </c>
    </row>
    <row r="16" spans="1:21" s="42" customFormat="1" ht="15.75" x14ac:dyDescent="0.2">
      <c r="A16" s="87">
        <v>11</v>
      </c>
      <c r="B16" s="49">
        <v>121</v>
      </c>
      <c r="C16" s="49">
        <v>4</v>
      </c>
      <c r="D16" s="49">
        <v>23</v>
      </c>
      <c r="E16" s="49">
        <v>0</v>
      </c>
      <c r="F16" s="49" t="s">
        <v>490</v>
      </c>
      <c r="G16" s="223" t="s">
        <v>538</v>
      </c>
      <c r="H16" s="49"/>
      <c r="I16" s="50" t="s">
        <v>557</v>
      </c>
      <c r="J16" s="50"/>
      <c r="K16" s="50"/>
      <c r="L16" s="50"/>
      <c r="M16" s="50"/>
      <c r="N16" s="50"/>
      <c r="O16" s="50"/>
      <c r="P16" s="50"/>
      <c r="Q16" s="50"/>
      <c r="R16" s="50"/>
      <c r="S16" s="76"/>
      <c r="U16" s="136" t="str">
        <f t="shared" si="0"/>
        <v>//[11] - Posto 121, Pos 4, Num 23 - PORCAS CALHA CENTRAL 8x4</v>
      </c>
    </row>
    <row r="17" spans="1:21" s="42" customFormat="1" ht="15.75" x14ac:dyDescent="0.2">
      <c r="A17" s="87">
        <v>12</v>
      </c>
      <c r="B17" s="49">
        <v>121</v>
      </c>
      <c r="C17" s="49">
        <v>4</v>
      </c>
      <c r="D17" s="49">
        <v>24</v>
      </c>
      <c r="E17" s="49">
        <v>0</v>
      </c>
      <c r="F17" s="49" t="s">
        <v>491</v>
      </c>
      <c r="G17" s="224"/>
      <c r="H17" s="49"/>
      <c r="I17" s="50" t="s">
        <v>558</v>
      </c>
      <c r="J17" s="50"/>
      <c r="K17" s="50"/>
      <c r="L17" s="50"/>
      <c r="M17" s="50"/>
      <c r="N17" s="50"/>
      <c r="O17" s="50"/>
      <c r="P17" s="50"/>
      <c r="Q17" s="50"/>
      <c r="R17" s="50"/>
      <c r="S17" s="76"/>
      <c r="U17" s="136" t="str">
        <f t="shared" si="0"/>
        <v>//[12] - Posto 121, Pos 4, Num 24 - NÍPEIS CALHA CENTRAL 8x4</v>
      </c>
    </row>
    <row r="18" spans="1:21" s="139" customFormat="1" ht="15.75" x14ac:dyDescent="0.2">
      <c r="A18" s="140">
        <v>13</v>
      </c>
      <c r="B18" s="138">
        <v>121</v>
      </c>
      <c r="C18" s="138">
        <v>5</v>
      </c>
      <c r="D18" s="138">
        <v>23</v>
      </c>
      <c r="E18" s="138">
        <v>0</v>
      </c>
      <c r="F18" s="138" t="s">
        <v>492</v>
      </c>
      <c r="G18" s="247" t="s">
        <v>701</v>
      </c>
      <c r="H18" s="138" t="s">
        <v>779</v>
      </c>
      <c r="I18" s="77" t="s">
        <v>777</v>
      </c>
      <c r="J18" s="77"/>
      <c r="K18" s="77"/>
      <c r="L18" s="77"/>
      <c r="M18" s="77"/>
      <c r="N18" s="77"/>
      <c r="O18" s="77"/>
      <c r="P18" s="77"/>
      <c r="Q18" s="77"/>
      <c r="R18" s="77"/>
      <c r="S18" s="105"/>
      <c r="U18" s="141" t="str">
        <f t="shared" si="0"/>
        <v>//[13] - Posto 121, Pos 5, Num 23 - REAPERTO TUBO PCD</v>
      </c>
    </row>
    <row r="19" spans="1:21" s="139" customFormat="1" ht="15.75" x14ac:dyDescent="0.2">
      <c r="A19" s="140">
        <v>14</v>
      </c>
      <c r="B19" s="138">
        <v>121</v>
      </c>
      <c r="C19" s="138">
        <v>5</v>
      </c>
      <c r="D19" s="138">
        <v>24</v>
      </c>
      <c r="E19" s="138">
        <v>0</v>
      </c>
      <c r="F19" s="138" t="s">
        <v>493</v>
      </c>
      <c r="G19" s="248"/>
      <c r="H19" s="138" t="s">
        <v>780</v>
      </c>
      <c r="I19" s="77" t="s">
        <v>778</v>
      </c>
      <c r="J19" s="77" t="s">
        <v>547</v>
      </c>
      <c r="K19" s="77"/>
      <c r="L19" s="77"/>
      <c r="M19" s="77"/>
      <c r="N19" s="77"/>
      <c r="O19" s="77"/>
      <c r="P19" s="77"/>
      <c r="Q19" s="77"/>
      <c r="R19" s="77"/>
      <c r="S19" s="105"/>
      <c r="U19" s="141" t="str">
        <f t="shared" si="0"/>
        <v>//[14] - Posto 121, Pos 5, Num 24 - PORCAS TUBOS DE FREIO</v>
      </c>
    </row>
    <row r="20" spans="1:21" s="42" customFormat="1" ht="15.75" x14ac:dyDescent="0.2">
      <c r="A20" s="87">
        <v>15</v>
      </c>
      <c r="B20" s="49">
        <v>122</v>
      </c>
      <c r="C20" s="49">
        <v>1</v>
      </c>
      <c r="D20" s="49">
        <v>20</v>
      </c>
      <c r="E20" s="49">
        <v>0</v>
      </c>
      <c r="F20" s="49" t="s">
        <v>683</v>
      </c>
      <c r="G20" s="223" t="s">
        <v>540</v>
      </c>
      <c r="H20" s="49"/>
      <c r="I20" s="50" t="s">
        <v>521</v>
      </c>
      <c r="J20" s="50"/>
      <c r="K20" s="50"/>
      <c r="L20" s="50"/>
      <c r="M20" s="50"/>
      <c r="N20" s="50"/>
      <c r="O20" s="50"/>
      <c r="P20" s="50"/>
      <c r="Q20" s="50"/>
      <c r="R20" s="50"/>
      <c r="S20" s="76"/>
      <c r="U20" s="136" t="str">
        <f t="shared" si="0"/>
        <v>//[15] - Posto 122, Pos 1, Num 20 - TUBOS DIREcaO 8x2</v>
      </c>
    </row>
    <row r="21" spans="1:21" s="42" customFormat="1" ht="15.75" x14ac:dyDescent="0.2">
      <c r="A21" s="140">
        <v>49</v>
      </c>
      <c r="B21" s="138">
        <v>122</v>
      </c>
      <c r="C21" s="138">
        <v>1</v>
      </c>
      <c r="D21" s="138">
        <v>21</v>
      </c>
      <c r="E21" s="138">
        <v>0</v>
      </c>
      <c r="F21" s="138" t="s">
        <v>683</v>
      </c>
      <c r="G21" s="224"/>
      <c r="H21" s="138" t="s">
        <v>783</v>
      </c>
      <c r="I21" s="77" t="s">
        <v>782</v>
      </c>
      <c r="J21" s="50"/>
      <c r="K21" s="50"/>
      <c r="L21" s="50"/>
      <c r="M21" s="50"/>
      <c r="N21" s="50"/>
      <c r="O21" s="50"/>
      <c r="P21" s="50"/>
      <c r="Q21" s="50"/>
      <c r="R21" s="50"/>
      <c r="S21" s="76"/>
      <c r="U21" s="136" t="str">
        <f t="shared" si="0"/>
        <v>//[49] - Posto 122, Pos 1, Num 21 - TUBOS DIREcaO 8x2</v>
      </c>
    </row>
    <row r="22" spans="1:21" s="42" customFormat="1" ht="15.75" x14ac:dyDescent="0.2">
      <c r="A22" s="87">
        <v>16</v>
      </c>
      <c r="B22" s="49">
        <v>123</v>
      </c>
      <c r="C22" s="49">
        <v>2</v>
      </c>
      <c r="D22" s="49">
        <v>20</v>
      </c>
      <c r="E22" s="49">
        <v>0</v>
      </c>
      <c r="F22" s="49" t="s">
        <v>684</v>
      </c>
      <c r="G22" s="50" t="s">
        <v>541</v>
      </c>
      <c r="H22" s="49"/>
      <c r="I22" s="50" t="s">
        <v>541</v>
      </c>
      <c r="J22" s="50"/>
      <c r="K22" s="50"/>
      <c r="L22" s="50"/>
      <c r="M22" s="50"/>
      <c r="N22" s="50"/>
      <c r="O22" s="50"/>
      <c r="P22" s="50"/>
      <c r="Q22" s="50"/>
      <c r="R22" s="50"/>
      <c r="S22" s="76"/>
      <c r="U22" s="136" t="str">
        <f t="shared" si="0"/>
        <v>//[16] - Posto 123, Pos 2, Num 20 - PORCAS TUBOS DIREcaO 8x2</v>
      </c>
    </row>
    <row r="23" spans="1:21" s="42" customFormat="1" ht="15.75" x14ac:dyDescent="0.2">
      <c r="A23" s="87">
        <v>17</v>
      </c>
      <c r="B23" s="49">
        <v>123</v>
      </c>
      <c r="C23" s="49">
        <v>5</v>
      </c>
      <c r="D23" s="49">
        <v>20</v>
      </c>
      <c r="E23" s="49">
        <v>0</v>
      </c>
      <c r="F23" s="49" t="s">
        <v>494</v>
      </c>
      <c r="G23" s="146" t="s">
        <v>530</v>
      </c>
      <c r="H23" s="49"/>
      <c r="I23" s="50" t="s">
        <v>530</v>
      </c>
      <c r="J23" s="50"/>
      <c r="K23" s="50"/>
      <c r="L23" s="50"/>
      <c r="M23" s="50"/>
      <c r="N23" s="50"/>
      <c r="O23" s="50"/>
      <c r="P23" s="50"/>
      <c r="Q23" s="50"/>
      <c r="R23" s="50"/>
      <c r="S23" s="76"/>
      <c r="U23" s="136" t="str">
        <f t="shared" si="0"/>
        <v>//[17] - Posto 123, Pos 5, Num 20 - PORCA TUBO LATERAL FREIO FB</v>
      </c>
    </row>
    <row r="24" spans="1:21" s="42" customFormat="1" ht="15.75" x14ac:dyDescent="0.2">
      <c r="A24" s="87">
        <v>18</v>
      </c>
      <c r="B24" s="49">
        <v>124</v>
      </c>
      <c r="C24" s="49">
        <v>1</v>
      </c>
      <c r="D24" s="49">
        <v>20</v>
      </c>
      <c r="E24" s="49">
        <v>0</v>
      </c>
      <c r="F24" s="49" t="s">
        <v>685</v>
      </c>
      <c r="G24" s="223" t="s">
        <v>542</v>
      </c>
      <c r="H24" s="49"/>
      <c r="I24" s="50" t="s">
        <v>561</v>
      </c>
      <c r="J24" s="50" t="s">
        <v>546</v>
      </c>
      <c r="K24" s="50"/>
      <c r="L24" s="50"/>
      <c r="M24" s="50"/>
      <c r="N24" s="50"/>
      <c r="O24" s="50"/>
      <c r="P24" s="50"/>
      <c r="Q24" s="50"/>
      <c r="R24" s="50"/>
      <c r="S24" s="76"/>
      <c r="U24" s="136" t="str">
        <f t="shared" si="0"/>
        <v>//[18] - Posto 124, Pos 1, Num 20 - PORCAS TUBO CAIXA DIREcaO</v>
      </c>
    </row>
    <row r="25" spans="1:21" s="42" customFormat="1" ht="15.75" x14ac:dyDescent="0.2">
      <c r="A25" s="87">
        <v>19</v>
      </c>
      <c r="B25" s="49">
        <v>124</v>
      </c>
      <c r="C25" s="49">
        <v>1</v>
      </c>
      <c r="D25" s="49">
        <v>21</v>
      </c>
      <c r="E25" s="49">
        <v>0</v>
      </c>
      <c r="F25" s="49" t="s">
        <v>685</v>
      </c>
      <c r="G25" s="224"/>
      <c r="H25" s="49" t="s">
        <v>531</v>
      </c>
      <c r="I25" s="50" t="s">
        <v>562</v>
      </c>
      <c r="J25" s="50" t="s">
        <v>547</v>
      </c>
      <c r="K25" s="50"/>
      <c r="L25" s="50"/>
      <c r="M25" s="50"/>
      <c r="N25" s="50"/>
      <c r="O25" s="50"/>
      <c r="P25" s="50"/>
      <c r="Q25" s="50"/>
      <c r="R25" s="50"/>
      <c r="S25" s="76"/>
      <c r="U25" s="136" t="str">
        <f t="shared" si="0"/>
        <v>//[19] - Posto 124, Pos 1, Num 21 - PORCAS TUBO CAIXA DIREcaO</v>
      </c>
    </row>
    <row r="26" spans="1:21" s="42" customFormat="1" ht="15.75" x14ac:dyDescent="0.2">
      <c r="A26" s="87">
        <v>20</v>
      </c>
      <c r="B26" s="49">
        <v>124</v>
      </c>
      <c r="C26" s="49">
        <v>5</v>
      </c>
      <c r="D26" s="49">
        <v>20</v>
      </c>
      <c r="E26" s="49">
        <v>0</v>
      </c>
      <c r="F26" s="49" t="s">
        <v>495</v>
      </c>
      <c r="G26" s="223" t="s">
        <v>552</v>
      </c>
      <c r="H26" s="49"/>
      <c r="I26" s="50" t="s">
        <v>559</v>
      </c>
      <c r="J26" s="50" t="s">
        <v>546</v>
      </c>
      <c r="K26" s="50"/>
      <c r="L26" s="50"/>
      <c r="M26" s="50"/>
      <c r="N26" s="50"/>
      <c r="O26" s="50"/>
      <c r="P26" s="50"/>
      <c r="Q26" s="50"/>
      <c r="R26" s="50"/>
      <c r="S26" s="76"/>
      <c r="U26" s="136" t="str">
        <f t="shared" si="0"/>
        <v>//[20] - Posto 124, Pos 5, Num 20 - PORCAS TUBO FREIO EBS</v>
      </c>
    </row>
    <row r="27" spans="1:21" s="42" customFormat="1" ht="15.75" x14ac:dyDescent="0.2">
      <c r="A27" s="87">
        <v>21</v>
      </c>
      <c r="B27" s="49">
        <v>124</v>
      </c>
      <c r="C27" s="49">
        <v>5</v>
      </c>
      <c r="D27" s="49">
        <v>21</v>
      </c>
      <c r="E27" s="49">
        <v>0</v>
      </c>
      <c r="F27" s="49" t="s">
        <v>496</v>
      </c>
      <c r="G27" s="224"/>
      <c r="H27" s="49" t="s">
        <v>532</v>
      </c>
      <c r="I27" s="50" t="s">
        <v>560</v>
      </c>
      <c r="J27" s="50" t="s">
        <v>547</v>
      </c>
      <c r="K27" s="50"/>
      <c r="L27" s="50"/>
      <c r="M27" s="50"/>
      <c r="N27" s="50"/>
      <c r="O27" s="50"/>
      <c r="P27" s="50"/>
      <c r="Q27" s="50"/>
      <c r="R27" s="50"/>
      <c r="S27" s="76"/>
      <c r="U27" s="136" t="str">
        <f t="shared" si="0"/>
        <v>//[21] - Posto 124, Pos 5, Num 21 - PORCAS TUBO FREIO 8x2</v>
      </c>
    </row>
    <row r="28" spans="1:21" s="42" customFormat="1" ht="15.75" x14ac:dyDescent="0.2">
      <c r="A28" s="87">
        <v>22</v>
      </c>
      <c r="B28" s="49">
        <v>21</v>
      </c>
      <c r="C28" s="49">
        <v>1</v>
      </c>
      <c r="D28" s="49">
        <v>20</v>
      </c>
      <c r="E28" s="49">
        <v>0</v>
      </c>
      <c r="F28" s="49" t="s">
        <v>497</v>
      </c>
      <c r="G28" s="50" t="s">
        <v>569</v>
      </c>
      <c r="H28" s="49"/>
      <c r="I28" s="50" t="s">
        <v>543</v>
      </c>
      <c r="J28" s="50"/>
      <c r="K28" s="50"/>
      <c r="L28" s="50"/>
      <c r="M28" s="50"/>
      <c r="N28" s="50"/>
      <c r="O28" s="50"/>
      <c r="P28" s="50"/>
      <c r="Q28" s="50"/>
      <c r="R28" s="50"/>
      <c r="S28" s="76"/>
      <c r="U28" s="136" t="str">
        <f t="shared" si="0"/>
        <v>//[22] - Posto 21, Pos 1, Num 20 - FLEXÍVEL DIANTEIRO FREIO</v>
      </c>
    </row>
    <row r="29" spans="1:21" s="42" customFormat="1" ht="15.75" x14ac:dyDescent="0.2">
      <c r="A29" s="87">
        <v>23</v>
      </c>
      <c r="B29" s="49">
        <v>21</v>
      </c>
      <c r="C29" s="49">
        <v>2</v>
      </c>
      <c r="D29" s="49">
        <v>20</v>
      </c>
      <c r="E29" s="49">
        <v>0</v>
      </c>
      <c r="F29" s="245" t="s">
        <v>498</v>
      </c>
      <c r="G29" s="50" t="s">
        <v>544</v>
      </c>
      <c r="H29" s="49"/>
      <c r="I29" s="50" t="s">
        <v>544</v>
      </c>
      <c r="J29" s="50"/>
      <c r="K29" s="50"/>
      <c r="L29" s="50"/>
      <c r="M29" s="50"/>
      <c r="N29" s="50"/>
      <c r="O29" s="50"/>
      <c r="P29" s="50"/>
      <c r="Q29" s="50"/>
      <c r="R29" s="50"/>
      <c r="S29" s="76"/>
      <c r="U29" s="136" t="str">
        <f t="shared" si="0"/>
        <v>//[23] - Posto 21, Pos 2, Num 20 - FLEXÍVEL DIANTEIRO FREIO - SOLVAY</v>
      </c>
    </row>
    <row r="30" spans="1:21" s="42" customFormat="1" ht="15.75" x14ac:dyDescent="0.2">
      <c r="A30" s="87">
        <v>23</v>
      </c>
      <c r="B30" s="49">
        <v>21</v>
      </c>
      <c r="C30" s="49">
        <v>2</v>
      </c>
      <c r="D30" s="49">
        <v>20</v>
      </c>
      <c r="E30" s="49">
        <v>0</v>
      </c>
      <c r="F30" s="246"/>
      <c r="G30" s="50" t="s">
        <v>703</v>
      </c>
      <c r="H30" s="49"/>
      <c r="I30" s="50" t="s">
        <v>544</v>
      </c>
      <c r="J30" s="50"/>
      <c r="K30" s="50"/>
      <c r="L30" s="50"/>
      <c r="M30" s="50"/>
      <c r="N30" s="50"/>
      <c r="O30" s="50"/>
      <c r="P30" s="50"/>
      <c r="Q30" s="50"/>
      <c r="R30" s="50"/>
      <c r="S30" s="76"/>
      <c r="U30" s="136" t="str">
        <f t="shared" si="0"/>
        <v xml:space="preserve">//[23] - Posto 21, Pos 2, Num 20 - </v>
      </c>
    </row>
    <row r="31" spans="1:21" s="42" customFormat="1" ht="15.75" x14ac:dyDescent="0.2">
      <c r="A31" s="87">
        <v>24</v>
      </c>
      <c r="B31" s="49">
        <v>21</v>
      </c>
      <c r="C31" s="49">
        <v>3</v>
      </c>
      <c r="D31" s="49">
        <v>20</v>
      </c>
      <c r="E31" s="49">
        <v>0</v>
      </c>
      <c r="F31" s="49" t="s">
        <v>499</v>
      </c>
      <c r="G31" s="50" t="s">
        <v>534</v>
      </c>
      <c r="H31" s="49"/>
      <c r="I31" s="50" t="s">
        <v>534</v>
      </c>
      <c r="J31" s="50"/>
      <c r="K31" s="50"/>
      <c r="L31" s="50"/>
      <c r="M31" s="50"/>
      <c r="N31" s="50"/>
      <c r="O31" s="50"/>
      <c r="P31" s="50"/>
      <c r="Q31" s="50"/>
      <c r="R31" s="50"/>
      <c r="S31" s="76"/>
      <c r="U31" s="136" t="str">
        <f t="shared" si="0"/>
        <v>//[24] - Posto 21, Pos 3, Num 20 - SUPORTE "L" CILINDRO BASCULAMENTO</v>
      </c>
    </row>
    <row r="32" spans="1:21" s="42" customFormat="1" ht="15.75" x14ac:dyDescent="0.2">
      <c r="A32" s="87">
        <v>25</v>
      </c>
      <c r="B32" s="49">
        <v>21</v>
      </c>
      <c r="C32" s="49">
        <v>4</v>
      </c>
      <c r="D32" s="49">
        <v>20</v>
      </c>
      <c r="E32" s="49">
        <v>0</v>
      </c>
      <c r="F32" s="49" t="s">
        <v>498</v>
      </c>
      <c r="G32" s="50" t="s">
        <v>569</v>
      </c>
      <c r="H32" s="49"/>
      <c r="I32" s="50" t="s">
        <v>535</v>
      </c>
      <c r="J32" s="50"/>
      <c r="K32" s="50"/>
      <c r="L32" s="50"/>
      <c r="M32" s="50"/>
      <c r="N32" s="50"/>
      <c r="O32" s="50"/>
      <c r="P32" s="50"/>
      <c r="Q32" s="50"/>
      <c r="R32" s="50"/>
      <c r="S32" s="76"/>
      <c r="U32" s="136" t="str">
        <f t="shared" si="0"/>
        <v>//[25] - Posto 21, Pos 4, Num 20 - FLEXÍVEL DIANTEIRO FREIO - SOLVAY</v>
      </c>
    </row>
    <row r="33" spans="1:21" s="42" customFormat="1" ht="15.75" x14ac:dyDescent="0.2">
      <c r="A33" s="87">
        <v>26</v>
      </c>
      <c r="B33" s="49">
        <v>21</v>
      </c>
      <c r="C33" s="49">
        <v>5</v>
      </c>
      <c r="D33" s="49">
        <v>20</v>
      </c>
      <c r="E33" s="49">
        <v>0</v>
      </c>
      <c r="F33" s="245" t="s">
        <v>574</v>
      </c>
      <c r="G33" s="50" t="s">
        <v>544</v>
      </c>
      <c r="H33" s="49"/>
      <c r="I33" s="50" t="s">
        <v>533</v>
      </c>
      <c r="J33" s="50"/>
      <c r="K33" s="50"/>
      <c r="L33" s="50"/>
      <c r="M33" s="50"/>
      <c r="N33" s="50"/>
      <c r="O33" s="50"/>
      <c r="P33" s="50"/>
      <c r="Q33" s="50"/>
      <c r="R33" s="50"/>
      <c r="S33" s="76"/>
      <c r="U33" s="136" t="str">
        <f t="shared" si="0"/>
        <v xml:space="preserve">//[26] - Posto 21, Pos 5, Num 20 - FLEXÍVEL DIANTEIRO FREIO </v>
      </c>
    </row>
    <row r="34" spans="1:21" s="42" customFormat="1" ht="15.75" x14ac:dyDescent="0.2">
      <c r="A34" s="87">
        <v>26</v>
      </c>
      <c r="B34" s="49">
        <v>21</v>
      </c>
      <c r="C34" s="49">
        <v>5</v>
      </c>
      <c r="D34" s="49">
        <v>20</v>
      </c>
      <c r="E34" s="49">
        <v>0</v>
      </c>
      <c r="F34" s="246"/>
      <c r="G34" s="50" t="s">
        <v>703</v>
      </c>
      <c r="H34" s="49"/>
      <c r="I34" s="50" t="s">
        <v>533</v>
      </c>
      <c r="J34" s="50"/>
      <c r="K34" s="50"/>
      <c r="L34" s="50"/>
      <c r="M34" s="50"/>
      <c r="N34" s="50"/>
      <c r="O34" s="50"/>
      <c r="P34" s="50"/>
      <c r="Q34" s="50"/>
      <c r="R34" s="50"/>
      <c r="S34" s="76"/>
      <c r="U34" s="136" t="str">
        <f t="shared" si="0"/>
        <v xml:space="preserve">//[26] - Posto 21, Pos 5, Num 20 - </v>
      </c>
    </row>
    <row r="35" spans="1:21" s="42" customFormat="1" ht="15.75" x14ac:dyDescent="0.2">
      <c r="A35" s="87">
        <v>27</v>
      </c>
      <c r="B35" s="49">
        <v>22</v>
      </c>
      <c r="C35" s="49">
        <v>2</v>
      </c>
      <c r="D35" s="49">
        <v>20</v>
      </c>
      <c r="E35" s="49">
        <v>0</v>
      </c>
      <c r="F35" s="49" t="s">
        <v>500</v>
      </c>
      <c r="G35" s="50" t="s">
        <v>545</v>
      </c>
      <c r="H35" s="49"/>
      <c r="I35" s="50" t="s">
        <v>579</v>
      </c>
      <c r="J35" s="50"/>
      <c r="K35" s="50"/>
      <c r="L35" s="50"/>
      <c r="M35" s="50"/>
      <c r="N35" s="50"/>
      <c r="O35" s="50"/>
      <c r="P35" s="50"/>
      <c r="Q35" s="50"/>
      <c r="R35" s="50"/>
      <c r="S35" s="76"/>
      <c r="U35" s="136" t="str">
        <f t="shared" si="0"/>
        <v>//[27] - Posto 22, Pos 2, Num 20 - FLEXÍVEL FREIO LD</v>
      </c>
    </row>
    <row r="36" spans="1:21" s="42" customFormat="1" ht="15.75" x14ac:dyDescent="0.2">
      <c r="A36" s="87">
        <v>28</v>
      </c>
      <c r="B36" s="49">
        <v>22</v>
      </c>
      <c r="C36" s="49">
        <v>4</v>
      </c>
      <c r="D36" s="49">
        <v>20</v>
      </c>
      <c r="E36" s="49">
        <v>0</v>
      </c>
      <c r="F36" s="49" t="s">
        <v>704</v>
      </c>
      <c r="G36" s="50" t="s">
        <v>563</v>
      </c>
      <c r="H36" s="49"/>
      <c r="I36" s="50" t="s">
        <v>580</v>
      </c>
      <c r="J36" s="50"/>
      <c r="K36" s="50"/>
      <c r="L36" s="50"/>
      <c r="M36" s="50"/>
      <c r="N36" s="50"/>
      <c r="O36" s="50"/>
      <c r="P36" s="50"/>
      <c r="Q36" s="50"/>
      <c r="R36" s="50"/>
      <c r="S36" s="76"/>
      <c r="U36" s="136" t="str">
        <f t="shared" si="0"/>
        <v xml:space="preserve">//[28] - Posto 22, Pos 4, Num 20 - NÍPEL BOLSAO AR </v>
      </c>
    </row>
    <row r="37" spans="1:21" s="42" customFormat="1" ht="15.75" x14ac:dyDescent="0.2">
      <c r="A37" s="87">
        <v>29</v>
      </c>
      <c r="B37" s="49">
        <v>22</v>
      </c>
      <c r="C37" s="49">
        <v>4</v>
      </c>
      <c r="D37" s="49">
        <v>21</v>
      </c>
      <c r="E37" s="49">
        <v>0</v>
      </c>
      <c r="F37" s="49" t="s">
        <v>501</v>
      </c>
      <c r="G37" s="50" t="s">
        <v>522</v>
      </c>
      <c r="H37" s="49"/>
      <c r="I37" s="50" t="s">
        <v>581</v>
      </c>
      <c r="J37" s="50"/>
      <c r="K37" s="50"/>
      <c r="L37" s="50"/>
      <c r="M37" s="50"/>
      <c r="N37" s="50"/>
      <c r="O37" s="50"/>
      <c r="P37" s="50"/>
      <c r="Q37" s="50"/>
      <c r="R37" s="50"/>
      <c r="S37" s="76"/>
      <c r="U37" s="136" t="str">
        <f t="shared" ref="U37:U55" si="1">"//["&amp;A37&amp;"] - "&amp;"Posto " &amp; B37 &amp; ", Pos " &amp;C37 &amp;", Num "&amp;D37&amp; " - " &amp;F37</f>
        <v>//[29] - Posto 22, Pos 4, Num 21 - FLEXÍVEL FREIO LE</v>
      </c>
    </row>
    <row r="38" spans="1:21" s="42" customFormat="1" ht="15.75" x14ac:dyDescent="0.2">
      <c r="A38" s="87">
        <v>30</v>
      </c>
      <c r="B38" s="49">
        <v>23</v>
      </c>
      <c r="C38" s="49">
        <v>1</v>
      </c>
      <c r="D38" s="49">
        <v>22</v>
      </c>
      <c r="E38" s="49">
        <v>0</v>
      </c>
      <c r="F38" s="49" t="s">
        <v>502</v>
      </c>
      <c r="G38" s="50" t="s">
        <v>579</v>
      </c>
      <c r="H38" s="49" t="s">
        <v>702</v>
      </c>
      <c r="I38" s="50" t="s">
        <v>582</v>
      </c>
      <c r="J38" s="50" t="s">
        <v>556</v>
      </c>
      <c r="K38" s="50"/>
      <c r="L38" s="50"/>
      <c r="M38" s="50"/>
      <c r="N38" s="50"/>
      <c r="O38" s="50"/>
      <c r="P38" s="50"/>
      <c r="Q38" s="50"/>
      <c r="R38" s="50"/>
      <c r="S38" s="76"/>
      <c r="U38" s="136" t="str">
        <f t="shared" si="1"/>
        <v>//[30] - Posto 23, Pos 1, Num 22 - FLEXÍVEL FREIO 6x4</v>
      </c>
    </row>
    <row r="39" spans="1:21" s="42" customFormat="1" ht="15.75" x14ac:dyDescent="0.2">
      <c r="A39" s="87">
        <v>31</v>
      </c>
      <c r="B39" s="49">
        <v>23</v>
      </c>
      <c r="C39" s="49">
        <v>2</v>
      </c>
      <c r="D39" s="49">
        <v>20</v>
      </c>
      <c r="E39" s="49">
        <v>0</v>
      </c>
      <c r="F39" s="49" t="s">
        <v>503</v>
      </c>
      <c r="G39" s="223" t="s">
        <v>581</v>
      </c>
      <c r="H39" s="49"/>
      <c r="I39" s="50" t="s">
        <v>583</v>
      </c>
      <c r="J39" s="50" t="s">
        <v>546</v>
      </c>
      <c r="K39" s="50"/>
      <c r="L39" s="50"/>
      <c r="M39" s="50"/>
      <c r="N39" s="50"/>
      <c r="O39" s="50"/>
      <c r="P39" s="50"/>
      <c r="Q39" s="50"/>
      <c r="R39" s="50"/>
      <c r="S39" s="76"/>
      <c r="U39" s="136" t="str">
        <f t="shared" si="1"/>
        <v>//[31] - Posto 23, Pos 2, Num 20 - FLEXÍVEL FREIO</v>
      </c>
    </row>
    <row r="40" spans="1:21" s="42" customFormat="1" ht="15.75" x14ac:dyDescent="0.2">
      <c r="A40" s="87">
        <v>32</v>
      </c>
      <c r="B40" s="49">
        <v>23</v>
      </c>
      <c r="C40" s="49">
        <v>2</v>
      </c>
      <c r="D40" s="49">
        <v>21</v>
      </c>
      <c r="E40" s="49">
        <v>0</v>
      </c>
      <c r="F40" s="49" t="s">
        <v>504</v>
      </c>
      <c r="G40" s="224"/>
      <c r="H40" s="49" t="s">
        <v>585</v>
      </c>
      <c r="I40" s="50" t="s">
        <v>584</v>
      </c>
      <c r="J40" s="50" t="s">
        <v>547</v>
      </c>
      <c r="K40" s="50"/>
      <c r="L40" s="50"/>
      <c r="M40" s="50"/>
      <c r="N40" s="50"/>
      <c r="O40" s="50"/>
      <c r="P40" s="50"/>
      <c r="Q40" s="50"/>
      <c r="R40" s="50"/>
      <c r="S40" s="76"/>
      <c r="U40" s="136" t="str">
        <f t="shared" si="1"/>
        <v>//[32] - Posto 23, Pos 2, Num 21 - FLEXÍVEL FREIO TRANSFORMER</v>
      </c>
    </row>
    <row r="41" spans="1:21" s="42" customFormat="1" ht="15.75" x14ac:dyDescent="0.2">
      <c r="A41" s="87">
        <v>33</v>
      </c>
      <c r="B41" s="49">
        <v>23</v>
      </c>
      <c r="C41" s="49">
        <v>3</v>
      </c>
      <c r="D41" s="49">
        <v>20</v>
      </c>
      <c r="E41" s="49">
        <v>0</v>
      </c>
      <c r="F41" s="49" t="s">
        <v>505</v>
      </c>
      <c r="G41" s="50" t="s">
        <v>580</v>
      </c>
      <c r="H41" s="49"/>
      <c r="I41" s="50" t="s">
        <v>586</v>
      </c>
      <c r="J41" s="50"/>
      <c r="K41" s="50"/>
      <c r="L41" s="50"/>
      <c r="M41" s="50"/>
      <c r="N41" s="50"/>
      <c r="O41" s="50"/>
      <c r="P41" s="50"/>
      <c r="Q41" s="50"/>
      <c r="R41" s="50"/>
      <c r="S41" s="76"/>
      <c r="U41" s="136" t="str">
        <f t="shared" si="1"/>
        <v>//[33] - Posto 23, Pos 3, Num 20 - PARAFUSOS OFFSET EIXO</v>
      </c>
    </row>
    <row r="42" spans="1:21" s="42" customFormat="1" ht="15.75" x14ac:dyDescent="0.2">
      <c r="A42" s="87">
        <v>34</v>
      </c>
      <c r="B42" s="49">
        <v>23</v>
      </c>
      <c r="C42" s="49">
        <v>4</v>
      </c>
      <c r="D42" s="49">
        <v>20</v>
      </c>
      <c r="E42" s="49">
        <v>0</v>
      </c>
      <c r="F42" s="49" t="s">
        <v>506</v>
      </c>
      <c r="G42" s="50" t="s">
        <v>579</v>
      </c>
      <c r="H42" s="49"/>
      <c r="I42" s="50" t="s">
        <v>587</v>
      </c>
      <c r="J42" s="50"/>
      <c r="K42" s="50"/>
      <c r="L42" s="50"/>
      <c r="M42" s="50"/>
      <c r="N42" s="50"/>
      <c r="O42" s="50"/>
      <c r="P42" s="50"/>
      <c r="Q42" s="50"/>
      <c r="R42" s="50"/>
      <c r="S42" s="76"/>
      <c r="U42" s="136" t="str">
        <f t="shared" si="1"/>
        <v>//[34] - Posto 23, Pos 4, Num 20 - PARAFUSOS OFFSET EIXO 8x2/4</v>
      </c>
    </row>
    <row r="43" spans="1:21" s="42" customFormat="1" ht="15.75" x14ac:dyDescent="0.2">
      <c r="A43" s="87">
        <v>35</v>
      </c>
      <c r="B43" s="49">
        <v>23</v>
      </c>
      <c r="C43" s="49">
        <v>4</v>
      </c>
      <c r="D43" s="49">
        <v>21</v>
      </c>
      <c r="E43" s="49">
        <v>0</v>
      </c>
      <c r="F43" s="57" t="s">
        <v>507</v>
      </c>
      <c r="G43" s="50" t="s">
        <v>589</v>
      </c>
      <c r="H43" s="49"/>
      <c r="I43" s="50" t="s">
        <v>588</v>
      </c>
      <c r="J43" s="50"/>
      <c r="K43" s="50"/>
      <c r="L43" s="50"/>
      <c r="M43" s="50"/>
      <c r="N43" s="50"/>
      <c r="O43" s="50"/>
      <c r="P43" s="50"/>
      <c r="Q43" s="50"/>
      <c r="R43" s="50"/>
      <c r="S43" s="76"/>
      <c r="U43" s="136" t="str">
        <f t="shared" si="1"/>
        <v>//[35] - Posto 23, Pos 4, Num 21 - FLEXÍVEIS 2º EIXO</v>
      </c>
    </row>
    <row r="44" spans="1:21" s="42" customFormat="1" ht="15.75" x14ac:dyDescent="0.2">
      <c r="A44" s="87">
        <v>36</v>
      </c>
      <c r="B44" s="49">
        <v>312</v>
      </c>
      <c r="C44" s="49">
        <v>4</v>
      </c>
      <c r="D44" s="49">
        <v>20</v>
      </c>
      <c r="E44" s="49">
        <v>0</v>
      </c>
      <c r="F44" s="57" t="s">
        <v>508</v>
      </c>
      <c r="G44" s="50" t="s">
        <v>575</v>
      </c>
      <c r="H44" s="49"/>
      <c r="I44" s="50" t="s">
        <v>570</v>
      </c>
      <c r="J44" s="50"/>
      <c r="K44" s="50"/>
      <c r="L44" s="50"/>
      <c r="M44" s="50"/>
      <c r="N44" s="50"/>
      <c r="O44" s="50"/>
      <c r="P44" s="50"/>
      <c r="Q44" s="50"/>
      <c r="R44" s="50"/>
      <c r="S44" s="76"/>
      <c r="U44" s="136" t="str">
        <f t="shared" si="1"/>
        <v>//[36] - Posto 312, Pos 4, Num 20 - COTOVELO E FLEXÍVEL DA TRAVA DA CABINA LD</v>
      </c>
    </row>
    <row r="45" spans="1:21" s="42" customFormat="1" ht="15.75" x14ac:dyDescent="0.2">
      <c r="A45" s="87">
        <v>37</v>
      </c>
      <c r="B45" s="49">
        <v>312</v>
      </c>
      <c r="C45" s="49">
        <v>5</v>
      </c>
      <c r="D45" s="49">
        <v>20</v>
      </c>
      <c r="E45" s="49">
        <v>0</v>
      </c>
      <c r="F45" s="57" t="s">
        <v>509</v>
      </c>
      <c r="G45" s="223" t="s">
        <v>593</v>
      </c>
      <c r="H45" s="49"/>
      <c r="I45" s="50" t="s">
        <v>575</v>
      </c>
      <c r="J45" s="50" t="s">
        <v>546</v>
      </c>
      <c r="K45" s="50"/>
      <c r="L45" s="50"/>
      <c r="M45" s="50"/>
      <c r="N45" s="50"/>
      <c r="O45" s="50"/>
      <c r="P45" s="50"/>
      <c r="Q45" s="50"/>
      <c r="R45" s="50"/>
      <c r="S45" s="76"/>
      <c r="U45" s="136" t="str">
        <f t="shared" si="1"/>
        <v>//[37] - Posto 312, Pos 5, Num 20 - COTOVELO E FLEXÍVEL DA TRAVA DA CABINA LE</v>
      </c>
    </row>
    <row r="46" spans="1:21" s="42" customFormat="1" ht="15.75" x14ac:dyDescent="0.2">
      <c r="A46" s="87">
        <v>38</v>
      </c>
      <c r="B46" s="49">
        <v>312</v>
      </c>
      <c r="C46" s="49">
        <v>5</v>
      </c>
      <c r="D46" s="49">
        <v>21</v>
      </c>
      <c r="E46" s="49">
        <v>0</v>
      </c>
      <c r="F46" s="57" t="s">
        <v>592</v>
      </c>
      <c r="G46" s="224"/>
      <c r="H46" s="49" t="s">
        <v>565</v>
      </c>
      <c r="I46" s="50" t="s">
        <v>593</v>
      </c>
      <c r="J46" s="50" t="s">
        <v>547</v>
      </c>
      <c r="K46" s="50"/>
      <c r="L46" s="50"/>
      <c r="M46" s="50"/>
      <c r="N46" s="50"/>
      <c r="O46" s="50"/>
      <c r="P46" s="50"/>
      <c r="Q46" s="50"/>
      <c r="R46" s="50"/>
      <c r="S46" s="76"/>
      <c r="U46" s="136" t="str">
        <f t="shared" si="1"/>
        <v>//[38] - Posto 312, Pos 5, Num 21 -  FLEXÍVEL DA TRAVA DA CABINA LE V8</v>
      </c>
    </row>
    <row r="47" spans="1:21" s="42" customFormat="1" ht="15.75" x14ac:dyDescent="0.2">
      <c r="A47" s="87">
        <v>39</v>
      </c>
      <c r="B47" s="49">
        <v>321</v>
      </c>
      <c r="C47" s="49">
        <v>3</v>
      </c>
      <c r="D47" s="49">
        <v>20</v>
      </c>
      <c r="E47" s="49">
        <v>0</v>
      </c>
      <c r="F47" s="57" t="s">
        <v>510</v>
      </c>
      <c r="G47" s="50" t="s">
        <v>564</v>
      </c>
      <c r="H47" s="49"/>
      <c r="I47" s="50" t="s">
        <v>435</v>
      </c>
      <c r="J47" s="50"/>
      <c r="K47" s="50"/>
      <c r="L47" s="50"/>
      <c r="M47" s="50"/>
      <c r="N47" s="50"/>
      <c r="O47" s="50"/>
      <c r="P47" s="50"/>
      <c r="Q47" s="50"/>
      <c r="R47" s="50"/>
      <c r="S47" s="76"/>
      <c r="U47" s="136" t="str">
        <f t="shared" si="1"/>
        <v>//[39] - Posto 321, Pos 3, Num 20 - TUBO INJETOR ARLA</v>
      </c>
    </row>
    <row r="48" spans="1:21" s="42" customFormat="1" ht="15.75" x14ac:dyDescent="0.2">
      <c r="A48" s="87">
        <v>40</v>
      </c>
      <c r="B48" s="49">
        <v>322</v>
      </c>
      <c r="C48" s="49">
        <v>1</v>
      </c>
      <c r="D48" s="49">
        <v>20</v>
      </c>
      <c r="E48" s="49">
        <v>0</v>
      </c>
      <c r="F48" s="57" t="s">
        <v>511</v>
      </c>
      <c r="G48" s="50" t="s">
        <v>566</v>
      </c>
      <c r="H48" s="49"/>
      <c r="I48" s="50" t="s">
        <v>564</v>
      </c>
      <c r="J48" s="50"/>
      <c r="K48" s="50"/>
      <c r="L48" s="50"/>
      <c r="M48" s="50"/>
      <c r="N48" s="50"/>
      <c r="O48" s="50"/>
      <c r="P48" s="50"/>
      <c r="Q48" s="50"/>
      <c r="R48" s="50"/>
      <c r="S48" s="76"/>
      <c r="U48" s="136" t="str">
        <f t="shared" si="1"/>
        <v>//[40] - Posto 322, Pos 1, Num 20 - NÍPEL CX BATERIAS</v>
      </c>
    </row>
    <row r="49" spans="1:21" s="42" customFormat="1" ht="15.75" x14ac:dyDescent="0.2">
      <c r="A49" s="87">
        <v>41</v>
      </c>
      <c r="B49" s="49">
        <v>322</v>
      </c>
      <c r="C49" s="49">
        <v>1</v>
      </c>
      <c r="D49" s="49">
        <v>21</v>
      </c>
      <c r="E49" s="49">
        <v>0</v>
      </c>
      <c r="F49" s="57" t="s">
        <v>512</v>
      </c>
      <c r="G49" s="50" t="s">
        <v>571</v>
      </c>
      <c r="H49" s="49"/>
      <c r="I49" s="50" t="s">
        <v>591</v>
      </c>
      <c r="J49" s="50"/>
      <c r="K49" s="50"/>
      <c r="L49" s="50"/>
      <c r="M49" s="50"/>
      <c r="N49" s="50"/>
      <c r="O49" s="50"/>
      <c r="P49" s="50"/>
      <c r="Q49" s="50"/>
      <c r="R49" s="50"/>
      <c r="S49" s="76"/>
      <c r="U49" s="136" t="str">
        <f t="shared" si="1"/>
        <v>//[41] - Posto 322, Pos 1, Num 21 - CHAVE GERAL</v>
      </c>
    </row>
    <row r="50" spans="1:21" s="42" customFormat="1" ht="15.75" x14ac:dyDescent="0.2">
      <c r="A50" s="87">
        <v>43</v>
      </c>
      <c r="B50" s="49">
        <v>43</v>
      </c>
      <c r="C50" s="49">
        <v>2</v>
      </c>
      <c r="D50" s="49">
        <v>20</v>
      </c>
      <c r="E50" s="49">
        <v>0</v>
      </c>
      <c r="F50" s="57" t="s">
        <v>513</v>
      </c>
      <c r="G50" s="50" t="s">
        <v>576</v>
      </c>
      <c r="H50" s="49"/>
      <c r="I50" s="50" t="s">
        <v>572</v>
      </c>
      <c r="J50" s="50"/>
      <c r="K50" s="50"/>
      <c r="L50" s="50"/>
      <c r="M50" s="50"/>
      <c r="N50" s="50"/>
      <c r="O50" s="50"/>
      <c r="P50" s="50"/>
      <c r="Q50" s="50"/>
      <c r="R50" s="50"/>
      <c r="S50" s="76"/>
      <c r="U50" s="136" t="str">
        <f t="shared" si="1"/>
        <v>//[43] - Posto 43, Pos 2, Num 20 - ATERRAMENTOS</v>
      </c>
    </row>
    <row r="51" spans="1:21" s="42" customFormat="1" ht="15.75" x14ac:dyDescent="0.2">
      <c r="A51" s="87">
        <v>44</v>
      </c>
      <c r="B51" s="49">
        <v>51</v>
      </c>
      <c r="C51" s="49">
        <v>4</v>
      </c>
      <c r="D51" s="49">
        <v>20</v>
      </c>
      <c r="E51" s="49">
        <v>0</v>
      </c>
      <c r="F51" s="57" t="s">
        <v>514</v>
      </c>
      <c r="G51" s="223" t="s">
        <v>594</v>
      </c>
      <c r="H51" s="49"/>
      <c r="I51" s="50" t="s">
        <v>568</v>
      </c>
      <c r="J51" s="50" t="s">
        <v>546</v>
      </c>
      <c r="K51" s="50"/>
      <c r="L51" s="50"/>
      <c r="M51" s="50"/>
      <c r="N51" s="50"/>
      <c r="O51" s="50"/>
      <c r="P51" s="50"/>
      <c r="Q51" s="50"/>
      <c r="R51" s="50"/>
      <c r="S51" s="76"/>
      <c r="U51" s="136" t="str">
        <f t="shared" si="1"/>
        <v>//[44] - Posto 51, Pos 4, Num 20 - TORNEIRA TANQUE COMBUSTÍVEL</v>
      </c>
    </row>
    <row r="52" spans="1:21" s="42" customFormat="1" ht="15.75" x14ac:dyDescent="0.2">
      <c r="A52" s="87">
        <v>45</v>
      </c>
      <c r="B52" s="49">
        <v>51</v>
      </c>
      <c r="C52" s="49">
        <v>4</v>
      </c>
      <c r="D52" s="49">
        <v>21</v>
      </c>
      <c r="E52" s="49">
        <v>0</v>
      </c>
      <c r="F52" s="57" t="s">
        <v>686</v>
      </c>
      <c r="G52" s="224"/>
      <c r="H52" s="50" t="s">
        <v>567</v>
      </c>
      <c r="I52" s="50" t="s">
        <v>577</v>
      </c>
      <c r="J52" s="50" t="s">
        <v>556</v>
      </c>
      <c r="K52" s="50"/>
      <c r="L52" s="50"/>
      <c r="M52" s="50"/>
      <c r="N52" s="50"/>
      <c r="O52" s="50"/>
      <c r="P52" s="50"/>
      <c r="Q52" s="50"/>
      <c r="R52" s="50"/>
      <c r="S52" s="76"/>
      <c r="U52" s="136" t="str">
        <f t="shared" si="1"/>
        <v>//[45] - Posto 51, Pos 4, Num 21 - FIXAcaO TANQUE COMBUSTÍVEL</v>
      </c>
    </row>
    <row r="53" spans="1:21" s="42" customFormat="1" ht="15.75" x14ac:dyDescent="0.2">
      <c r="A53" s="87">
        <v>46</v>
      </c>
      <c r="B53" s="49">
        <v>53</v>
      </c>
      <c r="C53" s="49">
        <v>2</v>
      </c>
      <c r="D53" s="49">
        <v>20</v>
      </c>
      <c r="E53" s="49">
        <v>0</v>
      </c>
      <c r="F53" s="57" t="s">
        <v>515</v>
      </c>
      <c r="G53" s="50" t="s">
        <v>578</v>
      </c>
      <c r="H53" s="49"/>
      <c r="I53" s="50" t="s">
        <v>578</v>
      </c>
      <c r="J53" s="50"/>
      <c r="K53" s="50"/>
      <c r="L53" s="50"/>
      <c r="M53" s="50"/>
      <c r="N53" s="50"/>
      <c r="O53" s="50"/>
      <c r="P53" s="50"/>
      <c r="Q53" s="50"/>
      <c r="R53" s="50"/>
      <c r="S53" s="76"/>
      <c r="U53" s="136" t="str">
        <f t="shared" si="1"/>
        <v>//[46] - Posto 53, Pos 2, Num 20 - CHECK MANCAL DA CABINA</v>
      </c>
    </row>
    <row r="54" spans="1:21" s="42" customFormat="1" ht="15.75" x14ac:dyDescent="0.2">
      <c r="A54" s="87">
        <v>47</v>
      </c>
      <c r="B54" s="49">
        <v>54</v>
      </c>
      <c r="C54" s="49">
        <v>4</v>
      </c>
      <c r="D54" s="49">
        <v>20</v>
      </c>
      <c r="E54" s="49">
        <v>0</v>
      </c>
      <c r="F54" s="57" t="s">
        <v>516</v>
      </c>
      <c r="G54" s="50" t="s">
        <v>595</v>
      </c>
      <c r="H54" s="49"/>
      <c r="I54" s="50" t="s">
        <v>596</v>
      </c>
      <c r="J54" s="50"/>
      <c r="K54" s="50"/>
      <c r="L54" s="50"/>
      <c r="M54" s="50"/>
      <c r="N54" s="50"/>
      <c r="O54" s="50"/>
      <c r="P54" s="50"/>
      <c r="Q54" s="50"/>
      <c r="R54" s="50"/>
      <c r="S54" s="76"/>
      <c r="U54" s="136" t="str">
        <f t="shared" si="1"/>
        <v>//[47] - Posto 54, Pos 4, Num 20 - RESPIRO TANQUE COMBUSTÍVEL LD</v>
      </c>
    </row>
    <row r="55" spans="1:21" s="42" customFormat="1" ht="15.75" x14ac:dyDescent="0.2">
      <c r="A55" s="87">
        <v>48</v>
      </c>
      <c r="B55" s="49">
        <v>54</v>
      </c>
      <c r="C55" s="49">
        <v>5</v>
      </c>
      <c r="D55" s="49">
        <v>20</v>
      </c>
      <c r="E55" s="49">
        <v>0</v>
      </c>
      <c r="F55" s="57" t="s">
        <v>517</v>
      </c>
      <c r="G55" s="50" t="s">
        <v>573</v>
      </c>
      <c r="H55" s="49"/>
      <c r="I55" s="50" t="s">
        <v>597</v>
      </c>
      <c r="J55" s="50"/>
      <c r="K55" s="50"/>
      <c r="L55" s="50"/>
      <c r="M55" s="50"/>
      <c r="N55" s="50"/>
      <c r="O55" s="50"/>
      <c r="P55" s="50"/>
      <c r="Q55" s="50"/>
      <c r="R55" s="50"/>
      <c r="S55" s="76"/>
      <c r="U55" s="136" t="str">
        <f t="shared" si="1"/>
        <v>//[48] - Posto 54, Pos 5, Num 20 - RESPIRO TANQUE COMBUSTÍVEL LE</v>
      </c>
    </row>
    <row r="56" spans="1:21" s="42" customFormat="1" x14ac:dyDescent="0.2">
      <c r="A56" s="84"/>
      <c r="B56" s="89"/>
      <c r="C56" s="146"/>
      <c r="D56" s="50"/>
      <c r="E56" s="147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76"/>
      <c r="U56" s="136"/>
    </row>
    <row r="57" spans="1:21" s="42" customFormat="1" x14ac:dyDescent="0.2">
      <c r="A57" s="84"/>
      <c r="B57" s="89"/>
      <c r="C57" s="50"/>
      <c r="D57" s="50"/>
      <c r="E57" s="58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76"/>
      <c r="U57" s="136"/>
    </row>
    <row r="58" spans="1:21" s="42" customFormat="1" x14ac:dyDescent="0.2">
      <c r="A58" s="84"/>
      <c r="B58" s="89"/>
      <c r="C58" s="50"/>
      <c r="D58" s="50"/>
      <c r="E58" s="58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76"/>
      <c r="U58" s="136"/>
    </row>
    <row r="59" spans="1:21" s="42" customFormat="1" x14ac:dyDescent="0.2">
      <c r="A59" s="84"/>
      <c r="B59" s="89"/>
      <c r="C59" s="50"/>
      <c r="D59" s="50"/>
      <c r="E59" s="58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76"/>
      <c r="U59" s="136"/>
    </row>
    <row r="60" spans="1:21" s="42" customFormat="1" x14ac:dyDescent="0.2">
      <c r="A60" s="84"/>
      <c r="B60" s="89"/>
      <c r="C60" s="50"/>
      <c r="D60" s="50"/>
      <c r="E60" s="58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76"/>
      <c r="U60" s="136"/>
    </row>
    <row r="61" spans="1:21" s="42" customFormat="1" ht="15.75" thickBot="1" x14ac:dyDescent="0.25">
      <c r="A61" s="86"/>
      <c r="B61" s="90"/>
      <c r="C61" s="51"/>
      <c r="D61" s="51"/>
      <c r="E61" s="60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79"/>
      <c r="U61" s="136"/>
    </row>
  </sheetData>
  <mergeCells count="13">
    <mergeCell ref="G45:G46"/>
    <mergeCell ref="G51:G52"/>
    <mergeCell ref="G6:G7"/>
    <mergeCell ref="G13:G15"/>
    <mergeCell ref="G16:G17"/>
    <mergeCell ref="G18:G19"/>
    <mergeCell ref="G20:G21"/>
    <mergeCell ref="G24:G25"/>
    <mergeCell ref="A3:J3"/>
    <mergeCell ref="G26:G27"/>
    <mergeCell ref="F29:F30"/>
    <mergeCell ref="F33:F34"/>
    <mergeCell ref="G39:G40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zoomScaleNormal="100" workbookViewId="0">
      <pane ySplit="3" topLeftCell="A4" activePane="bottomLeft" state="frozen"/>
      <selection pane="bottomLeft" activeCell="F18" sqref="F18"/>
    </sheetView>
  </sheetViews>
  <sheetFormatPr defaultRowHeight="15" x14ac:dyDescent="0.2"/>
  <cols>
    <col min="1" max="1" width="9.33203125" customWidth="1"/>
    <col min="2" max="2" width="6" bestFit="1" customWidth="1"/>
    <col min="3" max="3" width="7.88671875" bestFit="1" customWidth="1"/>
    <col min="4" max="4" width="11" bestFit="1" customWidth="1"/>
    <col min="5" max="5" width="5.77734375" customWidth="1"/>
    <col min="6" max="6" width="48.88671875" customWidth="1"/>
    <col min="7" max="7" width="15.5546875" customWidth="1"/>
    <col min="8" max="8" width="18.109375" customWidth="1"/>
    <col min="9" max="9" width="17.88671875" bestFit="1" customWidth="1"/>
    <col min="13" max="13" width="23.88671875" customWidth="1"/>
    <col min="14" max="14" width="31" customWidth="1"/>
  </cols>
  <sheetData>
    <row r="1" spans="1:14" ht="15.75" thickBot="1" x14ac:dyDescent="0.25"/>
    <row r="2" spans="1:14" s="42" customFormat="1" ht="16.5" thickBot="1" x14ac:dyDescent="0.25">
      <c r="A2" s="242" t="s">
        <v>788</v>
      </c>
      <c r="B2" s="243"/>
      <c r="C2" s="243"/>
      <c r="D2" s="243"/>
      <c r="E2" s="243"/>
      <c r="F2" s="243"/>
      <c r="G2" s="243"/>
      <c r="H2" s="243"/>
      <c r="I2" s="243"/>
      <c r="J2" s="244"/>
      <c r="M2" s="42" t="s">
        <v>790</v>
      </c>
    </row>
    <row r="3" spans="1:14" s="42" customFormat="1" ht="16.5" thickBot="1" x14ac:dyDescent="0.25">
      <c r="A3" s="72" t="s">
        <v>139</v>
      </c>
      <c r="B3" s="55" t="s">
        <v>105</v>
      </c>
      <c r="C3" s="68" t="s">
        <v>106</v>
      </c>
      <c r="D3" s="46" t="s">
        <v>124</v>
      </c>
      <c r="E3" s="68" t="s">
        <v>107</v>
      </c>
      <c r="F3" s="68" t="s">
        <v>443</v>
      </c>
      <c r="G3" s="68" t="s">
        <v>119</v>
      </c>
      <c r="H3" s="68" t="s">
        <v>121</v>
      </c>
      <c r="I3" s="68" t="s">
        <v>598</v>
      </c>
      <c r="J3" s="69" t="s">
        <v>110</v>
      </c>
      <c r="M3" s="42" t="s">
        <v>793</v>
      </c>
      <c r="N3" s="42" t="s">
        <v>791</v>
      </c>
    </row>
    <row r="4" spans="1:14" s="42" customFormat="1" ht="16.5" thickBot="1" x14ac:dyDescent="0.25">
      <c r="A4" s="85">
        <v>0</v>
      </c>
      <c r="B4" s="58">
        <v>110</v>
      </c>
      <c r="C4" s="58">
        <v>3</v>
      </c>
      <c r="D4" s="94">
        <v>40</v>
      </c>
      <c r="E4" s="153"/>
      <c r="F4" s="152" t="s">
        <v>448</v>
      </c>
      <c r="G4" s="58" t="s">
        <v>445</v>
      </c>
      <c r="H4" s="48"/>
      <c r="I4" s="50"/>
      <c r="J4" s="76"/>
      <c r="K4" s="165" t="s">
        <v>798</v>
      </c>
      <c r="M4" s="42" t="s">
        <v>794</v>
      </c>
      <c r="N4" s="42" t="s">
        <v>792</v>
      </c>
    </row>
    <row r="5" spans="1:14" s="42" customFormat="1" ht="15.75" x14ac:dyDescent="0.2">
      <c r="A5" s="84">
        <v>1</v>
      </c>
      <c r="B5" s="58">
        <v>110</v>
      </c>
      <c r="C5" s="58">
        <v>4</v>
      </c>
      <c r="D5" s="50">
        <v>40</v>
      </c>
      <c r="E5" s="147"/>
      <c r="F5" s="58" t="s">
        <v>449</v>
      </c>
      <c r="G5" s="58" t="s">
        <v>446</v>
      </c>
      <c r="H5" s="48"/>
      <c r="I5" s="50"/>
      <c r="J5" s="76"/>
      <c r="K5" s="165" t="s">
        <v>798</v>
      </c>
    </row>
    <row r="6" spans="1:14" s="42" customFormat="1" ht="15.75" x14ac:dyDescent="0.2">
      <c r="A6" s="85">
        <v>2</v>
      </c>
      <c r="B6" s="58">
        <v>110</v>
      </c>
      <c r="C6" s="58">
        <v>3</v>
      </c>
      <c r="D6" s="50">
        <v>41</v>
      </c>
      <c r="E6" s="58"/>
      <c r="F6" s="58" t="s">
        <v>450</v>
      </c>
      <c r="G6" s="58" t="s">
        <v>447</v>
      </c>
      <c r="H6" s="48"/>
      <c r="I6" s="50"/>
      <c r="J6" s="76"/>
      <c r="K6" s="165" t="s">
        <v>798</v>
      </c>
    </row>
    <row r="7" spans="1:14" s="42" customFormat="1" ht="15.75" x14ac:dyDescent="0.2">
      <c r="A7" s="84">
        <v>3</v>
      </c>
      <c r="B7" s="58">
        <v>114</v>
      </c>
      <c r="C7" s="58">
        <v>3</v>
      </c>
      <c r="D7" s="50">
        <v>40</v>
      </c>
      <c r="E7" s="58"/>
      <c r="F7" s="180" t="s">
        <v>687</v>
      </c>
      <c r="G7" s="58" t="s">
        <v>451</v>
      </c>
      <c r="H7" s="48"/>
      <c r="I7" s="50"/>
      <c r="J7" s="76"/>
      <c r="K7" s="42" t="s">
        <v>796</v>
      </c>
    </row>
    <row r="8" spans="1:14" s="42" customFormat="1" ht="15.75" x14ac:dyDescent="0.2">
      <c r="A8" s="85">
        <v>4</v>
      </c>
      <c r="B8" s="58">
        <v>115</v>
      </c>
      <c r="C8" s="58">
        <v>3</v>
      </c>
      <c r="D8" s="62" t="s">
        <v>452</v>
      </c>
      <c r="E8" s="58"/>
      <c r="F8" s="58" t="s">
        <v>688</v>
      </c>
      <c r="G8" s="58" t="s">
        <v>453</v>
      </c>
      <c r="H8" s="48"/>
      <c r="I8" s="50"/>
      <c r="J8" s="76"/>
      <c r="K8" s="42" t="s">
        <v>800</v>
      </c>
    </row>
    <row r="9" spans="1:14" s="42" customFormat="1" ht="15.75" x14ac:dyDescent="0.2">
      <c r="A9" s="84">
        <v>5</v>
      </c>
      <c r="B9" s="58">
        <v>115</v>
      </c>
      <c r="C9" s="58">
        <v>4</v>
      </c>
      <c r="D9" s="50" t="s">
        <v>468</v>
      </c>
      <c r="E9" s="58"/>
      <c r="F9" s="58" t="s">
        <v>689</v>
      </c>
      <c r="G9" s="58" t="s">
        <v>454</v>
      </c>
      <c r="H9" s="48"/>
      <c r="I9" s="50"/>
      <c r="J9" s="76"/>
    </row>
    <row r="10" spans="1:14" s="42" customFormat="1" ht="15.75" x14ac:dyDescent="0.2">
      <c r="A10" s="85">
        <v>6</v>
      </c>
      <c r="B10" s="58">
        <v>115</v>
      </c>
      <c r="C10" s="58">
        <v>5</v>
      </c>
      <c r="D10" s="50" t="s">
        <v>468</v>
      </c>
      <c r="E10" s="58"/>
      <c r="F10" s="58" t="s">
        <v>690</v>
      </c>
      <c r="G10" s="58" t="s">
        <v>454</v>
      </c>
      <c r="H10" s="48"/>
      <c r="I10" s="50"/>
      <c r="J10" s="76"/>
    </row>
    <row r="11" spans="1:14" s="42" customFormat="1" ht="15.75" x14ac:dyDescent="0.2">
      <c r="A11" s="85">
        <v>31</v>
      </c>
      <c r="B11" s="58">
        <v>115</v>
      </c>
      <c r="C11" s="58">
        <v>5</v>
      </c>
      <c r="D11" s="50">
        <v>40</v>
      </c>
      <c r="E11" s="58"/>
      <c r="F11" s="58" t="s">
        <v>830</v>
      </c>
      <c r="G11" s="58"/>
      <c r="H11" s="48"/>
      <c r="I11" s="50"/>
      <c r="J11" s="76"/>
    </row>
    <row r="12" spans="1:14" s="42" customFormat="1" ht="15.75" x14ac:dyDescent="0.2">
      <c r="A12" s="85">
        <v>32</v>
      </c>
      <c r="B12" s="58">
        <v>115</v>
      </c>
      <c r="C12" s="58">
        <v>5</v>
      </c>
      <c r="D12" s="50">
        <v>41</v>
      </c>
      <c r="E12" s="58"/>
      <c r="F12" s="58" t="s">
        <v>831</v>
      </c>
      <c r="G12" s="58"/>
      <c r="H12" s="48"/>
      <c r="I12" s="50"/>
      <c r="J12" s="76"/>
    </row>
    <row r="13" spans="1:14" s="42" customFormat="1" ht="15.75" x14ac:dyDescent="0.2">
      <c r="A13" s="85">
        <v>33</v>
      </c>
      <c r="B13" s="58">
        <v>115</v>
      </c>
      <c r="C13" s="58">
        <v>5</v>
      </c>
      <c r="D13" s="50">
        <v>42</v>
      </c>
      <c r="E13" s="58"/>
      <c r="F13" s="58" t="s">
        <v>832</v>
      </c>
      <c r="G13" s="58"/>
      <c r="H13" s="48"/>
      <c r="I13" s="50"/>
      <c r="J13" s="76"/>
    </row>
    <row r="14" spans="1:14" s="42" customFormat="1" ht="15.75" x14ac:dyDescent="0.2">
      <c r="A14" s="85">
        <v>34</v>
      </c>
      <c r="B14" s="58">
        <v>115</v>
      </c>
      <c r="C14" s="58">
        <v>5</v>
      </c>
      <c r="D14" s="50">
        <v>43</v>
      </c>
      <c r="E14" s="58"/>
      <c r="F14" s="58" t="s">
        <v>833</v>
      </c>
      <c r="G14" s="58"/>
      <c r="H14" s="48"/>
      <c r="I14" s="50"/>
      <c r="J14" s="76"/>
    </row>
    <row r="15" spans="1:14" s="42" customFormat="1" ht="16.5" customHeight="1" x14ac:dyDescent="0.2">
      <c r="A15" s="84">
        <v>7</v>
      </c>
      <c r="B15" s="58">
        <v>121</v>
      </c>
      <c r="C15" s="58">
        <v>5</v>
      </c>
      <c r="D15" s="50" t="s">
        <v>469</v>
      </c>
      <c r="E15" s="58"/>
      <c r="F15" s="91" t="s">
        <v>691</v>
      </c>
      <c r="G15" s="58" t="s">
        <v>437</v>
      </c>
      <c r="H15" s="63" t="s">
        <v>481</v>
      </c>
      <c r="I15" s="50"/>
      <c r="J15" s="76"/>
    </row>
    <row r="16" spans="1:14" s="42" customFormat="1" ht="15.75" x14ac:dyDescent="0.2">
      <c r="A16" s="85">
        <v>8</v>
      </c>
      <c r="B16" s="58">
        <v>122</v>
      </c>
      <c r="C16" s="58">
        <v>1</v>
      </c>
      <c r="D16" s="62" t="s">
        <v>452</v>
      </c>
      <c r="E16" s="58"/>
      <c r="F16" s="180" t="s">
        <v>826</v>
      </c>
      <c r="G16" s="58" t="s">
        <v>455</v>
      </c>
      <c r="H16" s="64"/>
      <c r="I16" s="50"/>
      <c r="J16" s="76"/>
    </row>
    <row r="17" spans="1:11" s="42" customFormat="1" ht="15.75" x14ac:dyDescent="0.2">
      <c r="A17" s="84">
        <v>9</v>
      </c>
      <c r="B17" s="58">
        <v>122</v>
      </c>
      <c r="C17" s="58">
        <v>2</v>
      </c>
      <c r="D17" s="62" t="s">
        <v>452</v>
      </c>
      <c r="E17" s="58"/>
      <c r="F17" s="180" t="s">
        <v>828</v>
      </c>
      <c r="G17" s="58" t="s">
        <v>456</v>
      </c>
      <c r="H17" s="64"/>
      <c r="I17" s="50"/>
      <c r="J17" s="76"/>
    </row>
    <row r="18" spans="1:11" s="42" customFormat="1" ht="15.75" x14ac:dyDescent="0.2">
      <c r="A18" s="85">
        <v>10</v>
      </c>
      <c r="B18" s="58">
        <v>122</v>
      </c>
      <c r="C18" s="58">
        <v>2</v>
      </c>
      <c r="D18" s="50">
        <v>40</v>
      </c>
      <c r="E18" s="58"/>
      <c r="F18" s="91" t="s">
        <v>692</v>
      </c>
      <c r="G18" s="58" t="s">
        <v>457</v>
      </c>
      <c r="H18" s="64"/>
      <c r="I18" s="50" t="s">
        <v>599</v>
      </c>
      <c r="J18" s="76"/>
    </row>
    <row r="19" spans="1:11" s="42" customFormat="1" ht="15.75" x14ac:dyDescent="0.2">
      <c r="A19" s="84">
        <v>11</v>
      </c>
      <c r="B19" s="58">
        <v>122</v>
      </c>
      <c r="C19" s="58">
        <v>5</v>
      </c>
      <c r="D19" s="50">
        <v>40</v>
      </c>
      <c r="E19" s="58"/>
      <c r="F19" s="91" t="s">
        <v>827</v>
      </c>
      <c r="G19" s="58" t="s">
        <v>457</v>
      </c>
      <c r="H19" s="64"/>
      <c r="I19" s="50" t="s">
        <v>599</v>
      </c>
      <c r="J19" s="76"/>
    </row>
    <row r="20" spans="1:11" s="42" customFormat="1" ht="15" customHeight="1" x14ac:dyDescent="0.2">
      <c r="A20" s="181" t="s">
        <v>829</v>
      </c>
      <c r="B20" s="58">
        <v>22</v>
      </c>
      <c r="C20" s="58">
        <v>2</v>
      </c>
      <c r="D20" s="50" t="s">
        <v>470</v>
      </c>
      <c r="E20" s="58"/>
      <c r="F20" s="91" t="s">
        <v>693</v>
      </c>
      <c r="G20" s="58" t="s">
        <v>437</v>
      </c>
      <c r="H20" s="63" t="s">
        <v>482</v>
      </c>
      <c r="I20" s="50"/>
      <c r="J20" s="76"/>
    </row>
    <row r="22" spans="1:11" s="42" customFormat="1" ht="15.75" x14ac:dyDescent="0.2">
      <c r="A22" s="85">
        <v>14</v>
      </c>
      <c r="B22" s="58">
        <v>23</v>
      </c>
      <c r="C22" s="58">
        <v>3</v>
      </c>
      <c r="D22" s="50">
        <v>45</v>
      </c>
      <c r="E22" s="58"/>
      <c r="F22" s="91" t="s">
        <v>695</v>
      </c>
      <c r="G22" s="58" t="s">
        <v>459</v>
      </c>
      <c r="H22" s="64"/>
      <c r="I22" s="50"/>
      <c r="J22" s="76"/>
    </row>
    <row r="23" spans="1:11" s="42" customFormat="1" ht="15.75" x14ac:dyDescent="0.2">
      <c r="A23" s="84">
        <v>15</v>
      </c>
      <c r="B23" s="58">
        <v>24</v>
      </c>
      <c r="C23" s="58">
        <v>1</v>
      </c>
      <c r="D23" s="50">
        <v>40</v>
      </c>
      <c r="E23" s="58"/>
      <c r="F23" s="91" t="s">
        <v>696</v>
      </c>
      <c r="G23" s="58" t="s">
        <v>457</v>
      </c>
      <c r="H23" s="64"/>
      <c r="I23" s="50" t="s">
        <v>599</v>
      </c>
      <c r="J23" s="76"/>
      <c r="K23" s="42" t="s">
        <v>799</v>
      </c>
    </row>
    <row r="24" spans="1:11" s="42" customFormat="1" ht="15.75" x14ac:dyDescent="0.2">
      <c r="A24" s="85">
        <v>16</v>
      </c>
      <c r="B24" s="58">
        <v>24</v>
      </c>
      <c r="C24" s="58">
        <v>2</v>
      </c>
      <c r="D24" s="50">
        <v>40</v>
      </c>
      <c r="E24" s="58"/>
      <c r="F24" s="91" t="s">
        <v>697</v>
      </c>
      <c r="G24" s="58" t="s">
        <v>457</v>
      </c>
      <c r="H24" s="64"/>
      <c r="I24" s="50" t="s">
        <v>599</v>
      </c>
      <c r="J24" s="76"/>
      <c r="K24" s="42" t="s">
        <v>799</v>
      </c>
    </row>
    <row r="25" spans="1:11" s="42" customFormat="1" ht="15.75" x14ac:dyDescent="0.2">
      <c r="A25" s="84">
        <v>17</v>
      </c>
      <c r="B25" s="58">
        <v>311</v>
      </c>
      <c r="C25" s="65" t="s">
        <v>452</v>
      </c>
      <c r="D25" s="62" t="s">
        <v>452</v>
      </c>
      <c r="E25" s="58"/>
      <c r="F25" s="91" t="s">
        <v>467</v>
      </c>
      <c r="G25" s="58" t="s">
        <v>457</v>
      </c>
      <c r="H25" s="64"/>
      <c r="I25" s="50" t="s">
        <v>599</v>
      </c>
      <c r="J25" s="76"/>
    </row>
    <row r="26" spans="1:11" s="42" customFormat="1" ht="15.75" x14ac:dyDescent="0.2">
      <c r="A26" s="85">
        <v>18</v>
      </c>
      <c r="B26" s="58">
        <v>321</v>
      </c>
      <c r="C26" s="58">
        <v>2</v>
      </c>
      <c r="D26" s="50">
        <v>40</v>
      </c>
      <c r="E26" s="58"/>
      <c r="F26" s="91" t="s">
        <v>698</v>
      </c>
      <c r="G26" s="58" t="s">
        <v>457</v>
      </c>
      <c r="H26" s="64"/>
      <c r="I26" s="50" t="s">
        <v>599</v>
      </c>
      <c r="J26" s="76"/>
    </row>
    <row r="27" spans="1:11" s="42" customFormat="1" ht="15.75" x14ac:dyDescent="0.2">
      <c r="A27" s="84">
        <v>35</v>
      </c>
      <c r="B27" s="98">
        <v>23</v>
      </c>
      <c r="C27" s="98">
        <v>1</v>
      </c>
      <c r="D27" s="77">
        <v>40</v>
      </c>
      <c r="E27" s="98"/>
      <c r="F27" s="98" t="s">
        <v>694</v>
      </c>
      <c r="G27" s="98" t="s">
        <v>458</v>
      </c>
      <c r="H27" s="64"/>
      <c r="I27" s="50"/>
      <c r="J27" s="76"/>
    </row>
    <row r="28" spans="1:11" s="42" customFormat="1" ht="15.75" x14ac:dyDescent="0.2">
      <c r="A28" s="84">
        <v>36</v>
      </c>
      <c r="B28" s="98">
        <v>23</v>
      </c>
      <c r="C28" s="98">
        <v>1</v>
      </c>
      <c r="D28" s="77">
        <v>41</v>
      </c>
      <c r="E28" s="98"/>
      <c r="F28" s="98" t="s">
        <v>694</v>
      </c>
      <c r="G28" s="98" t="s">
        <v>458</v>
      </c>
      <c r="H28" s="64"/>
      <c r="I28" s="50"/>
      <c r="J28" s="76"/>
    </row>
    <row r="29" spans="1:11" s="42" customFormat="1" ht="15.75" x14ac:dyDescent="0.2">
      <c r="A29" s="84">
        <v>37</v>
      </c>
      <c r="B29" s="98">
        <v>23</v>
      </c>
      <c r="C29" s="98">
        <v>1</v>
      </c>
      <c r="D29" s="77">
        <v>42</v>
      </c>
      <c r="E29" s="98"/>
      <c r="F29" s="98" t="s">
        <v>694</v>
      </c>
      <c r="G29" s="98" t="s">
        <v>458</v>
      </c>
      <c r="H29" s="64"/>
      <c r="I29" s="50"/>
      <c r="J29" s="76"/>
    </row>
    <row r="30" spans="1:11" s="42" customFormat="1" ht="15.75" x14ac:dyDescent="0.2">
      <c r="A30" s="84"/>
      <c r="B30" s="89"/>
      <c r="C30" s="50"/>
      <c r="D30" s="50"/>
      <c r="E30" s="58"/>
      <c r="F30" s="66" t="s">
        <v>600</v>
      </c>
      <c r="G30" s="50" t="s">
        <v>457</v>
      </c>
      <c r="H30" s="48"/>
      <c r="I30" s="50" t="s">
        <v>599</v>
      </c>
      <c r="J30" s="76"/>
    </row>
    <row r="31" spans="1:11" s="42" customFormat="1" ht="15.75" x14ac:dyDescent="0.2">
      <c r="A31" s="175">
        <v>25</v>
      </c>
      <c r="B31" s="176">
        <v>24</v>
      </c>
      <c r="C31" s="172">
        <v>1</v>
      </c>
      <c r="D31" s="172">
        <v>10</v>
      </c>
      <c r="E31" s="173"/>
      <c r="F31" s="179" t="s">
        <v>822</v>
      </c>
      <c r="G31" s="172"/>
      <c r="H31" s="177"/>
      <c r="I31" s="172"/>
      <c r="J31" s="178"/>
    </row>
    <row r="32" spans="1:11" s="42" customFormat="1" ht="15.75" x14ac:dyDescent="0.2">
      <c r="A32" s="175">
        <v>26</v>
      </c>
      <c r="B32" s="176">
        <v>24</v>
      </c>
      <c r="C32" s="172">
        <v>2</v>
      </c>
      <c r="D32" s="172">
        <v>10</v>
      </c>
      <c r="E32" s="173"/>
      <c r="F32" s="179" t="s">
        <v>823</v>
      </c>
      <c r="G32" s="172"/>
      <c r="H32" s="177"/>
      <c r="I32" s="172"/>
      <c r="J32" s="178"/>
    </row>
    <row r="33" spans="1:12" s="42" customFormat="1" ht="15.75" x14ac:dyDescent="0.2">
      <c r="A33" s="175">
        <v>27</v>
      </c>
      <c r="B33" s="176">
        <v>24</v>
      </c>
      <c r="C33" s="172">
        <v>3</v>
      </c>
      <c r="D33" s="172">
        <v>10</v>
      </c>
      <c r="E33" s="173"/>
      <c r="F33" s="179" t="s">
        <v>824</v>
      </c>
      <c r="G33" s="172"/>
      <c r="H33" s="177"/>
      <c r="I33" s="172"/>
      <c r="J33" s="178"/>
    </row>
    <row r="34" spans="1:12" s="42" customFormat="1" ht="15.75" thickBot="1" x14ac:dyDescent="0.25">
      <c r="A34" s="86">
        <v>28</v>
      </c>
      <c r="B34" s="90">
        <v>24</v>
      </c>
      <c r="C34" s="51">
        <v>4</v>
      </c>
      <c r="D34" s="51">
        <v>10</v>
      </c>
      <c r="E34" s="60"/>
      <c r="F34" s="179" t="s">
        <v>825</v>
      </c>
      <c r="G34" s="51"/>
      <c r="H34" s="51"/>
      <c r="I34" s="51"/>
      <c r="J34" s="79"/>
    </row>
    <row r="35" spans="1:12" s="42" customFormat="1" x14ac:dyDescent="0.2">
      <c r="A35" s="71"/>
      <c r="B35" s="71"/>
      <c r="C35" s="71"/>
      <c r="D35" s="71"/>
      <c r="E35" s="43"/>
      <c r="F35" s="71"/>
      <c r="G35" s="71"/>
      <c r="H35" s="71"/>
      <c r="I35" s="71"/>
      <c r="J35" s="71"/>
    </row>
    <row r="36" spans="1:12" s="42" customFormat="1" x14ac:dyDescent="0.2">
      <c r="A36" s="71"/>
      <c r="B36" s="71"/>
      <c r="C36" s="71"/>
      <c r="D36" s="71"/>
      <c r="E36" s="43"/>
      <c r="F36" s="71"/>
      <c r="G36" s="71"/>
      <c r="H36" s="71"/>
      <c r="I36" s="71"/>
      <c r="J36" s="71"/>
    </row>
    <row r="37" spans="1:12" s="42" customFormat="1" ht="16.5" thickBot="1" x14ac:dyDescent="0.25">
      <c r="A37" s="249" t="s">
        <v>442</v>
      </c>
      <c r="B37" s="249"/>
      <c r="C37" s="249"/>
      <c r="D37" s="249"/>
      <c r="E37" s="249"/>
      <c r="F37" s="249"/>
      <c r="G37" s="249"/>
      <c r="H37" s="249"/>
    </row>
    <row r="38" spans="1:12" ht="16.5" thickBot="1" x14ac:dyDescent="0.3">
      <c r="A38" s="155" t="s">
        <v>139</v>
      </c>
      <c r="B38" s="55" t="s">
        <v>105</v>
      </c>
      <c r="C38" s="68" t="s">
        <v>106</v>
      </c>
      <c r="D38" s="68" t="s">
        <v>784</v>
      </c>
      <c r="E38" s="156" t="s">
        <v>787</v>
      </c>
      <c r="F38" s="68" t="s">
        <v>785</v>
      </c>
      <c r="G38" s="68" t="s">
        <v>786</v>
      </c>
      <c r="H38" s="69" t="s">
        <v>121</v>
      </c>
      <c r="I38" s="58" t="s">
        <v>694</v>
      </c>
    </row>
    <row r="39" spans="1:12" ht="15.75" x14ac:dyDescent="0.2">
      <c r="A39" s="151">
        <v>19</v>
      </c>
      <c r="B39" s="154">
        <v>313</v>
      </c>
      <c r="C39" s="147">
        <v>1</v>
      </c>
      <c r="D39" s="146">
        <v>40</v>
      </c>
      <c r="E39" s="151"/>
      <c r="F39" s="149" t="s">
        <v>674</v>
      </c>
      <c r="G39" s="147" t="s">
        <v>437</v>
      </c>
      <c r="H39" s="150" t="s">
        <v>473</v>
      </c>
      <c r="I39" s="91" t="s">
        <v>467</v>
      </c>
      <c r="L39" s="163" t="s">
        <v>795</v>
      </c>
    </row>
    <row r="40" spans="1:12" ht="15.75" x14ac:dyDescent="0.2">
      <c r="A40" s="151">
        <v>20</v>
      </c>
      <c r="B40" s="152">
        <v>321</v>
      </c>
      <c r="C40" s="58">
        <v>1</v>
      </c>
      <c r="D40" s="50">
        <v>40</v>
      </c>
      <c r="E40" s="151"/>
      <c r="F40" s="91" t="s">
        <v>471</v>
      </c>
      <c r="G40" s="58" t="s">
        <v>437</v>
      </c>
      <c r="H40" s="64" t="s">
        <v>472</v>
      </c>
      <c r="I40" s="91" t="s">
        <v>698</v>
      </c>
      <c r="L40" s="163" t="s">
        <v>795</v>
      </c>
    </row>
    <row r="41" spans="1:12" ht="16.5" customHeight="1" x14ac:dyDescent="0.2">
      <c r="A41" s="151">
        <v>21</v>
      </c>
      <c r="B41" s="152">
        <v>51</v>
      </c>
      <c r="C41" s="58">
        <v>2</v>
      </c>
      <c r="D41" s="50">
        <v>40</v>
      </c>
      <c r="E41" s="151"/>
      <c r="F41" s="91" t="s">
        <v>675</v>
      </c>
      <c r="G41" s="58" t="s">
        <v>437</v>
      </c>
      <c r="H41" s="64" t="s">
        <v>480</v>
      </c>
      <c r="I41" s="66" t="s">
        <v>600</v>
      </c>
      <c r="L41" s="164" t="s">
        <v>796</v>
      </c>
    </row>
    <row r="42" spans="1:12" ht="15.75" x14ac:dyDescent="0.2">
      <c r="A42" s="151">
        <v>22</v>
      </c>
      <c r="B42" s="152">
        <v>54</v>
      </c>
      <c r="C42" s="58">
        <v>1</v>
      </c>
      <c r="D42" s="50">
        <v>40</v>
      </c>
      <c r="E42" s="151"/>
      <c r="F42" s="91" t="s">
        <v>676</v>
      </c>
      <c r="G42" s="58" t="s">
        <v>437</v>
      </c>
      <c r="H42" s="64" t="s">
        <v>474</v>
      </c>
      <c r="I42" s="50" t="s">
        <v>601</v>
      </c>
      <c r="L42" s="165" t="s">
        <v>797</v>
      </c>
    </row>
    <row r="43" spans="1:12" ht="15.75" x14ac:dyDescent="0.2">
      <c r="A43" s="151">
        <v>23</v>
      </c>
      <c r="B43" s="152">
        <v>54</v>
      </c>
      <c r="C43" s="58">
        <v>1</v>
      </c>
      <c r="D43" s="50">
        <v>41</v>
      </c>
      <c r="E43" s="151"/>
      <c r="F43" s="91" t="s">
        <v>677</v>
      </c>
      <c r="G43" s="58" t="s">
        <v>437</v>
      </c>
      <c r="H43" s="64" t="s">
        <v>478</v>
      </c>
      <c r="I43" s="149" t="s">
        <v>674</v>
      </c>
      <c r="L43" s="165" t="s">
        <v>797</v>
      </c>
    </row>
    <row r="44" spans="1:12" ht="15.75" x14ac:dyDescent="0.2">
      <c r="A44" s="151">
        <v>24</v>
      </c>
      <c r="B44" s="152">
        <v>54</v>
      </c>
      <c r="C44" s="58">
        <v>2</v>
      </c>
      <c r="D44" s="50" t="s">
        <v>470</v>
      </c>
      <c r="E44" s="151"/>
      <c r="F44" s="91" t="s">
        <v>678</v>
      </c>
      <c r="G44" s="58" t="s">
        <v>437</v>
      </c>
      <c r="H44" s="64" t="s">
        <v>479</v>
      </c>
      <c r="I44" s="91" t="s">
        <v>675</v>
      </c>
      <c r="L44" s="165" t="s">
        <v>797</v>
      </c>
    </row>
    <row r="45" spans="1:12" x14ac:dyDescent="0.2">
      <c r="I45" s="91" t="s">
        <v>676</v>
      </c>
    </row>
    <row r="46" spans="1:12" x14ac:dyDescent="0.2">
      <c r="I46" s="91" t="s">
        <v>677</v>
      </c>
    </row>
    <row r="47" spans="1:12" x14ac:dyDescent="0.2">
      <c r="I47" s="91" t="s">
        <v>678</v>
      </c>
    </row>
  </sheetData>
  <mergeCells count="2">
    <mergeCell ref="A2:J2"/>
    <mergeCell ref="A37:H37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48575"/>
  <sheetViews>
    <sheetView zoomScale="70" zoomScaleNormal="70" workbookViewId="0">
      <selection activeCell="V38" sqref="V38"/>
    </sheetView>
  </sheetViews>
  <sheetFormatPr defaultRowHeight="15" x14ac:dyDescent="0.2"/>
  <cols>
    <col min="1" max="1" width="32" customWidth="1"/>
    <col min="2" max="2" width="6.77734375" bestFit="1" customWidth="1"/>
    <col min="3" max="3" width="5.44140625" bestFit="1" customWidth="1"/>
    <col min="4" max="4" width="5.109375" bestFit="1" customWidth="1"/>
    <col min="5" max="5" width="6.77734375" bestFit="1" customWidth="1"/>
    <col min="6" max="6" width="5.33203125" customWidth="1"/>
    <col min="7" max="7" width="5.109375" bestFit="1" customWidth="1"/>
    <col min="8" max="8" width="7.77734375" bestFit="1" customWidth="1"/>
    <col min="9" max="9" width="5.44140625" bestFit="1" customWidth="1"/>
    <col min="10" max="10" width="5.109375" bestFit="1" customWidth="1"/>
    <col min="11" max="11" width="7.77734375" bestFit="1" customWidth="1"/>
    <col min="12" max="12" width="5.44140625" bestFit="1" customWidth="1"/>
    <col min="13" max="13" width="5.109375" bestFit="1" customWidth="1"/>
    <col min="14" max="14" width="7.77734375" bestFit="1" customWidth="1"/>
    <col min="15" max="15" width="5.77734375" bestFit="1" customWidth="1"/>
    <col min="16" max="16" width="5.109375" bestFit="1" customWidth="1"/>
    <col min="17" max="17" width="6.77734375" bestFit="1" customWidth="1"/>
    <col min="18" max="18" width="5.44140625" bestFit="1" customWidth="1"/>
    <col min="19" max="19" width="5.109375" bestFit="1" customWidth="1"/>
    <col min="20" max="20" width="6.77734375" bestFit="1" customWidth="1"/>
    <col min="21" max="21" width="5.77734375" bestFit="1" customWidth="1"/>
    <col min="22" max="22" width="5.109375" customWidth="1"/>
    <col min="23" max="23" width="6.77734375" bestFit="1" customWidth="1"/>
    <col min="24" max="24" width="5.77734375" bestFit="1" customWidth="1"/>
    <col min="25" max="25" width="5.109375" bestFit="1" customWidth="1"/>
    <col min="26" max="26" width="0.44140625" hidden="1" customWidth="1"/>
    <col min="27" max="27" width="6.21875" hidden="1" customWidth="1"/>
    <col min="28" max="28" width="11.33203125" bestFit="1" customWidth="1"/>
    <col min="30" max="30" width="9.5546875" bestFit="1" customWidth="1"/>
  </cols>
  <sheetData>
    <row r="1" spans="1:30" x14ac:dyDescent="0.2">
      <c r="A1" s="250" t="s">
        <v>36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t="s">
        <v>84</v>
      </c>
      <c r="AC1" t="s">
        <v>85</v>
      </c>
      <c r="AD1" t="s">
        <v>83</v>
      </c>
    </row>
    <row r="2" spans="1:30" ht="15" customHeight="1" thickBot="1" x14ac:dyDescent="0.25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">
        <f>(SUM(AB7:AB15)/6)</f>
        <v>1</v>
      </c>
      <c r="AC2" s="25">
        <f>(V7+V8+V9+V10+V14+V15)/6</f>
        <v>0.83333333333333337</v>
      </c>
      <c r="AD2" s="25">
        <f>(Y7+Y8+Y9+Y10+Y14+Y15)/6</f>
        <v>0.83333333333333337</v>
      </c>
    </row>
    <row r="3" spans="1:30" ht="15" customHeight="1" thickBot="1" x14ac:dyDescent="0.25">
      <c r="A3" s="252" t="s">
        <v>0</v>
      </c>
      <c r="B3" s="254" t="s">
        <v>37</v>
      </c>
      <c r="C3" s="255"/>
      <c r="D3" s="256"/>
      <c r="E3" s="254" t="s">
        <v>44</v>
      </c>
      <c r="F3" s="255"/>
      <c r="G3" s="256"/>
      <c r="H3" s="254" t="s">
        <v>45</v>
      </c>
      <c r="I3" s="255"/>
      <c r="J3" s="256"/>
      <c r="K3" s="254" t="s">
        <v>33</v>
      </c>
      <c r="L3" s="255"/>
      <c r="M3" s="256"/>
      <c r="N3" s="254" t="s">
        <v>38</v>
      </c>
      <c r="O3" s="255"/>
      <c r="P3" s="256"/>
      <c r="Q3" s="254" t="s">
        <v>34</v>
      </c>
      <c r="R3" s="255"/>
      <c r="S3" s="256"/>
      <c r="T3" s="254" t="s">
        <v>82</v>
      </c>
      <c r="U3" s="255"/>
      <c r="V3" s="256"/>
      <c r="W3" s="254" t="s">
        <v>35</v>
      </c>
      <c r="X3" s="255"/>
      <c r="Y3" s="256"/>
      <c r="Z3" s="254" t="s">
        <v>39</v>
      </c>
      <c r="AA3" s="256"/>
    </row>
    <row r="4" spans="1:30" ht="15" customHeight="1" thickBot="1" x14ac:dyDescent="0.3">
      <c r="A4" s="253"/>
      <c r="B4" s="21" t="s">
        <v>40</v>
      </c>
      <c r="C4" s="22" t="s">
        <v>42</v>
      </c>
      <c r="D4" s="23" t="s">
        <v>41</v>
      </c>
      <c r="E4" s="21" t="s">
        <v>40</v>
      </c>
      <c r="F4" s="22" t="s">
        <v>42</v>
      </c>
      <c r="G4" s="23" t="s">
        <v>41</v>
      </c>
      <c r="H4" s="21" t="s">
        <v>40</v>
      </c>
      <c r="I4" s="22" t="s">
        <v>42</v>
      </c>
      <c r="J4" s="23" t="s">
        <v>41</v>
      </c>
      <c r="K4" s="21" t="s">
        <v>40</v>
      </c>
      <c r="L4" s="22" t="s">
        <v>42</v>
      </c>
      <c r="M4" s="23" t="s">
        <v>41</v>
      </c>
      <c r="N4" s="21" t="s">
        <v>40</v>
      </c>
      <c r="O4" s="22" t="s">
        <v>42</v>
      </c>
      <c r="P4" s="23" t="s">
        <v>41</v>
      </c>
      <c r="Q4" s="21" t="s">
        <v>40</v>
      </c>
      <c r="R4" s="22" t="s">
        <v>42</v>
      </c>
      <c r="S4" s="23" t="s">
        <v>41</v>
      </c>
      <c r="T4" s="21" t="s">
        <v>40</v>
      </c>
      <c r="U4" s="22" t="s">
        <v>42</v>
      </c>
      <c r="V4" s="23" t="s">
        <v>41</v>
      </c>
      <c r="W4" s="21" t="s">
        <v>40</v>
      </c>
      <c r="X4" s="22" t="s">
        <v>42</v>
      </c>
      <c r="Y4" s="23" t="s">
        <v>41</v>
      </c>
      <c r="Z4" s="21" t="s">
        <v>40</v>
      </c>
      <c r="AA4" s="23" t="s">
        <v>41</v>
      </c>
    </row>
    <row r="5" spans="1:30" ht="15" hidden="1" customHeight="1" thickBot="1" x14ac:dyDescent="0.25">
      <c r="A5" s="2" t="s">
        <v>1</v>
      </c>
      <c r="B5" s="4">
        <v>42965</v>
      </c>
      <c r="C5" s="1" t="s">
        <v>70</v>
      </c>
      <c r="D5" s="3">
        <v>1</v>
      </c>
      <c r="E5" s="4">
        <v>42965</v>
      </c>
      <c r="F5" s="1" t="s">
        <v>71</v>
      </c>
      <c r="G5" s="3">
        <v>1</v>
      </c>
      <c r="H5" s="4">
        <v>42965</v>
      </c>
      <c r="I5" s="1" t="s">
        <v>72</v>
      </c>
      <c r="J5" s="3">
        <v>1</v>
      </c>
      <c r="K5" s="4">
        <v>43056</v>
      </c>
      <c r="L5" s="1" t="s">
        <v>73</v>
      </c>
      <c r="M5" s="3">
        <v>1</v>
      </c>
      <c r="N5" s="4">
        <v>42965</v>
      </c>
      <c r="O5" s="1" t="s">
        <v>70</v>
      </c>
      <c r="P5" s="3">
        <v>1</v>
      </c>
      <c r="Q5" s="4">
        <v>33719</v>
      </c>
      <c r="R5" s="1" t="s">
        <v>43</v>
      </c>
      <c r="S5" s="3">
        <v>0</v>
      </c>
      <c r="T5" s="4">
        <v>43112</v>
      </c>
      <c r="U5" s="1" t="s">
        <v>70</v>
      </c>
      <c r="V5" s="3">
        <v>0</v>
      </c>
      <c r="W5" s="4">
        <v>43112</v>
      </c>
      <c r="X5" s="1" t="s">
        <v>70</v>
      </c>
      <c r="Y5" s="3">
        <v>0</v>
      </c>
      <c r="Z5" s="4"/>
      <c r="AA5" s="3">
        <f t="shared" ref="AA5:AA10" si="0">(D5+G5+J5+M5+P5+S5+Y5)/7</f>
        <v>0.7142857142857143</v>
      </c>
    </row>
    <row r="6" spans="1:30" ht="15" hidden="1" customHeight="1" thickBot="1" x14ac:dyDescent="0.25">
      <c r="A6" s="2" t="s">
        <v>2</v>
      </c>
      <c r="B6" s="4">
        <v>42965</v>
      </c>
      <c r="C6" s="1" t="s">
        <v>70</v>
      </c>
      <c r="D6" s="3">
        <v>1</v>
      </c>
      <c r="E6" s="4">
        <v>42965</v>
      </c>
      <c r="F6" s="1" t="s">
        <v>71</v>
      </c>
      <c r="G6" s="3">
        <v>1</v>
      </c>
      <c r="H6" s="4">
        <v>42965</v>
      </c>
      <c r="I6" s="1" t="s">
        <v>72</v>
      </c>
      <c r="J6" s="3">
        <v>1</v>
      </c>
      <c r="K6" s="4">
        <v>43056</v>
      </c>
      <c r="L6" s="1" t="s">
        <v>73</v>
      </c>
      <c r="M6" s="3">
        <v>1</v>
      </c>
      <c r="N6" s="4">
        <v>42965</v>
      </c>
      <c r="O6" s="1" t="s">
        <v>70</v>
      </c>
      <c r="P6" s="3">
        <v>1</v>
      </c>
      <c r="Q6" s="4">
        <v>33720</v>
      </c>
      <c r="R6" s="1" t="s">
        <v>43</v>
      </c>
      <c r="S6" s="3">
        <v>0</v>
      </c>
      <c r="T6" s="4">
        <v>43112</v>
      </c>
      <c r="U6" s="1" t="s">
        <v>70</v>
      </c>
      <c r="V6" s="3">
        <v>0</v>
      </c>
      <c r="W6" s="4">
        <v>43112</v>
      </c>
      <c r="X6" s="1" t="s">
        <v>70</v>
      </c>
      <c r="Y6" s="3">
        <v>0</v>
      </c>
      <c r="Z6" s="4"/>
      <c r="AA6" s="3">
        <f t="shared" si="0"/>
        <v>0.7142857142857143</v>
      </c>
    </row>
    <row r="7" spans="1:30" ht="15" customHeight="1" thickBot="1" x14ac:dyDescent="0.25">
      <c r="A7" s="2" t="s">
        <v>63</v>
      </c>
      <c r="B7" s="4">
        <v>42965</v>
      </c>
      <c r="C7" s="1" t="s">
        <v>70</v>
      </c>
      <c r="D7" s="3">
        <v>1</v>
      </c>
      <c r="E7" s="4">
        <v>42965</v>
      </c>
      <c r="F7" s="1" t="s">
        <v>71</v>
      </c>
      <c r="G7" s="3">
        <v>1</v>
      </c>
      <c r="H7" s="4">
        <v>42965</v>
      </c>
      <c r="I7" s="1" t="s">
        <v>72</v>
      </c>
      <c r="J7" s="3">
        <v>1</v>
      </c>
      <c r="K7" s="4">
        <v>43056</v>
      </c>
      <c r="L7" s="1" t="s">
        <v>73</v>
      </c>
      <c r="M7" s="3">
        <v>1</v>
      </c>
      <c r="N7" s="4">
        <v>42965</v>
      </c>
      <c r="O7" s="1" t="s">
        <v>70</v>
      </c>
      <c r="P7" s="3">
        <v>1</v>
      </c>
      <c r="Q7" s="4">
        <v>42965</v>
      </c>
      <c r="R7" s="1" t="s">
        <v>43</v>
      </c>
      <c r="S7" s="3">
        <v>1</v>
      </c>
      <c r="T7" s="4">
        <v>42965</v>
      </c>
      <c r="U7" s="1" t="s">
        <v>70</v>
      </c>
      <c r="V7" s="3">
        <v>1</v>
      </c>
      <c r="W7" s="4">
        <v>42965</v>
      </c>
      <c r="X7" s="1" t="s">
        <v>70</v>
      </c>
      <c r="Y7" s="3">
        <v>1</v>
      </c>
      <c r="Z7" s="4"/>
      <c r="AA7" s="3">
        <f>(D7+G7+J7+M7+P7+S7+Y7)/7</f>
        <v>1</v>
      </c>
      <c r="AB7" s="25">
        <f>(D7+G7+J7+M7+P7+S7)/6</f>
        <v>1</v>
      </c>
    </row>
    <row r="8" spans="1:30" ht="15" customHeight="1" thickBot="1" x14ac:dyDescent="0.25">
      <c r="A8" s="2" t="s">
        <v>3</v>
      </c>
      <c r="B8" s="4">
        <v>42965</v>
      </c>
      <c r="C8" s="1" t="s">
        <v>70</v>
      </c>
      <c r="D8" s="3">
        <v>1</v>
      </c>
      <c r="E8" s="4">
        <v>42965</v>
      </c>
      <c r="F8" s="1" t="s">
        <v>71</v>
      </c>
      <c r="G8" s="3">
        <v>1</v>
      </c>
      <c r="H8" s="4">
        <v>42965</v>
      </c>
      <c r="I8" s="1" t="s">
        <v>72</v>
      </c>
      <c r="J8" s="3">
        <v>1</v>
      </c>
      <c r="K8" s="4">
        <v>43056</v>
      </c>
      <c r="L8" s="1" t="s">
        <v>73</v>
      </c>
      <c r="M8" s="3">
        <v>1</v>
      </c>
      <c r="N8" s="4">
        <v>42965</v>
      </c>
      <c r="O8" s="1" t="s">
        <v>70</v>
      </c>
      <c r="P8" s="3">
        <v>1</v>
      </c>
      <c r="Q8" s="4">
        <v>42965</v>
      </c>
      <c r="R8" s="1" t="s">
        <v>43</v>
      </c>
      <c r="S8" s="3">
        <v>1</v>
      </c>
      <c r="T8" s="4">
        <v>42965</v>
      </c>
      <c r="U8" s="1" t="s">
        <v>70</v>
      </c>
      <c r="V8" s="3">
        <v>1</v>
      </c>
      <c r="W8" s="4">
        <v>42965</v>
      </c>
      <c r="X8" s="1" t="s">
        <v>70</v>
      </c>
      <c r="Y8" s="3">
        <v>1</v>
      </c>
      <c r="Z8" s="4"/>
      <c r="AA8" s="3">
        <f t="shared" si="0"/>
        <v>1</v>
      </c>
      <c r="AB8" s="25">
        <f>(D8+G8+J8+M8+P8+S8)/6</f>
        <v>1</v>
      </c>
    </row>
    <row r="9" spans="1:30" ht="15" customHeight="1" thickBot="1" x14ac:dyDescent="0.25">
      <c r="A9" s="2" t="s">
        <v>4</v>
      </c>
      <c r="B9" s="4">
        <v>42965</v>
      </c>
      <c r="C9" s="1" t="s">
        <v>70</v>
      </c>
      <c r="D9" s="3">
        <v>1</v>
      </c>
      <c r="E9" s="4">
        <v>42965</v>
      </c>
      <c r="F9" s="1" t="s">
        <v>71</v>
      </c>
      <c r="G9" s="3">
        <v>1</v>
      </c>
      <c r="H9" s="4">
        <v>42965</v>
      </c>
      <c r="I9" s="1" t="s">
        <v>72</v>
      </c>
      <c r="J9" s="3">
        <v>1</v>
      </c>
      <c r="K9" s="4">
        <v>43056</v>
      </c>
      <c r="L9" s="1" t="s">
        <v>73</v>
      </c>
      <c r="M9" s="3">
        <v>1</v>
      </c>
      <c r="N9" s="4">
        <v>42965</v>
      </c>
      <c r="O9" s="1" t="s">
        <v>70</v>
      </c>
      <c r="P9" s="3">
        <v>1</v>
      </c>
      <c r="Q9" s="4">
        <v>42965</v>
      </c>
      <c r="R9" s="1" t="s">
        <v>43</v>
      </c>
      <c r="S9" s="3">
        <v>1</v>
      </c>
      <c r="T9" s="4">
        <v>42965</v>
      </c>
      <c r="U9" s="1" t="s">
        <v>70</v>
      </c>
      <c r="V9" s="3">
        <v>1</v>
      </c>
      <c r="W9" s="4">
        <v>42965</v>
      </c>
      <c r="X9" s="1" t="s">
        <v>70</v>
      </c>
      <c r="Y9" s="3">
        <v>1</v>
      </c>
      <c r="Z9" s="4"/>
      <c r="AA9" s="3">
        <f t="shared" si="0"/>
        <v>1</v>
      </c>
      <c r="AB9" s="25">
        <f>(D9+G9+J9+M9+P9+S9)/6</f>
        <v>1</v>
      </c>
    </row>
    <row r="10" spans="1:30" ht="15" customHeight="1" thickBot="1" x14ac:dyDescent="0.25">
      <c r="A10" s="2" t="s">
        <v>5</v>
      </c>
      <c r="B10" s="4">
        <v>42965</v>
      </c>
      <c r="C10" s="1" t="s">
        <v>70</v>
      </c>
      <c r="D10" s="3">
        <v>1</v>
      </c>
      <c r="E10" s="4">
        <v>42965</v>
      </c>
      <c r="F10" s="1" t="s">
        <v>71</v>
      </c>
      <c r="G10" s="3">
        <v>1</v>
      </c>
      <c r="H10" s="4">
        <v>42965</v>
      </c>
      <c r="I10" s="1" t="s">
        <v>72</v>
      </c>
      <c r="J10" s="3">
        <v>1</v>
      </c>
      <c r="K10" s="4">
        <v>43056</v>
      </c>
      <c r="L10" s="1" t="s">
        <v>73</v>
      </c>
      <c r="M10" s="3">
        <v>1</v>
      </c>
      <c r="N10" s="4">
        <v>42965</v>
      </c>
      <c r="O10" s="1" t="s">
        <v>70</v>
      </c>
      <c r="P10" s="3">
        <v>1</v>
      </c>
      <c r="Q10" s="4">
        <v>42965</v>
      </c>
      <c r="R10" s="1" t="s">
        <v>43</v>
      </c>
      <c r="S10" s="3">
        <v>1</v>
      </c>
      <c r="T10" s="4">
        <v>42965</v>
      </c>
      <c r="U10" s="1" t="s">
        <v>70</v>
      </c>
      <c r="V10" s="3">
        <v>1</v>
      </c>
      <c r="W10" s="4">
        <v>42965</v>
      </c>
      <c r="X10" s="1" t="s">
        <v>70</v>
      </c>
      <c r="Y10" s="3">
        <v>1</v>
      </c>
      <c r="Z10" s="4"/>
      <c r="AA10" s="3">
        <f t="shared" si="0"/>
        <v>1</v>
      </c>
      <c r="AB10" s="25">
        <f>(D10+G10+J10+M10+P10+S10)/6</f>
        <v>1</v>
      </c>
    </row>
    <row r="11" spans="1:30" ht="15" customHeight="1" thickBot="1" x14ac:dyDescent="0.25">
      <c r="A11" s="17"/>
      <c r="B11" s="18"/>
      <c r="C11" s="19"/>
      <c r="D11" s="20"/>
      <c r="E11" s="18"/>
      <c r="F11" s="19"/>
      <c r="G11" s="20"/>
      <c r="H11" s="18"/>
      <c r="I11" s="19"/>
      <c r="J11" s="20"/>
      <c r="K11" s="18"/>
      <c r="L11" s="19"/>
      <c r="M11" s="20"/>
      <c r="N11" s="18"/>
      <c r="O11" s="19"/>
      <c r="P11" s="20"/>
      <c r="Q11" s="18"/>
      <c r="R11" s="19"/>
      <c r="S11" s="20"/>
      <c r="T11" s="18"/>
      <c r="U11" s="19"/>
      <c r="V11" s="20"/>
      <c r="W11" s="18"/>
      <c r="X11" s="19"/>
      <c r="Y11" s="20"/>
      <c r="Z11" s="18"/>
      <c r="AA11" s="20"/>
      <c r="AD11" s="31" t="s">
        <v>86</v>
      </c>
    </row>
    <row r="12" spans="1:30" ht="15" customHeight="1" thickBot="1" x14ac:dyDescent="0.25">
      <c r="A12" s="252" t="s">
        <v>6</v>
      </c>
      <c r="B12" s="254" t="s">
        <v>37</v>
      </c>
      <c r="C12" s="255"/>
      <c r="D12" s="256"/>
      <c r="E12" s="254" t="s">
        <v>44</v>
      </c>
      <c r="F12" s="255"/>
      <c r="G12" s="256"/>
      <c r="H12" s="254" t="s">
        <v>45</v>
      </c>
      <c r="I12" s="255"/>
      <c r="J12" s="256"/>
      <c r="K12" s="254" t="s">
        <v>33</v>
      </c>
      <c r="L12" s="255"/>
      <c r="M12" s="256"/>
      <c r="N12" s="254" t="s">
        <v>38</v>
      </c>
      <c r="O12" s="255"/>
      <c r="P12" s="256"/>
      <c r="Q12" s="254" t="s">
        <v>34</v>
      </c>
      <c r="R12" s="255"/>
      <c r="S12" s="256"/>
      <c r="T12" s="254" t="s">
        <v>82</v>
      </c>
      <c r="U12" s="255"/>
      <c r="V12" s="256"/>
      <c r="W12" s="254" t="s">
        <v>35</v>
      </c>
      <c r="X12" s="255"/>
      <c r="Y12" s="256"/>
      <c r="Z12" s="254" t="s">
        <v>39</v>
      </c>
      <c r="AA12" s="256"/>
    </row>
    <row r="13" spans="1:30" ht="15" customHeight="1" thickBot="1" x14ac:dyDescent="0.3">
      <c r="A13" s="253"/>
      <c r="B13" s="21" t="s">
        <v>40</v>
      </c>
      <c r="C13" s="22" t="s">
        <v>42</v>
      </c>
      <c r="D13" s="23" t="s">
        <v>41</v>
      </c>
      <c r="E13" s="21" t="s">
        <v>40</v>
      </c>
      <c r="F13" s="22" t="s">
        <v>42</v>
      </c>
      <c r="G13" s="23" t="s">
        <v>41</v>
      </c>
      <c r="H13" s="21" t="s">
        <v>40</v>
      </c>
      <c r="I13" s="22" t="s">
        <v>42</v>
      </c>
      <c r="J13" s="23" t="s">
        <v>41</v>
      </c>
      <c r="K13" s="21" t="s">
        <v>40</v>
      </c>
      <c r="L13" s="22" t="s">
        <v>42</v>
      </c>
      <c r="M13" s="23" t="s">
        <v>41</v>
      </c>
      <c r="N13" s="21" t="s">
        <v>40</v>
      </c>
      <c r="O13" s="22" t="s">
        <v>42</v>
      </c>
      <c r="P13" s="23" t="s">
        <v>41</v>
      </c>
      <c r="Q13" s="21" t="s">
        <v>40</v>
      </c>
      <c r="R13" s="22" t="s">
        <v>42</v>
      </c>
      <c r="S13" s="23" t="s">
        <v>41</v>
      </c>
      <c r="T13" s="21" t="s">
        <v>40</v>
      </c>
      <c r="U13" s="22" t="s">
        <v>42</v>
      </c>
      <c r="V13" s="23" t="s">
        <v>41</v>
      </c>
      <c r="W13" s="21" t="s">
        <v>40</v>
      </c>
      <c r="X13" s="22" t="s">
        <v>42</v>
      </c>
      <c r="Y13" s="23" t="s">
        <v>41</v>
      </c>
      <c r="Z13" s="21" t="s">
        <v>40</v>
      </c>
      <c r="AA13" s="23" t="s">
        <v>41</v>
      </c>
    </row>
    <row r="14" spans="1:30" ht="15" customHeight="1" thickBot="1" x14ac:dyDescent="0.25">
      <c r="A14" s="2" t="s">
        <v>7</v>
      </c>
      <c r="B14" s="4">
        <v>42975</v>
      </c>
      <c r="C14" s="1" t="s">
        <v>70</v>
      </c>
      <c r="D14" s="3">
        <v>1</v>
      </c>
      <c r="E14" s="4">
        <v>42978</v>
      </c>
      <c r="F14" s="1" t="s">
        <v>71</v>
      </c>
      <c r="G14" s="3">
        <v>1</v>
      </c>
      <c r="H14" s="4">
        <v>43020</v>
      </c>
      <c r="I14" s="1" t="s">
        <v>72</v>
      </c>
      <c r="J14" s="3">
        <v>1</v>
      </c>
      <c r="K14" s="4">
        <v>43056</v>
      </c>
      <c r="L14" s="1" t="s">
        <v>73</v>
      </c>
      <c r="M14" s="3">
        <v>1</v>
      </c>
      <c r="N14" s="4">
        <v>43025</v>
      </c>
      <c r="O14" s="1" t="s">
        <v>70</v>
      </c>
      <c r="P14" s="3">
        <v>1</v>
      </c>
      <c r="Q14" s="4">
        <v>43105</v>
      </c>
      <c r="R14" s="1" t="s">
        <v>43</v>
      </c>
      <c r="S14" s="3">
        <v>1</v>
      </c>
      <c r="T14" s="4">
        <v>43119</v>
      </c>
      <c r="U14" s="1" t="s">
        <v>70</v>
      </c>
      <c r="V14" s="3">
        <v>0</v>
      </c>
      <c r="W14" s="4">
        <v>43119</v>
      </c>
      <c r="X14" s="1" t="s">
        <v>70</v>
      </c>
      <c r="Y14" s="3">
        <v>0.5</v>
      </c>
      <c r="Z14" s="4"/>
      <c r="AA14" s="3">
        <f>(D14+G14+J14+M14+P14+S14+Y14)/7</f>
        <v>0.9285714285714286</v>
      </c>
      <c r="AB14" s="25">
        <f>(D14+G14+J14+M14+P14+S14)/6</f>
        <v>1</v>
      </c>
    </row>
    <row r="15" spans="1:30" ht="15" customHeight="1" thickBot="1" x14ac:dyDescent="0.25">
      <c r="A15" s="2" t="s">
        <v>8</v>
      </c>
      <c r="B15" s="4">
        <v>42975</v>
      </c>
      <c r="C15" s="1" t="s">
        <v>70</v>
      </c>
      <c r="D15" s="3">
        <v>1</v>
      </c>
      <c r="E15" s="4">
        <v>42978</v>
      </c>
      <c r="F15" s="1" t="s">
        <v>71</v>
      </c>
      <c r="G15" s="3">
        <v>1</v>
      </c>
      <c r="H15" s="4">
        <v>43020</v>
      </c>
      <c r="I15" s="1" t="s">
        <v>72</v>
      </c>
      <c r="J15" s="3">
        <v>1</v>
      </c>
      <c r="K15" s="4">
        <v>43056</v>
      </c>
      <c r="L15" s="1" t="s">
        <v>73</v>
      </c>
      <c r="M15" s="3">
        <v>1</v>
      </c>
      <c r="N15" s="4">
        <v>43025</v>
      </c>
      <c r="O15" s="1" t="s">
        <v>70</v>
      </c>
      <c r="P15" s="3">
        <v>1</v>
      </c>
      <c r="Q15" s="4">
        <v>43105</v>
      </c>
      <c r="R15" s="1" t="s">
        <v>43</v>
      </c>
      <c r="S15" s="3">
        <v>1</v>
      </c>
      <c r="T15" s="4">
        <v>43119</v>
      </c>
      <c r="U15" s="1" t="s">
        <v>70</v>
      </c>
      <c r="V15" s="3">
        <v>1</v>
      </c>
      <c r="W15" s="4">
        <v>43119</v>
      </c>
      <c r="X15" s="1" t="s">
        <v>70</v>
      </c>
      <c r="Y15" s="3">
        <v>0.5</v>
      </c>
      <c r="Z15" s="4"/>
      <c r="AA15" s="3">
        <f>(D15+G15+J15+M15+P15+S15+Y15)/7</f>
        <v>0.9285714285714286</v>
      </c>
      <c r="AB15" s="25">
        <f>(D15+G15+J15+M15+P15+S15)/6</f>
        <v>1</v>
      </c>
    </row>
    <row r="16" spans="1:30" ht="15" customHeight="1" x14ac:dyDescent="0.2">
      <c r="A16" s="250" t="s">
        <v>9</v>
      </c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0"/>
      <c r="R16" s="250"/>
      <c r="S16" s="250"/>
      <c r="T16" s="250"/>
      <c r="U16" s="250"/>
      <c r="V16" s="250"/>
      <c r="W16" s="250"/>
      <c r="X16" s="250"/>
      <c r="Y16" s="250"/>
      <c r="Z16" s="250"/>
      <c r="AA16" s="250"/>
      <c r="AB16" t="s">
        <v>84</v>
      </c>
      <c r="AC16" t="s">
        <v>85</v>
      </c>
      <c r="AD16" t="s">
        <v>83</v>
      </c>
    </row>
    <row r="17" spans="1:30" ht="15" customHeight="1" thickBot="1" x14ac:dyDescent="0.25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">
        <f>(SUM(AB18:AB32)/7)</f>
        <v>0.8571428571428571</v>
      </c>
      <c r="AC17" s="25">
        <f>(V20+V24+V26+V30+V31+V25+V32)/7</f>
        <v>0.44285714285714289</v>
      </c>
      <c r="AD17" s="25">
        <f>(Y20+Y24+Y26+Y30+Y31+Y25+Y32)/7</f>
        <v>0.35714285714285715</v>
      </c>
    </row>
    <row r="18" spans="1:30" ht="15" customHeight="1" thickBot="1" x14ac:dyDescent="0.25">
      <c r="A18" s="252" t="s">
        <v>10</v>
      </c>
      <c r="B18" s="254" t="s">
        <v>37</v>
      </c>
      <c r="C18" s="255"/>
      <c r="D18" s="256"/>
      <c r="E18" s="254" t="s">
        <v>44</v>
      </c>
      <c r="F18" s="255"/>
      <c r="G18" s="256"/>
      <c r="H18" s="254" t="s">
        <v>45</v>
      </c>
      <c r="I18" s="255"/>
      <c r="J18" s="256"/>
      <c r="K18" s="254" t="s">
        <v>33</v>
      </c>
      <c r="L18" s="255"/>
      <c r="M18" s="256"/>
      <c r="N18" s="254" t="s">
        <v>38</v>
      </c>
      <c r="O18" s="255"/>
      <c r="P18" s="256"/>
      <c r="Q18" s="254" t="s">
        <v>34</v>
      </c>
      <c r="R18" s="255"/>
      <c r="S18" s="256"/>
      <c r="T18" s="254" t="s">
        <v>82</v>
      </c>
      <c r="U18" s="255"/>
      <c r="V18" s="256"/>
      <c r="W18" s="254" t="s">
        <v>35</v>
      </c>
      <c r="X18" s="255"/>
      <c r="Y18" s="256"/>
      <c r="Z18" s="254" t="s">
        <v>39</v>
      </c>
      <c r="AA18" s="256"/>
    </row>
    <row r="19" spans="1:30" ht="15" customHeight="1" thickBot="1" x14ac:dyDescent="0.3">
      <c r="A19" s="253"/>
      <c r="B19" s="21" t="s">
        <v>40</v>
      </c>
      <c r="C19" s="22" t="s">
        <v>42</v>
      </c>
      <c r="D19" s="23" t="s">
        <v>41</v>
      </c>
      <c r="E19" s="21" t="s">
        <v>40</v>
      </c>
      <c r="F19" s="22" t="s">
        <v>42</v>
      </c>
      <c r="G19" s="23" t="s">
        <v>41</v>
      </c>
      <c r="H19" s="21" t="s">
        <v>40</v>
      </c>
      <c r="I19" s="22" t="s">
        <v>42</v>
      </c>
      <c r="J19" s="23" t="s">
        <v>41</v>
      </c>
      <c r="K19" s="21" t="s">
        <v>40</v>
      </c>
      <c r="L19" s="22" t="s">
        <v>42</v>
      </c>
      <c r="M19" s="23" t="s">
        <v>41</v>
      </c>
      <c r="N19" s="21" t="s">
        <v>40</v>
      </c>
      <c r="O19" s="22" t="s">
        <v>42</v>
      </c>
      <c r="P19" s="23" t="s">
        <v>41</v>
      </c>
      <c r="Q19" s="21" t="s">
        <v>40</v>
      </c>
      <c r="R19" s="22" t="s">
        <v>42</v>
      </c>
      <c r="S19" s="23" t="s">
        <v>41</v>
      </c>
      <c r="T19" s="21" t="s">
        <v>40</v>
      </c>
      <c r="U19" s="22" t="s">
        <v>42</v>
      </c>
      <c r="V19" s="23" t="s">
        <v>41</v>
      </c>
      <c r="W19" s="21" t="s">
        <v>40</v>
      </c>
      <c r="X19" s="22" t="s">
        <v>42</v>
      </c>
      <c r="Y19" s="23" t="s">
        <v>41</v>
      </c>
      <c r="Z19" s="21" t="s">
        <v>40</v>
      </c>
      <c r="AA19" s="23" t="s">
        <v>41</v>
      </c>
    </row>
    <row r="20" spans="1:30" ht="15" customHeight="1" thickBot="1" x14ac:dyDescent="0.25">
      <c r="A20" s="2" t="s">
        <v>11</v>
      </c>
      <c r="B20" s="4">
        <v>42979</v>
      </c>
      <c r="C20" s="1" t="s">
        <v>70</v>
      </c>
      <c r="D20" s="3">
        <v>1</v>
      </c>
      <c r="E20" s="4">
        <v>42984</v>
      </c>
      <c r="F20" s="1" t="s">
        <v>71</v>
      </c>
      <c r="G20" s="3">
        <v>1</v>
      </c>
      <c r="H20" s="4">
        <v>43026</v>
      </c>
      <c r="I20" s="1" t="s">
        <v>72</v>
      </c>
      <c r="J20" s="3">
        <v>1</v>
      </c>
      <c r="K20" s="4">
        <v>43056</v>
      </c>
      <c r="L20" s="1" t="s">
        <v>73</v>
      </c>
      <c r="M20" s="3">
        <v>1</v>
      </c>
      <c r="N20" s="4">
        <v>43031</v>
      </c>
      <c r="O20" s="1" t="s">
        <v>70</v>
      </c>
      <c r="P20" s="3">
        <v>1</v>
      </c>
      <c r="Q20" s="4">
        <v>43105</v>
      </c>
      <c r="R20" s="1" t="s">
        <v>43</v>
      </c>
      <c r="S20" s="3">
        <v>1</v>
      </c>
      <c r="T20" s="4">
        <v>43126</v>
      </c>
      <c r="U20" s="1" t="s">
        <v>70</v>
      </c>
      <c r="V20" s="3">
        <v>1</v>
      </c>
      <c r="W20" s="4">
        <v>43126</v>
      </c>
      <c r="X20" s="1" t="s">
        <v>70</v>
      </c>
      <c r="Y20" s="3">
        <v>0.4</v>
      </c>
      <c r="Z20" s="4"/>
      <c r="AA20" s="3">
        <f>(D20+G20+J20+M20+P20+S20+Y20)/7</f>
        <v>0.91428571428571437</v>
      </c>
      <c r="AB20" s="25">
        <f>(D20+G20+J20+M20+P20+S20)/6</f>
        <v>1</v>
      </c>
    </row>
    <row r="21" spans="1:30" ht="15" customHeight="1" thickBot="1" x14ac:dyDescent="0.25">
      <c r="A21" s="17"/>
      <c r="B21" s="18"/>
      <c r="C21" s="19"/>
      <c r="D21" s="20"/>
      <c r="E21" s="18"/>
      <c r="F21" s="19"/>
      <c r="G21" s="20"/>
      <c r="H21" s="18"/>
      <c r="I21" s="19"/>
      <c r="J21" s="20"/>
      <c r="K21" s="18"/>
      <c r="L21" s="19"/>
      <c r="M21" s="20"/>
      <c r="N21" s="18"/>
      <c r="O21" s="19"/>
      <c r="P21" s="20"/>
      <c r="Q21" s="18"/>
      <c r="R21" s="19"/>
      <c r="S21" s="20"/>
      <c r="T21" s="18"/>
      <c r="U21" s="19"/>
      <c r="V21" s="20"/>
      <c r="W21" s="18"/>
      <c r="X21" s="19"/>
      <c r="Y21" s="20"/>
      <c r="Z21" s="18"/>
      <c r="AA21" s="20"/>
    </row>
    <row r="22" spans="1:30" ht="15" customHeight="1" thickBot="1" x14ac:dyDescent="0.25">
      <c r="A22" s="252" t="s">
        <v>12</v>
      </c>
      <c r="B22" s="254" t="s">
        <v>37</v>
      </c>
      <c r="C22" s="255"/>
      <c r="D22" s="256"/>
      <c r="E22" s="254" t="s">
        <v>44</v>
      </c>
      <c r="F22" s="255"/>
      <c r="G22" s="256"/>
      <c r="H22" s="254" t="s">
        <v>45</v>
      </c>
      <c r="I22" s="255"/>
      <c r="J22" s="256"/>
      <c r="K22" s="254" t="s">
        <v>33</v>
      </c>
      <c r="L22" s="255"/>
      <c r="M22" s="256"/>
      <c r="N22" s="254" t="s">
        <v>38</v>
      </c>
      <c r="O22" s="255"/>
      <c r="P22" s="256"/>
      <c r="Q22" s="254" t="s">
        <v>34</v>
      </c>
      <c r="R22" s="255"/>
      <c r="S22" s="256"/>
      <c r="T22" s="254" t="s">
        <v>82</v>
      </c>
      <c r="U22" s="255"/>
      <c r="V22" s="256"/>
      <c r="W22" s="254" t="s">
        <v>35</v>
      </c>
      <c r="X22" s="255"/>
      <c r="Y22" s="256"/>
      <c r="Z22" s="254" t="s">
        <v>39</v>
      </c>
      <c r="AA22" s="256"/>
    </row>
    <row r="23" spans="1:30" ht="15" customHeight="1" thickBot="1" x14ac:dyDescent="0.3">
      <c r="A23" s="253"/>
      <c r="B23" s="21" t="s">
        <v>40</v>
      </c>
      <c r="C23" s="22" t="s">
        <v>42</v>
      </c>
      <c r="D23" s="23" t="s">
        <v>41</v>
      </c>
      <c r="E23" s="21" t="s">
        <v>40</v>
      </c>
      <c r="F23" s="22" t="s">
        <v>42</v>
      </c>
      <c r="G23" s="23" t="s">
        <v>41</v>
      </c>
      <c r="H23" s="21" t="s">
        <v>40</v>
      </c>
      <c r="I23" s="22" t="s">
        <v>42</v>
      </c>
      <c r="J23" s="23" t="s">
        <v>41</v>
      </c>
      <c r="K23" s="21" t="s">
        <v>40</v>
      </c>
      <c r="L23" s="22" t="s">
        <v>42</v>
      </c>
      <c r="M23" s="23" t="s">
        <v>41</v>
      </c>
      <c r="N23" s="21" t="s">
        <v>40</v>
      </c>
      <c r="O23" s="22" t="s">
        <v>42</v>
      </c>
      <c r="P23" s="23" t="s">
        <v>41</v>
      </c>
      <c r="Q23" s="21" t="s">
        <v>40</v>
      </c>
      <c r="R23" s="22" t="s">
        <v>42</v>
      </c>
      <c r="S23" s="23" t="s">
        <v>41</v>
      </c>
      <c r="T23" s="21" t="s">
        <v>40</v>
      </c>
      <c r="U23" s="22" t="s">
        <v>42</v>
      </c>
      <c r="V23" s="23" t="s">
        <v>41</v>
      </c>
      <c r="W23" s="21" t="s">
        <v>40</v>
      </c>
      <c r="X23" s="22" t="s">
        <v>42</v>
      </c>
      <c r="Y23" s="23" t="s">
        <v>41</v>
      </c>
      <c r="Z23" s="21" t="s">
        <v>40</v>
      </c>
      <c r="AA23" s="23" t="s">
        <v>41</v>
      </c>
    </row>
    <row r="24" spans="1:30" ht="15" customHeight="1" thickBot="1" x14ac:dyDescent="0.25">
      <c r="A24" s="2" t="s">
        <v>13</v>
      </c>
      <c r="B24" s="4">
        <v>42982</v>
      </c>
      <c r="C24" s="1" t="s">
        <v>70</v>
      </c>
      <c r="D24" s="3">
        <v>1</v>
      </c>
      <c r="E24" s="4">
        <v>42985</v>
      </c>
      <c r="F24" s="1" t="s">
        <v>71</v>
      </c>
      <c r="G24" s="3">
        <v>1</v>
      </c>
      <c r="H24" s="4">
        <v>43027</v>
      </c>
      <c r="I24" s="1" t="s">
        <v>72</v>
      </c>
      <c r="J24" s="3">
        <v>1</v>
      </c>
      <c r="K24" s="4">
        <v>43056</v>
      </c>
      <c r="L24" s="1" t="s">
        <v>73</v>
      </c>
      <c r="M24" s="3">
        <v>1</v>
      </c>
      <c r="N24" s="4">
        <v>43032</v>
      </c>
      <c r="O24" s="1" t="s">
        <v>70</v>
      </c>
      <c r="P24" s="3">
        <v>1</v>
      </c>
      <c r="Q24" s="4">
        <v>43105</v>
      </c>
      <c r="R24" s="1" t="s">
        <v>43</v>
      </c>
      <c r="S24" s="3">
        <v>1</v>
      </c>
      <c r="T24" s="4">
        <v>43126</v>
      </c>
      <c r="U24" s="1" t="s">
        <v>70</v>
      </c>
      <c r="V24" s="3">
        <v>1</v>
      </c>
      <c r="W24" s="4">
        <v>43126</v>
      </c>
      <c r="X24" s="1" t="s">
        <v>70</v>
      </c>
      <c r="Y24" s="3">
        <v>0.4</v>
      </c>
      <c r="Z24" s="4"/>
      <c r="AA24" s="3">
        <f>(D24+G24+J24+M24+P24+S24+Y24)/7</f>
        <v>0.91428571428571437</v>
      </c>
      <c r="AB24" s="25">
        <f>(D24+G24+J24+M24+P24+S24)/6</f>
        <v>1</v>
      </c>
    </row>
    <row r="25" spans="1:30" ht="15" customHeight="1" thickBot="1" x14ac:dyDescent="0.25">
      <c r="A25" s="2" t="s">
        <v>18</v>
      </c>
      <c r="B25" s="4">
        <v>42986</v>
      </c>
      <c r="C25" s="1" t="s">
        <v>70</v>
      </c>
      <c r="D25" s="3">
        <v>1</v>
      </c>
      <c r="E25" s="4">
        <v>42991</v>
      </c>
      <c r="F25" s="1" t="s">
        <v>71</v>
      </c>
      <c r="G25" s="3">
        <v>1</v>
      </c>
      <c r="H25" s="4">
        <v>43033</v>
      </c>
      <c r="I25" s="1" t="s">
        <v>72</v>
      </c>
      <c r="J25" s="3">
        <v>1</v>
      </c>
      <c r="K25" s="4">
        <v>43056</v>
      </c>
      <c r="L25" s="1" t="s">
        <v>73</v>
      </c>
      <c r="M25" s="3">
        <v>1</v>
      </c>
      <c r="N25" s="4">
        <v>43038</v>
      </c>
      <c r="O25" s="1" t="s">
        <v>70</v>
      </c>
      <c r="P25" s="3">
        <v>1</v>
      </c>
      <c r="Q25" s="4">
        <v>43105</v>
      </c>
      <c r="R25" s="1" t="s">
        <v>43</v>
      </c>
      <c r="S25" s="3">
        <v>1</v>
      </c>
      <c r="T25" s="4">
        <v>43140</v>
      </c>
      <c r="U25" s="1" t="s">
        <v>70</v>
      </c>
      <c r="V25" s="3">
        <v>0</v>
      </c>
      <c r="W25" s="4">
        <v>43140</v>
      </c>
      <c r="X25" s="1" t="s">
        <v>70</v>
      </c>
      <c r="Y25" s="3">
        <v>0.4</v>
      </c>
      <c r="Z25" s="4"/>
      <c r="AA25" s="3">
        <f>(D25+G25+J25+M25+P25+S25+Y25)/7</f>
        <v>0.91428571428571437</v>
      </c>
      <c r="AB25" s="25">
        <f>(D25+G25+J25+M25+P25+S25)/6</f>
        <v>1</v>
      </c>
    </row>
    <row r="26" spans="1:30" ht="15" customHeight="1" thickBot="1" x14ac:dyDescent="0.25">
      <c r="A26" s="2" t="s">
        <v>14</v>
      </c>
      <c r="B26" s="4">
        <v>42982</v>
      </c>
      <c r="C26" s="1" t="s">
        <v>70</v>
      </c>
      <c r="D26" s="3">
        <v>1</v>
      </c>
      <c r="E26" s="4">
        <v>42985</v>
      </c>
      <c r="F26" s="1" t="s">
        <v>71</v>
      </c>
      <c r="G26" s="3">
        <v>1</v>
      </c>
      <c r="H26" s="4">
        <v>43027</v>
      </c>
      <c r="I26" s="1" t="s">
        <v>72</v>
      </c>
      <c r="J26" s="3">
        <v>1</v>
      </c>
      <c r="K26" s="4">
        <v>43056</v>
      </c>
      <c r="L26" s="1" t="s">
        <v>73</v>
      </c>
      <c r="M26" s="3">
        <v>1</v>
      </c>
      <c r="N26" s="4">
        <v>43032</v>
      </c>
      <c r="O26" s="1" t="s">
        <v>70</v>
      </c>
      <c r="P26" s="3">
        <v>1</v>
      </c>
      <c r="Q26" s="4">
        <v>43105</v>
      </c>
      <c r="R26" s="1" t="s">
        <v>43</v>
      </c>
      <c r="S26" s="3">
        <v>1</v>
      </c>
      <c r="T26" s="4">
        <v>43133</v>
      </c>
      <c r="U26" s="1" t="s">
        <v>70</v>
      </c>
      <c r="V26" s="3">
        <v>0</v>
      </c>
      <c r="W26" s="4">
        <v>43133</v>
      </c>
      <c r="X26" s="1" t="s">
        <v>70</v>
      </c>
      <c r="Y26" s="3">
        <v>0.4</v>
      </c>
      <c r="Z26" s="4"/>
      <c r="AA26" s="3">
        <f>(D26+G26+J26+M26+P26+S26+Y26)/7</f>
        <v>0.91428571428571437</v>
      </c>
      <c r="AB26" s="25">
        <f>(D26+G26+J26+M26+P26+S26)/6</f>
        <v>1</v>
      </c>
    </row>
    <row r="27" spans="1:30" ht="15" customHeight="1" thickBot="1" x14ac:dyDescent="0.25">
      <c r="A27" s="17"/>
      <c r="B27" s="18"/>
      <c r="C27" s="19"/>
      <c r="D27" s="20"/>
      <c r="E27" s="18"/>
      <c r="F27" s="19"/>
      <c r="G27" s="20"/>
      <c r="H27" s="18"/>
      <c r="I27" s="19"/>
      <c r="J27" s="20"/>
      <c r="K27" s="18"/>
      <c r="L27" s="19"/>
      <c r="M27" s="20"/>
      <c r="N27" s="18"/>
      <c r="O27" s="19"/>
      <c r="P27" s="20"/>
      <c r="Q27" s="18"/>
      <c r="R27" s="19"/>
      <c r="S27" s="20"/>
      <c r="T27" s="18"/>
      <c r="U27" s="19"/>
      <c r="V27" s="20"/>
      <c r="W27" s="18"/>
      <c r="X27" s="19"/>
      <c r="Y27" s="20"/>
      <c r="Z27" s="18"/>
      <c r="AA27" s="20"/>
    </row>
    <row r="28" spans="1:30" ht="15" customHeight="1" thickBot="1" x14ac:dyDescent="0.25">
      <c r="A28" s="252" t="s">
        <v>15</v>
      </c>
      <c r="B28" s="254" t="s">
        <v>37</v>
      </c>
      <c r="C28" s="255"/>
      <c r="D28" s="256"/>
      <c r="E28" s="254" t="s">
        <v>44</v>
      </c>
      <c r="F28" s="255"/>
      <c r="G28" s="256"/>
      <c r="H28" s="254" t="s">
        <v>45</v>
      </c>
      <c r="I28" s="255"/>
      <c r="J28" s="256"/>
      <c r="K28" s="254" t="s">
        <v>33</v>
      </c>
      <c r="L28" s="255"/>
      <c r="M28" s="256"/>
      <c r="N28" s="254" t="s">
        <v>38</v>
      </c>
      <c r="O28" s="255"/>
      <c r="P28" s="256"/>
      <c r="Q28" s="254" t="s">
        <v>34</v>
      </c>
      <c r="R28" s="255"/>
      <c r="S28" s="256"/>
      <c r="T28" s="254" t="s">
        <v>82</v>
      </c>
      <c r="U28" s="255"/>
      <c r="V28" s="256"/>
      <c r="W28" s="254" t="s">
        <v>35</v>
      </c>
      <c r="X28" s="255"/>
      <c r="Y28" s="256"/>
      <c r="Z28" s="254" t="s">
        <v>39</v>
      </c>
      <c r="AA28" s="256"/>
    </row>
    <row r="29" spans="1:30" ht="15" customHeight="1" thickBot="1" x14ac:dyDescent="0.3">
      <c r="A29" s="253"/>
      <c r="B29" s="21" t="s">
        <v>40</v>
      </c>
      <c r="C29" s="22" t="s">
        <v>42</v>
      </c>
      <c r="D29" s="23" t="s">
        <v>41</v>
      </c>
      <c r="E29" s="21" t="s">
        <v>40</v>
      </c>
      <c r="F29" s="22" t="s">
        <v>42</v>
      </c>
      <c r="G29" s="23" t="s">
        <v>41</v>
      </c>
      <c r="H29" s="21" t="s">
        <v>40</v>
      </c>
      <c r="I29" s="22" t="s">
        <v>42</v>
      </c>
      <c r="J29" s="23" t="s">
        <v>41</v>
      </c>
      <c r="K29" s="21" t="s">
        <v>40</v>
      </c>
      <c r="L29" s="22" t="s">
        <v>42</v>
      </c>
      <c r="M29" s="23" t="s">
        <v>41</v>
      </c>
      <c r="N29" s="21" t="s">
        <v>40</v>
      </c>
      <c r="O29" s="22" t="s">
        <v>42</v>
      </c>
      <c r="P29" s="23" t="s">
        <v>41</v>
      </c>
      <c r="Q29" s="21" t="s">
        <v>40</v>
      </c>
      <c r="R29" s="22" t="s">
        <v>42</v>
      </c>
      <c r="S29" s="23" t="s">
        <v>41</v>
      </c>
      <c r="T29" s="21" t="s">
        <v>40</v>
      </c>
      <c r="U29" s="22" t="s">
        <v>42</v>
      </c>
      <c r="V29" s="23" t="s">
        <v>41</v>
      </c>
      <c r="W29" s="21" t="s">
        <v>40</v>
      </c>
      <c r="X29" s="22" t="s">
        <v>42</v>
      </c>
      <c r="Y29" s="23" t="s">
        <v>41</v>
      </c>
      <c r="Z29" s="21" t="s">
        <v>40</v>
      </c>
      <c r="AA29" s="23" t="s">
        <v>41</v>
      </c>
    </row>
    <row r="30" spans="1:30" ht="15" hidden="1" customHeight="1" thickBot="1" x14ac:dyDescent="0.25">
      <c r="A30" s="2" t="s">
        <v>16</v>
      </c>
      <c r="B30" s="4">
        <v>33719</v>
      </c>
      <c r="C30" s="1" t="s">
        <v>43</v>
      </c>
      <c r="D30" s="3">
        <v>0.1</v>
      </c>
      <c r="E30" s="4">
        <v>33719</v>
      </c>
      <c r="F30" s="1" t="s">
        <v>43</v>
      </c>
      <c r="G30" s="3">
        <v>0.1</v>
      </c>
      <c r="H30" s="4">
        <v>33719</v>
      </c>
      <c r="I30" s="1" t="s">
        <v>43</v>
      </c>
      <c r="J30" s="3">
        <v>0.1</v>
      </c>
      <c r="K30" s="4">
        <v>33719</v>
      </c>
      <c r="L30" s="1" t="s">
        <v>43</v>
      </c>
      <c r="M30" s="3">
        <v>0.1</v>
      </c>
      <c r="N30" s="4">
        <v>33719</v>
      </c>
      <c r="O30" s="1" t="s">
        <v>43</v>
      </c>
      <c r="P30" s="3">
        <v>0.2</v>
      </c>
      <c r="Q30" s="4">
        <v>33719</v>
      </c>
      <c r="R30" s="1" t="s">
        <v>43</v>
      </c>
      <c r="S30" s="3">
        <v>0.1</v>
      </c>
      <c r="T30" s="4">
        <v>33719</v>
      </c>
      <c r="U30" s="1" t="s">
        <v>43</v>
      </c>
      <c r="V30" s="3">
        <v>0.1</v>
      </c>
      <c r="W30" s="4">
        <v>33719</v>
      </c>
      <c r="X30" s="1" t="s">
        <v>43</v>
      </c>
      <c r="Y30" s="3">
        <v>0.1</v>
      </c>
      <c r="Z30" s="4">
        <v>33719</v>
      </c>
      <c r="AA30" s="3">
        <f>(D30+G30+J30+M30+P30+S30+Y30)/7</f>
        <v>0.1142857142857143</v>
      </c>
    </row>
    <row r="31" spans="1:30" ht="15" customHeight="1" thickBot="1" x14ac:dyDescent="0.25">
      <c r="A31" s="2" t="s">
        <v>17</v>
      </c>
      <c r="B31" s="4">
        <v>42986</v>
      </c>
      <c r="C31" s="1" t="s">
        <v>70</v>
      </c>
      <c r="D31" s="3">
        <v>1</v>
      </c>
      <c r="E31" s="4">
        <v>42991</v>
      </c>
      <c r="F31" s="1" t="s">
        <v>71</v>
      </c>
      <c r="G31" s="3">
        <v>1</v>
      </c>
      <c r="H31" s="4">
        <v>43033</v>
      </c>
      <c r="I31" s="1" t="s">
        <v>72</v>
      </c>
      <c r="J31" s="3">
        <v>1</v>
      </c>
      <c r="K31" s="4">
        <v>43056</v>
      </c>
      <c r="L31" s="1" t="s">
        <v>73</v>
      </c>
      <c r="M31" s="3">
        <v>1</v>
      </c>
      <c r="N31" s="4">
        <v>43038</v>
      </c>
      <c r="O31" s="1" t="s">
        <v>70</v>
      </c>
      <c r="P31" s="3">
        <v>1</v>
      </c>
      <c r="Q31" s="4">
        <v>43105</v>
      </c>
      <c r="R31" s="1" t="s">
        <v>43</v>
      </c>
      <c r="S31" s="3">
        <v>1</v>
      </c>
      <c r="T31" s="4">
        <v>43133</v>
      </c>
      <c r="U31" s="1" t="s">
        <v>70</v>
      </c>
      <c r="V31" s="3">
        <v>1</v>
      </c>
      <c r="W31" s="4">
        <v>43133</v>
      </c>
      <c r="X31" s="1" t="s">
        <v>70</v>
      </c>
      <c r="Y31" s="3">
        <v>0.4</v>
      </c>
      <c r="Z31" s="4"/>
      <c r="AA31" s="3">
        <f>(D31+G31+J31+M31+P31+S31+Y31)/7</f>
        <v>0.91428571428571437</v>
      </c>
      <c r="AB31" s="25">
        <f>(D31+G31+J31+M31+P31+S31)/6</f>
        <v>1</v>
      </c>
    </row>
    <row r="32" spans="1:30" ht="15" customHeight="1" thickBot="1" x14ac:dyDescent="0.25">
      <c r="A32" s="2" t="s">
        <v>19</v>
      </c>
      <c r="B32" s="4">
        <v>42986</v>
      </c>
      <c r="C32" s="1" t="s">
        <v>70</v>
      </c>
      <c r="D32" s="3">
        <v>1</v>
      </c>
      <c r="E32" s="4">
        <v>42991</v>
      </c>
      <c r="F32" s="1" t="s">
        <v>71</v>
      </c>
      <c r="G32" s="3">
        <v>1</v>
      </c>
      <c r="H32" s="4">
        <v>43033</v>
      </c>
      <c r="I32" s="1" t="s">
        <v>72</v>
      </c>
      <c r="J32" s="3">
        <v>1</v>
      </c>
      <c r="K32" s="4">
        <v>43056</v>
      </c>
      <c r="L32" s="1" t="s">
        <v>73</v>
      </c>
      <c r="M32" s="3">
        <v>1</v>
      </c>
      <c r="N32" s="4">
        <v>43038</v>
      </c>
      <c r="O32" s="1" t="s">
        <v>70</v>
      </c>
      <c r="P32" s="3">
        <v>1</v>
      </c>
      <c r="Q32" s="4">
        <v>43105</v>
      </c>
      <c r="R32" s="1" t="s">
        <v>43</v>
      </c>
      <c r="S32" s="3">
        <v>1</v>
      </c>
      <c r="T32" s="4">
        <v>43147</v>
      </c>
      <c r="U32" s="1" t="s">
        <v>70</v>
      </c>
      <c r="V32" s="3">
        <v>0</v>
      </c>
      <c r="W32" s="4">
        <v>43147</v>
      </c>
      <c r="X32" s="1" t="s">
        <v>70</v>
      </c>
      <c r="Y32" s="3">
        <v>0.4</v>
      </c>
      <c r="Z32" s="4"/>
      <c r="AA32" s="3">
        <f>(D32+G32+J32+M32+P32+S32+Y32)/7</f>
        <v>0.91428571428571437</v>
      </c>
      <c r="AB32" s="25">
        <f>(D32+G32+J32+M32+P32+S32)/6</f>
        <v>1</v>
      </c>
    </row>
    <row r="33" spans="1:30" ht="15" customHeight="1" x14ac:dyDescent="0.2">
      <c r="A33" s="250" t="s">
        <v>20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"/>
    </row>
    <row r="34" spans="1:30" ht="15" customHeight="1" thickBot="1" x14ac:dyDescent="0.25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</row>
    <row r="35" spans="1:30" ht="15" customHeight="1" thickBot="1" x14ac:dyDescent="0.25">
      <c r="A35" s="252" t="s">
        <v>21</v>
      </c>
      <c r="B35" s="254" t="s">
        <v>37</v>
      </c>
      <c r="C35" s="255"/>
      <c r="D35" s="256"/>
      <c r="E35" s="254" t="s">
        <v>44</v>
      </c>
      <c r="F35" s="255"/>
      <c r="G35" s="256"/>
      <c r="H35" s="254" t="s">
        <v>45</v>
      </c>
      <c r="I35" s="255"/>
      <c r="J35" s="256"/>
      <c r="K35" s="254" t="s">
        <v>33</v>
      </c>
      <c r="L35" s="255"/>
      <c r="M35" s="256"/>
      <c r="N35" s="254" t="s">
        <v>38</v>
      </c>
      <c r="O35" s="255"/>
      <c r="P35" s="256"/>
      <c r="Q35" s="254" t="s">
        <v>34</v>
      </c>
      <c r="R35" s="255"/>
      <c r="S35" s="256"/>
      <c r="T35" s="254" t="s">
        <v>82</v>
      </c>
      <c r="U35" s="255"/>
      <c r="V35" s="256"/>
      <c r="W35" s="254" t="s">
        <v>35</v>
      </c>
      <c r="X35" s="255"/>
      <c r="Y35" s="256"/>
      <c r="Z35" s="254" t="s">
        <v>39</v>
      </c>
      <c r="AA35" s="256"/>
      <c r="AB35" t="s">
        <v>84</v>
      </c>
      <c r="AC35" t="s">
        <v>85</v>
      </c>
      <c r="AD35" t="s">
        <v>83</v>
      </c>
    </row>
    <row r="36" spans="1:30" ht="15" customHeight="1" thickBot="1" x14ac:dyDescent="0.3">
      <c r="A36" s="253"/>
      <c r="B36" s="21" t="s">
        <v>40</v>
      </c>
      <c r="C36" s="22" t="s">
        <v>42</v>
      </c>
      <c r="D36" s="23" t="s">
        <v>41</v>
      </c>
      <c r="E36" s="21" t="s">
        <v>40</v>
      </c>
      <c r="F36" s="22" t="s">
        <v>42</v>
      </c>
      <c r="G36" s="23" t="s">
        <v>41</v>
      </c>
      <c r="H36" s="21" t="s">
        <v>40</v>
      </c>
      <c r="I36" s="22" t="s">
        <v>42</v>
      </c>
      <c r="J36" s="23" t="s">
        <v>41</v>
      </c>
      <c r="K36" s="21" t="s">
        <v>40</v>
      </c>
      <c r="L36" s="22" t="s">
        <v>42</v>
      </c>
      <c r="M36" s="23" t="s">
        <v>41</v>
      </c>
      <c r="N36" s="21" t="s">
        <v>40</v>
      </c>
      <c r="O36" s="22" t="s">
        <v>42</v>
      </c>
      <c r="P36" s="23" t="s">
        <v>41</v>
      </c>
      <c r="Q36" s="21" t="s">
        <v>40</v>
      </c>
      <c r="R36" s="22" t="s">
        <v>42</v>
      </c>
      <c r="S36" s="23" t="s">
        <v>41</v>
      </c>
      <c r="T36" s="21" t="s">
        <v>40</v>
      </c>
      <c r="U36" s="22" t="s">
        <v>42</v>
      </c>
      <c r="V36" s="23" t="s">
        <v>41</v>
      </c>
      <c r="W36" s="21" t="s">
        <v>40</v>
      </c>
      <c r="X36" s="22" t="s">
        <v>42</v>
      </c>
      <c r="Y36" s="23" t="s">
        <v>41</v>
      </c>
      <c r="Z36" s="21" t="s">
        <v>40</v>
      </c>
      <c r="AA36" s="23" t="s">
        <v>41</v>
      </c>
      <c r="AB36" s="25">
        <f>(SUM(AB37:AB45)/6)</f>
        <v>1</v>
      </c>
      <c r="AC36" s="25">
        <f>(V37+V38+V39+V43+V44+V45)/6</f>
        <v>0.66666666666666663</v>
      </c>
      <c r="AD36" s="25">
        <f>(Y37+Y38+Y39+Y43+Y44+Y45)/6</f>
        <v>0.39999999999999997</v>
      </c>
    </row>
    <row r="37" spans="1:30" ht="15" customHeight="1" thickBot="1" x14ac:dyDescent="0.25">
      <c r="A37" s="2" t="s">
        <v>69</v>
      </c>
      <c r="B37" s="4">
        <v>42998</v>
      </c>
      <c r="C37" s="1" t="s">
        <v>70</v>
      </c>
      <c r="D37" s="3">
        <v>1</v>
      </c>
      <c r="E37" s="4">
        <v>43003</v>
      </c>
      <c r="F37" s="1" t="s">
        <v>71</v>
      </c>
      <c r="G37" s="3">
        <v>1</v>
      </c>
      <c r="H37" s="4">
        <v>43045</v>
      </c>
      <c r="I37" s="1" t="s">
        <v>72</v>
      </c>
      <c r="J37" s="3">
        <v>1</v>
      </c>
      <c r="K37" s="4">
        <v>43056</v>
      </c>
      <c r="L37" s="1" t="s">
        <v>73</v>
      </c>
      <c r="M37" s="3">
        <v>1</v>
      </c>
      <c r="N37" s="4">
        <v>43048</v>
      </c>
      <c r="O37" s="1" t="s">
        <v>70</v>
      </c>
      <c r="P37" s="3">
        <v>1</v>
      </c>
      <c r="Q37" s="4">
        <v>43105</v>
      </c>
      <c r="R37" s="1" t="s">
        <v>43</v>
      </c>
      <c r="S37" s="3">
        <v>1</v>
      </c>
      <c r="T37" s="4">
        <v>43147</v>
      </c>
      <c r="U37" s="1" t="s">
        <v>70</v>
      </c>
      <c r="V37" s="3">
        <v>0</v>
      </c>
      <c r="W37" s="4">
        <v>43147</v>
      </c>
      <c r="X37" s="1" t="s">
        <v>70</v>
      </c>
      <c r="Y37" s="3">
        <v>0.4</v>
      </c>
      <c r="Z37" s="4"/>
      <c r="AA37" s="3">
        <f>(D37+G37+J37+M37+P37+S37+Y37)/7</f>
        <v>0.91428571428571437</v>
      </c>
      <c r="AB37" s="25">
        <f>(D37+G37+J37+M37+P37+S37)/6</f>
        <v>1</v>
      </c>
    </row>
    <row r="38" spans="1:30" ht="15" customHeight="1" thickBot="1" x14ac:dyDescent="0.25">
      <c r="A38" s="2" t="s">
        <v>68</v>
      </c>
      <c r="B38" s="4">
        <v>42998</v>
      </c>
      <c r="C38" s="1" t="s">
        <v>70</v>
      </c>
      <c r="D38" s="3">
        <v>1</v>
      </c>
      <c r="E38" s="4">
        <v>43003</v>
      </c>
      <c r="F38" s="1" t="s">
        <v>71</v>
      </c>
      <c r="G38" s="3">
        <v>1</v>
      </c>
      <c r="H38" s="4">
        <v>43045</v>
      </c>
      <c r="I38" s="1" t="s">
        <v>72</v>
      </c>
      <c r="J38" s="3">
        <v>1</v>
      </c>
      <c r="K38" s="4">
        <v>43056</v>
      </c>
      <c r="L38" s="1" t="s">
        <v>73</v>
      </c>
      <c r="M38" s="3">
        <v>1</v>
      </c>
      <c r="N38" s="4">
        <v>43048</v>
      </c>
      <c r="O38" s="1" t="s">
        <v>70</v>
      </c>
      <c r="P38" s="3">
        <v>1</v>
      </c>
      <c r="Q38" s="4">
        <v>43105</v>
      </c>
      <c r="R38" s="1" t="s">
        <v>43</v>
      </c>
      <c r="S38" s="3">
        <v>1</v>
      </c>
      <c r="T38" s="4">
        <v>43154</v>
      </c>
      <c r="U38" s="1" t="s">
        <v>70</v>
      </c>
      <c r="V38" s="3">
        <v>1</v>
      </c>
      <c r="W38" s="4">
        <v>43154</v>
      </c>
      <c r="X38" s="1" t="s">
        <v>70</v>
      </c>
      <c r="Y38" s="3">
        <v>0.4</v>
      </c>
      <c r="Z38" s="4"/>
      <c r="AA38" s="3">
        <f>(D38+G38+J38+M38+P38+S38+Y38)/7</f>
        <v>0.91428571428571437</v>
      </c>
      <c r="AB38" s="25">
        <f>(D38+G38+J38+M38+P38+S38)/6</f>
        <v>1</v>
      </c>
    </row>
    <row r="39" spans="1:30" ht="15" customHeight="1" thickBot="1" x14ac:dyDescent="0.25">
      <c r="A39" s="2" t="s">
        <v>22</v>
      </c>
      <c r="B39" s="4">
        <v>42998</v>
      </c>
      <c r="C39" s="1" t="s">
        <v>70</v>
      </c>
      <c r="D39" s="3">
        <v>1</v>
      </c>
      <c r="E39" s="4">
        <v>43003</v>
      </c>
      <c r="F39" s="1" t="s">
        <v>71</v>
      </c>
      <c r="G39" s="3">
        <v>1</v>
      </c>
      <c r="H39" s="4">
        <v>43045</v>
      </c>
      <c r="I39" s="1" t="s">
        <v>72</v>
      </c>
      <c r="J39" s="3">
        <v>1</v>
      </c>
      <c r="K39" s="4">
        <v>43056</v>
      </c>
      <c r="L39" s="1" t="s">
        <v>73</v>
      </c>
      <c r="M39" s="3">
        <v>1</v>
      </c>
      <c r="N39" s="4">
        <v>43048</v>
      </c>
      <c r="O39" s="1" t="s">
        <v>70</v>
      </c>
      <c r="P39" s="3">
        <v>1</v>
      </c>
      <c r="Q39" s="4">
        <v>43105</v>
      </c>
      <c r="R39" s="1" t="s">
        <v>43</v>
      </c>
      <c r="S39" s="3">
        <v>1</v>
      </c>
      <c r="T39" s="4">
        <v>43154</v>
      </c>
      <c r="U39" s="1" t="s">
        <v>70</v>
      </c>
      <c r="V39" s="3">
        <v>1</v>
      </c>
      <c r="W39" s="4">
        <v>43154</v>
      </c>
      <c r="X39" s="1" t="s">
        <v>70</v>
      </c>
      <c r="Y39" s="3">
        <v>0.4</v>
      </c>
      <c r="Z39" s="4"/>
      <c r="AA39" s="3">
        <f>(D39+G39+J39+M39+P39+S39+Y39)/7</f>
        <v>0.91428571428571437</v>
      </c>
      <c r="AB39" s="25">
        <f>(D39+G39+J39+M39+P39+S39)/6</f>
        <v>1</v>
      </c>
    </row>
    <row r="40" spans="1:30" ht="15" customHeight="1" thickBot="1" x14ac:dyDescent="0.25">
      <c r="A40" s="17"/>
      <c r="B40" s="18"/>
      <c r="C40" s="19"/>
      <c r="D40" s="20"/>
      <c r="E40" s="18"/>
      <c r="F40" s="19"/>
      <c r="G40" s="20"/>
      <c r="H40" s="18"/>
      <c r="I40" s="19"/>
      <c r="J40" s="20"/>
      <c r="K40" s="18"/>
      <c r="L40" s="19"/>
      <c r="M40" s="20"/>
      <c r="N40" s="18"/>
      <c r="O40" s="19"/>
      <c r="P40" s="20"/>
      <c r="Q40" s="18"/>
      <c r="R40" s="19"/>
      <c r="S40" s="20"/>
      <c r="T40" s="18"/>
      <c r="U40" s="19"/>
      <c r="V40" s="20"/>
      <c r="W40" s="18"/>
      <c r="X40" s="19"/>
      <c r="Y40" s="20"/>
      <c r="Z40" s="18"/>
      <c r="AA40" s="20"/>
    </row>
    <row r="41" spans="1:30" ht="15" customHeight="1" thickBot="1" x14ac:dyDescent="0.25">
      <c r="A41" s="252" t="s">
        <v>23</v>
      </c>
      <c r="B41" s="254" t="s">
        <v>37</v>
      </c>
      <c r="C41" s="255"/>
      <c r="D41" s="256"/>
      <c r="E41" s="254" t="s">
        <v>44</v>
      </c>
      <c r="F41" s="255"/>
      <c r="G41" s="256"/>
      <c r="H41" s="254" t="s">
        <v>45</v>
      </c>
      <c r="I41" s="255"/>
      <c r="J41" s="256"/>
      <c r="K41" s="254" t="s">
        <v>33</v>
      </c>
      <c r="L41" s="255"/>
      <c r="M41" s="256"/>
      <c r="N41" s="254" t="s">
        <v>38</v>
      </c>
      <c r="O41" s="255"/>
      <c r="P41" s="256"/>
      <c r="Q41" s="254" t="s">
        <v>34</v>
      </c>
      <c r="R41" s="255"/>
      <c r="S41" s="256"/>
      <c r="T41" s="254" t="s">
        <v>82</v>
      </c>
      <c r="U41" s="255"/>
      <c r="V41" s="256"/>
      <c r="W41" s="254" t="s">
        <v>35</v>
      </c>
      <c r="X41" s="255"/>
      <c r="Y41" s="256"/>
      <c r="Z41" s="254" t="s">
        <v>39</v>
      </c>
      <c r="AA41" s="256"/>
    </row>
    <row r="42" spans="1:30" ht="15" customHeight="1" thickBot="1" x14ac:dyDescent="0.3">
      <c r="A42" s="253"/>
      <c r="B42" s="21" t="s">
        <v>40</v>
      </c>
      <c r="C42" s="22" t="s">
        <v>42</v>
      </c>
      <c r="D42" s="23" t="s">
        <v>41</v>
      </c>
      <c r="E42" s="21" t="s">
        <v>40</v>
      </c>
      <c r="F42" s="22" t="s">
        <v>42</v>
      </c>
      <c r="G42" s="23" t="s">
        <v>41</v>
      </c>
      <c r="H42" s="21" t="s">
        <v>40</v>
      </c>
      <c r="I42" s="22" t="s">
        <v>42</v>
      </c>
      <c r="J42" s="23" t="s">
        <v>41</v>
      </c>
      <c r="K42" s="21" t="s">
        <v>40</v>
      </c>
      <c r="L42" s="22" t="s">
        <v>42</v>
      </c>
      <c r="M42" s="23" t="s">
        <v>41</v>
      </c>
      <c r="N42" s="21" t="s">
        <v>40</v>
      </c>
      <c r="O42" s="22" t="s">
        <v>42</v>
      </c>
      <c r="P42" s="23" t="s">
        <v>41</v>
      </c>
      <c r="Q42" s="21" t="s">
        <v>40</v>
      </c>
      <c r="R42" s="22" t="s">
        <v>42</v>
      </c>
      <c r="S42" s="23" t="s">
        <v>41</v>
      </c>
      <c r="T42" s="21" t="s">
        <v>40</v>
      </c>
      <c r="U42" s="22" t="s">
        <v>42</v>
      </c>
      <c r="V42" s="23" t="s">
        <v>41</v>
      </c>
      <c r="W42" s="21" t="s">
        <v>40</v>
      </c>
      <c r="X42" s="22" t="s">
        <v>42</v>
      </c>
      <c r="Y42" s="23" t="s">
        <v>41</v>
      </c>
      <c r="Z42" s="21" t="s">
        <v>40</v>
      </c>
      <c r="AA42" s="23" t="s">
        <v>41</v>
      </c>
    </row>
    <row r="43" spans="1:30" ht="15" customHeight="1" thickBot="1" x14ac:dyDescent="0.25">
      <c r="A43" s="2" t="s">
        <v>24</v>
      </c>
      <c r="B43" s="4">
        <v>43000</v>
      </c>
      <c r="C43" s="1" t="s">
        <v>70</v>
      </c>
      <c r="D43" s="3">
        <v>1</v>
      </c>
      <c r="E43" s="4">
        <v>43005</v>
      </c>
      <c r="F43" s="1" t="s">
        <v>71</v>
      </c>
      <c r="G43" s="3">
        <v>1</v>
      </c>
      <c r="H43" s="4">
        <v>43047</v>
      </c>
      <c r="I43" s="1" t="s">
        <v>72</v>
      </c>
      <c r="J43" s="3">
        <v>1</v>
      </c>
      <c r="K43" s="4">
        <v>43056</v>
      </c>
      <c r="L43" s="1" t="s">
        <v>73</v>
      </c>
      <c r="M43" s="3">
        <v>1</v>
      </c>
      <c r="N43" s="4">
        <v>43052</v>
      </c>
      <c r="O43" s="1" t="s">
        <v>70</v>
      </c>
      <c r="P43" s="3">
        <v>1</v>
      </c>
      <c r="Q43" s="4">
        <v>43105</v>
      </c>
      <c r="R43" s="1" t="s">
        <v>43</v>
      </c>
      <c r="S43" s="3">
        <v>1</v>
      </c>
      <c r="T43" s="4">
        <v>43161</v>
      </c>
      <c r="U43" s="1" t="s">
        <v>70</v>
      </c>
      <c r="V43" s="3">
        <v>1</v>
      </c>
      <c r="W43" s="4">
        <v>43161</v>
      </c>
      <c r="X43" s="1" t="s">
        <v>70</v>
      </c>
      <c r="Y43" s="3">
        <v>0.4</v>
      </c>
      <c r="Z43" s="4"/>
      <c r="AA43" s="3">
        <f>(D43+G43+J43+M43+P43+S43+Y43)/7</f>
        <v>0.91428571428571437</v>
      </c>
      <c r="AB43" s="25">
        <f>(D43+G43+J43+M43+P43+S43)/6</f>
        <v>1</v>
      </c>
    </row>
    <row r="44" spans="1:30" ht="15" customHeight="1" thickBot="1" x14ac:dyDescent="0.25">
      <c r="A44" s="2" t="s">
        <v>65</v>
      </c>
      <c r="B44" s="4">
        <v>43000</v>
      </c>
      <c r="C44" s="1" t="s">
        <v>70</v>
      </c>
      <c r="D44" s="3">
        <v>1</v>
      </c>
      <c r="E44" s="4">
        <v>43005</v>
      </c>
      <c r="F44" s="1" t="s">
        <v>71</v>
      </c>
      <c r="G44" s="3">
        <v>1</v>
      </c>
      <c r="H44" s="4">
        <v>43047</v>
      </c>
      <c r="I44" s="1" t="s">
        <v>72</v>
      </c>
      <c r="J44" s="3">
        <v>1</v>
      </c>
      <c r="K44" s="4">
        <v>43056</v>
      </c>
      <c r="L44" s="1" t="s">
        <v>73</v>
      </c>
      <c r="M44" s="3">
        <v>1</v>
      </c>
      <c r="N44" s="4">
        <v>43052</v>
      </c>
      <c r="O44" s="1" t="s">
        <v>70</v>
      </c>
      <c r="P44" s="3">
        <v>1</v>
      </c>
      <c r="Q44" s="4">
        <v>43105</v>
      </c>
      <c r="R44" s="1" t="s">
        <v>43</v>
      </c>
      <c r="S44" s="3">
        <v>1</v>
      </c>
      <c r="T44" s="4">
        <v>43161</v>
      </c>
      <c r="U44" s="1" t="s">
        <v>70</v>
      </c>
      <c r="V44" s="3">
        <v>0</v>
      </c>
      <c r="W44" s="4">
        <v>43161</v>
      </c>
      <c r="X44" s="1" t="s">
        <v>70</v>
      </c>
      <c r="Y44" s="3">
        <v>0.4</v>
      </c>
      <c r="Z44" s="4"/>
      <c r="AA44" s="3">
        <f>(D44+G44+J44+M44+P44+S44+Y44)/7</f>
        <v>0.91428571428571437</v>
      </c>
      <c r="AB44" s="25">
        <f>(D44+G44+J44+M44+P44+S44)/6</f>
        <v>1</v>
      </c>
    </row>
    <row r="45" spans="1:30" ht="15" customHeight="1" thickBot="1" x14ac:dyDescent="0.25">
      <c r="A45" s="2" t="s">
        <v>113</v>
      </c>
      <c r="B45" s="4">
        <v>43000</v>
      </c>
      <c r="C45" s="1" t="s">
        <v>70</v>
      </c>
      <c r="D45" s="3">
        <v>1</v>
      </c>
      <c r="E45" s="4">
        <v>43005</v>
      </c>
      <c r="F45" s="1" t="s">
        <v>71</v>
      </c>
      <c r="G45" s="3">
        <v>1</v>
      </c>
      <c r="H45" s="4">
        <v>43047</v>
      </c>
      <c r="I45" s="1" t="s">
        <v>72</v>
      </c>
      <c r="J45" s="3">
        <v>1</v>
      </c>
      <c r="K45" s="4">
        <v>43056</v>
      </c>
      <c r="L45" s="1" t="s">
        <v>73</v>
      </c>
      <c r="M45" s="3">
        <v>1</v>
      </c>
      <c r="N45" s="4">
        <v>43052</v>
      </c>
      <c r="O45" s="1" t="s">
        <v>70</v>
      </c>
      <c r="P45" s="3">
        <v>1</v>
      </c>
      <c r="Q45" s="4">
        <v>43105</v>
      </c>
      <c r="R45" s="1" t="s">
        <v>43</v>
      </c>
      <c r="S45" s="3">
        <v>1</v>
      </c>
      <c r="T45" s="4">
        <v>43168</v>
      </c>
      <c r="U45" s="1" t="s">
        <v>70</v>
      </c>
      <c r="V45" s="3">
        <v>1</v>
      </c>
      <c r="W45" s="4">
        <v>43168</v>
      </c>
      <c r="X45" s="1" t="s">
        <v>70</v>
      </c>
      <c r="Y45" s="3">
        <v>0.4</v>
      </c>
      <c r="Z45" s="4"/>
      <c r="AA45" s="3">
        <f>(D45+G45+J45+M45+P45+S45+Y45)/7</f>
        <v>0.91428571428571437</v>
      </c>
      <c r="AB45" s="25">
        <f>(D45+G45+J45+M45+P45+S45)/6</f>
        <v>1</v>
      </c>
    </row>
    <row r="46" spans="1:30" ht="15" customHeight="1" x14ac:dyDescent="0.2">
      <c r="A46" s="250" t="s">
        <v>25</v>
      </c>
      <c r="B46" s="250"/>
      <c r="C46" s="250"/>
      <c r="D46" s="250"/>
      <c r="E46" s="250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  <c r="AA46" s="250"/>
      <c r="AB46" s="26"/>
    </row>
    <row r="47" spans="1:30" ht="15" customHeight="1" thickBot="1" x14ac:dyDescent="0.25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  <c r="AA47" s="251"/>
    </row>
    <row r="48" spans="1:30" ht="15" customHeight="1" thickBot="1" x14ac:dyDescent="0.25">
      <c r="A48" s="252" t="s">
        <v>26</v>
      </c>
      <c r="B48" s="254" t="s">
        <v>37</v>
      </c>
      <c r="C48" s="255"/>
      <c r="D48" s="256"/>
      <c r="E48" s="254" t="s">
        <v>44</v>
      </c>
      <c r="F48" s="255"/>
      <c r="G48" s="256"/>
      <c r="H48" s="254" t="s">
        <v>45</v>
      </c>
      <c r="I48" s="255"/>
      <c r="J48" s="256"/>
      <c r="K48" s="254" t="s">
        <v>33</v>
      </c>
      <c r="L48" s="255"/>
      <c r="M48" s="256"/>
      <c r="N48" s="254" t="s">
        <v>38</v>
      </c>
      <c r="O48" s="255"/>
      <c r="P48" s="256"/>
      <c r="Q48" s="254" t="s">
        <v>34</v>
      </c>
      <c r="R48" s="255"/>
      <c r="S48" s="256"/>
      <c r="T48" s="254" t="s">
        <v>82</v>
      </c>
      <c r="U48" s="255"/>
      <c r="V48" s="256"/>
      <c r="W48" s="254" t="s">
        <v>35</v>
      </c>
      <c r="X48" s="255"/>
      <c r="Y48" s="256"/>
      <c r="Z48" s="254" t="s">
        <v>39</v>
      </c>
      <c r="AA48" s="256"/>
      <c r="AB48" t="s">
        <v>84</v>
      </c>
      <c r="AC48" t="s">
        <v>85</v>
      </c>
      <c r="AD48" t="s">
        <v>83</v>
      </c>
    </row>
    <row r="49" spans="1:30" ht="15" customHeight="1" thickBot="1" x14ac:dyDescent="0.3">
      <c r="A49" s="253"/>
      <c r="B49" s="21" t="s">
        <v>40</v>
      </c>
      <c r="C49" s="22" t="s">
        <v>42</v>
      </c>
      <c r="D49" s="23" t="s">
        <v>41</v>
      </c>
      <c r="E49" s="21" t="s">
        <v>40</v>
      </c>
      <c r="F49" s="22" t="s">
        <v>42</v>
      </c>
      <c r="G49" s="23" t="s">
        <v>41</v>
      </c>
      <c r="H49" s="21" t="s">
        <v>40</v>
      </c>
      <c r="I49" s="22" t="s">
        <v>42</v>
      </c>
      <c r="J49" s="23" t="s">
        <v>41</v>
      </c>
      <c r="K49" s="21" t="s">
        <v>40</v>
      </c>
      <c r="L49" s="22" t="s">
        <v>42</v>
      </c>
      <c r="M49" s="23" t="s">
        <v>41</v>
      </c>
      <c r="N49" s="21" t="s">
        <v>40</v>
      </c>
      <c r="O49" s="22" t="s">
        <v>42</v>
      </c>
      <c r="P49" s="23" t="s">
        <v>41</v>
      </c>
      <c r="Q49" s="21" t="s">
        <v>40</v>
      </c>
      <c r="R49" s="22" t="s">
        <v>42</v>
      </c>
      <c r="S49" s="23" t="s">
        <v>41</v>
      </c>
      <c r="T49" s="21" t="s">
        <v>40</v>
      </c>
      <c r="U49" s="22" t="s">
        <v>42</v>
      </c>
      <c r="V49" s="23" t="s">
        <v>41</v>
      </c>
      <c r="W49" s="21" t="s">
        <v>40</v>
      </c>
      <c r="X49" s="22" t="s">
        <v>42</v>
      </c>
      <c r="Y49" s="23" t="s">
        <v>41</v>
      </c>
      <c r="Z49" s="21" t="s">
        <v>40</v>
      </c>
      <c r="AA49" s="23" t="s">
        <v>41</v>
      </c>
      <c r="AB49" s="25">
        <f>(SUM(AB50:AB63)/8)</f>
        <v>1</v>
      </c>
      <c r="AC49" s="25">
        <f>(V50+V51+V52+V53+V54+V58+V59+V63)/8</f>
        <v>0.625</v>
      </c>
      <c r="AD49" s="25">
        <f>(Y50+Y51+Y52+Y53+Y54+Y58+Y59+Y63)/8</f>
        <v>0.39999999999999997</v>
      </c>
    </row>
    <row r="50" spans="1:30" ht="15" customHeight="1" thickBot="1" x14ac:dyDescent="0.25">
      <c r="A50" s="2" t="s">
        <v>27</v>
      </c>
      <c r="B50" s="4">
        <v>43005</v>
      </c>
      <c r="C50" s="1" t="s">
        <v>70</v>
      </c>
      <c r="D50" s="3">
        <v>1</v>
      </c>
      <c r="E50" s="4">
        <v>43007</v>
      </c>
      <c r="F50" s="1" t="s">
        <v>71</v>
      </c>
      <c r="G50" s="3">
        <v>1</v>
      </c>
      <c r="H50" s="4">
        <v>43052</v>
      </c>
      <c r="I50" s="1" t="s">
        <v>72</v>
      </c>
      <c r="J50" s="3">
        <v>1</v>
      </c>
      <c r="K50" s="4">
        <v>43056</v>
      </c>
      <c r="L50" s="1" t="s">
        <v>73</v>
      </c>
      <c r="M50" s="3">
        <v>1</v>
      </c>
      <c r="N50" s="4">
        <v>43055</v>
      </c>
      <c r="O50" s="1" t="s">
        <v>70</v>
      </c>
      <c r="P50" s="3">
        <v>1</v>
      </c>
      <c r="Q50" s="4">
        <v>43105</v>
      </c>
      <c r="R50" s="1" t="s">
        <v>43</v>
      </c>
      <c r="S50" s="3">
        <v>1</v>
      </c>
      <c r="T50" s="4">
        <v>43168</v>
      </c>
      <c r="U50" s="1" t="s">
        <v>70</v>
      </c>
      <c r="V50" s="3">
        <v>1</v>
      </c>
      <c r="W50" s="4">
        <v>43168</v>
      </c>
      <c r="X50" s="1" t="s">
        <v>70</v>
      </c>
      <c r="Y50" s="3">
        <v>0.4</v>
      </c>
      <c r="Z50" s="4"/>
      <c r="AA50" s="3">
        <f>(D50+G50+J50+M50+P50+S50+Y50)/7</f>
        <v>0.91428571428571437</v>
      </c>
      <c r="AB50" s="25">
        <f>(D50+G50+J50+M50+P50+S50)/6</f>
        <v>1</v>
      </c>
    </row>
    <row r="51" spans="1:30" ht="15" customHeight="1" thickBot="1" x14ac:dyDescent="0.25">
      <c r="A51" s="2" t="s">
        <v>28</v>
      </c>
      <c r="B51" s="4">
        <v>43005</v>
      </c>
      <c r="C51" s="1" t="s">
        <v>70</v>
      </c>
      <c r="D51" s="3">
        <v>1</v>
      </c>
      <c r="E51" s="4">
        <v>43007</v>
      </c>
      <c r="F51" s="1" t="s">
        <v>71</v>
      </c>
      <c r="G51" s="3">
        <v>1</v>
      </c>
      <c r="H51" s="4">
        <v>43052</v>
      </c>
      <c r="I51" s="1" t="s">
        <v>72</v>
      </c>
      <c r="J51" s="3">
        <v>1</v>
      </c>
      <c r="K51" s="4">
        <v>43056</v>
      </c>
      <c r="L51" s="1" t="s">
        <v>73</v>
      </c>
      <c r="M51" s="3">
        <v>1</v>
      </c>
      <c r="N51" s="4">
        <v>43055</v>
      </c>
      <c r="O51" s="1" t="s">
        <v>70</v>
      </c>
      <c r="P51" s="3">
        <v>1</v>
      </c>
      <c r="Q51" s="4">
        <v>43105</v>
      </c>
      <c r="R51" s="1" t="s">
        <v>43</v>
      </c>
      <c r="S51" s="3">
        <v>1</v>
      </c>
      <c r="T51" s="4">
        <v>43175</v>
      </c>
      <c r="U51" s="1" t="s">
        <v>70</v>
      </c>
      <c r="V51" s="3">
        <v>1</v>
      </c>
      <c r="W51" s="4">
        <v>43175</v>
      </c>
      <c r="X51" s="1" t="s">
        <v>70</v>
      </c>
      <c r="Y51" s="3">
        <v>0.4</v>
      </c>
      <c r="Z51" s="4"/>
      <c r="AA51" s="3">
        <f>(D51+G51+J51+M51+P51+S51+Y51)/7</f>
        <v>0.91428571428571437</v>
      </c>
      <c r="AB51" s="25">
        <f>(D51+G51+J51+M51+P51+S51)/6</f>
        <v>1</v>
      </c>
    </row>
    <row r="52" spans="1:30" ht="15" customHeight="1" thickBot="1" x14ac:dyDescent="0.25">
      <c r="A52" s="2" t="s">
        <v>29</v>
      </c>
      <c r="B52" s="4">
        <v>43005</v>
      </c>
      <c r="C52" s="1" t="s">
        <v>70</v>
      </c>
      <c r="D52" s="3">
        <v>1</v>
      </c>
      <c r="E52" s="4">
        <v>43007</v>
      </c>
      <c r="F52" s="1" t="s">
        <v>71</v>
      </c>
      <c r="G52" s="3">
        <v>1</v>
      </c>
      <c r="H52" s="4">
        <v>43052</v>
      </c>
      <c r="I52" s="1" t="s">
        <v>72</v>
      </c>
      <c r="J52" s="3">
        <v>1</v>
      </c>
      <c r="K52" s="4">
        <v>43056</v>
      </c>
      <c r="L52" s="1" t="s">
        <v>73</v>
      </c>
      <c r="M52" s="3">
        <v>1</v>
      </c>
      <c r="N52" s="4">
        <v>43055</v>
      </c>
      <c r="O52" s="1" t="s">
        <v>70</v>
      </c>
      <c r="P52" s="3">
        <v>1</v>
      </c>
      <c r="Q52" s="4">
        <v>43105</v>
      </c>
      <c r="R52" s="1" t="s">
        <v>43</v>
      </c>
      <c r="S52" s="3">
        <v>1</v>
      </c>
      <c r="T52" s="4">
        <v>43175</v>
      </c>
      <c r="U52" s="1" t="s">
        <v>70</v>
      </c>
      <c r="V52" s="3">
        <v>1</v>
      </c>
      <c r="W52" s="4">
        <v>43175</v>
      </c>
      <c r="X52" s="1" t="s">
        <v>70</v>
      </c>
      <c r="Y52" s="3">
        <v>0.4</v>
      </c>
      <c r="Z52" s="4"/>
      <c r="AA52" s="3">
        <f>(D52+G52+J52+M52+P52+S52+Y52)/7</f>
        <v>0.91428571428571437</v>
      </c>
      <c r="AB52" s="25">
        <f>(D52+G52+J52+M52+P52+S52)/6</f>
        <v>1</v>
      </c>
    </row>
    <row r="53" spans="1:30" ht="14.45" customHeight="1" thickBot="1" x14ac:dyDescent="0.25">
      <c r="A53" s="2" t="s">
        <v>114</v>
      </c>
      <c r="B53" s="4">
        <v>43005</v>
      </c>
      <c r="C53" s="1" t="s">
        <v>70</v>
      </c>
      <c r="D53" s="3">
        <v>1</v>
      </c>
      <c r="E53" s="4">
        <v>43007</v>
      </c>
      <c r="F53" s="1" t="s">
        <v>71</v>
      </c>
      <c r="G53" s="3">
        <v>1</v>
      </c>
      <c r="H53" s="4">
        <v>43052</v>
      </c>
      <c r="I53" s="1" t="s">
        <v>72</v>
      </c>
      <c r="J53" s="3">
        <v>1</v>
      </c>
      <c r="K53" s="4">
        <v>43056</v>
      </c>
      <c r="L53" s="1" t="s">
        <v>73</v>
      </c>
      <c r="M53" s="3">
        <v>1</v>
      </c>
      <c r="N53" s="4">
        <v>43055</v>
      </c>
      <c r="O53" s="1" t="s">
        <v>70</v>
      </c>
      <c r="P53" s="3">
        <v>1</v>
      </c>
      <c r="Q53" s="4">
        <v>43105</v>
      </c>
      <c r="R53" s="1" t="s">
        <v>43</v>
      </c>
      <c r="S53" s="3">
        <v>1</v>
      </c>
      <c r="T53" s="4">
        <v>43182</v>
      </c>
      <c r="U53" s="1" t="s">
        <v>70</v>
      </c>
      <c r="V53" s="3">
        <v>0</v>
      </c>
      <c r="W53" s="4">
        <v>43182</v>
      </c>
      <c r="X53" s="1" t="s">
        <v>70</v>
      </c>
      <c r="Y53" s="3">
        <v>0.4</v>
      </c>
      <c r="Z53" s="4"/>
      <c r="AA53" s="3">
        <f>(D53+G53+J53+M53+P53+S53+Y53)/7</f>
        <v>0.91428571428571437</v>
      </c>
      <c r="AB53" s="25">
        <f>(D53+G53+J53+M53+P53+S53)/6</f>
        <v>1</v>
      </c>
    </row>
    <row r="54" spans="1:30" ht="15" customHeight="1" thickBot="1" x14ac:dyDescent="0.25">
      <c r="A54" s="2" t="s">
        <v>30</v>
      </c>
      <c r="B54" s="4">
        <v>43005</v>
      </c>
      <c r="C54" s="1" t="s">
        <v>70</v>
      </c>
      <c r="D54" s="3">
        <v>1</v>
      </c>
      <c r="E54" s="4">
        <v>43007</v>
      </c>
      <c r="F54" s="1" t="s">
        <v>71</v>
      </c>
      <c r="G54" s="3">
        <v>1</v>
      </c>
      <c r="H54" s="4">
        <v>43052</v>
      </c>
      <c r="I54" s="1" t="s">
        <v>72</v>
      </c>
      <c r="J54" s="3">
        <v>1</v>
      </c>
      <c r="K54" s="4">
        <v>43056</v>
      </c>
      <c r="L54" s="1" t="s">
        <v>73</v>
      </c>
      <c r="M54" s="3">
        <v>1</v>
      </c>
      <c r="N54" s="4">
        <v>43055</v>
      </c>
      <c r="O54" s="1" t="s">
        <v>70</v>
      </c>
      <c r="P54" s="3">
        <v>1</v>
      </c>
      <c r="Q54" s="4">
        <v>43105</v>
      </c>
      <c r="R54" s="1" t="s">
        <v>43</v>
      </c>
      <c r="S54" s="3">
        <v>1</v>
      </c>
      <c r="T54" s="4">
        <v>43182</v>
      </c>
      <c r="U54" s="1" t="s">
        <v>70</v>
      </c>
      <c r="V54" s="3">
        <v>1</v>
      </c>
      <c r="W54" s="4">
        <v>43182</v>
      </c>
      <c r="X54" s="1" t="s">
        <v>70</v>
      </c>
      <c r="Y54" s="3">
        <v>0.4</v>
      </c>
      <c r="Z54" s="4"/>
      <c r="AA54" s="3">
        <f>(D54+G54+J54+M54+P54+S54+Y54)/7</f>
        <v>0.91428571428571437</v>
      </c>
      <c r="AB54" s="25">
        <f>(D54+G54+J54+M54+P54+S54)/6</f>
        <v>1</v>
      </c>
    </row>
    <row r="55" spans="1:30" ht="15" customHeight="1" thickBot="1" x14ac:dyDescent="0.25">
      <c r="A55" s="17"/>
      <c r="B55" s="18"/>
      <c r="C55" s="19"/>
      <c r="D55" s="20"/>
      <c r="E55" s="18"/>
      <c r="F55" s="19"/>
      <c r="G55" s="20"/>
      <c r="H55" s="18"/>
      <c r="I55" s="19"/>
      <c r="J55" s="20"/>
      <c r="K55" s="18"/>
      <c r="L55" s="19"/>
      <c r="M55" s="20"/>
      <c r="N55" s="18"/>
      <c r="O55" s="19"/>
      <c r="P55" s="20"/>
      <c r="Q55" s="18"/>
      <c r="R55" s="19"/>
      <c r="S55" s="20"/>
      <c r="T55" s="18"/>
      <c r="U55" s="19"/>
      <c r="V55" s="20"/>
      <c r="W55" s="18"/>
      <c r="X55" s="19"/>
      <c r="Y55" s="20"/>
      <c r="Z55" s="18"/>
      <c r="AA55" s="20"/>
    </row>
    <row r="56" spans="1:30" ht="15" customHeight="1" thickBot="1" x14ac:dyDescent="0.25">
      <c r="A56" s="252" t="s">
        <v>64</v>
      </c>
      <c r="B56" s="254" t="s">
        <v>37</v>
      </c>
      <c r="C56" s="255"/>
      <c r="D56" s="256"/>
      <c r="E56" s="254" t="s">
        <v>44</v>
      </c>
      <c r="F56" s="255"/>
      <c r="G56" s="256"/>
      <c r="H56" s="254" t="s">
        <v>45</v>
      </c>
      <c r="I56" s="255"/>
      <c r="J56" s="256"/>
      <c r="K56" s="254" t="s">
        <v>33</v>
      </c>
      <c r="L56" s="255"/>
      <c r="M56" s="256"/>
      <c r="N56" s="254" t="s">
        <v>38</v>
      </c>
      <c r="O56" s="255"/>
      <c r="P56" s="256"/>
      <c r="Q56" s="254" t="s">
        <v>34</v>
      </c>
      <c r="R56" s="255"/>
      <c r="S56" s="256"/>
      <c r="T56" s="254" t="s">
        <v>82</v>
      </c>
      <c r="U56" s="255"/>
      <c r="V56" s="256"/>
      <c r="W56" s="254" t="s">
        <v>35</v>
      </c>
      <c r="X56" s="255"/>
      <c r="Y56" s="256"/>
      <c r="Z56" s="254" t="s">
        <v>39</v>
      </c>
      <c r="AA56" s="256"/>
    </row>
    <row r="57" spans="1:30" ht="15" customHeight="1" thickBot="1" x14ac:dyDescent="0.3">
      <c r="A57" s="253"/>
      <c r="B57" s="21" t="s">
        <v>40</v>
      </c>
      <c r="C57" s="22" t="s">
        <v>42</v>
      </c>
      <c r="D57" s="23" t="s">
        <v>41</v>
      </c>
      <c r="E57" s="21" t="s">
        <v>40</v>
      </c>
      <c r="F57" s="22" t="s">
        <v>42</v>
      </c>
      <c r="G57" s="23" t="s">
        <v>41</v>
      </c>
      <c r="H57" s="21" t="s">
        <v>40</v>
      </c>
      <c r="I57" s="22" t="s">
        <v>42</v>
      </c>
      <c r="J57" s="23" t="s">
        <v>41</v>
      </c>
      <c r="K57" s="21" t="s">
        <v>40</v>
      </c>
      <c r="L57" s="22" t="s">
        <v>42</v>
      </c>
      <c r="M57" s="23" t="s">
        <v>41</v>
      </c>
      <c r="N57" s="21" t="s">
        <v>40</v>
      </c>
      <c r="O57" s="22" t="s">
        <v>42</v>
      </c>
      <c r="P57" s="23" t="s">
        <v>41</v>
      </c>
      <c r="Q57" s="21" t="s">
        <v>40</v>
      </c>
      <c r="R57" s="22" t="s">
        <v>42</v>
      </c>
      <c r="S57" s="23" t="s">
        <v>41</v>
      </c>
      <c r="T57" s="21" t="s">
        <v>40</v>
      </c>
      <c r="U57" s="22" t="s">
        <v>42</v>
      </c>
      <c r="V57" s="23" t="s">
        <v>41</v>
      </c>
      <c r="W57" s="21" t="s">
        <v>40</v>
      </c>
      <c r="X57" s="22" t="s">
        <v>42</v>
      </c>
      <c r="Y57" s="23" t="s">
        <v>41</v>
      </c>
      <c r="Z57" s="21" t="s">
        <v>40</v>
      </c>
      <c r="AA57" s="23" t="s">
        <v>41</v>
      </c>
    </row>
    <row r="58" spans="1:30" ht="15" customHeight="1" thickBot="1" x14ac:dyDescent="0.25">
      <c r="A58" s="24" t="s">
        <v>66</v>
      </c>
      <c r="B58" s="4">
        <v>43007</v>
      </c>
      <c r="C58" s="1" t="s">
        <v>70</v>
      </c>
      <c r="D58" s="3">
        <v>1</v>
      </c>
      <c r="E58" s="4">
        <v>43009</v>
      </c>
      <c r="F58" s="1" t="s">
        <v>71</v>
      </c>
      <c r="G58" s="3">
        <v>1</v>
      </c>
      <c r="H58" s="4">
        <v>43063</v>
      </c>
      <c r="I58" s="1" t="s">
        <v>72</v>
      </c>
      <c r="J58" s="3">
        <v>1</v>
      </c>
      <c r="K58" s="4">
        <v>43056</v>
      </c>
      <c r="L58" s="1" t="s">
        <v>73</v>
      </c>
      <c r="M58" s="3">
        <v>1</v>
      </c>
      <c r="N58" s="4">
        <v>43068</v>
      </c>
      <c r="O58" s="1" t="s">
        <v>70</v>
      </c>
      <c r="P58" s="3">
        <v>1</v>
      </c>
      <c r="Q58" s="4">
        <v>43105</v>
      </c>
      <c r="R58" s="1" t="s">
        <v>43</v>
      </c>
      <c r="S58" s="3">
        <v>1</v>
      </c>
      <c r="T58" s="4">
        <v>43189</v>
      </c>
      <c r="U58" s="1" t="s">
        <v>70</v>
      </c>
      <c r="V58" s="3">
        <v>0</v>
      </c>
      <c r="W58" s="4">
        <v>43189</v>
      </c>
      <c r="X58" s="1" t="s">
        <v>70</v>
      </c>
      <c r="Y58" s="3">
        <v>0.4</v>
      </c>
      <c r="Z58" s="4"/>
      <c r="AA58" s="3">
        <f>(D58+G58+J58+M58+P58+S58+Y58)/7</f>
        <v>0.91428571428571437</v>
      </c>
      <c r="AB58" s="25">
        <f>(D58+G58+J58+M58+P58+S58)/6</f>
        <v>1</v>
      </c>
    </row>
    <row r="59" spans="1:30" ht="15" customHeight="1" thickBot="1" x14ac:dyDescent="0.25">
      <c r="A59" s="24" t="s">
        <v>67</v>
      </c>
      <c r="B59" s="4">
        <v>43007</v>
      </c>
      <c r="C59" s="1" t="s">
        <v>70</v>
      </c>
      <c r="D59" s="3">
        <v>1</v>
      </c>
      <c r="E59" s="4">
        <v>43009</v>
      </c>
      <c r="F59" s="1" t="s">
        <v>71</v>
      </c>
      <c r="G59" s="3">
        <v>1</v>
      </c>
      <c r="H59" s="4">
        <v>43063</v>
      </c>
      <c r="I59" s="1" t="s">
        <v>72</v>
      </c>
      <c r="J59" s="3">
        <v>1</v>
      </c>
      <c r="K59" s="4">
        <v>43056</v>
      </c>
      <c r="L59" s="1" t="s">
        <v>73</v>
      </c>
      <c r="M59" s="3">
        <v>1</v>
      </c>
      <c r="N59" s="4">
        <v>43068</v>
      </c>
      <c r="O59" s="1" t="s">
        <v>70</v>
      </c>
      <c r="P59" s="3">
        <v>1</v>
      </c>
      <c r="Q59" s="4">
        <v>43105</v>
      </c>
      <c r="R59" s="1" t="s">
        <v>43</v>
      </c>
      <c r="S59" s="3">
        <v>1</v>
      </c>
      <c r="T59" s="4">
        <v>43189</v>
      </c>
      <c r="U59" s="1" t="s">
        <v>70</v>
      </c>
      <c r="V59" s="3">
        <v>0</v>
      </c>
      <c r="W59" s="4">
        <v>43189</v>
      </c>
      <c r="X59" s="1" t="s">
        <v>70</v>
      </c>
      <c r="Y59" s="3">
        <v>0.4</v>
      </c>
      <c r="Z59" s="4"/>
      <c r="AA59" s="3">
        <f>(D59+G59+J59+M59+P59+S59+Y59)/7</f>
        <v>0.91428571428571437</v>
      </c>
      <c r="AB59" s="25">
        <f>(D59+G59+J59+M59+P59+S59)/6</f>
        <v>1</v>
      </c>
    </row>
    <row r="60" spans="1:30" ht="15" customHeight="1" thickBot="1" x14ac:dyDescent="0.25">
      <c r="A60" s="17"/>
      <c r="B60" s="18"/>
      <c r="C60" s="19"/>
      <c r="D60" s="20"/>
      <c r="E60" s="18"/>
      <c r="F60" s="19"/>
      <c r="G60" s="20"/>
      <c r="H60" s="18"/>
      <c r="I60" s="19"/>
      <c r="J60" s="20"/>
      <c r="K60" s="18"/>
      <c r="L60" s="19"/>
      <c r="M60" s="20"/>
      <c r="N60" s="18"/>
      <c r="O60" s="19"/>
      <c r="P60" s="20"/>
      <c r="Q60" s="18"/>
      <c r="R60" s="19"/>
      <c r="S60" s="20"/>
      <c r="T60" s="18"/>
      <c r="U60" s="19"/>
      <c r="V60" s="20"/>
      <c r="W60" s="18"/>
      <c r="X60" s="19"/>
      <c r="Y60" s="20"/>
      <c r="Z60" s="18"/>
      <c r="AA60" s="20"/>
    </row>
    <row r="61" spans="1:30" ht="15" customHeight="1" thickBot="1" x14ac:dyDescent="0.25">
      <c r="A61" s="252" t="s">
        <v>31</v>
      </c>
      <c r="B61" s="254" t="s">
        <v>37</v>
      </c>
      <c r="C61" s="255"/>
      <c r="D61" s="256"/>
      <c r="E61" s="254" t="s">
        <v>44</v>
      </c>
      <c r="F61" s="255"/>
      <c r="G61" s="256"/>
      <c r="H61" s="254" t="s">
        <v>45</v>
      </c>
      <c r="I61" s="255"/>
      <c r="J61" s="256"/>
      <c r="K61" s="254" t="s">
        <v>33</v>
      </c>
      <c r="L61" s="255"/>
      <c r="M61" s="256"/>
      <c r="N61" s="254" t="s">
        <v>38</v>
      </c>
      <c r="O61" s="255"/>
      <c r="P61" s="256"/>
      <c r="Q61" s="254" t="s">
        <v>34</v>
      </c>
      <c r="R61" s="255"/>
      <c r="S61" s="256"/>
      <c r="T61" s="254" t="s">
        <v>82</v>
      </c>
      <c r="U61" s="255"/>
      <c r="V61" s="256"/>
      <c r="W61" s="254" t="s">
        <v>35</v>
      </c>
      <c r="X61" s="255"/>
      <c r="Y61" s="256"/>
      <c r="Z61" s="254" t="s">
        <v>39</v>
      </c>
      <c r="AA61" s="256"/>
    </row>
    <row r="62" spans="1:30" ht="15" customHeight="1" thickBot="1" x14ac:dyDescent="0.3">
      <c r="A62" s="253"/>
      <c r="B62" s="21" t="s">
        <v>40</v>
      </c>
      <c r="C62" s="22" t="s">
        <v>42</v>
      </c>
      <c r="D62" s="23" t="s">
        <v>41</v>
      </c>
      <c r="E62" s="21" t="s">
        <v>40</v>
      </c>
      <c r="F62" s="22" t="s">
        <v>42</v>
      </c>
      <c r="G62" s="23" t="s">
        <v>41</v>
      </c>
      <c r="H62" s="21" t="s">
        <v>40</v>
      </c>
      <c r="I62" s="22" t="s">
        <v>42</v>
      </c>
      <c r="J62" s="23" t="s">
        <v>41</v>
      </c>
      <c r="K62" s="21" t="s">
        <v>40</v>
      </c>
      <c r="L62" s="22" t="s">
        <v>42</v>
      </c>
      <c r="M62" s="23" t="s">
        <v>41</v>
      </c>
      <c r="N62" s="21" t="s">
        <v>40</v>
      </c>
      <c r="O62" s="22" t="s">
        <v>42</v>
      </c>
      <c r="P62" s="23" t="s">
        <v>41</v>
      </c>
      <c r="Q62" s="21" t="s">
        <v>40</v>
      </c>
      <c r="R62" s="22" t="s">
        <v>42</v>
      </c>
      <c r="S62" s="23" t="s">
        <v>41</v>
      </c>
      <c r="T62" s="21" t="s">
        <v>40</v>
      </c>
      <c r="U62" s="22" t="s">
        <v>42</v>
      </c>
      <c r="V62" s="23" t="s">
        <v>41</v>
      </c>
      <c r="W62" s="21" t="s">
        <v>40</v>
      </c>
      <c r="X62" s="22" t="s">
        <v>42</v>
      </c>
      <c r="Y62" s="23" t="s">
        <v>41</v>
      </c>
      <c r="Z62" s="21" t="s">
        <v>40</v>
      </c>
      <c r="AA62" s="23" t="s">
        <v>41</v>
      </c>
    </row>
    <row r="63" spans="1:30" ht="15" customHeight="1" thickBot="1" x14ac:dyDescent="0.25">
      <c r="A63" s="2" t="s">
        <v>32</v>
      </c>
      <c r="B63" s="4">
        <v>43009</v>
      </c>
      <c r="C63" s="1" t="s">
        <v>70</v>
      </c>
      <c r="D63" s="3">
        <v>1</v>
      </c>
      <c r="E63" s="4">
        <v>43012</v>
      </c>
      <c r="F63" s="1" t="s">
        <v>71</v>
      </c>
      <c r="G63" s="3">
        <v>1</v>
      </c>
      <c r="H63" s="4">
        <v>43071</v>
      </c>
      <c r="I63" s="1" t="s">
        <v>72</v>
      </c>
      <c r="J63" s="3">
        <v>1</v>
      </c>
      <c r="K63" s="4">
        <v>43056</v>
      </c>
      <c r="L63" s="1" t="s">
        <v>73</v>
      </c>
      <c r="M63" s="3">
        <v>1</v>
      </c>
      <c r="N63" s="4">
        <v>43070</v>
      </c>
      <c r="O63" s="1" t="s">
        <v>70</v>
      </c>
      <c r="P63" s="3">
        <v>1</v>
      </c>
      <c r="Q63" s="4">
        <v>43105</v>
      </c>
      <c r="R63" s="1" t="s">
        <v>43</v>
      </c>
      <c r="S63" s="3">
        <v>1</v>
      </c>
      <c r="T63" s="4">
        <v>43196</v>
      </c>
      <c r="U63" s="1" t="s">
        <v>70</v>
      </c>
      <c r="V63" s="3">
        <v>1</v>
      </c>
      <c r="W63" s="4">
        <v>43196</v>
      </c>
      <c r="X63" s="1" t="s">
        <v>70</v>
      </c>
      <c r="Y63" s="3">
        <v>0.4</v>
      </c>
      <c r="Z63" s="4"/>
      <c r="AA63" s="3">
        <f>(D63+G63+J63+M63+P63+S63+Y63)/7</f>
        <v>0.91428571428571437</v>
      </c>
      <c r="AB63" s="25">
        <f>(D63+G63+J63+M63+P63+S63)/6</f>
        <v>1</v>
      </c>
    </row>
    <row r="64" spans="1:30" ht="15" customHeight="1" x14ac:dyDescent="0.2">
      <c r="AB64" s="26"/>
    </row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1048574" spans="9:9" ht="15.75" thickBot="1" x14ac:dyDescent="0.25"/>
    <row r="1048575" spans="9:9" ht="15.75" thickBot="1" x14ac:dyDescent="0.25">
      <c r="I1048575" s="1" t="s">
        <v>72</v>
      </c>
    </row>
  </sheetData>
  <mergeCells count="104">
    <mergeCell ref="A22:A23"/>
    <mergeCell ref="B22:D22"/>
    <mergeCell ref="E22:G22"/>
    <mergeCell ref="H22:J22"/>
    <mergeCell ref="K22:M22"/>
    <mergeCell ref="N28:P28"/>
    <mergeCell ref="Q28:S28"/>
    <mergeCell ref="A28:A29"/>
    <mergeCell ref="B28:D28"/>
    <mergeCell ref="E28:G28"/>
    <mergeCell ref="H28:J28"/>
    <mergeCell ref="K28:M28"/>
    <mergeCell ref="W3:Y3"/>
    <mergeCell ref="T3:V3"/>
    <mergeCell ref="T12:V12"/>
    <mergeCell ref="A12:A13"/>
    <mergeCell ref="B12:D12"/>
    <mergeCell ref="E12:G12"/>
    <mergeCell ref="H12:J12"/>
    <mergeCell ref="K12:M12"/>
    <mergeCell ref="A18:A19"/>
    <mergeCell ref="B18:D18"/>
    <mergeCell ref="E18:G18"/>
    <mergeCell ref="H18:J18"/>
    <mergeCell ref="K18:M18"/>
    <mergeCell ref="W12:Y12"/>
    <mergeCell ref="B3:D3"/>
    <mergeCell ref="A3:A4"/>
    <mergeCell ref="E3:G3"/>
    <mergeCell ref="H3:J3"/>
    <mergeCell ref="K3:M3"/>
    <mergeCell ref="N12:P12"/>
    <mergeCell ref="Q12:S12"/>
    <mergeCell ref="N3:P3"/>
    <mergeCell ref="Q3:S3"/>
    <mergeCell ref="W28:Y28"/>
    <mergeCell ref="Z28:AA28"/>
    <mergeCell ref="W18:Y18"/>
    <mergeCell ref="N22:P22"/>
    <mergeCell ref="Q22:S22"/>
    <mergeCell ref="W22:Y22"/>
    <mergeCell ref="N18:P18"/>
    <mergeCell ref="Q18:S18"/>
    <mergeCell ref="T18:V18"/>
    <mergeCell ref="T22:V22"/>
    <mergeCell ref="T28:V28"/>
    <mergeCell ref="Z22:AA22"/>
    <mergeCell ref="W41:Y41"/>
    <mergeCell ref="A35:A36"/>
    <mergeCell ref="B35:D35"/>
    <mergeCell ref="E35:G35"/>
    <mergeCell ref="H35:J35"/>
    <mergeCell ref="K35:M35"/>
    <mergeCell ref="N35:P35"/>
    <mergeCell ref="Q35:S35"/>
    <mergeCell ref="A41:A42"/>
    <mergeCell ref="B41:D41"/>
    <mergeCell ref="E41:G41"/>
    <mergeCell ref="H41:J41"/>
    <mergeCell ref="K41:M41"/>
    <mergeCell ref="T35:V35"/>
    <mergeCell ref="W35:Y35"/>
    <mergeCell ref="T41:V41"/>
    <mergeCell ref="N41:P41"/>
    <mergeCell ref="Q41:S41"/>
    <mergeCell ref="B48:D48"/>
    <mergeCell ref="E48:G48"/>
    <mergeCell ref="H48:J48"/>
    <mergeCell ref="K48:M48"/>
    <mergeCell ref="N48:P48"/>
    <mergeCell ref="N56:P56"/>
    <mergeCell ref="Q61:S61"/>
    <mergeCell ref="W61:Y61"/>
    <mergeCell ref="Z61:AA61"/>
    <mergeCell ref="Q48:S48"/>
    <mergeCell ref="W48:Y48"/>
    <mergeCell ref="Z48:AA48"/>
    <mergeCell ref="T48:V48"/>
    <mergeCell ref="T56:V56"/>
    <mergeCell ref="T61:V61"/>
    <mergeCell ref="A1:AA2"/>
    <mergeCell ref="A16:AA17"/>
    <mergeCell ref="A33:AA34"/>
    <mergeCell ref="A46:AA47"/>
    <mergeCell ref="A61:A62"/>
    <mergeCell ref="B61:D61"/>
    <mergeCell ref="E61:G61"/>
    <mergeCell ref="H61:J61"/>
    <mergeCell ref="K61:M61"/>
    <mergeCell ref="N61:P61"/>
    <mergeCell ref="Z41:AA41"/>
    <mergeCell ref="A48:A49"/>
    <mergeCell ref="A56:A57"/>
    <mergeCell ref="B56:D56"/>
    <mergeCell ref="E56:G56"/>
    <mergeCell ref="H56:J56"/>
    <mergeCell ref="K56:M56"/>
    <mergeCell ref="Z3:AA3"/>
    <mergeCell ref="Q56:S56"/>
    <mergeCell ref="W56:Y56"/>
    <mergeCell ref="Z56:AA56"/>
    <mergeCell ref="Z35:AA35"/>
    <mergeCell ref="Z18:AA18"/>
    <mergeCell ref="Z12:AA12"/>
  </mergeCells>
  <conditionalFormatting sqref="D4">
    <cfRule type="colorScale" priority="2092">
      <colorScale>
        <cfvo type="num" val="0"/>
        <cfvo type="num" val="100"/>
        <color rgb="FFFF0000"/>
        <color theme="9"/>
      </colorScale>
    </cfRule>
  </conditionalFormatting>
  <conditionalFormatting sqref="D4">
    <cfRule type="colorScale" priority="209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8:D11">
    <cfRule type="colorScale" priority="2090">
      <colorScale>
        <cfvo type="num" val="0"/>
        <cfvo type="num" val="100"/>
        <color rgb="FFFF0000"/>
        <color theme="9"/>
      </colorScale>
    </cfRule>
  </conditionalFormatting>
  <conditionalFormatting sqref="D8:D11">
    <cfRule type="colorScale" priority="208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">
    <cfRule type="colorScale" priority="2000">
      <colorScale>
        <cfvo type="num" val="0"/>
        <cfvo type="num" val="100"/>
        <color rgb="FFFF0000"/>
        <color theme="9"/>
      </colorScale>
    </cfRule>
  </conditionalFormatting>
  <conditionalFormatting sqref="S4">
    <cfRule type="colorScale" priority="199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8:P11">
    <cfRule type="colorScale" priority="2005">
      <colorScale>
        <cfvo type="num" val="0"/>
        <cfvo type="num" val="100"/>
        <color rgb="FFFF0000"/>
        <color theme="9"/>
      </colorScale>
    </cfRule>
  </conditionalFormatting>
  <conditionalFormatting sqref="P8:P11">
    <cfRule type="colorScale" priority="20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:D11">
    <cfRule type="colorScale" priority="20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">
    <cfRule type="colorScale" priority="2028">
      <colorScale>
        <cfvo type="num" val="0"/>
        <cfvo type="num" val="100"/>
        <color rgb="FFFF0000"/>
        <color theme="9"/>
      </colorScale>
    </cfRule>
  </conditionalFormatting>
  <conditionalFormatting sqref="G4">
    <cfRule type="colorScale" priority="20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8:G11">
    <cfRule type="colorScale" priority="2026">
      <colorScale>
        <cfvo type="num" val="0"/>
        <cfvo type="num" val="100"/>
        <color rgb="FFFF0000"/>
        <color theme="9"/>
      </colorScale>
    </cfRule>
  </conditionalFormatting>
  <conditionalFormatting sqref="G8:G11">
    <cfRule type="colorScale" priority="20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5:G11">
    <cfRule type="colorScale" priority="20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">
    <cfRule type="colorScale" priority="1986">
      <colorScale>
        <cfvo type="num" val="0"/>
        <cfvo type="num" val="100"/>
        <color rgb="FFFF0000"/>
        <color theme="9"/>
      </colorScale>
    </cfRule>
  </conditionalFormatting>
  <conditionalFormatting sqref="AA4">
    <cfRule type="colorScale" priority="19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">
    <cfRule type="colorScale" priority="2021">
      <colorScale>
        <cfvo type="num" val="0"/>
        <cfvo type="num" val="100"/>
        <color rgb="FFFF0000"/>
        <color theme="9"/>
      </colorScale>
    </cfRule>
  </conditionalFormatting>
  <conditionalFormatting sqref="J4">
    <cfRule type="colorScale" priority="20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8:J11">
    <cfRule type="colorScale" priority="2019">
      <colorScale>
        <cfvo type="num" val="0"/>
        <cfvo type="num" val="100"/>
        <color rgb="FFFF0000"/>
        <color theme="9"/>
      </colorScale>
    </cfRule>
  </conditionalFormatting>
  <conditionalFormatting sqref="J8:J11">
    <cfRule type="colorScale" priority="20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:J11">
    <cfRule type="colorScale" priority="20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">
    <cfRule type="colorScale" priority="2014">
      <colorScale>
        <cfvo type="num" val="0"/>
        <cfvo type="num" val="100"/>
        <color rgb="FFFF0000"/>
        <color theme="9"/>
      </colorScale>
    </cfRule>
  </conditionalFormatting>
  <conditionalFormatting sqref="M4">
    <cfRule type="colorScale" priority="201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8:M11">
    <cfRule type="colorScale" priority="2012">
      <colorScale>
        <cfvo type="num" val="0"/>
        <cfvo type="num" val="100"/>
        <color rgb="FFFF0000"/>
        <color theme="9"/>
      </colorScale>
    </cfRule>
  </conditionalFormatting>
  <conditionalFormatting sqref="M8:M11">
    <cfRule type="colorScale" priority="20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:M11">
    <cfRule type="colorScale" priority="20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">
    <cfRule type="colorScale" priority="2007">
      <colorScale>
        <cfvo type="num" val="0"/>
        <cfvo type="num" val="100"/>
        <color rgb="FFFF0000"/>
        <color theme="9"/>
      </colorScale>
    </cfRule>
  </conditionalFormatting>
  <conditionalFormatting sqref="P4">
    <cfRule type="colorScale" priority="20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9">
    <cfRule type="colorScale" priority="1885">
      <colorScale>
        <cfvo type="num" val="0"/>
        <cfvo type="num" val="100"/>
        <color rgb="FFFF0000"/>
        <color theme="9"/>
      </colorScale>
    </cfRule>
  </conditionalFormatting>
  <conditionalFormatting sqref="M29">
    <cfRule type="colorScale" priority="18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:P11">
    <cfRule type="colorScale" priority="20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8:S11">
    <cfRule type="colorScale" priority="1998">
      <colorScale>
        <cfvo type="num" val="0"/>
        <cfvo type="num" val="100"/>
        <color rgb="FFFF0000"/>
        <color theme="9"/>
      </colorScale>
    </cfRule>
  </conditionalFormatting>
  <conditionalFormatting sqref="S8:S11">
    <cfRule type="colorScale" priority="19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:S11">
    <cfRule type="colorScale" priority="19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">
    <cfRule type="colorScale" priority="1993">
      <colorScale>
        <cfvo type="num" val="0"/>
        <cfvo type="num" val="100"/>
        <color rgb="FFFF0000"/>
        <color theme="9"/>
      </colorScale>
    </cfRule>
  </conditionalFormatting>
  <conditionalFormatting sqref="Y4">
    <cfRule type="colorScale" priority="19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8:Y11">
    <cfRule type="colorScale" priority="1991">
      <colorScale>
        <cfvo type="num" val="0"/>
        <cfvo type="num" val="100"/>
        <color rgb="FFFF0000"/>
        <color theme="9"/>
      </colorScale>
    </cfRule>
  </conditionalFormatting>
  <conditionalFormatting sqref="Y8:Y11">
    <cfRule type="colorScale" priority="19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:Y11">
    <cfRule type="colorScale" priority="19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8:AA11">
    <cfRule type="colorScale" priority="1984">
      <colorScale>
        <cfvo type="num" val="0"/>
        <cfvo type="num" val="100"/>
        <color rgb="FFFF0000"/>
        <color theme="9"/>
      </colorScale>
    </cfRule>
  </conditionalFormatting>
  <conditionalFormatting sqref="AA8:AA11">
    <cfRule type="colorScale" priority="198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7:AA11">
    <cfRule type="colorScale" priority="19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8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3">
    <cfRule type="colorScale" priority="1899">
      <colorScale>
        <cfvo type="num" val="0"/>
        <cfvo type="num" val="100"/>
        <color rgb="FFFF0000"/>
        <color theme="9"/>
      </colorScale>
    </cfRule>
  </conditionalFormatting>
  <conditionalFormatting sqref="P23">
    <cfRule type="colorScale" priority="18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9">
    <cfRule type="colorScale" priority="1889">
      <colorScale>
        <cfvo type="num" val="0"/>
        <cfvo type="num" val="100"/>
        <color rgb="FFFF0000"/>
        <color theme="9"/>
      </colorScale>
    </cfRule>
  </conditionalFormatting>
  <conditionalFormatting sqref="G29">
    <cfRule type="colorScale" priority="18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3">
    <cfRule type="colorScale" priority="1897">
      <colorScale>
        <cfvo type="num" val="0"/>
        <cfvo type="num" val="100"/>
        <color rgb="FFFF0000"/>
        <color theme="9"/>
      </colorScale>
    </cfRule>
  </conditionalFormatting>
  <conditionalFormatting sqref="S23">
    <cfRule type="colorScale" priority="189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3">
    <cfRule type="colorScale" priority="1895">
      <colorScale>
        <cfvo type="num" val="0"/>
        <cfvo type="num" val="100"/>
        <color rgb="FFFF0000"/>
        <color theme="9"/>
      </colorScale>
    </cfRule>
  </conditionalFormatting>
  <conditionalFormatting sqref="Y23">
    <cfRule type="colorScale" priority="189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3">
    <cfRule type="colorScale" priority="1893">
      <colorScale>
        <cfvo type="num" val="0"/>
        <cfvo type="num" val="100"/>
        <color rgb="FFFF0000"/>
        <color theme="9"/>
      </colorScale>
    </cfRule>
  </conditionalFormatting>
  <conditionalFormatting sqref="AA23">
    <cfRule type="colorScale" priority="18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9">
    <cfRule type="colorScale" priority="1891">
      <colorScale>
        <cfvo type="num" val="0"/>
        <cfvo type="num" val="100"/>
        <color rgb="FFFF0000"/>
        <color theme="9"/>
      </colorScale>
    </cfRule>
  </conditionalFormatting>
  <conditionalFormatting sqref="D29">
    <cfRule type="colorScale" priority="18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9">
    <cfRule type="colorScale" priority="1887">
      <colorScale>
        <cfvo type="num" val="0"/>
        <cfvo type="num" val="100"/>
        <color rgb="FFFF0000"/>
        <color theme="9"/>
      </colorScale>
    </cfRule>
  </conditionalFormatting>
  <conditionalFormatting sqref="J29">
    <cfRule type="colorScale" priority="188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3">
    <cfRule type="colorScale" priority="1925">
      <colorScale>
        <cfvo type="num" val="0"/>
        <cfvo type="num" val="100"/>
        <color rgb="FFFF0000"/>
        <color theme="9"/>
      </colorScale>
    </cfRule>
  </conditionalFormatting>
  <conditionalFormatting sqref="AA13">
    <cfRule type="colorScale" priority="19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3">
    <cfRule type="colorScale" priority="1939">
      <colorScale>
        <cfvo type="num" val="0"/>
        <cfvo type="num" val="100"/>
        <color rgb="FFFF0000"/>
        <color theme="9"/>
      </colorScale>
    </cfRule>
  </conditionalFormatting>
  <conditionalFormatting sqref="D13">
    <cfRule type="colorScale" priority="19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3">
    <cfRule type="colorScale" priority="1929">
      <colorScale>
        <cfvo type="num" val="0"/>
        <cfvo type="num" val="100"/>
        <color rgb="FFFF0000"/>
        <color theme="9"/>
      </colorScale>
    </cfRule>
  </conditionalFormatting>
  <conditionalFormatting sqref="S13">
    <cfRule type="colorScale" priority="19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3">
    <cfRule type="colorScale" priority="1937">
      <colorScale>
        <cfvo type="num" val="0"/>
        <cfvo type="num" val="100"/>
        <color rgb="FFFF0000"/>
        <color theme="9"/>
      </colorScale>
    </cfRule>
  </conditionalFormatting>
  <conditionalFormatting sqref="G13">
    <cfRule type="colorScale" priority="19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3">
    <cfRule type="colorScale" priority="1935">
      <colorScale>
        <cfvo type="num" val="0"/>
        <cfvo type="num" val="100"/>
        <color rgb="FFFF0000"/>
        <color theme="9"/>
      </colorScale>
    </cfRule>
  </conditionalFormatting>
  <conditionalFormatting sqref="J13">
    <cfRule type="colorScale" priority="19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3">
    <cfRule type="colorScale" priority="1933">
      <colorScale>
        <cfvo type="num" val="0"/>
        <cfvo type="num" val="100"/>
        <color rgb="FFFF0000"/>
        <color theme="9"/>
      </colorScale>
    </cfRule>
  </conditionalFormatting>
  <conditionalFormatting sqref="M13">
    <cfRule type="colorScale" priority="19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3">
    <cfRule type="colorScale" priority="1931">
      <colorScale>
        <cfvo type="num" val="0"/>
        <cfvo type="num" val="100"/>
        <color rgb="FFFF0000"/>
        <color theme="9"/>
      </colorScale>
    </cfRule>
  </conditionalFormatting>
  <conditionalFormatting sqref="P13">
    <cfRule type="colorScale" priority="19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3">
    <cfRule type="colorScale" priority="1927">
      <colorScale>
        <cfvo type="num" val="0"/>
        <cfvo type="num" val="100"/>
        <color rgb="FFFF0000"/>
        <color theme="9"/>
      </colorScale>
    </cfRule>
  </conditionalFormatting>
  <conditionalFormatting sqref="Y13">
    <cfRule type="colorScale" priority="19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9">
    <cfRule type="colorScale" priority="1909">
      <colorScale>
        <cfvo type="num" val="0"/>
        <cfvo type="num" val="100"/>
        <color rgb="FFFF0000"/>
        <color theme="9"/>
      </colorScale>
    </cfRule>
  </conditionalFormatting>
  <conditionalFormatting sqref="AA19">
    <cfRule type="colorScale" priority="19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9">
    <cfRule type="colorScale" priority="1923">
      <colorScale>
        <cfvo type="num" val="0"/>
        <cfvo type="num" val="100"/>
        <color rgb="FFFF0000"/>
        <color theme="9"/>
      </colorScale>
    </cfRule>
  </conditionalFormatting>
  <conditionalFormatting sqref="D19">
    <cfRule type="colorScale" priority="19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9">
    <cfRule type="colorScale" priority="1913">
      <colorScale>
        <cfvo type="num" val="0"/>
        <cfvo type="num" val="100"/>
        <color rgb="FFFF0000"/>
        <color theme="9"/>
      </colorScale>
    </cfRule>
  </conditionalFormatting>
  <conditionalFormatting sqref="S19">
    <cfRule type="colorScale" priority="19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9">
    <cfRule type="colorScale" priority="1921">
      <colorScale>
        <cfvo type="num" val="0"/>
        <cfvo type="num" val="100"/>
        <color rgb="FFFF0000"/>
        <color theme="9"/>
      </colorScale>
    </cfRule>
  </conditionalFormatting>
  <conditionalFormatting sqref="G19">
    <cfRule type="colorScale" priority="19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9">
    <cfRule type="colorScale" priority="1919">
      <colorScale>
        <cfvo type="num" val="0"/>
        <cfvo type="num" val="100"/>
        <color rgb="FFFF0000"/>
        <color theme="9"/>
      </colorScale>
    </cfRule>
  </conditionalFormatting>
  <conditionalFormatting sqref="J19">
    <cfRule type="colorScale" priority="19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9">
    <cfRule type="colorScale" priority="1917">
      <colorScale>
        <cfvo type="num" val="0"/>
        <cfvo type="num" val="100"/>
        <color rgb="FFFF0000"/>
        <color theme="9"/>
      </colorScale>
    </cfRule>
  </conditionalFormatting>
  <conditionalFormatting sqref="M19">
    <cfRule type="colorScale" priority="191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9">
    <cfRule type="colorScale" priority="1915">
      <colorScale>
        <cfvo type="num" val="0"/>
        <cfvo type="num" val="100"/>
        <color rgb="FFFF0000"/>
        <color theme="9"/>
      </colorScale>
    </cfRule>
  </conditionalFormatting>
  <conditionalFormatting sqref="P19">
    <cfRule type="colorScale" priority="19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9">
    <cfRule type="colorScale" priority="1911">
      <colorScale>
        <cfvo type="num" val="0"/>
        <cfvo type="num" val="100"/>
        <color rgb="FFFF0000"/>
        <color theme="9"/>
      </colorScale>
    </cfRule>
  </conditionalFormatting>
  <conditionalFormatting sqref="Y19">
    <cfRule type="colorScale" priority="19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3">
    <cfRule type="colorScale" priority="1907">
      <colorScale>
        <cfvo type="num" val="0"/>
        <cfvo type="num" val="100"/>
        <color rgb="FFFF0000"/>
        <color theme="9"/>
      </colorScale>
    </cfRule>
  </conditionalFormatting>
  <conditionalFormatting sqref="D23">
    <cfRule type="colorScale" priority="19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3">
    <cfRule type="colorScale" priority="1905">
      <colorScale>
        <cfvo type="num" val="0"/>
        <cfvo type="num" val="100"/>
        <color rgb="FFFF0000"/>
        <color theme="9"/>
      </colorScale>
    </cfRule>
  </conditionalFormatting>
  <conditionalFormatting sqref="G23">
    <cfRule type="colorScale" priority="19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3">
    <cfRule type="colorScale" priority="1903">
      <colorScale>
        <cfvo type="num" val="0"/>
        <cfvo type="num" val="100"/>
        <color rgb="FFFF0000"/>
        <color theme="9"/>
      </colorScale>
    </cfRule>
  </conditionalFormatting>
  <conditionalFormatting sqref="J23">
    <cfRule type="colorScale" priority="19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3">
    <cfRule type="colorScale" priority="1901">
      <colorScale>
        <cfvo type="num" val="0"/>
        <cfvo type="num" val="100"/>
        <color rgb="FFFF0000"/>
        <color theme="9"/>
      </colorScale>
    </cfRule>
  </conditionalFormatting>
  <conditionalFormatting sqref="M23">
    <cfRule type="colorScale" priority="19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9">
    <cfRule type="colorScale" priority="1877">
      <colorScale>
        <cfvo type="num" val="0"/>
        <cfvo type="num" val="100"/>
        <color rgb="FFFF0000"/>
        <color theme="9"/>
      </colorScale>
    </cfRule>
  </conditionalFormatting>
  <conditionalFormatting sqref="AA29">
    <cfRule type="colorScale" priority="187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9">
    <cfRule type="colorScale" priority="1881">
      <colorScale>
        <cfvo type="num" val="0"/>
        <cfvo type="num" val="100"/>
        <color rgb="FFFF0000"/>
        <color theme="9"/>
      </colorScale>
    </cfRule>
  </conditionalFormatting>
  <conditionalFormatting sqref="S29">
    <cfRule type="colorScale" priority="18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9">
    <cfRule type="colorScale" priority="1883">
      <colorScale>
        <cfvo type="num" val="0"/>
        <cfvo type="num" val="100"/>
        <color rgb="FFFF0000"/>
        <color theme="9"/>
      </colorScale>
    </cfRule>
  </conditionalFormatting>
  <conditionalFormatting sqref="P29">
    <cfRule type="colorScale" priority="18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9">
    <cfRule type="colorScale" priority="1879">
      <colorScale>
        <cfvo type="num" val="0"/>
        <cfvo type="num" val="100"/>
        <color rgb="FFFF0000"/>
        <color theme="9"/>
      </colorScale>
    </cfRule>
  </conditionalFormatting>
  <conditionalFormatting sqref="Y29">
    <cfRule type="colorScale" priority="187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:D15">
    <cfRule type="colorScale" priority="1875">
      <colorScale>
        <cfvo type="num" val="0"/>
        <cfvo type="num" val="100"/>
        <color rgb="FFFF0000"/>
        <color theme="9"/>
      </colorScale>
    </cfRule>
  </conditionalFormatting>
  <conditionalFormatting sqref="D14:D15">
    <cfRule type="colorScale" priority="187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14:P15">
    <cfRule type="colorScale" priority="1855">
      <colorScale>
        <cfvo type="num" val="0"/>
        <cfvo type="num" val="100"/>
        <color rgb="FFFF0000"/>
        <color theme="9"/>
      </colorScale>
    </cfRule>
  </conditionalFormatting>
  <conditionalFormatting sqref="P14:P15">
    <cfRule type="colorScale" priority="185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:D15">
    <cfRule type="colorScale" priority="18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4:G15">
    <cfRule type="colorScale" priority="1870">
      <colorScale>
        <cfvo type="num" val="0"/>
        <cfvo type="num" val="100"/>
        <color rgb="FFFF0000"/>
        <color theme="9"/>
      </colorScale>
    </cfRule>
  </conditionalFormatting>
  <conditionalFormatting sqref="G14:G15">
    <cfRule type="colorScale" priority="186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4:G15">
    <cfRule type="colorScale" priority="18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4:J15">
    <cfRule type="colorScale" priority="1865">
      <colorScale>
        <cfvo type="num" val="0"/>
        <cfvo type="num" val="100"/>
        <color rgb="FFFF0000"/>
        <color theme="9"/>
      </colorScale>
    </cfRule>
  </conditionalFormatting>
  <conditionalFormatting sqref="J14:J15">
    <cfRule type="colorScale" priority="186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4:J15">
    <cfRule type="colorScale" priority="18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4:M15">
    <cfRule type="colorScale" priority="1860">
      <colorScale>
        <cfvo type="num" val="0"/>
        <cfvo type="num" val="100"/>
        <color rgb="FFFF0000"/>
        <color theme="9"/>
      </colorScale>
    </cfRule>
  </conditionalFormatting>
  <conditionalFormatting sqref="M14:M15">
    <cfRule type="colorScale" priority="185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4:M15">
    <cfRule type="colorScale" priority="18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14:P15">
    <cfRule type="colorScale" priority="18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5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14:Y15">
    <cfRule type="colorScale" priority="96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6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845">
      <colorScale>
        <cfvo type="num" val="0"/>
        <cfvo type="num" val="100"/>
        <color rgb="FFFF0000"/>
        <color theme="9"/>
      </colorScale>
    </cfRule>
  </conditionalFormatting>
  <conditionalFormatting sqref="Y14:Y15">
    <cfRule type="colorScale" priority="184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14:Y15">
    <cfRule type="colorScale" priority="18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4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0">
    <cfRule type="colorScale" priority="18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0">
    <cfRule type="colorScale" priority="18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0">
    <cfRule type="colorScale" priority="18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0">
    <cfRule type="colorScale" priority="18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0">
    <cfRule type="colorScale" priority="18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6 D24">
    <cfRule type="colorScale" priority="18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4">
    <cfRule type="colorScale" priority="18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4">
    <cfRule type="colorScale" priority="18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4">
    <cfRule type="colorScale" priority="18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0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6">
    <cfRule type="colorScale" priority="17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6">
    <cfRule type="colorScale" priority="17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6">
    <cfRule type="colorScale" priority="17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7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0">
    <cfRule type="colorScale" priority="17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0">
    <cfRule type="colorScale" priority="17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6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0">
    <cfRule type="colorScale" priority="17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0">
    <cfRule type="colorScale" priority="17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0">
    <cfRule type="colorScale" priority="17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17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0">
    <cfRule type="colorScale" priority="17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0">
    <cfRule type="colorScale" priority="17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4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1">
    <cfRule type="colorScale" priority="17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1">
    <cfRule type="colorScale" priority="17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1">
    <cfRule type="colorScale" priority="17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5">
    <cfRule type="colorScale" priority="16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5">
    <cfRule type="colorScale" priority="16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5">
    <cfRule type="colorScale" priority="16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8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32">
    <cfRule type="colorScale" priority="16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2">
    <cfRule type="colorScale" priority="16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2">
    <cfRule type="colorScale" priority="16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6">
    <cfRule type="colorScale" priority="16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6">
    <cfRule type="colorScale" priority="1629">
      <colorScale>
        <cfvo type="num" val="0"/>
        <cfvo type="num" val="100"/>
        <color rgb="FFFF0000"/>
        <color theme="9"/>
      </colorScale>
    </cfRule>
  </conditionalFormatting>
  <conditionalFormatting sqref="D36">
    <cfRule type="colorScale" priority="1643">
      <colorScale>
        <cfvo type="num" val="0"/>
        <cfvo type="num" val="100"/>
        <color rgb="FFFF0000"/>
        <color theme="9"/>
      </colorScale>
    </cfRule>
  </conditionalFormatting>
  <conditionalFormatting sqref="D36">
    <cfRule type="colorScale" priority="16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6">
    <cfRule type="colorScale" priority="1633">
      <colorScale>
        <cfvo type="num" val="0"/>
        <cfvo type="num" val="100"/>
        <color rgb="FFFF0000"/>
        <color theme="9"/>
      </colorScale>
    </cfRule>
  </conditionalFormatting>
  <conditionalFormatting sqref="S36">
    <cfRule type="colorScale" priority="16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36">
    <cfRule type="colorScale" priority="1641">
      <colorScale>
        <cfvo type="num" val="0"/>
        <cfvo type="num" val="100"/>
        <color rgb="FFFF0000"/>
        <color theme="9"/>
      </colorScale>
    </cfRule>
  </conditionalFormatting>
  <conditionalFormatting sqref="G36">
    <cfRule type="colorScale" priority="16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36">
    <cfRule type="colorScale" priority="1639">
      <colorScale>
        <cfvo type="num" val="0"/>
        <cfvo type="num" val="100"/>
        <color rgb="FFFF0000"/>
        <color theme="9"/>
      </colorScale>
    </cfRule>
  </conditionalFormatting>
  <conditionalFormatting sqref="J36">
    <cfRule type="colorScale" priority="16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36">
    <cfRule type="colorScale" priority="1637">
      <colorScale>
        <cfvo type="num" val="0"/>
        <cfvo type="num" val="100"/>
        <color rgb="FFFF0000"/>
        <color theme="9"/>
      </colorScale>
    </cfRule>
  </conditionalFormatting>
  <conditionalFormatting sqref="M36">
    <cfRule type="colorScale" priority="16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36">
    <cfRule type="colorScale" priority="1635">
      <colorScale>
        <cfvo type="num" val="0"/>
        <cfvo type="num" val="100"/>
        <color rgb="FFFF0000"/>
        <color theme="9"/>
      </colorScale>
    </cfRule>
  </conditionalFormatting>
  <conditionalFormatting sqref="P36">
    <cfRule type="colorScale" priority="16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6">
    <cfRule type="colorScale" priority="1631">
      <colorScale>
        <cfvo type="num" val="0"/>
        <cfvo type="num" val="100"/>
        <color rgb="FFFF0000"/>
        <color theme="9"/>
      </colorScale>
    </cfRule>
  </conditionalFormatting>
  <conditionalFormatting sqref="Y36">
    <cfRule type="colorScale" priority="16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2">
    <cfRule type="colorScale" priority="16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2">
    <cfRule type="colorScale" priority="1613">
      <colorScale>
        <cfvo type="num" val="0"/>
        <cfvo type="num" val="100"/>
        <color rgb="FFFF0000"/>
        <color theme="9"/>
      </colorScale>
    </cfRule>
  </conditionalFormatting>
  <conditionalFormatting sqref="D42">
    <cfRule type="colorScale" priority="1627">
      <colorScale>
        <cfvo type="num" val="0"/>
        <cfvo type="num" val="100"/>
        <color rgb="FFFF0000"/>
        <color theme="9"/>
      </colorScale>
    </cfRule>
  </conditionalFormatting>
  <conditionalFormatting sqref="D42">
    <cfRule type="colorScale" priority="16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2">
    <cfRule type="colorScale" priority="1617">
      <colorScale>
        <cfvo type="num" val="0"/>
        <cfvo type="num" val="100"/>
        <color rgb="FFFF0000"/>
        <color theme="9"/>
      </colorScale>
    </cfRule>
  </conditionalFormatting>
  <conditionalFormatting sqref="S42">
    <cfRule type="colorScale" priority="161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2">
    <cfRule type="colorScale" priority="1625">
      <colorScale>
        <cfvo type="num" val="0"/>
        <cfvo type="num" val="100"/>
        <color rgb="FFFF0000"/>
        <color theme="9"/>
      </colorScale>
    </cfRule>
  </conditionalFormatting>
  <conditionalFormatting sqref="G42">
    <cfRule type="colorScale" priority="16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2">
    <cfRule type="colorScale" priority="1623">
      <colorScale>
        <cfvo type="num" val="0"/>
        <cfvo type="num" val="100"/>
        <color rgb="FFFF0000"/>
        <color theme="9"/>
      </colorScale>
    </cfRule>
  </conditionalFormatting>
  <conditionalFormatting sqref="J42">
    <cfRule type="colorScale" priority="16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2">
    <cfRule type="colorScale" priority="1621">
      <colorScale>
        <cfvo type="num" val="0"/>
        <cfvo type="num" val="100"/>
        <color rgb="FFFF0000"/>
        <color theme="9"/>
      </colorScale>
    </cfRule>
  </conditionalFormatting>
  <conditionalFormatting sqref="M42">
    <cfRule type="colorScale" priority="16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2">
    <cfRule type="colorScale" priority="1619">
      <colorScale>
        <cfvo type="num" val="0"/>
        <cfvo type="num" val="100"/>
        <color rgb="FFFF0000"/>
        <color theme="9"/>
      </colorScale>
    </cfRule>
  </conditionalFormatting>
  <conditionalFormatting sqref="P42">
    <cfRule type="colorScale" priority="16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2">
    <cfRule type="colorScale" priority="1615">
      <colorScale>
        <cfvo type="num" val="0"/>
        <cfvo type="num" val="100"/>
        <color rgb="FFFF0000"/>
        <color theme="9"/>
      </colorScale>
    </cfRule>
  </conditionalFormatting>
  <conditionalFormatting sqref="Y42">
    <cfRule type="colorScale" priority="16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9">
    <cfRule type="colorScale" priority="159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9">
    <cfRule type="colorScale" priority="1597">
      <colorScale>
        <cfvo type="num" val="0"/>
        <cfvo type="num" val="100"/>
        <color rgb="FFFF0000"/>
        <color theme="9"/>
      </colorScale>
    </cfRule>
  </conditionalFormatting>
  <conditionalFormatting sqref="D49">
    <cfRule type="colorScale" priority="1611">
      <colorScale>
        <cfvo type="num" val="0"/>
        <cfvo type="num" val="100"/>
        <color rgb="FFFF0000"/>
        <color theme="9"/>
      </colorScale>
    </cfRule>
  </conditionalFormatting>
  <conditionalFormatting sqref="D49">
    <cfRule type="colorScale" priority="16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9">
    <cfRule type="colorScale" priority="1601">
      <colorScale>
        <cfvo type="num" val="0"/>
        <cfvo type="num" val="100"/>
        <color rgb="FFFF0000"/>
        <color theme="9"/>
      </colorScale>
    </cfRule>
  </conditionalFormatting>
  <conditionalFormatting sqref="S49">
    <cfRule type="colorScale" priority="16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9">
    <cfRule type="colorScale" priority="1609">
      <colorScale>
        <cfvo type="num" val="0"/>
        <cfvo type="num" val="100"/>
        <color rgb="FFFF0000"/>
        <color theme="9"/>
      </colorScale>
    </cfRule>
  </conditionalFormatting>
  <conditionalFormatting sqref="G49">
    <cfRule type="colorScale" priority="16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9">
    <cfRule type="colorScale" priority="1607">
      <colorScale>
        <cfvo type="num" val="0"/>
        <cfvo type="num" val="100"/>
        <color rgb="FFFF0000"/>
        <color theme="9"/>
      </colorScale>
    </cfRule>
  </conditionalFormatting>
  <conditionalFormatting sqref="J49">
    <cfRule type="colorScale" priority="16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9">
    <cfRule type="colorScale" priority="1605">
      <colorScale>
        <cfvo type="num" val="0"/>
        <cfvo type="num" val="100"/>
        <color rgb="FFFF0000"/>
        <color theme="9"/>
      </colorScale>
    </cfRule>
  </conditionalFormatting>
  <conditionalFormatting sqref="M49">
    <cfRule type="colorScale" priority="16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9">
    <cfRule type="colorScale" priority="1603">
      <colorScale>
        <cfvo type="num" val="0"/>
        <cfvo type="num" val="100"/>
        <color rgb="FFFF0000"/>
        <color theme="9"/>
      </colorScale>
    </cfRule>
  </conditionalFormatting>
  <conditionalFormatting sqref="P49">
    <cfRule type="colorScale" priority="16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9">
    <cfRule type="colorScale" priority="1599">
      <colorScale>
        <cfvo type="num" val="0"/>
        <cfvo type="num" val="100"/>
        <color rgb="FFFF0000"/>
        <color theme="9"/>
      </colorScale>
    </cfRule>
  </conditionalFormatting>
  <conditionalFormatting sqref="Y49">
    <cfRule type="colorScale" priority="15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2">
    <cfRule type="colorScale" priority="15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2">
    <cfRule type="colorScale" priority="1581">
      <colorScale>
        <cfvo type="num" val="0"/>
        <cfvo type="num" val="100"/>
        <color rgb="FFFF0000"/>
        <color theme="9"/>
      </colorScale>
    </cfRule>
  </conditionalFormatting>
  <conditionalFormatting sqref="D62">
    <cfRule type="colorScale" priority="1595">
      <colorScale>
        <cfvo type="num" val="0"/>
        <cfvo type="num" val="100"/>
        <color rgb="FFFF0000"/>
        <color theme="9"/>
      </colorScale>
    </cfRule>
  </conditionalFormatting>
  <conditionalFormatting sqref="D62">
    <cfRule type="colorScale" priority="159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2">
    <cfRule type="colorScale" priority="1585">
      <colorScale>
        <cfvo type="num" val="0"/>
        <cfvo type="num" val="100"/>
        <color rgb="FFFF0000"/>
        <color theme="9"/>
      </colorScale>
    </cfRule>
  </conditionalFormatting>
  <conditionalFormatting sqref="S62">
    <cfRule type="colorScale" priority="15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62">
    <cfRule type="colorScale" priority="1593">
      <colorScale>
        <cfvo type="num" val="0"/>
        <cfvo type="num" val="100"/>
        <color rgb="FFFF0000"/>
        <color theme="9"/>
      </colorScale>
    </cfRule>
  </conditionalFormatting>
  <conditionalFormatting sqref="G62">
    <cfRule type="colorScale" priority="15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62">
    <cfRule type="colorScale" priority="1591">
      <colorScale>
        <cfvo type="num" val="0"/>
        <cfvo type="num" val="100"/>
        <color rgb="FFFF0000"/>
        <color theme="9"/>
      </colorScale>
    </cfRule>
  </conditionalFormatting>
  <conditionalFormatting sqref="J62">
    <cfRule type="colorScale" priority="15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62">
    <cfRule type="colorScale" priority="1589">
      <colorScale>
        <cfvo type="num" val="0"/>
        <cfvo type="num" val="100"/>
        <color rgb="FFFF0000"/>
        <color theme="9"/>
      </colorScale>
    </cfRule>
  </conditionalFormatting>
  <conditionalFormatting sqref="M62">
    <cfRule type="colorScale" priority="15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62">
    <cfRule type="colorScale" priority="1587">
      <colorScale>
        <cfvo type="num" val="0"/>
        <cfvo type="num" val="100"/>
        <color rgb="FFFF0000"/>
        <color theme="9"/>
      </colorScale>
    </cfRule>
  </conditionalFormatting>
  <conditionalFormatting sqref="P62">
    <cfRule type="colorScale" priority="158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2">
    <cfRule type="colorScale" priority="1583">
      <colorScale>
        <cfvo type="num" val="0"/>
        <cfvo type="num" val="100"/>
        <color rgb="FFFF0000"/>
        <color theme="9"/>
      </colorScale>
    </cfRule>
  </conditionalFormatting>
  <conditionalFormatting sqref="Y62">
    <cfRule type="colorScale" priority="15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37:D39">
    <cfRule type="colorScale" priority="15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37:G39">
    <cfRule type="colorScale" priority="15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37:J39">
    <cfRule type="colorScale" priority="15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7:P39">
    <cfRule type="colorScale" priority="15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3:D44">
    <cfRule type="colorScale" priority="15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3:G44">
    <cfRule type="colorScale" priority="15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3:J44">
    <cfRule type="colorScale" priority="15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3:P44">
    <cfRule type="colorScale" priority="15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4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5">
    <cfRule type="colorScale" priority="152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3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5">
    <cfRule type="colorScale" priority="15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5">
    <cfRule type="colorScale" priority="15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5">
    <cfRule type="colorScale" priority="15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0">
    <cfRule type="colorScale" priority="15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0">
    <cfRule type="colorScale" priority="14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4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49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63">
    <cfRule type="colorScale" priority="13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3">
    <cfRule type="colorScale" priority="13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63">
    <cfRule type="colorScale" priority="13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7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7">
    <cfRule type="colorScale" priority="1283">
      <colorScale>
        <cfvo type="num" val="0"/>
        <cfvo type="num" val="100"/>
        <color rgb="FFFF0000"/>
        <color theme="9"/>
      </colorScale>
    </cfRule>
  </conditionalFormatting>
  <conditionalFormatting sqref="D27">
    <cfRule type="colorScale" priority="12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7">
    <cfRule type="colorScale" priority="1263">
      <colorScale>
        <cfvo type="num" val="0"/>
        <cfvo type="num" val="100"/>
        <color rgb="FFFF0000"/>
        <color theme="9"/>
      </colorScale>
    </cfRule>
  </conditionalFormatting>
  <conditionalFormatting sqref="P27">
    <cfRule type="colorScale" priority="12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7">
    <cfRule type="colorScale" priority="1278">
      <colorScale>
        <cfvo type="num" val="0"/>
        <cfvo type="num" val="100"/>
        <color rgb="FFFF0000"/>
        <color theme="9"/>
      </colorScale>
    </cfRule>
  </conditionalFormatting>
  <conditionalFormatting sqref="G27">
    <cfRule type="colorScale" priority="12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7">
    <cfRule type="colorScale" priority="1273">
      <colorScale>
        <cfvo type="num" val="0"/>
        <cfvo type="num" val="100"/>
        <color rgb="FFFF0000"/>
        <color theme="9"/>
      </colorScale>
    </cfRule>
  </conditionalFormatting>
  <conditionalFormatting sqref="J27">
    <cfRule type="colorScale" priority="12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7">
    <cfRule type="colorScale" priority="1268">
      <colorScale>
        <cfvo type="num" val="0"/>
        <cfvo type="num" val="100"/>
        <color rgb="FFFF0000"/>
        <color theme="9"/>
      </colorScale>
    </cfRule>
  </conditionalFormatting>
  <conditionalFormatting sqref="M27">
    <cfRule type="colorScale" priority="12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7">
    <cfRule type="colorScale" priority="1258">
      <colorScale>
        <cfvo type="num" val="0"/>
        <cfvo type="num" val="100"/>
        <color rgb="FFFF0000"/>
        <color theme="9"/>
      </colorScale>
    </cfRule>
  </conditionalFormatting>
  <conditionalFormatting sqref="S27">
    <cfRule type="colorScale" priority="12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7">
    <cfRule type="colorScale" priority="1253">
      <colorScale>
        <cfvo type="num" val="0"/>
        <cfvo type="num" val="100"/>
        <color rgb="FFFF0000"/>
        <color theme="9"/>
      </colorScale>
    </cfRule>
  </conditionalFormatting>
  <conditionalFormatting sqref="Y27">
    <cfRule type="colorScale" priority="12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7">
    <cfRule type="colorScale" priority="1248">
      <colorScale>
        <cfvo type="num" val="0"/>
        <cfvo type="num" val="100"/>
        <color rgb="FFFF0000"/>
        <color theme="9"/>
      </colorScale>
    </cfRule>
  </conditionalFormatting>
  <conditionalFormatting sqref="AA27">
    <cfRule type="colorScale" priority="12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1">
    <cfRule type="colorScale" priority="1323">
      <colorScale>
        <cfvo type="num" val="0"/>
        <cfvo type="num" val="100"/>
        <color rgb="FFFF0000"/>
        <color theme="9"/>
      </colorScale>
    </cfRule>
  </conditionalFormatting>
  <conditionalFormatting sqref="D21">
    <cfRule type="colorScale" priority="13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1">
    <cfRule type="colorScale" priority="1303">
      <colorScale>
        <cfvo type="num" val="0"/>
        <cfvo type="num" val="100"/>
        <color rgb="FFFF0000"/>
        <color theme="9"/>
      </colorScale>
    </cfRule>
  </conditionalFormatting>
  <conditionalFormatting sqref="P21">
    <cfRule type="colorScale" priority="13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21">
    <cfRule type="colorScale" priority="13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2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1">
    <cfRule type="colorScale" priority="1318">
      <colorScale>
        <cfvo type="num" val="0"/>
        <cfvo type="num" val="100"/>
        <color rgb="FFFF0000"/>
        <color theme="9"/>
      </colorScale>
    </cfRule>
  </conditionalFormatting>
  <conditionalFormatting sqref="G21">
    <cfRule type="colorScale" priority="131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21">
    <cfRule type="colorScale" priority="131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1">
    <cfRule type="colorScale" priority="1313">
      <colorScale>
        <cfvo type="num" val="0"/>
        <cfvo type="num" val="100"/>
        <color rgb="FFFF0000"/>
        <color theme="9"/>
      </colorScale>
    </cfRule>
  </conditionalFormatting>
  <conditionalFormatting sqref="J21">
    <cfRule type="colorScale" priority="131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21">
    <cfRule type="colorScale" priority="13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1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1">
    <cfRule type="colorScale" priority="1308">
      <colorScale>
        <cfvo type="num" val="0"/>
        <cfvo type="num" val="100"/>
        <color rgb="FFFF0000"/>
        <color theme="9"/>
      </colorScale>
    </cfRule>
  </conditionalFormatting>
  <conditionalFormatting sqref="M21">
    <cfRule type="colorScale" priority="130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21">
    <cfRule type="colorScale" priority="13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1">
    <cfRule type="colorScale" priority="12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1">
    <cfRule type="colorScale" priority="1298">
      <colorScale>
        <cfvo type="num" val="0"/>
        <cfvo type="num" val="100"/>
        <color rgb="FFFF0000"/>
        <color theme="9"/>
      </colorScale>
    </cfRule>
  </conditionalFormatting>
  <conditionalFormatting sqref="S21">
    <cfRule type="colorScale" priority="12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1">
    <cfRule type="colorScale" priority="12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1">
    <cfRule type="colorScale" priority="1293">
      <colorScale>
        <cfvo type="num" val="0"/>
        <cfvo type="num" val="100"/>
        <color rgb="FFFF0000"/>
        <color theme="9"/>
      </colorScale>
    </cfRule>
  </conditionalFormatting>
  <conditionalFormatting sqref="Y21">
    <cfRule type="colorScale" priority="12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1">
    <cfRule type="colorScale" priority="12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1">
    <cfRule type="colorScale" priority="1288">
      <colorScale>
        <cfvo type="num" val="0"/>
        <cfvo type="num" val="100"/>
        <color rgb="FFFF0000"/>
        <color theme="9"/>
      </colorScale>
    </cfRule>
  </conditionalFormatting>
  <conditionalFormatting sqref="AA21">
    <cfRule type="colorScale" priority="128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1">
    <cfRule type="colorScale" priority="12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27">
    <cfRule type="colorScale" priority="12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27">
    <cfRule type="colorScale" priority="12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27">
    <cfRule type="colorScale" priority="12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27">
    <cfRule type="colorScale" priority="12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7">
    <cfRule type="colorScale" priority="12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7">
    <cfRule type="colorScale" priority="12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7">
    <cfRule type="colorScale" priority="12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7">
    <cfRule type="colorScale" priority="12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40">
    <cfRule type="colorScale" priority="1163">
      <colorScale>
        <cfvo type="num" val="0"/>
        <cfvo type="num" val="100"/>
        <color rgb="FFFF0000"/>
        <color theme="9"/>
      </colorScale>
    </cfRule>
  </conditionalFormatting>
  <conditionalFormatting sqref="D40">
    <cfRule type="colorScale" priority="11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40">
    <cfRule type="colorScale" priority="1143">
      <colorScale>
        <cfvo type="num" val="0"/>
        <cfvo type="num" val="100"/>
        <color rgb="FFFF0000"/>
        <color theme="9"/>
      </colorScale>
    </cfRule>
  </conditionalFormatting>
  <conditionalFormatting sqref="P40">
    <cfRule type="colorScale" priority="11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0">
    <cfRule type="colorScale" priority="1158">
      <colorScale>
        <cfvo type="num" val="0"/>
        <cfvo type="num" val="100"/>
        <color rgb="FFFF0000"/>
        <color theme="9"/>
      </colorScale>
    </cfRule>
  </conditionalFormatting>
  <conditionalFormatting sqref="G40">
    <cfRule type="colorScale" priority="11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40">
    <cfRule type="colorScale" priority="1153">
      <colorScale>
        <cfvo type="num" val="0"/>
        <cfvo type="num" val="100"/>
        <color rgb="FFFF0000"/>
        <color theme="9"/>
      </colorScale>
    </cfRule>
  </conditionalFormatting>
  <conditionalFormatting sqref="J40">
    <cfRule type="colorScale" priority="11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0">
    <cfRule type="colorScale" priority="1148">
      <colorScale>
        <cfvo type="num" val="0"/>
        <cfvo type="num" val="100"/>
        <color rgb="FFFF0000"/>
        <color theme="9"/>
      </colorScale>
    </cfRule>
  </conditionalFormatting>
  <conditionalFormatting sqref="M40">
    <cfRule type="colorScale" priority="11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0">
    <cfRule type="colorScale" priority="1138">
      <colorScale>
        <cfvo type="num" val="0"/>
        <cfvo type="num" val="100"/>
        <color rgb="FFFF0000"/>
        <color theme="9"/>
      </colorScale>
    </cfRule>
  </conditionalFormatting>
  <conditionalFormatting sqref="S40">
    <cfRule type="colorScale" priority="113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0">
    <cfRule type="colorScale" priority="1133">
      <colorScale>
        <cfvo type="num" val="0"/>
        <cfvo type="num" val="100"/>
        <color rgb="FFFF0000"/>
        <color theme="9"/>
      </colorScale>
    </cfRule>
  </conditionalFormatting>
  <conditionalFormatting sqref="Y40">
    <cfRule type="colorScale" priority="11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0">
    <cfRule type="colorScale" priority="1128">
      <colorScale>
        <cfvo type="num" val="0"/>
        <cfvo type="num" val="100"/>
        <color rgb="FFFF0000"/>
        <color theme="9"/>
      </colorScale>
    </cfRule>
  </conditionalFormatting>
  <conditionalFormatting sqref="AA40">
    <cfRule type="colorScale" priority="11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40">
    <cfRule type="colorScale" priority="11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40">
    <cfRule type="colorScale" priority="11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40">
    <cfRule type="colorScale" priority="11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0">
    <cfRule type="colorScale" priority="11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40">
    <cfRule type="colorScale" priority="113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4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0">
    <cfRule type="colorScale" priority="11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0">
    <cfRule type="colorScale" priority="112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3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0">
    <cfRule type="colorScale" priority="112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2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7">
    <cfRule type="colorScale" priority="1043">
      <colorScale>
        <cfvo type="num" val="0"/>
        <cfvo type="num" val="100"/>
        <color rgb="FFFF0000"/>
        <color theme="9"/>
      </colorScale>
    </cfRule>
  </conditionalFormatting>
  <conditionalFormatting sqref="D57">
    <cfRule type="colorScale" priority="10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7">
    <cfRule type="colorScale" priority="1033">
      <colorScale>
        <cfvo type="num" val="0"/>
        <cfvo type="num" val="100"/>
        <color rgb="FFFF0000"/>
        <color theme="9"/>
      </colorScale>
    </cfRule>
  </conditionalFormatting>
  <conditionalFormatting sqref="S57">
    <cfRule type="colorScale" priority="10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60">
    <cfRule type="colorScale" priority="1083">
      <colorScale>
        <cfvo type="num" val="0"/>
        <cfvo type="num" val="100"/>
        <color rgb="FFFF0000"/>
        <color theme="9"/>
      </colorScale>
    </cfRule>
  </conditionalFormatting>
  <conditionalFormatting sqref="D60">
    <cfRule type="colorScale" priority="10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60">
    <cfRule type="colorScale" priority="1063">
      <colorScale>
        <cfvo type="num" val="0"/>
        <cfvo type="num" val="100"/>
        <color rgb="FFFF0000"/>
        <color theme="9"/>
      </colorScale>
    </cfRule>
  </conditionalFormatting>
  <conditionalFormatting sqref="P60">
    <cfRule type="colorScale" priority="106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60">
    <cfRule type="colorScale" priority="10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0">
    <cfRule type="colorScale" priority="1078">
      <colorScale>
        <cfvo type="num" val="0"/>
        <cfvo type="num" val="100"/>
        <color rgb="FFFF0000"/>
        <color theme="9"/>
      </colorScale>
    </cfRule>
  </conditionalFormatting>
  <conditionalFormatting sqref="G60">
    <cfRule type="colorScale" priority="10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60">
    <cfRule type="colorScale" priority="10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60">
    <cfRule type="colorScale" priority="1073">
      <colorScale>
        <cfvo type="num" val="0"/>
        <cfvo type="num" val="100"/>
        <color rgb="FFFF0000"/>
        <color theme="9"/>
      </colorScale>
    </cfRule>
  </conditionalFormatting>
  <conditionalFormatting sqref="J60">
    <cfRule type="colorScale" priority="10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60">
    <cfRule type="colorScale" priority="10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60">
    <cfRule type="colorScale" priority="1068">
      <colorScale>
        <cfvo type="num" val="0"/>
        <cfvo type="num" val="100"/>
        <color rgb="FFFF0000"/>
        <color theme="9"/>
      </colorScale>
    </cfRule>
  </conditionalFormatting>
  <conditionalFormatting sqref="M60">
    <cfRule type="colorScale" priority="10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60">
    <cfRule type="colorScale" priority="10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60">
    <cfRule type="colorScale" priority="105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6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60">
    <cfRule type="colorScale" priority="1058">
      <colorScale>
        <cfvo type="num" val="0"/>
        <cfvo type="num" val="100"/>
        <color rgb="FFFF0000"/>
        <color theme="9"/>
      </colorScale>
    </cfRule>
  </conditionalFormatting>
  <conditionalFormatting sqref="S60">
    <cfRule type="colorScale" priority="10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0">
    <cfRule type="colorScale" priority="10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60">
    <cfRule type="colorScale" priority="1053">
      <colorScale>
        <cfvo type="num" val="0"/>
        <cfvo type="num" val="100"/>
        <color rgb="FFFF0000"/>
        <color theme="9"/>
      </colorScale>
    </cfRule>
  </conditionalFormatting>
  <conditionalFormatting sqref="Y60">
    <cfRule type="colorScale" priority="105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0">
    <cfRule type="colorScale" priority="10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60">
    <cfRule type="colorScale" priority="1048">
      <colorScale>
        <cfvo type="num" val="0"/>
        <cfvo type="num" val="100"/>
        <color rgb="FFFF0000"/>
        <color theme="9"/>
      </colorScale>
    </cfRule>
  </conditionalFormatting>
  <conditionalFormatting sqref="AA60">
    <cfRule type="colorScale" priority="10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0">
    <cfRule type="colorScale" priority="10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4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4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7">
    <cfRule type="colorScale" priority="10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7">
    <cfRule type="colorScale" priority="1029">
      <colorScale>
        <cfvo type="num" val="0"/>
        <cfvo type="num" val="100"/>
        <color rgb="FFFF0000"/>
        <color theme="9"/>
      </colorScale>
    </cfRule>
  </conditionalFormatting>
  <conditionalFormatting sqref="G57">
    <cfRule type="colorScale" priority="1041">
      <colorScale>
        <cfvo type="num" val="0"/>
        <cfvo type="num" val="100"/>
        <color rgb="FFFF0000"/>
        <color theme="9"/>
      </colorScale>
    </cfRule>
  </conditionalFormatting>
  <conditionalFormatting sqref="G57">
    <cfRule type="colorScale" priority="10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7">
    <cfRule type="colorScale" priority="1039">
      <colorScale>
        <cfvo type="num" val="0"/>
        <cfvo type="num" val="100"/>
        <color rgb="FFFF0000"/>
        <color theme="9"/>
      </colorScale>
    </cfRule>
  </conditionalFormatting>
  <conditionalFormatting sqref="J57">
    <cfRule type="colorScale" priority="103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7">
    <cfRule type="colorScale" priority="1037">
      <colorScale>
        <cfvo type="num" val="0"/>
        <cfvo type="num" val="100"/>
        <color rgb="FFFF0000"/>
        <color theme="9"/>
      </colorScale>
    </cfRule>
  </conditionalFormatting>
  <conditionalFormatting sqref="M57">
    <cfRule type="colorScale" priority="10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7">
    <cfRule type="colorScale" priority="1035">
      <colorScale>
        <cfvo type="num" val="0"/>
        <cfvo type="num" val="100"/>
        <color rgb="FFFF0000"/>
        <color theme="9"/>
      </colorScale>
    </cfRule>
  </conditionalFormatting>
  <conditionalFormatting sqref="P57">
    <cfRule type="colorScale" priority="10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7">
    <cfRule type="colorScale" priority="1031">
      <colorScale>
        <cfvo type="num" val="0"/>
        <cfvo type="num" val="100"/>
        <color rgb="FFFF0000"/>
        <color theme="9"/>
      </colorScale>
    </cfRule>
  </conditionalFormatting>
  <conditionalFormatting sqref="Y57">
    <cfRule type="colorScale" priority="10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8">
    <cfRule type="colorScale" priority="102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5">
    <cfRule type="colorScale" priority="1003">
      <colorScale>
        <cfvo type="num" val="0"/>
        <cfvo type="num" val="100"/>
        <color rgb="FFFF0000"/>
        <color theme="9"/>
      </colorScale>
    </cfRule>
  </conditionalFormatting>
  <conditionalFormatting sqref="D55">
    <cfRule type="colorScale" priority="10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55">
    <cfRule type="colorScale" priority="983">
      <colorScale>
        <cfvo type="num" val="0"/>
        <cfvo type="num" val="100"/>
        <color rgb="FFFF0000"/>
        <color theme="9"/>
      </colorScale>
    </cfRule>
  </conditionalFormatting>
  <conditionalFormatting sqref="P55">
    <cfRule type="colorScale" priority="98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55">
    <cfRule type="colorScale" priority="9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5">
    <cfRule type="colorScale" priority="998">
      <colorScale>
        <cfvo type="num" val="0"/>
        <cfvo type="num" val="100"/>
        <color rgb="FFFF0000"/>
        <color theme="9"/>
      </colorScale>
    </cfRule>
  </conditionalFormatting>
  <conditionalFormatting sqref="G55">
    <cfRule type="colorScale" priority="9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55">
    <cfRule type="colorScale" priority="9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5">
    <cfRule type="colorScale" priority="993">
      <colorScale>
        <cfvo type="num" val="0"/>
        <cfvo type="num" val="100"/>
        <color rgb="FFFF0000"/>
        <color theme="9"/>
      </colorScale>
    </cfRule>
  </conditionalFormatting>
  <conditionalFormatting sqref="J55">
    <cfRule type="colorScale" priority="9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55">
    <cfRule type="colorScale" priority="9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5">
    <cfRule type="colorScale" priority="988">
      <colorScale>
        <cfvo type="num" val="0"/>
        <cfvo type="num" val="100"/>
        <color rgb="FFFF0000"/>
        <color theme="9"/>
      </colorScale>
    </cfRule>
  </conditionalFormatting>
  <conditionalFormatting sqref="M55">
    <cfRule type="colorScale" priority="98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55">
    <cfRule type="colorScale" priority="9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5">
    <cfRule type="colorScale" priority="9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8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5">
    <cfRule type="colorScale" priority="978">
      <colorScale>
        <cfvo type="num" val="0"/>
        <cfvo type="num" val="100"/>
        <color rgb="FFFF0000"/>
        <color theme="9"/>
      </colorScale>
    </cfRule>
  </conditionalFormatting>
  <conditionalFormatting sqref="S55">
    <cfRule type="colorScale" priority="9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5">
    <cfRule type="colorScale" priority="9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5">
    <cfRule type="colorScale" priority="973">
      <colorScale>
        <cfvo type="num" val="0"/>
        <cfvo type="num" val="100"/>
        <color rgb="FFFF0000"/>
        <color theme="9"/>
      </colorScale>
    </cfRule>
  </conditionalFormatting>
  <conditionalFormatting sqref="Y55">
    <cfRule type="colorScale" priority="97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5">
    <cfRule type="colorScale" priority="9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7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5">
    <cfRule type="colorScale" priority="968">
      <colorScale>
        <cfvo type="num" val="0"/>
        <cfvo type="num" val="100"/>
        <color rgb="FFFF0000"/>
        <color theme="9"/>
      </colorScale>
    </cfRule>
  </conditionalFormatting>
  <conditionalFormatting sqref="AA55">
    <cfRule type="colorScale" priority="9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5">
    <cfRule type="colorScale" priority="9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0">
    <cfRule type="colorScale" priority="95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5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61">
      <colorScale>
        <cfvo type="num" val="0"/>
        <cfvo type="num" val="100"/>
        <color rgb="FFFF0000"/>
        <color theme="9"/>
      </colorScale>
    </cfRule>
  </conditionalFormatting>
  <conditionalFormatting sqref="Y20">
    <cfRule type="colorScale" priority="9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0">
    <cfRule type="colorScale" priority="9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24:Y26">
    <cfRule type="colorScale" priority="94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4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54">
      <colorScale>
        <cfvo type="num" val="0"/>
        <cfvo type="num" val="100"/>
        <color rgb="FFFF0000"/>
        <color theme="9"/>
      </colorScale>
    </cfRule>
  </conditionalFormatting>
  <conditionalFormatting sqref="Y24:Y26">
    <cfRule type="colorScale" priority="9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24:Y26">
    <cfRule type="colorScale" priority="9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15">
    <cfRule type="colorScale" priority="9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5">
    <cfRule type="colorScale" priority="89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0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05">
      <colorScale>
        <cfvo type="num" val="0"/>
        <cfvo type="num" val="100"/>
        <color rgb="FFFF0000"/>
        <color theme="9"/>
      </colorScale>
    </cfRule>
  </conditionalFormatting>
  <conditionalFormatting sqref="AA15">
    <cfRule type="colorScale" priority="9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6">
    <cfRule type="colorScale" priority="83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3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42">
      <colorScale>
        <cfvo type="num" val="0"/>
        <cfvo type="num" val="100"/>
        <color rgb="FFFF0000"/>
        <color theme="9"/>
      </colorScale>
    </cfRule>
  </conditionalFormatting>
  <conditionalFormatting sqref="AA26">
    <cfRule type="colorScale" priority="84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6">
    <cfRule type="colorScale" priority="8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4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1">
    <cfRule type="colorScale" priority="82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3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35">
      <colorScale>
        <cfvo type="num" val="0"/>
        <cfvo type="num" val="100"/>
        <color rgb="FFFF0000"/>
        <color theme="9"/>
      </colorScale>
    </cfRule>
  </conditionalFormatting>
  <conditionalFormatting sqref="AA31">
    <cfRule type="colorScale" priority="83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1">
    <cfRule type="colorScale" priority="8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3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5">
    <cfRule type="colorScale" priority="81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1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21">
      <colorScale>
        <cfvo type="num" val="0"/>
        <cfvo type="num" val="100"/>
        <color rgb="FFFF0000"/>
        <color theme="9"/>
      </colorScale>
    </cfRule>
  </conditionalFormatting>
  <conditionalFormatting sqref="AA25">
    <cfRule type="colorScale" priority="8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5">
    <cfRule type="colorScale" priority="8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2">
    <cfRule type="colorScale" priority="80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0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14">
      <colorScale>
        <cfvo type="num" val="0"/>
        <cfvo type="num" val="100"/>
        <color rgb="FFFF0000"/>
        <color theme="9"/>
      </colorScale>
    </cfRule>
  </conditionalFormatting>
  <conditionalFormatting sqref="AA32">
    <cfRule type="colorScale" priority="81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2">
    <cfRule type="colorScale" priority="81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7">
    <cfRule type="colorScale" priority="80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80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807">
      <colorScale>
        <cfvo type="num" val="0"/>
        <cfvo type="num" val="100"/>
        <color rgb="FFFF0000"/>
        <color theme="9"/>
      </colorScale>
    </cfRule>
  </conditionalFormatting>
  <conditionalFormatting sqref="AA37">
    <cfRule type="colorScale" priority="80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7">
    <cfRule type="colorScale" priority="8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0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0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38:AA39">
    <cfRule type="colorScale" priority="78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8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93">
      <colorScale>
        <cfvo type="num" val="0"/>
        <cfvo type="num" val="100"/>
        <color rgb="FFFF0000"/>
        <color theme="9"/>
      </colorScale>
    </cfRule>
  </conditionalFormatting>
  <conditionalFormatting sqref="AA38:AA39">
    <cfRule type="colorScale" priority="79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38:AA39">
    <cfRule type="colorScale" priority="7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3">
    <cfRule type="colorScale" priority="78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8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86">
      <colorScale>
        <cfvo type="num" val="0"/>
        <cfvo type="num" val="100"/>
        <color rgb="FFFF0000"/>
        <color theme="9"/>
      </colorScale>
    </cfRule>
  </conditionalFormatting>
  <conditionalFormatting sqref="AA43">
    <cfRule type="colorScale" priority="7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3">
    <cfRule type="colorScale" priority="7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4">
    <cfRule type="colorScale" priority="77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7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79">
      <colorScale>
        <cfvo type="num" val="0"/>
        <cfvo type="num" val="100"/>
        <color rgb="FFFF0000"/>
        <color theme="9"/>
      </colorScale>
    </cfRule>
  </conditionalFormatting>
  <conditionalFormatting sqref="AA44">
    <cfRule type="colorScale" priority="77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4">
    <cfRule type="colorScale" priority="7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45">
    <cfRule type="colorScale" priority="76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6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72">
      <colorScale>
        <cfvo type="num" val="0"/>
        <cfvo type="num" val="100"/>
        <color rgb="FFFF0000"/>
        <color theme="9"/>
      </colorScale>
    </cfRule>
  </conditionalFormatting>
  <conditionalFormatting sqref="AA45">
    <cfRule type="colorScale" priority="77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45">
    <cfRule type="colorScale" priority="7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7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0">
    <cfRule type="colorScale" priority="75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6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65">
      <colorScale>
        <cfvo type="num" val="0"/>
        <cfvo type="num" val="100"/>
        <color rgb="FFFF0000"/>
        <color theme="9"/>
      </colorScale>
    </cfRule>
  </conditionalFormatting>
  <conditionalFormatting sqref="AA50">
    <cfRule type="colorScale" priority="76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0">
    <cfRule type="colorScale" priority="7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1">
    <cfRule type="colorScale" priority="75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5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58">
      <colorScale>
        <cfvo type="num" val="0"/>
        <cfvo type="num" val="100"/>
        <color rgb="FFFF0000"/>
        <color theme="9"/>
      </colorScale>
    </cfRule>
  </conditionalFormatting>
  <conditionalFormatting sqref="AA51">
    <cfRule type="colorScale" priority="75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1">
    <cfRule type="colorScale" priority="75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2">
    <cfRule type="colorScale" priority="74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4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51">
      <colorScale>
        <cfvo type="num" val="0"/>
        <cfvo type="num" val="100"/>
        <color rgb="FFFF0000"/>
        <color theme="9"/>
      </colorScale>
    </cfRule>
  </conditionalFormatting>
  <conditionalFormatting sqref="AA52">
    <cfRule type="colorScale" priority="7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2">
    <cfRule type="colorScale" priority="7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3">
    <cfRule type="colorScale" priority="73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3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44">
      <colorScale>
        <cfvo type="num" val="0"/>
        <cfvo type="num" val="100"/>
        <color rgb="FFFF0000"/>
        <color theme="9"/>
      </colorScale>
    </cfRule>
  </conditionalFormatting>
  <conditionalFormatting sqref="AA53">
    <cfRule type="colorScale" priority="74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3">
    <cfRule type="colorScale" priority="74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4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4">
    <cfRule type="colorScale" priority="73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3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37">
      <colorScale>
        <cfvo type="num" val="0"/>
        <cfvo type="num" val="100"/>
        <color rgb="FFFF0000"/>
        <color theme="9"/>
      </colorScale>
    </cfRule>
  </conditionalFormatting>
  <conditionalFormatting sqref="AA54">
    <cfRule type="colorScale" priority="7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4">
    <cfRule type="colorScale" priority="7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8">
    <cfRule type="colorScale" priority="724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25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30">
      <colorScale>
        <cfvo type="num" val="0"/>
        <cfvo type="num" val="100"/>
        <color rgb="FFFF0000"/>
        <color theme="9"/>
      </colorScale>
    </cfRule>
  </conditionalFormatting>
  <conditionalFormatting sqref="AA58">
    <cfRule type="colorScale" priority="72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8">
    <cfRule type="colorScale" priority="7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9">
    <cfRule type="colorScale" priority="71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1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23">
      <colorScale>
        <cfvo type="num" val="0"/>
        <cfvo type="num" val="100"/>
        <color rgb="FFFF0000"/>
        <color theme="9"/>
      </colorScale>
    </cfRule>
  </conditionalFormatting>
  <conditionalFormatting sqref="AA59">
    <cfRule type="colorScale" priority="72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9">
    <cfRule type="colorScale" priority="7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63">
    <cfRule type="colorScale" priority="71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1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16">
      <colorScale>
        <cfvo type="num" val="0"/>
        <cfvo type="num" val="100"/>
        <color rgb="FFFF0000"/>
        <color theme="9"/>
      </colorScale>
    </cfRule>
  </conditionalFormatting>
  <conditionalFormatting sqref="AA63">
    <cfRule type="colorScale" priority="7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63">
    <cfRule type="colorScale" priority="7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14">
    <cfRule type="colorScale" priority="70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70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09">
      <colorScale>
        <cfvo type="num" val="0"/>
        <cfvo type="num" val="100"/>
        <color rgb="FFFF0000"/>
        <color theme="9"/>
      </colorScale>
    </cfRule>
  </conditionalFormatting>
  <conditionalFormatting sqref="AA14">
    <cfRule type="colorScale" priority="70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14">
    <cfRule type="colorScale" priority="7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0">
    <cfRule type="colorScale" priority="67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7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81">
      <colorScale>
        <cfvo type="num" val="0"/>
        <cfvo type="num" val="100"/>
        <color rgb="FFFF0000"/>
        <color theme="9"/>
      </colorScale>
    </cfRule>
  </conditionalFormatting>
  <conditionalFormatting sqref="AA20">
    <cfRule type="colorScale" priority="6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0">
    <cfRule type="colorScale" priority="6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24 P26">
    <cfRule type="colorScale" priority="65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6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7">
      <colorScale>
        <cfvo type="num" val="0"/>
        <cfvo type="num" val="100"/>
        <color rgb="FFFF0000"/>
        <color theme="9"/>
      </colorScale>
    </cfRule>
  </conditionalFormatting>
  <conditionalFormatting sqref="P24 P26">
    <cfRule type="colorScale" priority="66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P24 P26">
    <cfRule type="colorScale" priority="6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24">
    <cfRule type="colorScale" priority="654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655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660">
      <colorScale>
        <cfvo type="num" val="0"/>
        <cfvo type="num" val="100"/>
        <color rgb="FFFF0000"/>
        <color theme="9"/>
      </colorScale>
    </cfRule>
  </conditionalFormatting>
  <conditionalFormatting sqref="AA24">
    <cfRule type="colorScale" priority="65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24">
    <cfRule type="colorScale" priority="6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5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C24">
    <cfRule type="colorScale" priority="629">
      <colorScale>
        <cfvo type="percent" val="$Y$24"/>
        <cfvo type="percentile" val="50"/>
        <cfvo type="percent" val="$M$26"/>
        <color rgb="FFF8696B"/>
        <color rgb="FFFFEB84"/>
        <color rgb="FF63BE7B"/>
      </colorScale>
    </cfRule>
  </conditionalFormatting>
  <conditionalFormatting sqref="M37">
    <cfRule type="colorScale" priority="5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8">
    <cfRule type="colorScale" priority="5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9">
    <cfRule type="colorScale" priority="5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43:M45">
    <cfRule type="colorScale" priority="57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1">
    <cfRule type="colorScale" priority="5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2">
    <cfRule type="colorScale" priority="5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3">
    <cfRule type="colorScale" priority="5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4">
    <cfRule type="colorScale" priority="5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0">
    <cfRule type="colorScale" priority="5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1">
    <cfRule type="colorScale" priority="5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2">
    <cfRule type="colorScale" priority="50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3">
    <cfRule type="colorScale" priority="5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4">
    <cfRule type="colorScale" priority="4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1">
    <cfRule type="colorScale" priority="49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2">
    <cfRule type="colorScale" priority="4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3">
    <cfRule type="colorScale" priority="4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4">
    <cfRule type="colorScale" priority="4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9">
    <cfRule type="colorScale" priority="44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5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8">
    <cfRule type="colorScale" priority="44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9">
    <cfRule type="colorScale" priority="4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4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8:M59">
    <cfRule type="colorScale" priority="4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63">
    <cfRule type="colorScale" priority="3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9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9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0:G54">
    <cfRule type="colorScale" priority="3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AA5:AA6">
    <cfRule type="colorScale" priority="37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37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381">
      <colorScale>
        <cfvo type="num" val="0"/>
        <cfvo type="num" val="100"/>
        <color rgb="FFFF0000"/>
        <color theme="9"/>
      </colorScale>
    </cfRule>
  </conditionalFormatting>
  <conditionalFormatting sqref="AA5:AA6">
    <cfRule type="colorScale" priority="3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AA5:AA6">
    <cfRule type="colorScale" priority="3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58:P59">
    <cfRule type="colorScale" priority="3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14">
    <cfRule type="colorScale" priority="371">
      <colorScale>
        <cfvo type="num" val="0"/>
        <cfvo type="num" val="100"/>
        <color rgb="FFFF0000"/>
        <color theme="9"/>
      </colorScale>
    </cfRule>
  </conditionalFormatting>
  <conditionalFormatting sqref="S14">
    <cfRule type="colorScale" priority="3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4">
    <cfRule type="colorScale" priority="3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15">
    <cfRule type="colorScale" priority="366">
      <colorScale>
        <cfvo type="num" val="0"/>
        <cfvo type="num" val="100"/>
        <color rgb="FFFF0000"/>
        <color theme="9"/>
      </colorScale>
    </cfRule>
  </conditionalFormatting>
  <conditionalFormatting sqref="S15">
    <cfRule type="colorScale" priority="36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15">
    <cfRule type="colorScale" priority="3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0">
    <cfRule type="colorScale" priority="361">
      <colorScale>
        <cfvo type="num" val="0"/>
        <cfvo type="num" val="100"/>
        <color rgb="FFFF0000"/>
        <color theme="9"/>
      </colorScale>
    </cfRule>
  </conditionalFormatting>
  <conditionalFormatting sqref="S20">
    <cfRule type="colorScale" priority="3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0">
    <cfRule type="colorScale" priority="3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4">
    <cfRule type="colorScale" priority="356">
      <colorScale>
        <cfvo type="num" val="0"/>
        <cfvo type="num" val="100"/>
        <color rgb="FFFF0000"/>
        <color theme="9"/>
      </colorScale>
    </cfRule>
  </conditionalFormatting>
  <conditionalFormatting sqref="S24">
    <cfRule type="colorScale" priority="35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4">
    <cfRule type="colorScale" priority="3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6">
    <cfRule type="colorScale" priority="351">
      <colorScale>
        <cfvo type="num" val="0"/>
        <cfvo type="num" val="100"/>
        <color rgb="FFFF0000"/>
        <color theme="9"/>
      </colorScale>
    </cfRule>
  </conditionalFormatting>
  <conditionalFormatting sqref="S26">
    <cfRule type="colorScale" priority="3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6">
    <cfRule type="colorScale" priority="3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1">
    <cfRule type="colorScale" priority="346">
      <colorScale>
        <cfvo type="num" val="0"/>
        <cfvo type="num" val="100"/>
        <color rgb="FFFF0000"/>
        <color theme="9"/>
      </colorScale>
    </cfRule>
  </conditionalFormatting>
  <conditionalFormatting sqref="S31">
    <cfRule type="colorScale" priority="34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1">
    <cfRule type="colorScale" priority="34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25">
    <cfRule type="colorScale" priority="336">
      <colorScale>
        <cfvo type="num" val="0"/>
        <cfvo type="num" val="100"/>
        <color rgb="FFFF0000"/>
        <color theme="9"/>
      </colorScale>
    </cfRule>
  </conditionalFormatting>
  <conditionalFormatting sqref="S25">
    <cfRule type="colorScale" priority="33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25">
    <cfRule type="colorScale" priority="33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3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2">
    <cfRule type="colorScale" priority="331">
      <colorScale>
        <cfvo type="num" val="0"/>
        <cfvo type="num" val="100"/>
        <color rgb="FFFF0000"/>
        <color theme="9"/>
      </colorScale>
    </cfRule>
  </conditionalFormatting>
  <conditionalFormatting sqref="S32">
    <cfRule type="colorScale" priority="3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2">
    <cfRule type="colorScale" priority="3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7">
    <cfRule type="colorScale" priority="326">
      <colorScale>
        <cfvo type="num" val="0"/>
        <cfvo type="num" val="100"/>
        <color rgb="FFFF0000"/>
        <color theme="9"/>
      </colorScale>
    </cfRule>
  </conditionalFormatting>
  <conditionalFormatting sqref="S37">
    <cfRule type="colorScale" priority="3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7">
    <cfRule type="colorScale" priority="3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8">
    <cfRule type="colorScale" priority="321">
      <colorScale>
        <cfvo type="num" val="0"/>
        <cfvo type="num" val="100"/>
        <color rgb="FFFF0000"/>
        <color theme="9"/>
      </colorScale>
    </cfRule>
  </conditionalFormatting>
  <conditionalFormatting sqref="S38">
    <cfRule type="colorScale" priority="32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8">
    <cfRule type="colorScale" priority="3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39">
    <cfRule type="colorScale" priority="316">
      <colorScale>
        <cfvo type="num" val="0"/>
        <cfvo type="num" val="100"/>
        <color rgb="FFFF0000"/>
        <color theme="9"/>
      </colorScale>
    </cfRule>
  </conditionalFormatting>
  <conditionalFormatting sqref="S39">
    <cfRule type="colorScale" priority="3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39">
    <cfRule type="colorScale" priority="3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3">
    <cfRule type="colorScale" priority="311">
      <colorScale>
        <cfvo type="num" val="0"/>
        <cfvo type="num" val="100"/>
        <color rgb="FFFF0000"/>
        <color theme="9"/>
      </colorScale>
    </cfRule>
  </conditionalFormatting>
  <conditionalFormatting sqref="S43">
    <cfRule type="colorScale" priority="31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3">
    <cfRule type="colorScale" priority="3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4">
    <cfRule type="colorScale" priority="306">
      <colorScale>
        <cfvo type="num" val="0"/>
        <cfvo type="num" val="100"/>
        <color rgb="FFFF0000"/>
        <color theme="9"/>
      </colorScale>
    </cfRule>
  </conditionalFormatting>
  <conditionalFormatting sqref="S44">
    <cfRule type="colorScale" priority="30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4">
    <cfRule type="colorScale" priority="3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0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45">
    <cfRule type="colorScale" priority="301">
      <colorScale>
        <cfvo type="num" val="0"/>
        <cfvo type="num" val="100"/>
        <color rgb="FFFF0000"/>
        <color theme="9"/>
      </colorScale>
    </cfRule>
  </conditionalFormatting>
  <conditionalFormatting sqref="S45">
    <cfRule type="colorScale" priority="30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45">
    <cfRule type="colorScale" priority="29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63">
    <cfRule type="colorScale" priority="296">
      <colorScale>
        <cfvo type="num" val="0"/>
        <cfvo type="num" val="100"/>
        <color rgb="FFFF0000"/>
        <color theme="9"/>
      </colorScale>
    </cfRule>
  </conditionalFormatting>
  <conditionalFormatting sqref="S63">
    <cfRule type="colorScale" priority="29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63">
    <cfRule type="colorScale" priority="2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9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9">
    <cfRule type="colorScale" priority="291">
      <colorScale>
        <cfvo type="num" val="0"/>
        <cfvo type="num" val="100"/>
        <color rgb="FFFF0000"/>
        <color theme="9"/>
      </colorScale>
    </cfRule>
  </conditionalFormatting>
  <conditionalFormatting sqref="S59">
    <cfRule type="colorScale" priority="29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9">
    <cfRule type="colorScale" priority="2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8">
    <cfRule type="colorScale" priority="286">
      <colorScale>
        <cfvo type="num" val="0"/>
        <cfvo type="num" val="100"/>
        <color rgb="FFFF0000"/>
        <color theme="9"/>
      </colorScale>
    </cfRule>
  </conditionalFormatting>
  <conditionalFormatting sqref="S58">
    <cfRule type="colorScale" priority="28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8">
    <cfRule type="colorScale" priority="28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4">
    <cfRule type="colorScale" priority="281">
      <colorScale>
        <cfvo type="num" val="0"/>
        <cfvo type="num" val="100"/>
        <color rgb="FFFF0000"/>
        <color theme="9"/>
      </colorScale>
    </cfRule>
  </conditionalFormatting>
  <conditionalFormatting sqref="S54">
    <cfRule type="colorScale" priority="28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4">
    <cfRule type="colorScale" priority="2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3">
    <cfRule type="colorScale" priority="276">
      <colorScale>
        <cfvo type="num" val="0"/>
        <cfvo type="num" val="100"/>
        <color rgb="FFFF0000"/>
        <color theme="9"/>
      </colorScale>
    </cfRule>
  </conditionalFormatting>
  <conditionalFormatting sqref="S53">
    <cfRule type="colorScale" priority="27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3">
    <cfRule type="colorScale" priority="2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2">
    <cfRule type="colorScale" priority="271">
      <colorScale>
        <cfvo type="num" val="0"/>
        <cfvo type="num" val="100"/>
        <color rgb="FFFF0000"/>
        <color theme="9"/>
      </colorScale>
    </cfRule>
  </conditionalFormatting>
  <conditionalFormatting sqref="S52">
    <cfRule type="colorScale" priority="2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2">
    <cfRule type="colorScale" priority="2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1">
    <cfRule type="colorScale" priority="266">
      <colorScale>
        <cfvo type="num" val="0"/>
        <cfvo type="num" val="100"/>
        <color rgb="FFFF0000"/>
        <color theme="9"/>
      </colorScale>
    </cfRule>
  </conditionalFormatting>
  <conditionalFormatting sqref="S51">
    <cfRule type="colorScale" priority="26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1">
    <cfRule type="colorScale" priority="26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6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S50">
    <cfRule type="colorScale" priority="261">
      <colorScale>
        <cfvo type="num" val="0"/>
        <cfvo type="num" val="100"/>
        <color rgb="FFFF0000"/>
        <color theme="9"/>
      </colorScale>
    </cfRule>
  </conditionalFormatting>
  <conditionalFormatting sqref="S50">
    <cfRule type="colorScale" priority="2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S50">
    <cfRule type="colorScale" priority="2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">
    <cfRule type="colorScale" priority="256">
      <colorScale>
        <cfvo type="num" val="0"/>
        <cfvo type="num" val="100"/>
        <color rgb="FFFF0000"/>
        <color theme="9"/>
      </colorScale>
    </cfRule>
  </conditionalFormatting>
  <conditionalFormatting sqref="V4">
    <cfRule type="colorScale" priority="25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1">
    <cfRule type="colorScale" priority="254">
      <colorScale>
        <cfvo type="num" val="0"/>
        <cfvo type="num" val="100"/>
        <color rgb="FFFF0000"/>
        <color theme="9"/>
      </colorScale>
    </cfRule>
  </conditionalFormatting>
  <conditionalFormatting sqref="V11">
    <cfRule type="colorScale" priority="2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:V6 V11">
    <cfRule type="colorScale" priority="2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3">
    <cfRule type="colorScale" priority="245">
      <colorScale>
        <cfvo type="num" val="0"/>
        <cfvo type="num" val="100"/>
        <color rgb="FFFF0000"/>
        <color theme="9"/>
      </colorScale>
    </cfRule>
  </conditionalFormatting>
  <conditionalFormatting sqref="V23">
    <cfRule type="colorScale" priority="24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3">
    <cfRule type="colorScale" priority="249">
      <colorScale>
        <cfvo type="num" val="0"/>
        <cfvo type="num" val="100"/>
        <color rgb="FFFF0000"/>
        <color theme="9"/>
      </colorScale>
    </cfRule>
  </conditionalFormatting>
  <conditionalFormatting sqref="V13">
    <cfRule type="colorScale" priority="24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9">
    <cfRule type="colorScale" priority="247">
      <colorScale>
        <cfvo type="num" val="0"/>
        <cfvo type="num" val="100"/>
        <color rgb="FFFF0000"/>
        <color theme="9"/>
      </colorScale>
    </cfRule>
  </conditionalFormatting>
  <conditionalFormatting sqref="V19">
    <cfRule type="colorScale" priority="24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9">
    <cfRule type="colorScale" priority="243">
      <colorScale>
        <cfvo type="num" val="0"/>
        <cfvo type="num" val="100"/>
        <color rgb="FFFF0000"/>
        <color theme="9"/>
      </colorScale>
    </cfRule>
  </conditionalFormatting>
  <conditionalFormatting sqref="V29">
    <cfRule type="colorScale" priority="24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4">
    <cfRule type="colorScale" priority="19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9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41">
      <colorScale>
        <cfvo type="num" val="0"/>
        <cfvo type="num" val="100"/>
        <color rgb="FFFF0000"/>
        <color theme="9"/>
      </colorScale>
    </cfRule>
  </conditionalFormatting>
  <conditionalFormatting sqref="V14">
    <cfRule type="colorScale" priority="2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4">
    <cfRule type="colorScale" priority="2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0">
    <cfRule type="colorScale" priority="2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6">
    <cfRule type="colorScale" priority="233">
      <colorScale>
        <cfvo type="num" val="0"/>
        <cfvo type="num" val="100"/>
        <color rgb="FFFF0000"/>
        <color theme="9"/>
      </colorScale>
    </cfRule>
  </conditionalFormatting>
  <conditionalFormatting sqref="V36">
    <cfRule type="colorScale" priority="23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2">
    <cfRule type="colorScale" priority="231">
      <colorScale>
        <cfvo type="num" val="0"/>
        <cfvo type="num" val="100"/>
        <color rgb="FFFF0000"/>
        <color theme="9"/>
      </colorScale>
    </cfRule>
  </conditionalFormatting>
  <conditionalFormatting sqref="V42">
    <cfRule type="colorScale" priority="23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9">
    <cfRule type="colorScale" priority="229">
      <colorScale>
        <cfvo type="num" val="0"/>
        <cfvo type="num" val="100"/>
        <color rgb="FFFF0000"/>
        <color theme="9"/>
      </colorScale>
    </cfRule>
  </conditionalFormatting>
  <conditionalFormatting sqref="V49">
    <cfRule type="colorScale" priority="22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62">
    <cfRule type="colorScale" priority="227">
      <colorScale>
        <cfvo type="num" val="0"/>
        <cfvo type="num" val="100"/>
        <color rgb="FFFF0000"/>
        <color theme="9"/>
      </colorScale>
    </cfRule>
  </conditionalFormatting>
  <conditionalFormatting sqref="V62">
    <cfRule type="colorScale" priority="22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7">
    <cfRule type="colorScale" priority="220">
      <colorScale>
        <cfvo type="num" val="0"/>
        <cfvo type="num" val="100"/>
        <color rgb="FFFF0000"/>
        <color theme="9"/>
      </colorScale>
    </cfRule>
  </conditionalFormatting>
  <conditionalFormatting sqref="V27">
    <cfRule type="colorScale" priority="2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1">
    <cfRule type="colorScale" priority="225">
      <colorScale>
        <cfvo type="num" val="0"/>
        <cfvo type="num" val="100"/>
        <color rgb="FFFF0000"/>
        <color theme="9"/>
      </colorScale>
    </cfRule>
  </conditionalFormatting>
  <conditionalFormatting sqref="V21">
    <cfRule type="colorScale" priority="2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1">
    <cfRule type="colorScale" priority="2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7">
    <cfRule type="colorScale" priority="2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0">
    <cfRule type="colorScale" priority="215">
      <colorScale>
        <cfvo type="num" val="0"/>
        <cfvo type="num" val="100"/>
        <color rgb="FFFF0000"/>
        <color theme="9"/>
      </colorScale>
    </cfRule>
  </conditionalFormatting>
  <conditionalFormatting sqref="V40">
    <cfRule type="colorScale" priority="2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0">
    <cfRule type="colorScale" priority="2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60">
    <cfRule type="colorScale" priority="210">
      <colorScale>
        <cfvo type="num" val="0"/>
        <cfvo type="num" val="100"/>
        <color rgb="FFFF0000"/>
        <color theme="9"/>
      </colorScale>
    </cfRule>
  </conditionalFormatting>
  <conditionalFormatting sqref="V60">
    <cfRule type="colorScale" priority="20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60">
    <cfRule type="colorScale" priority="20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7">
    <cfRule type="colorScale" priority="205">
      <colorScale>
        <cfvo type="num" val="0"/>
        <cfvo type="num" val="100"/>
        <color rgb="FFFF0000"/>
        <color theme="9"/>
      </colorScale>
    </cfRule>
  </conditionalFormatting>
  <conditionalFormatting sqref="V57">
    <cfRule type="colorScale" priority="2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5">
    <cfRule type="colorScale" priority="203">
      <colorScale>
        <cfvo type="num" val="0"/>
        <cfvo type="num" val="100"/>
        <color rgb="FFFF0000"/>
        <color theme="9"/>
      </colorScale>
    </cfRule>
  </conditionalFormatting>
  <conditionalFormatting sqref="V55">
    <cfRule type="colorScale" priority="202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5">
    <cfRule type="colorScale" priority="19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5:V26">
    <cfRule type="colorScale" priority="18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8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89">
      <colorScale>
        <cfvo type="num" val="0"/>
        <cfvo type="num" val="100"/>
        <color rgb="FFFF0000"/>
        <color theme="9"/>
      </colorScale>
    </cfRule>
  </conditionalFormatting>
  <conditionalFormatting sqref="V25:V26">
    <cfRule type="colorScale" priority="18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5:V26">
    <cfRule type="colorScale" priority="1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7">
    <cfRule type="colorScale" priority="16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7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75">
      <colorScale>
        <cfvo type="num" val="0"/>
        <cfvo type="num" val="100"/>
        <color rgb="FFFF0000"/>
        <color theme="9"/>
      </colorScale>
    </cfRule>
  </conditionalFormatting>
  <conditionalFormatting sqref="V37">
    <cfRule type="colorScale" priority="17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7">
    <cfRule type="colorScale" priority="1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4">
    <cfRule type="colorScale" priority="16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6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68">
      <colorScale>
        <cfvo type="num" val="0"/>
        <cfvo type="num" val="100"/>
        <color rgb="FFFF0000"/>
        <color theme="9"/>
      </colorScale>
    </cfRule>
  </conditionalFormatting>
  <conditionalFormatting sqref="V44">
    <cfRule type="colorScale" priority="16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44">
    <cfRule type="colorScale" priority="1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3">
    <cfRule type="colorScale" priority="15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5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61">
      <colorScale>
        <cfvo type="num" val="0"/>
        <cfvo type="num" val="100"/>
        <color rgb="FFFF0000"/>
        <color theme="9"/>
      </colorScale>
    </cfRule>
  </conditionalFormatting>
  <conditionalFormatting sqref="V53">
    <cfRule type="colorScale" priority="16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3">
    <cfRule type="colorScale" priority="15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8:V59">
    <cfRule type="colorScale" priority="14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4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54">
      <colorScale>
        <cfvo type="num" val="0"/>
        <cfvo type="num" val="100"/>
        <color rgb="FFFF0000"/>
        <color theme="9"/>
      </colorScale>
    </cfRule>
  </conditionalFormatting>
  <conditionalFormatting sqref="V58:V59">
    <cfRule type="colorScale" priority="15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8:V59">
    <cfRule type="colorScale" priority="15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7:Y39">
    <cfRule type="colorScale" priority="12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2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26">
      <colorScale>
        <cfvo type="num" val="0"/>
        <cfvo type="num" val="100"/>
        <color rgb="FFFF0000"/>
        <color theme="9"/>
      </colorScale>
    </cfRule>
  </conditionalFormatting>
  <conditionalFormatting sqref="Y37:Y39">
    <cfRule type="colorScale" priority="1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7:Y39">
    <cfRule type="colorScale" priority="1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43:Y45">
    <cfRule type="colorScale" priority="113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14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19">
      <colorScale>
        <cfvo type="num" val="0"/>
        <cfvo type="num" val="100"/>
        <color rgb="FFFF0000"/>
        <color theme="9"/>
      </colorScale>
    </cfRule>
  </conditionalFormatting>
  <conditionalFormatting sqref="Y43:Y45">
    <cfRule type="colorScale" priority="11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43:Y45">
    <cfRule type="colorScale" priority="1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0:Y54">
    <cfRule type="colorScale" priority="106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07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12">
      <colorScale>
        <cfvo type="num" val="0"/>
        <cfvo type="num" val="100"/>
        <color rgb="FFFF0000"/>
        <color theme="9"/>
      </colorScale>
    </cfRule>
  </conditionalFormatting>
  <conditionalFormatting sqref="Y50:Y54">
    <cfRule type="colorScale" priority="1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0:Y54">
    <cfRule type="colorScale" priority="10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1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58:Y59">
    <cfRule type="colorScale" priority="9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10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105">
      <colorScale>
        <cfvo type="num" val="0"/>
        <cfvo type="num" val="100"/>
        <color rgb="FFFF0000"/>
        <color theme="9"/>
      </colorScale>
    </cfRule>
  </conditionalFormatting>
  <conditionalFormatting sqref="Y58:Y59">
    <cfRule type="colorScale" priority="10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58:Y59">
    <cfRule type="colorScale" priority="1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0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63">
    <cfRule type="colorScale" priority="92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93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98">
      <colorScale>
        <cfvo type="num" val="0"/>
        <cfvo type="num" val="100"/>
        <color rgb="FFFF0000"/>
        <color theme="9"/>
      </colorScale>
    </cfRule>
  </conditionalFormatting>
  <conditionalFormatting sqref="Y63">
    <cfRule type="colorScale" priority="9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63">
    <cfRule type="colorScale" priority="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0:J54">
    <cfRule type="colorScale" priority="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91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63">
    <cfRule type="colorScale" priority="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63">
    <cfRule type="colorScale" priority="8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8">
    <cfRule type="colorScale" priority="8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9">
    <cfRule type="colorScale" priority="7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1">
    <cfRule type="colorScale" priority="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4">
    <cfRule type="colorScale" priority="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5">
    <cfRule type="colorScale" priority="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43">
    <cfRule type="colorScale" priority="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9">
    <cfRule type="colorScale" priority="64">
      <colorScale>
        <cfvo type="num" val="0"/>
        <cfvo type="num" val="100"/>
        <color rgb="FFFF0000"/>
        <color theme="9"/>
      </colorScale>
    </cfRule>
  </conditionalFormatting>
  <conditionalFormatting sqref="V39">
    <cfRule type="colorScale" priority="6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9">
    <cfRule type="colorScale" priority="6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6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8">
    <cfRule type="colorScale" priority="59">
      <colorScale>
        <cfvo type="num" val="0"/>
        <cfvo type="num" val="100"/>
        <color rgb="FFFF0000"/>
        <color theme="9"/>
      </colorScale>
    </cfRule>
  </conditionalFormatting>
  <conditionalFormatting sqref="V38">
    <cfRule type="colorScale" priority="5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8">
    <cfRule type="colorScale" priority="5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31:M32 M25">
    <cfRule type="colorScale" priority="217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7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P31:P32 P25">
    <cfRule type="colorScale" priority="218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8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7:V10">
    <cfRule type="colorScale" priority="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Y31:Y32">
    <cfRule type="colorScale" priority="45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46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51">
      <colorScale>
        <cfvo type="num" val="0"/>
        <cfvo type="num" val="100"/>
        <color rgb="FFFF0000"/>
        <color theme="9"/>
      </colorScale>
    </cfRule>
  </conditionalFormatting>
  <conditionalFormatting sqref="Y31:Y32">
    <cfRule type="colorScale" priority="5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Y31:Y32">
    <cfRule type="colorScale" priority="4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2">
    <cfRule type="colorScale" priority="3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3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37">
      <colorScale>
        <cfvo type="num" val="0"/>
        <cfvo type="num" val="100"/>
        <color rgb="FFFF0000"/>
        <color theme="9"/>
      </colorScale>
    </cfRule>
  </conditionalFormatting>
  <conditionalFormatting sqref="V32">
    <cfRule type="colorScale" priority="3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2">
    <cfRule type="colorScale" priority="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15">
    <cfRule type="colorScale" priority="30">
      <colorScale>
        <cfvo type="num" val="0"/>
        <cfvo type="num" val="100"/>
        <color rgb="FFFF0000"/>
        <color theme="9"/>
      </colorScale>
    </cfRule>
  </conditionalFormatting>
  <conditionalFormatting sqref="V15">
    <cfRule type="colorScale" priority="2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15">
    <cfRule type="colorScale" priority="2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0">
    <cfRule type="colorScale" priority="25">
      <colorScale>
        <cfvo type="num" val="0"/>
        <cfvo type="num" val="100"/>
        <color rgb="FFFF0000"/>
        <color theme="9"/>
      </colorScale>
    </cfRule>
  </conditionalFormatting>
  <conditionalFormatting sqref="V20">
    <cfRule type="colorScale" priority="2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0">
    <cfRule type="colorScale" priority="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24">
    <cfRule type="colorScale" priority="20">
      <colorScale>
        <cfvo type="num" val="0"/>
        <cfvo type="num" val="100"/>
        <color rgb="FFFF0000"/>
        <color theme="9"/>
      </colorScale>
    </cfRule>
  </conditionalFormatting>
  <conditionalFormatting sqref="V24">
    <cfRule type="colorScale" priority="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24"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31">
    <cfRule type="colorScale" priority="15">
      <colorScale>
        <cfvo type="num" val="0"/>
        <cfvo type="num" val="100"/>
        <color rgb="FFFF0000"/>
        <color theme="9"/>
      </colorScale>
    </cfRule>
  </conditionalFormatting>
  <conditionalFormatting sqref="V31">
    <cfRule type="colorScale" priority="1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31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0">
    <cfRule type="colorScale" priority="10">
      <colorScale>
        <cfvo type="num" val="0"/>
        <cfvo type="num" val="100"/>
        <color rgb="FFFF0000"/>
        <color theme="9"/>
      </colorScale>
    </cfRule>
  </conditionalFormatting>
  <conditionalFormatting sqref="V50">
    <cfRule type="colorScale" priority="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0">
    <cfRule type="colorScale" priority="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V52">
    <cfRule type="colorScale" priority="5">
      <colorScale>
        <cfvo type="num" val="0"/>
        <cfvo type="num" val="100"/>
        <color rgb="FFFF0000"/>
        <color theme="9"/>
      </colorScale>
    </cfRule>
  </conditionalFormatting>
  <conditionalFormatting sqref="V52">
    <cfRule type="colorScale" priority="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V52">
    <cfRule type="colorScale" priority="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showGridLines="0" workbookViewId="0">
      <selection activeCell="H9" sqref="H9"/>
    </sheetView>
  </sheetViews>
  <sheetFormatPr defaultRowHeight="15" x14ac:dyDescent="0.2"/>
  <sheetData>
    <row r="1" spans="1:7" ht="24" thickBot="1" x14ac:dyDescent="0.25">
      <c r="A1" s="5"/>
    </row>
    <row r="2" spans="1:7" ht="23.25" x14ac:dyDescent="0.2">
      <c r="B2" s="6" t="s">
        <v>46</v>
      </c>
      <c r="C2" s="7"/>
      <c r="D2" s="7"/>
      <c r="E2" s="7"/>
      <c r="F2" s="7"/>
      <c r="G2" s="8"/>
    </row>
    <row r="3" spans="1:7" x14ac:dyDescent="0.2">
      <c r="B3" s="9"/>
      <c r="C3" s="10"/>
      <c r="D3" s="10"/>
      <c r="E3" s="10"/>
      <c r="F3" s="10"/>
      <c r="G3" s="11"/>
    </row>
    <row r="4" spans="1:7" ht="18.75" x14ac:dyDescent="0.2">
      <c r="B4" s="12" t="s">
        <v>48</v>
      </c>
      <c r="C4" s="10"/>
      <c r="D4" s="10"/>
      <c r="E4" s="10"/>
      <c r="F4" s="10"/>
      <c r="G4" s="11"/>
    </row>
    <row r="5" spans="1:7" ht="18.75" x14ac:dyDescent="0.2">
      <c r="B5" s="13" t="s">
        <v>49</v>
      </c>
      <c r="C5" s="10"/>
      <c r="D5" s="10"/>
      <c r="E5" s="10"/>
      <c r="F5" s="10"/>
      <c r="G5" s="11"/>
    </row>
    <row r="6" spans="1:7" ht="18.75" x14ac:dyDescent="0.2">
      <c r="B6" s="13" t="s">
        <v>62</v>
      </c>
      <c r="C6" s="10"/>
      <c r="D6" s="10"/>
      <c r="E6" s="10"/>
      <c r="F6" s="10"/>
      <c r="G6" s="11"/>
    </row>
    <row r="7" spans="1:7" ht="18.75" x14ac:dyDescent="0.2">
      <c r="B7" s="13" t="s">
        <v>50</v>
      </c>
      <c r="C7" s="10"/>
      <c r="D7" s="10"/>
      <c r="E7" s="10"/>
      <c r="F7" s="10"/>
      <c r="G7" s="11"/>
    </row>
    <row r="8" spans="1:7" ht="18.75" x14ac:dyDescent="0.2">
      <c r="B8" s="13" t="s">
        <v>51</v>
      </c>
      <c r="C8" s="10"/>
      <c r="D8" s="10"/>
      <c r="E8" s="10"/>
      <c r="F8" s="10"/>
      <c r="G8" s="11"/>
    </row>
    <row r="9" spans="1:7" ht="18.75" x14ac:dyDescent="0.2">
      <c r="B9" s="12" t="s">
        <v>52</v>
      </c>
      <c r="C9" s="10"/>
      <c r="D9" s="10"/>
      <c r="E9" s="10"/>
      <c r="F9" s="10"/>
      <c r="G9" s="11"/>
    </row>
    <row r="10" spans="1:7" ht="18.75" x14ac:dyDescent="0.2">
      <c r="B10" s="13" t="s">
        <v>53</v>
      </c>
      <c r="C10" s="10"/>
      <c r="D10" s="10"/>
      <c r="E10" s="10"/>
      <c r="F10" s="10"/>
      <c r="G10" s="11"/>
    </row>
    <row r="11" spans="1:7" ht="18.75" x14ac:dyDescent="0.2">
      <c r="B11" s="12" t="s">
        <v>54</v>
      </c>
      <c r="C11" s="10"/>
      <c r="D11" s="10"/>
      <c r="E11" s="10"/>
      <c r="F11" s="10"/>
      <c r="G11" s="11"/>
    </row>
    <row r="12" spans="1:7" ht="18.75" x14ac:dyDescent="0.2">
      <c r="B12" s="13" t="s">
        <v>55</v>
      </c>
      <c r="C12" s="10"/>
      <c r="D12" s="10"/>
      <c r="E12" s="10"/>
      <c r="F12" s="10"/>
      <c r="G12" s="11"/>
    </row>
    <row r="13" spans="1:7" ht="18.75" x14ac:dyDescent="0.2">
      <c r="B13" s="12" t="s">
        <v>56</v>
      </c>
      <c r="C13" s="10"/>
      <c r="D13" s="10"/>
      <c r="E13" s="10"/>
      <c r="F13" s="10"/>
      <c r="G13" s="11"/>
    </row>
    <row r="14" spans="1:7" ht="18.75" x14ac:dyDescent="0.2">
      <c r="B14" s="13" t="s">
        <v>57</v>
      </c>
      <c r="C14" s="10"/>
      <c r="D14" s="10"/>
      <c r="E14" s="10"/>
      <c r="F14" s="10"/>
      <c r="G14" s="11"/>
    </row>
    <row r="15" spans="1:7" ht="18.75" x14ac:dyDescent="0.2">
      <c r="B15" s="12" t="s">
        <v>58</v>
      </c>
      <c r="C15" s="10"/>
      <c r="D15" s="10"/>
      <c r="E15" s="10"/>
      <c r="F15" s="10"/>
      <c r="G15" s="11"/>
    </row>
    <row r="16" spans="1:7" ht="18.75" x14ac:dyDescent="0.2">
      <c r="B16" s="13" t="s">
        <v>59</v>
      </c>
      <c r="C16" s="10"/>
      <c r="D16" s="10"/>
      <c r="E16" s="10"/>
      <c r="F16" s="10"/>
      <c r="G16" s="11"/>
    </row>
    <row r="17" spans="2:7" ht="18.75" x14ac:dyDescent="0.2">
      <c r="B17" s="12" t="s">
        <v>60</v>
      </c>
      <c r="C17" s="10"/>
      <c r="D17" s="10"/>
      <c r="E17" s="10"/>
      <c r="F17" s="10"/>
      <c r="G17" s="11"/>
    </row>
    <row r="18" spans="2:7" ht="18.75" x14ac:dyDescent="0.2">
      <c r="B18" s="13" t="s">
        <v>59</v>
      </c>
      <c r="C18" s="10"/>
      <c r="D18" s="10"/>
      <c r="E18" s="10"/>
      <c r="F18" s="10"/>
      <c r="G18" s="11"/>
    </row>
    <row r="19" spans="2:7" ht="18.75" x14ac:dyDescent="0.2">
      <c r="B19" s="12" t="s">
        <v>61</v>
      </c>
      <c r="C19" s="10"/>
      <c r="D19" s="10"/>
      <c r="E19" s="10"/>
      <c r="F19" s="10"/>
      <c r="G19" s="11"/>
    </row>
    <row r="20" spans="2:7" ht="18.75" x14ac:dyDescent="0.2">
      <c r="B20" s="13" t="s">
        <v>59</v>
      </c>
      <c r="C20" s="10"/>
      <c r="D20" s="10"/>
      <c r="E20" s="10"/>
      <c r="F20" s="10"/>
      <c r="G20" s="11"/>
    </row>
    <row r="21" spans="2:7" ht="15.75" thickBot="1" x14ac:dyDescent="0.25">
      <c r="B21" s="14"/>
      <c r="C21" s="15"/>
      <c r="D21" s="15"/>
      <c r="E21" s="15"/>
      <c r="F21" s="15"/>
      <c r="G21" s="16"/>
    </row>
    <row r="54" spans="2:2" ht="23.25" x14ac:dyDescent="0.2">
      <c r="B54" s="5" t="s">
        <v>47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7"/>
  <sheetViews>
    <sheetView topLeftCell="A13" zoomScaleNormal="100" workbookViewId="0">
      <selection activeCell="B28" sqref="B28:B29"/>
    </sheetView>
  </sheetViews>
  <sheetFormatPr defaultRowHeight="15" x14ac:dyDescent="0.2"/>
  <cols>
    <col min="1" max="1" width="8.77734375" style="27"/>
    <col min="2" max="2" width="19.77734375" style="27" bestFit="1" customWidth="1"/>
    <col min="3" max="3" width="12.77734375" style="27" bestFit="1" customWidth="1"/>
    <col min="4" max="4" width="8.77734375" style="27"/>
    <col min="5" max="5" width="9" bestFit="1" customWidth="1"/>
  </cols>
  <sheetData>
    <row r="1" spans="1:7" x14ac:dyDescent="0.2">
      <c r="A1" s="35"/>
      <c r="B1" s="35" t="s">
        <v>87</v>
      </c>
      <c r="C1" s="35"/>
      <c r="D1" s="35" t="s">
        <v>85</v>
      </c>
      <c r="E1" s="35" t="s">
        <v>83</v>
      </c>
      <c r="F1" s="35"/>
      <c r="G1" s="35"/>
    </row>
    <row r="2" spans="1:7" x14ac:dyDescent="0.2">
      <c r="A2" s="37" t="s">
        <v>76</v>
      </c>
      <c r="B2" s="29">
        <v>0</v>
      </c>
      <c r="C2" s="29"/>
      <c r="D2" s="36">
        <v>0</v>
      </c>
      <c r="E2" s="35"/>
      <c r="F2" s="35"/>
      <c r="G2" s="35"/>
    </row>
    <row r="3" spans="1:7" x14ac:dyDescent="0.2">
      <c r="A3" s="37" t="s">
        <v>74</v>
      </c>
      <c r="B3" s="36">
        <f>Cronograma!AB2</f>
        <v>1</v>
      </c>
      <c r="C3" s="36"/>
      <c r="D3" s="36"/>
      <c r="E3" s="36">
        <f>Cronograma!AD2</f>
        <v>0.83333333333333337</v>
      </c>
      <c r="F3" s="35"/>
      <c r="G3" s="35"/>
    </row>
    <row r="4" spans="1:7" x14ac:dyDescent="0.2">
      <c r="A4" s="37" t="s">
        <v>75</v>
      </c>
      <c r="B4" s="36">
        <f>Cronograma!AB17</f>
        <v>0.8571428571428571</v>
      </c>
      <c r="C4" s="36"/>
      <c r="D4" s="36">
        <f>Cronograma!AC17</f>
        <v>0.44285714285714289</v>
      </c>
      <c r="E4" s="36">
        <f>Cronograma!AD17</f>
        <v>0.35714285714285715</v>
      </c>
      <c r="F4" s="35"/>
      <c r="G4" s="35"/>
    </row>
    <row r="5" spans="1:7" x14ac:dyDescent="0.2">
      <c r="A5" s="37" t="s">
        <v>77</v>
      </c>
      <c r="B5" s="36">
        <f>Cronograma!AB36</f>
        <v>1</v>
      </c>
      <c r="C5" s="36"/>
      <c r="D5" s="36">
        <f>Cronograma!AC36</f>
        <v>0.66666666666666663</v>
      </c>
      <c r="E5" s="36">
        <f>Cronograma!AD36</f>
        <v>0.39999999999999997</v>
      </c>
      <c r="F5" s="35"/>
      <c r="G5" s="35"/>
    </row>
    <row r="6" spans="1:7" x14ac:dyDescent="0.2">
      <c r="A6" s="37" t="s">
        <v>78</v>
      </c>
      <c r="B6" s="36">
        <f>Cronograma!AB49</f>
        <v>1</v>
      </c>
      <c r="C6" s="36"/>
      <c r="D6" s="36">
        <f>Cronograma!AC49</f>
        <v>0.625</v>
      </c>
      <c r="E6" s="36">
        <f>Cronograma!AD49</f>
        <v>0.39999999999999997</v>
      </c>
      <c r="F6" s="35"/>
      <c r="G6" s="35"/>
    </row>
    <row r="7" spans="1:7" x14ac:dyDescent="0.2">
      <c r="A7" s="37"/>
      <c r="B7" s="36"/>
      <c r="C7" s="36"/>
      <c r="D7" s="35"/>
      <c r="E7" s="35"/>
      <c r="F7" s="35"/>
      <c r="G7" s="35"/>
    </row>
    <row r="8" spans="1:7" x14ac:dyDescent="0.2">
      <c r="A8" s="35"/>
      <c r="B8" s="35"/>
      <c r="C8" s="35"/>
      <c r="D8" s="35"/>
      <c r="E8" s="35"/>
      <c r="F8" s="35"/>
      <c r="G8" s="35"/>
    </row>
    <row r="9" spans="1:7" x14ac:dyDescent="0.2">
      <c r="A9" s="40"/>
      <c r="B9" s="40"/>
      <c r="C9" s="40"/>
      <c r="D9" s="35"/>
      <c r="E9" s="35"/>
      <c r="F9" s="35"/>
      <c r="G9" s="35"/>
    </row>
    <row r="10" spans="1:7" x14ac:dyDescent="0.2">
      <c r="A10" s="40"/>
      <c r="B10" s="40"/>
      <c r="C10" s="40"/>
      <c r="D10" s="40"/>
      <c r="E10" s="40"/>
    </row>
    <row r="11" spans="1:7" x14ac:dyDescent="0.2">
      <c r="A11" s="32"/>
      <c r="B11" s="32"/>
      <c r="C11" s="32"/>
      <c r="D11" s="32"/>
      <c r="E11" s="32"/>
    </row>
    <row r="12" spans="1:7" x14ac:dyDescent="0.2">
      <c r="A12" s="33"/>
      <c r="B12" s="34"/>
      <c r="C12" s="34"/>
      <c r="D12" s="32"/>
      <c r="E12" s="32"/>
    </row>
    <row r="13" spans="1:7" x14ac:dyDescent="0.2">
      <c r="A13" s="28"/>
      <c r="B13" s="29"/>
      <c r="C13" s="29"/>
    </row>
    <row r="14" spans="1:7" x14ac:dyDescent="0.2">
      <c r="A14" s="28"/>
    </row>
    <row r="15" spans="1:7" x14ac:dyDescent="0.2">
      <c r="A15" s="28"/>
    </row>
    <row r="16" spans="1:7" x14ac:dyDescent="0.2">
      <c r="A16" s="28"/>
    </row>
    <row r="27" spans="2:17" ht="15.75" thickBot="1" x14ac:dyDescent="0.25"/>
    <row r="28" spans="2:17" ht="24" customHeight="1" thickBot="1" x14ac:dyDescent="0.25">
      <c r="B28" s="252" t="s">
        <v>97</v>
      </c>
      <c r="C28" s="252" t="s">
        <v>98</v>
      </c>
      <c r="D28" s="254" t="s">
        <v>33</v>
      </c>
      <c r="E28" s="255"/>
      <c r="F28" s="256"/>
      <c r="G28" s="254" t="s">
        <v>38</v>
      </c>
      <c r="H28" s="255"/>
      <c r="I28" s="256"/>
      <c r="J28" s="254" t="s">
        <v>34</v>
      </c>
      <c r="K28" s="255"/>
      <c r="L28" s="256"/>
      <c r="M28" s="254" t="s">
        <v>111</v>
      </c>
      <c r="N28" s="255"/>
      <c r="O28" s="256"/>
      <c r="P28" s="30"/>
    </row>
    <row r="29" spans="2:17" ht="16.149999999999999" customHeight="1" thickBot="1" x14ac:dyDescent="0.3">
      <c r="B29" s="253"/>
      <c r="C29" s="253"/>
      <c r="D29" s="21" t="s">
        <v>40</v>
      </c>
      <c r="E29" s="22" t="s">
        <v>42</v>
      </c>
      <c r="F29" s="23" t="s">
        <v>41</v>
      </c>
      <c r="G29" s="21" t="s">
        <v>40</v>
      </c>
      <c r="H29" s="22" t="s">
        <v>42</v>
      </c>
      <c r="I29" s="23" t="s">
        <v>41</v>
      </c>
      <c r="J29" s="21" t="s">
        <v>40</v>
      </c>
      <c r="K29" s="22" t="s">
        <v>42</v>
      </c>
      <c r="L29" s="23" t="s">
        <v>41</v>
      </c>
      <c r="M29" s="21" t="s">
        <v>40</v>
      </c>
      <c r="N29" s="22" t="s">
        <v>42</v>
      </c>
      <c r="O29" s="23" t="s">
        <v>41</v>
      </c>
      <c r="P29" s="23" t="s">
        <v>41</v>
      </c>
    </row>
    <row r="30" spans="2:17" ht="15.75" thickBot="1" x14ac:dyDescent="0.25">
      <c r="B30" s="2" t="s">
        <v>95</v>
      </c>
      <c r="C30" s="2">
        <v>1</v>
      </c>
      <c r="D30" s="4">
        <v>43129</v>
      </c>
      <c r="E30" s="1" t="s">
        <v>43</v>
      </c>
      <c r="F30" s="38">
        <v>1</v>
      </c>
      <c r="G30" s="4" t="s">
        <v>89</v>
      </c>
      <c r="H30" s="1" t="s">
        <v>70</v>
      </c>
      <c r="I30" s="38">
        <v>1</v>
      </c>
      <c r="J30" s="4" t="s">
        <v>89</v>
      </c>
      <c r="K30" s="1" t="s">
        <v>43</v>
      </c>
      <c r="L30" s="38">
        <v>1</v>
      </c>
      <c r="M30" s="4">
        <v>43129</v>
      </c>
      <c r="N30" s="1" t="s">
        <v>70</v>
      </c>
      <c r="O30" s="38">
        <v>1</v>
      </c>
      <c r="P30" s="3">
        <f t="shared" ref="P30:P37" si="0">(F30+I30+L30+O30)/4</f>
        <v>1</v>
      </c>
    </row>
    <row r="31" spans="2:17" ht="15.75" thickBot="1" x14ac:dyDescent="0.25">
      <c r="B31" s="2" t="s">
        <v>96</v>
      </c>
      <c r="C31" s="2">
        <v>2</v>
      </c>
      <c r="D31" s="4">
        <v>43130</v>
      </c>
      <c r="E31" s="1" t="s">
        <v>43</v>
      </c>
      <c r="F31" s="38">
        <v>1</v>
      </c>
      <c r="G31" s="4" t="s">
        <v>89</v>
      </c>
      <c r="H31" s="1" t="s">
        <v>70</v>
      </c>
      <c r="I31" s="38">
        <v>1</v>
      </c>
      <c r="J31" s="4" t="s">
        <v>89</v>
      </c>
      <c r="K31" s="1" t="s">
        <v>43</v>
      </c>
      <c r="L31" s="38">
        <v>1</v>
      </c>
      <c r="M31" s="4">
        <v>43130</v>
      </c>
      <c r="N31" s="1" t="s">
        <v>70</v>
      </c>
      <c r="O31" s="38">
        <v>1</v>
      </c>
      <c r="P31" s="3">
        <f t="shared" si="0"/>
        <v>1</v>
      </c>
    </row>
    <row r="32" spans="2:17" ht="30.75" thickBot="1" x14ac:dyDescent="0.25">
      <c r="B32" s="2" t="s">
        <v>93</v>
      </c>
      <c r="C32" s="2">
        <v>3</v>
      </c>
      <c r="D32" s="4">
        <v>43131</v>
      </c>
      <c r="E32" s="1" t="s">
        <v>43</v>
      </c>
      <c r="F32" s="38">
        <v>1</v>
      </c>
      <c r="G32" s="4" t="s">
        <v>89</v>
      </c>
      <c r="H32" s="1" t="s">
        <v>70</v>
      </c>
      <c r="I32" s="38">
        <v>1</v>
      </c>
      <c r="J32" s="4" t="s">
        <v>89</v>
      </c>
      <c r="K32" s="1" t="s">
        <v>43</v>
      </c>
      <c r="L32" s="38">
        <v>0.9</v>
      </c>
      <c r="M32" s="4">
        <v>43131</v>
      </c>
      <c r="N32" s="1" t="s">
        <v>70</v>
      </c>
      <c r="O32" s="39">
        <v>0</v>
      </c>
      <c r="P32" s="3">
        <f t="shared" si="0"/>
        <v>0.72499999999999998</v>
      </c>
      <c r="Q32" s="3" t="s">
        <v>112</v>
      </c>
    </row>
    <row r="33" spans="2:16" ht="15.75" thickBot="1" x14ac:dyDescent="0.25">
      <c r="B33" s="2" t="s">
        <v>94</v>
      </c>
      <c r="C33" s="2">
        <v>4</v>
      </c>
      <c r="D33" s="4">
        <v>43132</v>
      </c>
      <c r="E33" s="1" t="s">
        <v>43</v>
      </c>
      <c r="F33" s="38">
        <v>1</v>
      </c>
      <c r="G33" s="4" t="s">
        <v>89</v>
      </c>
      <c r="H33" s="1" t="s">
        <v>70</v>
      </c>
      <c r="I33" s="38">
        <v>1</v>
      </c>
      <c r="J33" s="4" t="s">
        <v>89</v>
      </c>
      <c r="K33" s="1" t="s">
        <v>43</v>
      </c>
      <c r="L33" s="38">
        <v>1</v>
      </c>
      <c r="M33" s="4">
        <v>43132</v>
      </c>
      <c r="N33" s="1" t="s">
        <v>70</v>
      </c>
      <c r="O33" s="38">
        <v>1</v>
      </c>
      <c r="P33" s="3">
        <f t="shared" si="0"/>
        <v>1</v>
      </c>
    </row>
    <row r="34" spans="2:16" ht="15.75" thickBot="1" x14ac:dyDescent="0.25">
      <c r="B34" s="2" t="s">
        <v>91</v>
      </c>
      <c r="C34" s="2">
        <v>5</v>
      </c>
      <c r="D34" s="4">
        <v>43133</v>
      </c>
      <c r="E34" s="1" t="s">
        <v>43</v>
      </c>
      <c r="F34" s="38">
        <v>1</v>
      </c>
      <c r="G34" s="4" t="s">
        <v>89</v>
      </c>
      <c r="H34" s="1" t="s">
        <v>70</v>
      </c>
      <c r="I34" s="38">
        <v>1</v>
      </c>
      <c r="J34" s="4" t="s">
        <v>89</v>
      </c>
      <c r="K34" s="1" t="s">
        <v>43</v>
      </c>
      <c r="L34" s="38">
        <v>1</v>
      </c>
      <c r="M34" s="4">
        <v>43133</v>
      </c>
      <c r="N34" s="1" t="s">
        <v>70</v>
      </c>
      <c r="O34" s="38">
        <v>1</v>
      </c>
      <c r="P34" s="3">
        <f t="shared" si="0"/>
        <v>1</v>
      </c>
    </row>
    <row r="35" spans="2:16" ht="15.75" thickBot="1" x14ac:dyDescent="0.25">
      <c r="B35" s="2" t="s">
        <v>90</v>
      </c>
      <c r="C35" s="2">
        <v>6</v>
      </c>
      <c r="D35" s="4">
        <v>43136</v>
      </c>
      <c r="E35" s="1" t="s">
        <v>43</v>
      </c>
      <c r="F35" s="39">
        <v>0</v>
      </c>
      <c r="G35" s="4" t="s">
        <v>89</v>
      </c>
      <c r="H35" s="1" t="s">
        <v>70</v>
      </c>
      <c r="I35" s="39">
        <v>0</v>
      </c>
      <c r="J35" s="4" t="s">
        <v>89</v>
      </c>
      <c r="K35" s="1" t="s">
        <v>43</v>
      </c>
      <c r="L35" s="39">
        <v>0</v>
      </c>
      <c r="M35" s="4">
        <v>43136</v>
      </c>
      <c r="N35" s="1" t="s">
        <v>70</v>
      </c>
      <c r="O35" s="39">
        <v>0</v>
      </c>
      <c r="P35" s="3">
        <f t="shared" si="0"/>
        <v>0</v>
      </c>
    </row>
    <row r="36" spans="2:16" ht="15.75" thickBot="1" x14ac:dyDescent="0.25">
      <c r="B36" s="2" t="s">
        <v>88</v>
      </c>
      <c r="C36" s="2">
        <v>7</v>
      </c>
      <c r="D36" s="4">
        <v>43137</v>
      </c>
      <c r="E36" s="1" t="s">
        <v>43</v>
      </c>
      <c r="F36" s="38">
        <v>1</v>
      </c>
      <c r="G36" s="4" t="s">
        <v>89</v>
      </c>
      <c r="H36" s="1" t="s">
        <v>70</v>
      </c>
      <c r="I36" s="38">
        <v>1</v>
      </c>
      <c r="J36" s="4" t="s">
        <v>89</v>
      </c>
      <c r="K36" s="1" t="s">
        <v>43</v>
      </c>
      <c r="L36" s="38">
        <v>1</v>
      </c>
      <c r="M36" s="4">
        <v>43137</v>
      </c>
      <c r="N36" s="1" t="s">
        <v>70</v>
      </c>
      <c r="O36" s="38">
        <v>1</v>
      </c>
      <c r="P36" s="3">
        <f t="shared" si="0"/>
        <v>1</v>
      </c>
    </row>
    <row r="37" spans="2:16" ht="15.75" thickBot="1" x14ac:dyDescent="0.25">
      <c r="B37" s="2" t="s">
        <v>92</v>
      </c>
      <c r="C37" s="2">
        <v>8</v>
      </c>
      <c r="D37" s="4">
        <v>43138</v>
      </c>
      <c r="E37" s="1" t="s">
        <v>43</v>
      </c>
      <c r="F37" s="38">
        <v>1</v>
      </c>
      <c r="G37" s="4" t="s">
        <v>89</v>
      </c>
      <c r="H37" s="1" t="s">
        <v>70</v>
      </c>
      <c r="I37" s="38">
        <v>1</v>
      </c>
      <c r="J37" s="4" t="s">
        <v>89</v>
      </c>
      <c r="K37" s="1" t="s">
        <v>43</v>
      </c>
      <c r="L37" s="38">
        <v>1</v>
      </c>
      <c r="M37" s="4">
        <v>43138</v>
      </c>
      <c r="N37" s="1" t="s">
        <v>70</v>
      </c>
      <c r="O37" s="38">
        <v>1</v>
      </c>
      <c r="P37" s="3">
        <f t="shared" si="0"/>
        <v>1</v>
      </c>
    </row>
  </sheetData>
  <autoFilter ref="B28:P29" xr:uid="{00000000-0009-0000-0000-000005000000}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sortState ref="B31:P37">
      <sortCondition ref="C28:C29"/>
    </sortState>
  </autoFilter>
  <mergeCells count="6">
    <mergeCell ref="B28:B29"/>
    <mergeCell ref="D28:F28"/>
    <mergeCell ref="G28:I28"/>
    <mergeCell ref="J28:L28"/>
    <mergeCell ref="M28:O28"/>
    <mergeCell ref="C28:C29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9"/>
  <sheetViews>
    <sheetView zoomScaleNormal="100" workbookViewId="0">
      <selection activeCell="A19" sqref="A19"/>
    </sheetView>
  </sheetViews>
  <sheetFormatPr defaultRowHeight="15" x14ac:dyDescent="0.2"/>
  <cols>
    <col min="1" max="1" width="32" customWidth="1"/>
    <col min="2" max="2" width="6.77734375" customWidth="1"/>
    <col min="3" max="3" width="5.44140625" customWidth="1"/>
    <col min="4" max="4" width="5.109375" customWidth="1"/>
    <col min="5" max="5" width="6.77734375" customWidth="1"/>
    <col min="6" max="6" width="5.44140625" customWidth="1"/>
    <col min="7" max="7" width="5.109375" customWidth="1"/>
    <col min="8" max="8" width="6.44140625" customWidth="1"/>
    <col min="9" max="9" width="5.44140625" customWidth="1"/>
    <col min="10" max="10" width="5.109375" customWidth="1"/>
    <col min="11" max="11" width="6.44140625" customWidth="1"/>
    <col min="12" max="12" width="5.44140625" customWidth="1"/>
    <col min="13" max="13" width="5.109375" customWidth="1"/>
    <col min="14" max="14" width="0.44140625" customWidth="1"/>
    <col min="15" max="15" width="6.21875" customWidth="1"/>
  </cols>
  <sheetData>
    <row r="1" spans="1:15" ht="15" customHeight="1" x14ac:dyDescent="0.2">
      <c r="A1" s="250" t="s">
        <v>36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</row>
    <row r="2" spans="1:15" ht="15" customHeight="1" thickBot="1" x14ac:dyDescent="0.25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</row>
    <row r="3" spans="1:15" ht="15" customHeight="1" thickBot="1" x14ac:dyDescent="0.25">
      <c r="A3" s="252" t="s">
        <v>0</v>
      </c>
      <c r="B3" s="254" t="s">
        <v>33</v>
      </c>
      <c r="C3" s="255"/>
      <c r="D3" s="256"/>
      <c r="E3" s="254" t="s">
        <v>38</v>
      </c>
      <c r="F3" s="255"/>
      <c r="G3" s="256"/>
      <c r="H3" s="254" t="s">
        <v>34</v>
      </c>
      <c r="I3" s="255"/>
      <c r="J3" s="256"/>
      <c r="K3" s="254" t="s">
        <v>35</v>
      </c>
      <c r="L3" s="255"/>
      <c r="M3" s="256"/>
      <c r="N3" s="254" t="s">
        <v>39</v>
      </c>
      <c r="O3" s="256"/>
    </row>
    <row r="4" spans="1:15" ht="15" customHeight="1" thickBot="1" x14ac:dyDescent="0.3">
      <c r="A4" s="253"/>
      <c r="B4" s="21" t="s">
        <v>40</v>
      </c>
      <c r="C4" s="22" t="s">
        <v>42</v>
      </c>
      <c r="D4" s="23" t="s">
        <v>41</v>
      </c>
      <c r="E4" s="21" t="s">
        <v>40</v>
      </c>
      <c r="F4" s="22" t="s">
        <v>42</v>
      </c>
      <c r="G4" s="23" t="s">
        <v>41</v>
      </c>
      <c r="H4" s="21" t="s">
        <v>40</v>
      </c>
      <c r="I4" s="22" t="s">
        <v>42</v>
      </c>
      <c r="J4" s="23" t="s">
        <v>41</v>
      </c>
      <c r="K4" s="21" t="s">
        <v>40</v>
      </c>
      <c r="L4" s="22" t="s">
        <v>42</v>
      </c>
      <c r="M4" s="23" t="s">
        <v>41</v>
      </c>
      <c r="N4" s="21" t="s">
        <v>40</v>
      </c>
      <c r="O4" s="23" t="s">
        <v>41</v>
      </c>
    </row>
    <row r="5" spans="1:15" ht="15" customHeight="1" thickBot="1" x14ac:dyDescent="0.25">
      <c r="A5" s="2" t="s">
        <v>99</v>
      </c>
      <c r="B5" s="4">
        <v>43157</v>
      </c>
      <c r="C5" s="1" t="s">
        <v>115</v>
      </c>
      <c r="D5" s="3">
        <v>1</v>
      </c>
      <c r="E5" s="4">
        <v>43133</v>
      </c>
      <c r="F5" s="1" t="s">
        <v>70</v>
      </c>
      <c r="G5" s="3">
        <v>0</v>
      </c>
      <c r="H5" s="4">
        <v>43137</v>
      </c>
      <c r="I5" s="1" t="s">
        <v>43</v>
      </c>
      <c r="J5" s="3">
        <v>0</v>
      </c>
      <c r="K5" s="4">
        <v>43144</v>
      </c>
      <c r="L5" s="1" t="s">
        <v>70</v>
      </c>
      <c r="M5" s="3">
        <v>0</v>
      </c>
      <c r="N5" s="4"/>
      <c r="O5" s="3">
        <f t="shared" ref="O5:O10" si="0">(D5+G5+J5+M5)/4</f>
        <v>0.25</v>
      </c>
    </row>
    <row r="6" spans="1:15" ht="15" customHeight="1" thickBot="1" x14ac:dyDescent="0.25">
      <c r="A6" s="2" t="s">
        <v>100</v>
      </c>
      <c r="B6" s="4">
        <v>43157</v>
      </c>
      <c r="C6" s="1" t="s">
        <v>115</v>
      </c>
      <c r="D6" s="3">
        <v>1</v>
      </c>
      <c r="E6" s="4">
        <v>43140</v>
      </c>
      <c r="F6" s="1" t="s">
        <v>70</v>
      </c>
      <c r="G6" s="3">
        <v>0</v>
      </c>
      <c r="H6" s="4">
        <v>43144</v>
      </c>
      <c r="I6" s="1" t="s">
        <v>43</v>
      </c>
      <c r="J6" s="3">
        <v>0</v>
      </c>
      <c r="K6" s="4">
        <v>43151</v>
      </c>
      <c r="L6" s="1" t="s">
        <v>70</v>
      </c>
      <c r="M6" s="3">
        <v>0</v>
      </c>
      <c r="N6" s="4"/>
      <c r="O6" s="3">
        <f t="shared" si="0"/>
        <v>0.25</v>
      </c>
    </row>
    <row r="7" spans="1:15" ht="15" customHeight="1" thickBot="1" x14ac:dyDescent="0.25">
      <c r="A7" s="2" t="s">
        <v>101</v>
      </c>
      <c r="B7" s="4">
        <v>43157</v>
      </c>
      <c r="C7" s="1" t="s">
        <v>115</v>
      </c>
      <c r="D7" s="3">
        <v>1</v>
      </c>
      <c r="E7" s="4">
        <v>43140</v>
      </c>
      <c r="F7" s="1" t="s">
        <v>70</v>
      </c>
      <c r="G7" s="3">
        <v>0</v>
      </c>
      <c r="H7" s="4">
        <v>43144</v>
      </c>
      <c r="I7" s="1" t="s">
        <v>43</v>
      </c>
      <c r="J7" s="3">
        <v>0</v>
      </c>
      <c r="K7" s="4">
        <v>43151</v>
      </c>
      <c r="L7" s="1" t="s">
        <v>70</v>
      </c>
      <c r="M7" s="3">
        <v>0</v>
      </c>
      <c r="N7" s="4"/>
      <c r="O7" s="3">
        <f t="shared" si="0"/>
        <v>0.25</v>
      </c>
    </row>
    <row r="8" spans="1:15" ht="15" customHeight="1" thickBot="1" x14ac:dyDescent="0.25">
      <c r="A8" s="2" t="s">
        <v>102</v>
      </c>
      <c r="B8" s="4">
        <v>43157</v>
      </c>
      <c r="C8" s="1" t="s">
        <v>115</v>
      </c>
      <c r="D8" s="3">
        <v>1</v>
      </c>
      <c r="E8" s="4">
        <v>43140</v>
      </c>
      <c r="F8" s="1" t="s">
        <v>70</v>
      </c>
      <c r="G8" s="3">
        <v>0</v>
      </c>
      <c r="H8" s="4">
        <v>43144</v>
      </c>
      <c r="I8" s="1" t="s">
        <v>43</v>
      </c>
      <c r="J8" s="3">
        <v>0</v>
      </c>
      <c r="K8" s="4">
        <v>43151</v>
      </c>
      <c r="L8" s="1" t="s">
        <v>70</v>
      </c>
      <c r="M8" s="3">
        <v>0</v>
      </c>
      <c r="N8" s="4"/>
      <c r="O8" s="3">
        <f t="shared" si="0"/>
        <v>0.25</v>
      </c>
    </row>
    <row r="9" spans="1:15" ht="15" customHeight="1" thickBot="1" x14ac:dyDescent="0.25">
      <c r="A9" s="2" t="s">
        <v>103</v>
      </c>
      <c r="B9" s="4">
        <v>43157</v>
      </c>
      <c r="C9" s="1" t="s">
        <v>115</v>
      </c>
      <c r="D9" s="3">
        <v>1</v>
      </c>
      <c r="E9" s="4">
        <v>43140</v>
      </c>
      <c r="F9" s="1" t="s">
        <v>70</v>
      </c>
      <c r="G9" s="3">
        <v>0</v>
      </c>
      <c r="H9" s="4">
        <v>43144</v>
      </c>
      <c r="I9" s="1" t="s">
        <v>43</v>
      </c>
      <c r="J9" s="3">
        <v>0</v>
      </c>
      <c r="K9" s="4">
        <v>43151</v>
      </c>
      <c r="L9" s="1" t="s">
        <v>70</v>
      </c>
      <c r="M9" s="3">
        <v>0</v>
      </c>
      <c r="N9" s="4"/>
      <c r="O9" s="3">
        <f t="shared" si="0"/>
        <v>0.25</v>
      </c>
    </row>
    <row r="10" spans="1:15" ht="15" customHeight="1" thickBot="1" x14ac:dyDescent="0.25">
      <c r="A10" s="2" t="s">
        <v>104</v>
      </c>
      <c r="B10" s="4">
        <v>43158</v>
      </c>
      <c r="C10" s="1" t="s">
        <v>115</v>
      </c>
      <c r="D10" s="3">
        <v>1</v>
      </c>
      <c r="E10" s="4">
        <v>43141</v>
      </c>
      <c r="F10" s="1" t="s">
        <v>70</v>
      </c>
      <c r="G10" s="3">
        <v>1</v>
      </c>
      <c r="H10" s="4">
        <v>43145</v>
      </c>
      <c r="I10" s="1" t="s">
        <v>43</v>
      </c>
      <c r="J10" s="3">
        <v>1</v>
      </c>
      <c r="K10" s="4">
        <v>43152</v>
      </c>
      <c r="L10" s="1" t="s">
        <v>70</v>
      </c>
      <c r="M10" s="3">
        <v>1</v>
      </c>
      <c r="N10" s="4"/>
      <c r="O10" s="3">
        <f t="shared" si="0"/>
        <v>1</v>
      </c>
    </row>
    <row r="11" spans="1:15" ht="15" customHeight="1" x14ac:dyDescent="0.2">
      <c r="A11" s="250" t="s">
        <v>9</v>
      </c>
      <c r="B11" s="250"/>
      <c r="C11" s="250"/>
      <c r="D11" s="250"/>
      <c r="E11" s="250"/>
      <c r="F11" s="250"/>
      <c r="G11" s="250"/>
      <c r="H11" s="250"/>
      <c r="I11" s="250"/>
      <c r="J11" s="250"/>
      <c r="K11" s="250"/>
      <c r="L11" s="250"/>
      <c r="M11" s="250"/>
      <c r="N11" s="250"/>
      <c r="O11" s="250"/>
    </row>
    <row r="12" spans="1:15" ht="15" customHeight="1" thickBot="1" x14ac:dyDescent="0.25">
      <c r="A12" s="251"/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</row>
    <row r="13" spans="1:15" ht="15" customHeight="1" thickBot="1" x14ac:dyDescent="0.25">
      <c r="A13" s="252" t="s">
        <v>6</v>
      </c>
      <c r="B13" s="254" t="s">
        <v>33</v>
      </c>
      <c r="C13" s="255"/>
      <c r="D13" s="256"/>
      <c r="E13" s="254" t="s">
        <v>38</v>
      </c>
      <c r="F13" s="255"/>
      <c r="G13" s="256"/>
      <c r="H13" s="254" t="s">
        <v>34</v>
      </c>
      <c r="I13" s="255"/>
      <c r="J13" s="256"/>
      <c r="K13" s="254" t="s">
        <v>35</v>
      </c>
      <c r="L13" s="255"/>
      <c r="M13" s="256"/>
      <c r="N13" s="254" t="s">
        <v>39</v>
      </c>
      <c r="O13" s="256"/>
    </row>
    <row r="14" spans="1:15" ht="15" customHeight="1" thickBot="1" x14ac:dyDescent="0.3">
      <c r="A14" s="253"/>
      <c r="B14" s="21" t="s">
        <v>40</v>
      </c>
      <c r="C14" s="22" t="s">
        <v>42</v>
      </c>
      <c r="D14" s="23" t="s">
        <v>41</v>
      </c>
      <c r="E14" s="21" t="s">
        <v>40</v>
      </c>
      <c r="F14" s="22" t="s">
        <v>42</v>
      </c>
      <c r="G14" s="23" t="s">
        <v>41</v>
      </c>
      <c r="H14" s="21" t="s">
        <v>40</v>
      </c>
      <c r="I14" s="22" t="s">
        <v>42</v>
      </c>
      <c r="J14" s="23" t="s">
        <v>41</v>
      </c>
      <c r="K14" s="21" t="s">
        <v>40</v>
      </c>
      <c r="L14" s="22" t="s">
        <v>42</v>
      </c>
      <c r="M14" s="23" t="s">
        <v>41</v>
      </c>
      <c r="N14" s="21" t="s">
        <v>40</v>
      </c>
      <c r="O14" s="23" t="s">
        <v>41</v>
      </c>
    </row>
    <row r="15" spans="1:15" ht="15" customHeight="1" thickBot="1" x14ac:dyDescent="0.25">
      <c r="A15" s="2" t="s">
        <v>79</v>
      </c>
      <c r="B15" s="4">
        <v>43157</v>
      </c>
      <c r="C15" s="1" t="s">
        <v>115</v>
      </c>
      <c r="D15" s="3">
        <v>1</v>
      </c>
      <c r="E15" s="4">
        <v>43147</v>
      </c>
      <c r="F15" s="1" t="s">
        <v>70</v>
      </c>
      <c r="G15" s="3">
        <v>0</v>
      </c>
      <c r="H15" s="4">
        <v>43151</v>
      </c>
      <c r="I15" s="1" t="s">
        <v>43</v>
      </c>
      <c r="J15" s="3">
        <v>0</v>
      </c>
      <c r="K15" s="4">
        <v>43158</v>
      </c>
      <c r="L15" s="1" t="s">
        <v>70</v>
      </c>
      <c r="M15" s="3">
        <v>0</v>
      </c>
      <c r="N15" s="4"/>
      <c r="O15" s="3">
        <f>(D15+G15+J15+M15)/4</f>
        <v>0.25</v>
      </c>
    </row>
    <row r="16" spans="1:15" ht="15" customHeight="1" thickBot="1" x14ac:dyDescent="0.25">
      <c r="A16" s="250"/>
      <c r="B16" s="250"/>
      <c r="C16" s="250"/>
      <c r="D16" s="250"/>
      <c r="E16" s="250"/>
      <c r="F16" s="250"/>
      <c r="G16" s="250"/>
      <c r="H16" s="250"/>
      <c r="I16" s="250"/>
      <c r="J16" s="250"/>
      <c r="K16" s="250"/>
      <c r="L16" s="250"/>
      <c r="M16" s="250"/>
      <c r="N16" s="250"/>
      <c r="O16" s="250"/>
    </row>
    <row r="17" spans="1:15" ht="15" customHeight="1" thickBot="1" x14ac:dyDescent="0.25">
      <c r="A17" s="252" t="s">
        <v>10</v>
      </c>
      <c r="B17" s="254" t="s">
        <v>33</v>
      </c>
      <c r="C17" s="255"/>
      <c r="D17" s="256"/>
      <c r="E17" s="254" t="s">
        <v>38</v>
      </c>
      <c r="F17" s="255"/>
      <c r="G17" s="256"/>
      <c r="H17" s="254" t="s">
        <v>34</v>
      </c>
      <c r="I17" s="255"/>
      <c r="J17" s="256"/>
      <c r="K17" s="254" t="s">
        <v>35</v>
      </c>
      <c r="L17" s="255"/>
      <c r="M17" s="256"/>
      <c r="N17" s="254" t="s">
        <v>39</v>
      </c>
      <c r="O17" s="256"/>
    </row>
    <row r="18" spans="1:15" ht="15" customHeight="1" thickBot="1" x14ac:dyDescent="0.3">
      <c r="A18" s="253"/>
      <c r="B18" s="21" t="s">
        <v>40</v>
      </c>
      <c r="C18" s="22" t="s">
        <v>42</v>
      </c>
      <c r="D18" s="23" t="s">
        <v>41</v>
      </c>
      <c r="E18" s="21" t="s">
        <v>40</v>
      </c>
      <c r="F18" s="22" t="s">
        <v>42</v>
      </c>
      <c r="G18" s="23" t="s">
        <v>41</v>
      </c>
      <c r="H18" s="21" t="s">
        <v>40</v>
      </c>
      <c r="I18" s="22" t="s">
        <v>42</v>
      </c>
      <c r="J18" s="23" t="s">
        <v>41</v>
      </c>
      <c r="K18" s="21" t="s">
        <v>40</v>
      </c>
      <c r="L18" s="22" t="s">
        <v>42</v>
      </c>
      <c r="M18" s="23" t="s">
        <v>41</v>
      </c>
      <c r="N18" s="21" t="s">
        <v>40</v>
      </c>
      <c r="O18" s="23" t="s">
        <v>41</v>
      </c>
    </row>
    <row r="19" spans="1:15" ht="15" customHeight="1" thickBot="1" x14ac:dyDescent="0.25">
      <c r="A19" s="2" t="s">
        <v>80</v>
      </c>
      <c r="B19" s="4">
        <v>43157</v>
      </c>
      <c r="C19" s="1" t="s">
        <v>115</v>
      </c>
      <c r="D19" s="3">
        <v>1</v>
      </c>
      <c r="E19" s="4" t="s">
        <v>81</v>
      </c>
      <c r="F19" s="1" t="s">
        <v>70</v>
      </c>
      <c r="G19" s="3">
        <v>0</v>
      </c>
      <c r="H19" s="4">
        <v>43158</v>
      </c>
      <c r="I19" s="1" t="s">
        <v>43</v>
      </c>
      <c r="J19" s="3">
        <v>0</v>
      </c>
      <c r="K19" s="4">
        <v>43165</v>
      </c>
      <c r="L19" s="1" t="s">
        <v>70</v>
      </c>
      <c r="M19" s="3">
        <v>0</v>
      </c>
      <c r="N19" s="4"/>
      <c r="O19" s="3">
        <f>(D19+G19+J19+M19)/4</f>
        <v>0.25</v>
      </c>
    </row>
  </sheetData>
  <mergeCells count="21">
    <mergeCell ref="A1:O2"/>
    <mergeCell ref="A3:A4"/>
    <mergeCell ref="B3:D3"/>
    <mergeCell ref="E3:G3"/>
    <mergeCell ref="H3:J3"/>
    <mergeCell ref="K3:M3"/>
    <mergeCell ref="N3:O3"/>
    <mergeCell ref="A11:O12"/>
    <mergeCell ref="A13:A14"/>
    <mergeCell ref="B13:D13"/>
    <mergeCell ref="E13:G13"/>
    <mergeCell ref="H13:J13"/>
    <mergeCell ref="K13:M13"/>
    <mergeCell ref="N13:O13"/>
    <mergeCell ref="A16:O16"/>
    <mergeCell ref="A17:A18"/>
    <mergeCell ref="B17:D17"/>
    <mergeCell ref="E17:G17"/>
    <mergeCell ref="H17:J17"/>
    <mergeCell ref="K17:M17"/>
    <mergeCell ref="N17:O17"/>
  </mergeCells>
  <conditionalFormatting sqref="J4">
    <cfRule type="colorScale" priority="255">
      <colorScale>
        <cfvo type="num" val="0"/>
        <cfvo type="num" val="100"/>
        <color rgb="FFFF0000"/>
        <color theme="9"/>
      </colorScale>
    </cfRule>
  </conditionalFormatting>
  <conditionalFormatting sqref="J4">
    <cfRule type="colorScale" priority="25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4">
    <cfRule type="colorScale" priority="241">
      <colorScale>
        <cfvo type="num" val="0"/>
        <cfvo type="num" val="100"/>
        <color rgb="FFFF0000"/>
        <color theme="9"/>
      </colorScale>
    </cfRule>
  </conditionalFormatting>
  <conditionalFormatting sqref="O4">
    <cfRule type="colorScale" priority="24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4">
    <cfRule type="colorScale" priority="269">
      <colorScale>
        <cfvo type="num" val="0"/>
        <cfvo type="num" val="100"/>
        <color rgb="FFFF0000"/>
        <color theme="9"/>
      </colorScale>
    </cfRule>
  </conditionalFormatting>
  <conditionalFormatting sqref="D4">
    <cfRule type="colorScale" priority="26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4">
    <cfRule type="colorScale" priority="262">
      <colorScale>
        <cfvo type="num" val="0"/>
        <cfvo type="num" val="100"/>
        <color rgb="FFFF0000"/>
        <color theme="9"/>
      </colorScale>
    </cfRule>
  </conditionalFormatting>
  <conditionalFormatting sqref="G4">
    <cfRule type="colorScale" priority="26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4">
    <cfRule type="colorScale" priority="248">
      <colorScale>
        <cfvo type="num" val="0"/>
        <cfvo type="num" val="100"/>
        <color rgb="FFFF0000"/>
        <color theme="9"/>
      </colorScale>
    </cfRule>
  </conditionalFormatting>
  <conditionalFormatting sqref="M4">
    <cfRule type="colorScale" priority="24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5:O7 O10">
    <cfRule type="colorScale" priority="228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29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34">
      <colorScale>
        <cfvo type="num" val="0"/>
        <cfvo type="num" val="100"/>
        <color rgb="FFFF0000"/>
        <color theme="9"/>
      </colorScale>
    </cfRule>
  </conditionalFormatting>
  <conditionalFormatting sqref="O5:O7 O10">
    <cfRule type="colorScale" priority="23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5:O7 O10">
    <cfRule type="colorScale" priority="2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4">
    <cfRule type="colorScale" priority="192">
      <colorScale>
        <cfvo type="num" val="0"/>
        <cfvo type="num" val="100"/>
        <color rgb="FFFF0000"/>
        <color theme="9"/>
      </colorScale>
    </cfRule>
  </conditionalFormatting>
  <conditionalFormatting sqref="J14">
    <cfRule type="colorScale" priority="19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4">
    <cfRule type="colorScale" priority="178">
      <colorScale>
        <cfvo type="num" val="0"/>
        <cfvo type="num" val="100"/>
        <color rgb="FFFF0000"/>
        <color theme="9"/>
      </colorScale>
    </cfRule>
  </conditionalFormatting>
  <conditionalFormatting sqref="O14">
    <cfRule type="colorScale" priority="17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4">
    <cfRule type="colorScale" priority="206">
      <colorScale>
        <cfvo type="num" val="0"/>
        <cfvo type="num" val="100"/>
        <color rgb="FFFF0000"/>
        <color theme="9"/>
      </colorScale>
    </cfRule>
  </conditionalFormatting>
  <conditionalFormatting sqref="D14">
    <cfRule type="colorScale" priority="20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4">
    <cfRule type="colorScale" priority="199">
      <colorScale>
        <cfvo type="num" val="0"/>
        <cfvo type="num" val="100"/>
        <color rgb="FFFF0000"/>
        <color theme="9"/>
      </colorScale>
    </cfRule>
  </conditionalFormatting>
  <conditionalFormatting sqref="G14">
    <cfRule type="colorScale" priority="198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4">
    <cfRule type="colorScale" priority="185">
      <colorScale>
        <cfvo type="num" val="0"/>
        <cfvo type="num" val="100"/>
        <color rgb="FFFF0000"/>
        <color theme="9"/>
      </colorScale>
    </cfRule>
  </conditionalFormatting>
  <conditionalFormatting sqref="M14">
    <cfRule type="colorScale" priority="184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5">
    <cfRule type="colorScale" priority="170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J18">
    <cfRule type="colorScale" priority="120">
      <colorScale>
        <cfvo type="num" val="0"/>
        <cfvo type="num" val="100"/>
        <color rgb="FFFF0000"/>
        <color theme="9"/>
      </colorScale>
    </cfRule>
  </conditionalFormatting>
  <conditionalFormatting sqref="J18">
    <cfRule type="colorScale" priority="119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8">
    <cfRule type="colorScale" priority="112">
      <colorScale>
        <cfvo type="num" val="0"/>
        <cfvo type="num" val="100"/>
        <color rgb="FFFF0000"/>
        <color theme="9"/>
      </colorScale>
    </cfRule>
  </conditionalFormatting>
  <conditionalFormatting sqref="O18">
    <cfRule type="colorScale" priority="111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D18">
    <cfRule type="colorScale" priority="128">
      <colorScale>
        <cfvo type="num" val="0"/>
        <cfvo type="num" val="100"/>
        <color rgb="FFFF0000"/>
        <color theme="9"/>
      </colorScale>
    </cfRule>
  </conditionalFormatting>
  <conditionalFormatting sqref="D18">
    <cfRule type="colorScale" priority="12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G18">
    <cfRule type="colorScale" priority="124">
      <colorScale>
        <cfvo type="num" val="0"/>
        <cfvo type="num" val="100"/>
        <color rgb="FFFF0000"/>
        <color theme="9"/>
      </colorScale>
    </cfRule>
  </conditionalFormatting>
  <conditionalFormatting sqref="G18">
    <cfRule type="colorScale" priority="123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M18">
    <cfRule type="colorScale" priority="116">
      <colorScale>
        <cfvo type="num" val="0"/>
        <cfvo type="num" val="100"/>
        <color rgb="FFFF0000"/>
        <color theme="9"/>
      </colorScale>
    </cfRule>
  </conditionalFormatting>
  <conditionalFormatting sqref="M18">
    <cfRule type="colorScale" priority="11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9">
    <cfRule type="colorScale" priority="107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15">
    <cfRule type="colorScale" priority="2049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050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051">
      <colorScale>
        <cfvo type="num" val="0"/>
        <cfvo type="num" val="100"/>
        <color rgb="FFFF0000"/>
        <color theme="9"/>
      </colorScale>
    </cfRule>
  </conditionalFormatting>
  <conditionalFormatting sqref="O15">
    <cfRule type="colorScale" priority="205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5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5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15">
    <cfRule type="colorScale" priority="206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5">
    <cfRule type="colorScale" priority="206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6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5">
    <cfRule type="colorScale" priority="207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5">
    <cfRule type="colorScale" priority="207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7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5:D10">
    <cfRule type="colorScale" priority="208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5:G7 G10">
    <cfRule type="colorScale" priority="208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8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5:J7 J10">
    <cfRule type="colorScale" priority="209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5:M7 M10">
    <cfRule type="colorScale" priority="209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09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19">
    <cfRule type="colorScale" priority="2097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098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099">
      <colorScale>
        <cfvo type="num" val="0"/>
        <cfvo type="num" val="100"/>
        <color rgb="FFFF0000"/>
        <color theme="9"/>
      </colorScale>
    </cfRule>
  </conditionalFormatting>
  <conditionalFormatting sqref="O19">
    <cfRule type="colorScale" priority="210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0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0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D19">
    <cfRule type="colorScale" priority="21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19">
    <cfRule type="colorScale" priority="21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7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19">
    <cfRule type="colorScale" priority="21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19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0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19">
    <cfRule type="colorScale" priority="212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12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1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26">
      <colorScale>
        <cfvo type="num" val="0"/>
        <cfvo type="num" val="100"/>
        <color rgb="FFFF0000"/>
        <color theme="9"/>
      </colorScale>
    </cfRule>
  </conditionalFormatting>
  <conditionalFormatting sqref="O8">
    <cfRule type="colorScale" priority="25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8">
    <cfRule type="colorScale" priority="2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2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8">
    <cfRule type="colorScale" priority="30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2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8">
    <cfRule type="colorScale" priority="3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8">
    <cfRule type="colorScale" priority="36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38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O9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  <cfRule type="colorScale" priority="2">
      <colorScale>
        <cfvo type="percent" val="0"/>
        <cfvo type="percentile" val="50"/>
        <cfvo type="percent" val="100"/>
        <color rgb="FFF8696B"/>
        <color rgb="FFFFEB84"/>
        <color rgb="FF63BE7B"/>
      </colorScale>
    </cfRule>
    <cfRule type="colorScale" priority="7">
      <colorScale>
        <cfvo type="num" val="0"/>
        <cfvo type="num" val="100"/>
        <color rgb="FFFF0000"/>
        <color theme="9"/>
      </colorScale>
    </cfRule>
  </conditionalFormatting>
  <conditionalFormatting sqref="O9">
    <cfRule type="colorScale" priority="6">
      <colorScale>
        <cfvo type="percentile" val="10"/>
        <cfvo type="percentile" val="50"/>
        <cfvo type="percentile" val="100"/>
        <color rgb="FFFF0000"/>
        <color rgb="FFFFFF00"/>
        <color rgb="FF00B050"/>
      </colorScale>
    </cfRule>
  </conditionalFormatting>
  <conditionalFormatting sqref="O9">
    <cfRule type="colorScale" priority="3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5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9">
    <cfRule type="colorScale" priority="11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2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3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J9">
    <cfRule type="colorScale" priority="14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5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6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M9">
    <cfRule type="colorScale" priority="17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8">
      <colorScale>
        <cfvo type="percent" val="0"/>
        <cfvo type="percent" val="50"/>
        <cfvo type="percent" val="100"/>
        <color rgb="FFF8696B"/>
        <color rgb="FFFFEB84"/>
        <color rgb="FF63BE7B"/>
      </colorScale>
    </cfRule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40" zoomScaleNormal="40" workbookViewId="0">
      <selection activeCell="L87" sqref="L87"/>
    </sheetView>
  </sheetViews>
  <sheetFormatPr defaultRowHeight="15" x14ac:dyDescent="0.2"/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MÁQUINAS</vt:lpstr>
      <vt:lpstr>Sheet1</vt:lpstr>
      <vt:lpstr>TORQUÍMETROS</vt:lpstr>
      <vt:lpstr>PY</vt:lpstr>
      <vt:lpstr>Cronograma</vt:lpstr>
      <vt:lpstr>Férias</vt:lpstr>
      <vt:lpstr>Handover</vt:lpstr>
      <vt:lpstr>Euro 6</vt:lpstr>
      <vt:lpstr>Mapa PN Dess</vt:lpstr>
    </vt:vector>
  </TitlesOfParts>
  <Company>Scania CV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Correia Marques, Jose Guilherme</dc:creator>
  <cp:lastModifiedBy>dos Santos Berto, Alexandre</cp:lastModifiedBy>
  <cp:lastPrinted>2018-11-20T10:10:50Z</cp:lastPrinted>
  <dcterms:created xsi:type="dcterms:W3CDTF">2017-11-24T14:21:55Z</dcterms:created>
  <dcterms:modified xsi:type="dcterms:W3CDTF">2018-12-12T18:32:23Z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f2ec83-e677-438d-afb7-4c7c0dbc872b_Enabled">
    <vt:lpwstr>True</vt:lpwstr>
  </property>
  <property fmtid="{D5CDD505-2E9C-101B-9397-08002B2CF9AE}" pid="3" name="MSIP_Label_a7f2ec83-e677-438d-afb7-4c7c0dbc872b_SiteId">
    <vt:lpwstr>3bc062e4-ac9d-4c17-b4dd-3aad637ff1ac</vt:lpwstr>
  </property>
  <property fmtid="{D5CDD505-2E9C-101B-9397-08002B2CF9AE}" pid="4" name="MSIP_Label_a7f2ec83-e677-438d-afb7-4c7c0dbc872b_Owner">
    <vt:lpwstr>Alexandre.Berto@scania.com</vt:lpwstr>
  </property>
  <property fmtid="{D5CDD505-2E9C-101B-9397-08002B2CF9AE}" pid="5" name="MSIP_Label_a7f2ec83-e677-438d-afb7-4c7c0dbc872b_SetDate">
    <vt:lpwstr>2018-11-09T10:40:06.7412452Z</vt:lpwstr>
  </property>
  <property fmtid="{D5CDD505-2E9C-101B-9397-08002B2CF9AE}" pid="6" name="MSIP_Label_a7f2ec83-e677-438d-afb7-4c7c0dbc872b_Name">
    <vt:lpwstr>Internal</vt:lpwstr>
  </property>
  <property fmtid="{D5CDD505-2E9C-101B-9397-08002B2CF9AE}" pid="7" name="MSIP_Label_a7f2ec83-e677-438d-afb7-4c7c0dbc872b_Application">
    <vt:lpwstr>Microsoft Azure Information Protection</vt:lpwstr>
  </property>
  <property fmtid="{D5CDD505-2E9C-101B-9397-08002B2CF9AE}" pid="8" name="MSIP_Label_a7f2ec83-e677-438d-afb7-4c7c0dbc872b_Extended_MSFT_Method">
    <vt:lpwstr>Automatic</vt:lpwstr>
  </property>
  <property fmtid="{D5CDD505-2E9C-101B-9397-08002B2CF9AE}" pid="9" name="Sensitivity">
    <vt:lpwstr>Internal</vt:lpwstr>
  </property>
</Properties>
</file>