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aa0654ba02473ed/Escritorio/5to SEM/Métodos Númericos/"/>
    </mc:Choice>
  </mc:AlternateContent>
  <xr:revisionPtr revIDLastSave="1" documentId="8_{D2EA4BC9-5630-4BAB-A148-99F2C2D2255C}" xr6:coauthVersionLast="47" xr6:coauthVersionMax="47" xr10:uidLastSave="{1EC2A4A7-BEF1-41AE-B801-9D90D574D149}"/>
  <bookViews>
    <workbookView xWindow="20370" yWindow="-120" windowWidth="29040" windowHeight="15840" xr2:uid="{6C7C4CD2-36FB-4AC8-8D84-F4C2521CCD1B}"/>
  </bookViews>
  <sheets>
    <sheet name="SEI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D30" i="1"/>
  <c r="C30" i="1"/>
  <c r="F29" i="1"/>
  <c r="E29" i="1"/>
  <c r="C29" i="1"/>
  <c r="C35" i="1" s="1"/>
  <c r="F28" i="1"/>
  <c r="E28" i="1"/>
  <c r="D28" i="1"/>
  <c r="C16" i="1" a="1"/>
  <c r="C16" i="1" s="1"/>
  <c r="G16" i="1" s="1" a="1"/>
  <c r="G16" i="1" s="1"/>
  <c r="D40" i="1" l="1"/>
  <c r="C45" i="1" s="1"/>
  <c r="C34" i="1"/>
  <c r="C36" i="1"/>
  <c r="C37" i="1" s="1"/>
  <c r="D41" i="1" l="1"/>
  <c r="C46" i="1" s="1"/>
  <c r="D42" i="1"/>
  <c r="C47" i="1" s="1"/>
  <c r="C49" i="1" s="1"/>
  <c r="E40" i="1" l="1"/>
  <c r="D45" i="1" s="1"/>
  <c r="E41" i="1"/>
  <c r="E42" i="1" s="1"/>
  <c r="D47" i="1" s="1"/>
  <c r="D46" i="1" l="1"/>
  <c r="D49" i="1" s="1"/>
  <c r="F40" i="1"/>
  <c r="E45" i="1" l="1"/>
  <c r="F41" i="1"/>
  <c r="F42" i="1" s="1"/>
  <c r="E47" i="1" s="1"/>
  <c r="E46" i="1" l="1"/>
  <c r="E49" i="1" s="1"/>
  <c r="G40" i="1"/>
  <c r="F45" i="1" l="1"/>
  <c r="G41" i="1"/>
  <c r="G42" i="1" s="1"/>
  <c r="F47" i="1" s="1"/>
  <c r="F46" i="1" l="1"/>
  <c r="F49" i="1" s="1"/>
  <c r="H40" i="1"/>
  <c r="G45" i="1" l="1"/>
  <c r="H41" i="1"/>
  <c r="H42" i="1" s="1"/>
  <c r="G47" i="1" s="1"/>
  <c r="G46" i="1" l="1"/>
  <c r="G49" i="1" s="1"/>
  <c r="I40" i="1"/>
  <c r="H45" i="1" l="1"/>
  <c r="I41" i="1"/>
  <c r="H46" i="1" l="1"/>
  <c r="I42" i="1"/>
  <c r="H47" i="1" s="1"/>
  <c r="H49" i="1" s="1"/>
  <c r="J40" i="1" l="1"/>
  <c r="I45" i="1" l="1"/>
  <c r="J41" i="1"/>
  <c r="I46" i="1" l="1"/>
  <c r="J42" i="1"/>
  <c r="I47" i="1" s="1"/>
  <c r="I49" i="1" s="1"/>
  <c r="K40" i="1" l="1"/>
  <c r="J45" i="1" l="1"/>
  <c r="K41" i="1"/>
  <c r="J46" i="1" l="1"/>
  <c r="K42" i="1"/>
  <c r="J47" i="1" s="1"/>
  <c r="J49" i="1" s="1"/>
  <c r="L40" i="1" l="1"/>
  <c r="K45" i="1" l="1"/>
  <c r="L41" i="1"/>
  <c r="L42" i="1" s="1"/>
  <c r="K47" i="1" s="1"/>
  <c r="K46" i="1" l="1"/>
  <c r="M40" i="1"/>
  <c r="K49" i="1"/>
  <c r="M41" i="1" l="1"/>
  <c r="L45" i="1"/>
  <c r="M42" i="1"/>
  <c r="L47" i="1" s="1"/>
  <c r="L46" i="1" l="1"/>
  <c r="L49" i="1" s="1"/>
  <c r="N40" i="1"/>
  <c r="M45" i="1" l="1"/>
  <c r="N41" i="1"/>
  <c r="M46" i="1" l="1"/>
  <c r="N42" i="1"/>
  <c r="M47" i="1" s="1"/>
  <c r="M49" i="1" l="1"/>
  <c r="O40" i="1"/>
  <c r="N45" i="1" l="1"/>
  <c r="O41" i="1"/>
  <c r="N46" i="1" s="1"/>
  <c r="O42" i="1" l="1"/>
  <c r="N47" i="1" s="1"/>
  <c r="N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<sst xmlns="http://schemas.openxmlformats.org/spreadsheetml/2006/main" count="26" uniqueCount="23">
  <si>
    <t>a</t>
  </si>
  <si>
    <t>b</t>
  </si>
  <si>
    <t>inv(a)</t>
  </si>
  <si>
    <t>x</t>
  </si>
  <si>
    <t>Ax= b</t>
  </si>
  <si>
    <t>despejar los elementos de la diagonal</t>
  </si>
  <si>
    <t>x= M x + c</t>
  </si>
  <si>
    <t>M</t>
  </si>
  <si>
    <t>c</t>
  </si>
  <si>
    <t>x1</t>
  </si>
  <si>
    <t>x2</t>
  </si>
  <si>
    <t>x3</t>
  </si>
  <si>
    <t>encontrar el alfa = indicador de convergencia</t>
  </si>
  <si>
    <t>alfa1</t>
  </si>
  <si>
    <t>alfa 2</t>
  </si>
  <si>
    <t>si alfa &lt;= 1 el sistema converge</t>
  </si>
  <si>
    <t>alfa 3</t>
  </si>
  <si>
    <t>si alfa &gt; 1  converge o lentamente o no converge</t>
  </si>
  <si>
    <t>maximo</t>
  </si>
  <si>
    <t>e1</t>
  </si>
  <si>
    <t>e2</t>
  </si>
  <si>
    <t>e3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</si>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</sst>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1" xfId="0" applyBorder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7" borderId="0" xfId="0" applyFill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0</xdr:row>
      <xdr:rowOff>66675</xdr:rowOff>
    </xdr:from>
    <xdr:to>
      <xdr:col>8</xdr:col>
      <xdr:colOff>38100</xdr:colOff>
      <xdr:row>8</xdr:row>
      <xdr:rowOff>134255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D39E6E-62BA-4F49-A648-B1397A8FA4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5089" r="363"/>
        <a:stretch/>
      </xdr:blipFill>
      <xdr:spPr>
        <a:xfrm>
          <a:off x="1466850" y="1152525"/>
          <a:ext cx="5229225" cy="151538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15</xdr:col>
      <xdr:colOff>734103</xdr:colOff>
      <xdr:row>35</xdr:row>
      <xdr:rowOff>172307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E5840A-7DF0-4E3D-A3A9-5955735F6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361950"/>
          <a:ext cx="4858428" cy="6144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6A99-7F5D-4418-8AF2-A71D49802944}">
  <dimension ref="B11:O49"/>
  <sheetViews>
    <sheetView tabSelected="1" workbookViewId="0">
      <selection activeCell="R27" sqref="R27"/>
    </sheetView>
  </sheetViews>
  <sheetFormatPr baseColWidth="10" defaultRowHeight="14.25"/>
  <cols>
    <col min="7" max="7" width="10.375" bestFit="1" customWidth="1"/>
    <col min="11" max="11" width="10.125" customWidth="1"/>
  </cols>
  <sheetData>
    <row r="11" spans="3:7">
      <c r="C11" s="2"/>
      <c r="D11" s="4" t="s">
        <v>0</v>
      </c>
      <c r="E11" s="2"/>
      <c r="F11" s="2"/>
      <c r="G11" s="4" t="s">
        <v>1</v>
      </c>
    </row>
    <row r="12" spans="3:7">
      <c r="C12" s="2">
        <v>3</v>
      </c>
      <c r="D12" s="2">
        <v>-0.1</v>
      </c>
      <c r="E12" s="2">
        <v>-0.2</v>
      </c>
      <c r="F12" s="2"/>
      <c r="G12" s="2">
        <v>7.85</v>
      </c>
    </row>
    <row r="13" spans="3:7">
      <c r="C13" s="2">
        <v>0.1</v>
      </c>
      <c r="D13" s="2">
        <v>7</v>
      </c>
      <c r="E13" s="2">
        <v>-0.3</v>
      </c>
      <c r="F13" s="2"/>
      <c r="G13" s="2">
        <v>-19.3</v>
      </c>
    </row>
    <row r="14" spans="3:7">
      <c r="C14" s="2">
        <v>0.3</v>
      </c>
      <c r="D14" s="2">
        <v>-0.2</v>
      </c>
      <c r="E14" s="2">
        <v>10</v>
      </c>
      <c r="F14" s="2"/>
      <c r="G14" s="2">
        <v>71.400000000000006</v>
      </c>
    </row>
    <row r="15" spans="3:7">
      <c r="D15" t="s">
        <v>2</v>
      </c>
      <c r="G15" t="s">
        <v>3</v>
      </c>
    </row>
    <row r="16" spans="3:7">
      <c r="C16" cm="1">
        <f t="array" ref="C16:E18">MINVERSE(C12:E14)</f>
        <v>0.33248872133984303</v>
      </c>
      <c r="D16">
        <v>4.9440702057969221E-3</v>
      </c>
      <c r="E16">
        <v>6.7980965329707691E-3</v>
      </c>
      <c r="G16" cm="1">
        <f t="array" ref="G16:G18">MMULT(_xlfn.ANCHORARRAY(C16),G12:G14)</f>
        <v>3</v>
      </c>
    </row>
    <row r="17" spans="2:7">
      <c r="C17">
        <v>-5.1817658887679278E-3</v>
      </c>
      <c r="D17">
        <v>0.14290264460216873</v>
      </c>
      <c r="E17">
        <v>4.1834440202897036E-3</v>
      </c>
      <c r="G17">
        <v>-2.4999999999999996</v>
      </c>
    </row>
    <row r="18" spans="2:7">
      <c r="C18">
        <v>-1.0078296957970649E-2</v>
      </c>
      <c r="D18">
        <v>2.7097307858694676E-3</v>
      </c>
      <c r="E18">
        <v>9.9879725984416676E-2</v>
      </c>
      <c r="G18">
        <v>7.0000000000000009</v>
      </c>
    </row>
    <row r="20" spans="2:7">
      <c r="D20" t="s">
        <v>4</v>
      </c>
    </row>
    <row r="21" spans="2:7">
      <c r="C21" s="6">
        <v>3</v>
      </c>
      <c r="D21" s="5">
        <v>-0.1</v>
      </c>
      <c r="E21" s="5">
        <v>-0.2</v>
      </c>
      <c r="G21" s="5">
        <v>7.85</v>
      </c>
    </row>
    <row r="22" spans="2:7">
      <c r="C22" s="5">
        <v>0.1</v>
      </c>
      <c r="D22" s="6">
        <v>7</v>
      </c>
      <c r="E22" s="5">
        <v>-0.3</v>
      </c>
      <c r="G22" s="5">
        <v>-19.3</v>
      </c>
    </row>
    <row r="23" spans="2:7">
      <c r="C23" s="5">
        <v>0.3</v>
      </c>
      <c r="D23" s="5">
        <v>-0.2</v>
      </c>
      <c r="E23" s="6">
        <v>10</v>
      </c>
      <c r="G23" s="5">
        <v>71.400000000000006</v>
      </c>
    </row>
    <row r="26" spans="2:7">
      <c r="C26" t="s">
        <v>5</v>
      </c>
      <c r="F26" t="s">
        <v>6</v>
      </c>
    </row>
    <row r="27" spans="2:7">
      <c r="D27" t="s">
        <v>7</v>
      </c>
      <c r="F27" t="s">
        <v>8</v>
      </c>
    </row>
    <row r="28" spans="2:7">
      <c r="B28" t="s">
        <v>9</v>
      </c>
      <c r="C28" s="6">
        <v>0</v>
      </c>
      <c r="D28" s="6">
        <f>+-D21/C21</f>
        <v>3.3333333333333333E-2</v>
      </c>
      <c r="E28" s="6">
        <f>+-E21/C21</f>
        <v>6.6666666666666666E-2</v>
      </c>
      <c r="F28" s="10">
        <f>+G21/C21</f>
        <v>2.6166666666666667</v>
      </c>
    </row>
    <row r="29" spans="2:7">
      <c r="B29" t="s">
        <v>10</v>
      </c>
      <c r="C29" s="6">
        <f>+-C22/D22</f>
        <v>-1.4285714285714287E-2</v>
      </c>
      <c r="D29" s="6">
        <v>0</v>
      </c>
      <c r="E29" s="6">
        <f>+-E22/D22</f>
        <v>4.2857142857142858E-2</v>
      </c>
      <c r="F29" s="10">
        <f>+G22/D22</f>
        <v>-2.7571428571428571</v>
      </c>
    </row>
    <row r="30" spans="2:7">
      <c r="B30" t="s">
        <v>11</v>
      </c>
      <c r="C30" s="6">
        <f>+-C23/E23</f>
        <v>-0.03</v>
      </c>
      <c r="D30" s="6">
        <f>+-D23/E23</f>
        <v>0.02</v>
      </c>
      <c r="E30" s="6">
        <v>0</v>
      </c>
      <c r="F30" s="10">
        <f>+G23/E23</f>
        <v>7.1400000000000006</v>
      </c>
    </row>
    <row r="32" spans="2:7">
      <c r="C32" t="s">
        <v>12</v>
      </c>
    </row>
    <row r="33" spans="2:15">
      <c r="B33" s="9"/>
      <c r="C33" s="9"/>
      <c r="D33" s="9"/>
      <c r="E33" s="9"/>
      <c r="F33" s="9"/>
      <c r="G33" s="9"/>
      <c r="H33" s="9"/>
    </row>
    <row r="34" spans="2:15">
      <c r="B34" s="1" t="s">
        <v>13</v>
      </c>
      <c r="C34" s="1">
        <f>+ABS(D28)+ABS(E28)</f>
        <v>0.1</v>
      </c>
      <c r="D34" s="9"/>
      <c r="E34" s="9"/>
      <c r="F34" s="9"/>
      <c r="G34" s="9"/>
      <c r="H34" s="9"/>
    </row>
    <row r="35" spans="2:15">
      <c r="B35" s="1" t="s">
        <v>14</v>
      </c>
      <c r="C35" s="1">
        <f>+ABS(C29)+ABS(E29)</f>
        <v>5.7142857142857148E-2</v>
      </c>
      <c r="D35" s="9"/>
      <c r="E35" s="9" t="s">
        <v>15</v>
      </c>
      <c r="F35" s="9"/>
      <c r="G35" s="9"/>
      <c r="H35" s="9"/>
    </row>
    <row r="36" spans="2:15">
      <c r="B36" s="1" t="s">
        <v>16</v>
      </c>
      <c r="C36" s="1">
        <f>+ABS(C30)+ABS(D30)</f>
        <v>0.05</v>
      </c>
      <c r="D36" s="9"/>
      <c r="E36" s="9" t="s">
        <v>17</v>
      </c>
      <c r="F36" s="9"/>
      <c r="G36" s="9"/>
      <c r="H36" s="9"/>
    </row>
    <row r="37" spans="2:15" ht="15">
      <c r="B37" s="1" t="s">
        <v>18</v>
      </c>
      <c r="C37" s="11">
        <f>+MAX(C34:C36)</f>
        <v>0.1</v>
      </c>
      <c r="D37" s="9"/>
      <c r="E37" s="9"/>
      <c r="F37" s="9"/>
      <c r="G37" s="9"/>
      <c r="H37" s="9"/>
    </row>
    <row r="39" spans="2:15">
      <c r="C39" s="6">
        <v>0</v>
      </c>
      <c r="D39" s="6">
        <v>1</v>
      </c>
      <c r="E39" s="6">
        <v>2</v>
      </c>
      <c r="F39" s="6">
        <v>3</v>
      </c>
      <c r="G39" s="6">
        <v>4</v>
      </c>
      <c r="H39" s="6">
        <v>5</v>
      </c>
      <c r="I39" s="6">
        <v>6</v>
      </c>
      <c r="J39" s="6">
        <v>7</v>
      </c>
      <c r="K39" s="6">
        <v>8</v>
      </c>
      <c r="L39" s="6">
        <v>9</v>
      </c>
      <c r="M39" s="6">
        <v>10</v>
      </c>
      <c r="N39" s="6">
        <v>11</v>
      </c>
      <c r="O39" s="6">
        <v>12</v>
      </c>
    </row>
    <row r="40" spans="2:15" ht="15.75">
      <c r="B40" s="7" t="s">
        <v>9</v>
      </c>
      <c r="C40" s="3">
        <v>0</v>
      </c>
      <c r="D40" s="3">
        <f>+$D$28*C41+ $E$28*C42+$F$28</f>
        <v>2.6166666666666667</v>
      </c>
      <c r="E40" s="3">
        <f t="shared" ref="E40:O40" si="0">+$D$28*D41+ $E$28*D42+$F$28</f>
        <v>2.9905565079365082</v>
      </c>
      <c r="F40" s="3">
        <f t="shared" si="0"/>
        <v>3.0000318979108087</v>
      </c>
      <c r="G40" s="3">
        <f t="shared" si="0"/>
        <v>3.0000003524692724</v>
      </c>
      <c r="H40" s="3">
        <f t="shared" si="0"/>
        <v>2.9999999980555687</v>
      </c>
      <c r="I40" s="3">
        <f t="shared" si="0"/>
        <v>2.9999999999880793</v>
      </c>
      <c r="J40" s="3">
        <f t="shared" si="0"/>
        <v>3.000000000000103</v>
      </c>
      <c r="K40" s="3">
        <f t="shared" si="0"/>
        <v>3.0000000000000004</v>
      </c>
      <c r="L40" s="3">
        <f t="shared" si="0"/>
        <v>3</v>
      </c>
      <c r="M40" s="3">
        <f t="shared" si="0"/>
        <v>3</v>
      </c>
      <c r="N40" s="3">
        <f t="shared" si="0"/>
        <v>3</v>
      </c>
      <c r="O40" s="3">
        <f t="shared" si="0"/>
        <v>3</v>
      </c>
    </row>
    <row r="41" spans="2:15" ht="15.75">
      <c r="B41" s="7" t="s">
        <v>10</v>
      </c>
      <c r="C41" s="3">
        <v>0</v>
      </c>
      <c r="D41" s="3">
        <f>+$C$29*D40+$E$29*C42+$F$29</f>
        <v>-2.7945238095238096</v>
      </c>
      <c r="E41" s="3">
        <f t="shared" ref="E41:O41" si="1">+$C$29*E40+$E$29*D42+$F$29</f>
        <v>-2.4996246848072561</v>
      </c>
      <c r="F41" s="3">
        <f t="shared" si="1"/>
        <v>-2.4999879923530504</v>
      </c>
      <c r="G41" s="3">
        <f t="shared" si="1"/>
        <v>-2.5000000357546059</v>
      </c>
      <c r="H41" s="3">
        <f t="shared" si="1"/>
        <v>-2.5000000004560441</v>
      </c>
      <c r="I41" s="3">
        <f t="shared" si="1"/>
        <v>-2.4999999999977205</v>
      </c>
      <c r="J41" s="3">
        <f t="shared" si="1"/>
        <v>-2.499999999999984</v>
      </c>
      <c r="K41" s="3">
        <f t="shared" si="1"/>
        <v>-2.5</v>
      </c>
      <c r="L41" s="3">
        <f t="shared" si="1"/>
        <v>-2.5</v>
      </c>
      <c r="M41" s="3">
        <f t="shared" si="1"/>
        <v>-2.5</v>
      </c>
      <c r="N41" s="3">
        <f t="shared" si="1"/>
        <v>-2.5</v>
      </c>
      <c r="O41" s="3">
        <f t="shared" si="1"/>
        <v>-2.5</v>
      </c>
    </row>
    <row r="42" spans="2:15" ht="15.75">
      <c r="B42" s="7" t="s">
        <v>11</v>
      </c>
      <c r="C42" s="3">
        <v>0</v>
      </c>
      <c r="D42" s="3">
        <f>+$C$30*D40+$D$30*D41+$F$30</f>
        <v>7.0056095238095244</v>
      </c>
      <c r="E42" s="3">
        <f t="shared" ref="E42:O42" si="2">+$C$30*E40+$D$30*E41+$F$30</f>
        <v>7.00029081106576</v>
      </c>
      <c r="F42" s="3">
        <f t="shared" si="2"/>
        <v>6.9999992832156153</v>
      </c>
      <c r="G42" s="3">
        <f t="shared" si="2"/>
        <v>6.9999999887108304</v>
      </c>
      <c r="H42" s="3">
        <f t="shared" si="2"/>
        <v>7.0000000000492122</v>
      </c>
      <c r="I42" s="3">
        <f t="shared" si="2"/>
        <v>7.0000000000004041</v>
      </c>
      <c r="J42" s="3">
        <f t="shared" si="2"/>
        <v>6.9999999999999982</v>
      </c>
      <c r="K42" s="3">
        <f t="shared" si="2"/>
        <v>7.0000000000000009</v>
      </c>
      <c r="L42" s="3">
        <f t="shared" si="2"/>
        <v>7.0000000000000009</v>
      </c>
      <c r="M42" s="3">
        <f t="shared" si="2"/>
        <v>7.0000000000000009</v>
      </c>
      <c r="N42" s="3">
        <f t="shared" si="2"/>
        <v>7.0000000000000009</v>
      </c>
      <c r="O42" s="3">
        <f t="shared" si="2"/>
        <v>7.0000000000000009</v>
      </c>
    </row>
    <row r="45" spans="2:15" ht="15.75">
      <c r="B45" s="8" t="s">
        <v>19</v>
      </c>
      <c r="C45" s="3">
        <f>ABS(D40-C40)</f>
        <v>2.6166666666666667</v>
      </c>
      <c r="D45" s="3">
        <f>ABS(E40-D40)</f>
        <v>0.37388984126984148</v>
      </c>
      <c r="E45" s="3">
        <f t="shared" ref="D45:N47" si="3">ABS(F40-E40)</f>
        <v>9.4753899743005299E-3</v>
      </c>
      <c r="F45" s="3">
        <f t="shared" si="3"/>
        <v>3.15454415362737E-5</v>
      </c>
      <c r="G45" s="3">
        <f t="shared" si="3"/>
        <v>3.5441370371813719E-7</v>
      </c>
      <c r="H45" s="3">
        <f t="shared" si="3"/>
        <v>1.9325105959921984E-9</v>
      </c>
      <c r="I45" s="3">
        <f t="shared" si="3"/>
        <v>1.2023715356690445E-11</v>
      </c>
      <c r="J45" s="3">
        <f t="shared" si="3"/>
        <v>1.0258460747536446E-13</v>
      </c>
      <c r="K45" s="3">
        <f t="shared" si="3"/>
        <v>4.4408920985006262E-16</v>
      </c>
      <c r="L45" s="3">
        <f t="shared" si="3"/>
        <v>0</v>
      </c>
      <c r="M45" s="3">
        <f t="shared" si="3"/>
        <v>0</v>
      </c>
      <c r="N45" s="3">
        <f t="shared" si="3"/>
        <v>0</v>
      </c>
      <c r="O45" s="3"/>
    </row>
    <row r="46" spans="2:15" ht="15.75">
      <c r="B46" s="8" t="s">
        <v>20</v>
      </c>
      <c r="C46" s="3">
        <f>ABS(D41-C41)</f>
        <v>2.7945238095238096</v>
      </c>
      <c r="D46" s="3">
        <f t="shared" si="3"/>
        <v>0.29489912471655355</v>
      </c>
      <c r="E46" s="3">
        <f t="shared" si="3"/>
        <v>3.6330754579427804E-4</v>
      </c>
      <c r="F46" s="3">
        <f t="shared" si="3"/>
        <v>1.2043401555583699E-5</v>
      </c>
      <c r="G46" s="3">
        <f t="shared" si="3"/>
        <v>3.5298561851249133E-8</v>
      </c>
      <c r="H46" s="3">
        <f t="shared" si="3"/>
        <v>4.5832360129338667E-10</v>
      </c>
      <c r="I46" s="3">
        <f t="shared" si="3"/>
        <v>2.2635227026057692E-12</v>
      </c>
      <c r="J46" s="3">
        <f t="shared" si="3"/>
        <v>1.5987211554602254E-14</v>
      </c>
      <c r="K46" s="3">
        <f t="shared" si="3"/>
        <v>0</v>
      </c>
      <c r="L46" s="3">
        <f t="shared" si="3"/>
        <v>0</v>
      </c>
      <c r="M46" s="3">
        <f t="shared" si="3"/>
        <v>0</v>
      </c>
      <c r="N46" s="3">
        <f t="shared" si="3"/>
        <v>0</v>
      </c>
      <c r="O46" s="3"/>
    </row>
    <row r="47" spans="2:15" ht="15.75">
      <c r="B47" s="8" t="s">
        <v>21</v>
      </c>
      <c r="C47" s="3">
        <f>ABS(D42-C42)</f>
        <v>7.0056095238095244</v>
      </c>
      <c r="D47" s="3">
        <f t="shared" si="3"/>
        <v>5.3187127437643866E-3</v>
      </c>
      <c r="E47" s="3">
        <f t="shared" si="3"/>
        <v>2.9152785014474603E-4</v>
      </c>
      <c r="F47" s="3">
        <f t="shared" si="3"/>
        <v>7.0549521513640912E-7</v>
      </c>
      <c r="G47" s="3">
        <f t="shared" si="3"/>
        <v>1.1338381789016694E-8</v>
      </c>
      <c r="H47" s="3">
        <f t="shared" si="3"/>
        <v>4.8808068697780982E-11</v>
      </c>
      <c r="I47" s="3">
        <f t="shared" si="3"/>
        <v>4.0589753780295723E-13</v>
      </c>
      <c r="J47" s="3">
        <f t="shared" si="3"/>
        <v>2.6645352591003757E-15</v>
      </c>
      <c r="K47" s="3">
        <f t="shared" si="3"/>
        <v>0</v>
      </c>
      <c r="L47" s="3">
        <f t="shared" si="3"/>
        <v>0</v>
      </c>
      <c r="M47" s="3">
        <f t="shared" si="3"/>
        <v>0</v>
      </c>
      <c r="N47" s="3">
        <f t="shared" si="3"/>
        <v>0</v>
      </c>
      <c r="O47" s="3"/>
    </row>
    <row r="48" spans="2: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2:15" ht="15.75">
      <c r="B49" s="8" t="s">
        <v>22</v>
      </c>
      <c r="C49" s="3">
        <f>MAX(C45:C47)</f>
        <v>7.0056095238095244</v>
      </c>
      <c r="D49" s="3">
        <f t="shared" ref="D49:N49" si="4">MAX(D45:D47)</f>
        <v>0.37388984126984148</v>
      </c>
      <c r="E49" s="3">
        <f t="shared" si="4"/>
        <v>9.4753899743005299E-3</v>
      </c>
      <c r="F49" s="3">
        <f t="shared" si="4"/>
        <v>3.15454415362737E-5</v>
      </c>
      <c r="G49" s="3">
        <f t="shared" si="4"/>
        <v>3.5441370371813719E-7</v>
      </c>
      <c r="H49" s="3">
        <f t="shared" si="4"/>
        <v>1.9325105959921984E-9</v>
      </c>
      <c r="I49" s="3">
        <f t="shared" si="4"/>
        <v>1.2023715356690445E-11</v>
      </c>
      <c r="J49" s="3">
        <f t="shared" si="4"/>
        <v>1.0258460747536446E-13</v>
      </c>
      <c r="K49" s="3">
        <f t="shared" si="4"/>
        <v>4.4408920985006262E-16</v>
      </c>
      <c r="L49" s="3">
        <f t="shared" si="4"/>
        <v>0</v>
      </c>
      <c r="M49" s="3">
        <f t="shared" si="4"/>
        <v>0</v>
      </c>
      <c r="N49" s="3">
        <f t="shared" si="4"/>
        <v>0</v>
      </c>
      <c r="O49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SEIDEL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</dc:creator>
  <cp:lastModifiedBy>NICOL LOPEZ</cp:lastModifiedBy>
  <dcterms:created xsi:type="dcterms:W3CDTF">2024-09-17T14:34:20Z</dcterms:created>
  <dcterms:modified xsi:type="dcterms:W3CDTF">2024-09-17T16:37:52Z</dcterms:modified>
</cp:coreProperties>
</file>