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O PATRIMONIALE" sheetId="1" state="visible" r:id="rId2"/>
    <sheet name="CONTO ECONOMICO" sheetId="2" state="visible" r:id="rId3"/>
    <sheet name="RETTIFICHE FISCAL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<sst xmlns="http://schemas.openxmlformats.org/spreadsheetml/2006/main" count="530" uniqueCount="314">
  <si>
    <t xml:space="preserve">ATTIVO</t>
  </si>
  <si>
    <t xml:space="preserve">PASSIVO</t>
  </si>
  <si>
    <t xml:space="preserve">Codice</t>
  </si>
  <si>
    <t xml:space="preserve">Descrizione</t>
  </si>
  <si>
    <t xml:space="preserve">Importo</t>
  </si>
  <si>
    <t xml:space="preserve">Immobilizzazioni</t>
  </si>
  <si>
    <t xml:space="preserve">Fondi ammortamento immobilizzazioni immateriali</t>
  </si>
  <si>
    <t xml:space="preserve">1</t>
  </si>
  <si>
    <t xml:space="preserve">Immobilizzazioni immateriali</t>
  </si>
  <si>
    <t xml:space="preserve">21640.1</t>
  </si>
  <si>
    <t xml:space="preserve">F/amm. costi per realizzazione del sito Internet</t>
  </si>
  <si>
    <t xml:space="preserve">11010.1</t>
  </si>
  <si>
    <t xml:space="preserve">Costi di costituzione</t>
  </si>
  <si>
    <t xml:space="preserve">Fondi ammortamento immobilizzazioni materiali</t>
  </si>
  <si>
    <t xml:space="preserve">11410.1</t>
  </si>
  <si>
    <t xml:space="preserve">Avviamento</t>
  </si>
  <si>
    <t xml:space="preserve">22111.1</t>
  </si>
  <si>
    <t xml:space="preserve">F/amm. impianti generici</t>
  </si>
  <si>
    <t xml:space="preserve">11640.1</t>
  </si>
  <si>
    <t xml:space="preserve">Costi per realizzazione del sito Internet</t>
  </si>
  <si>
    <t xml:space="preserve">22121.1</t>
  </si>
  <si>
    <t xml:space="preserve">F/amm. macchinari automatici</t>
  </si>
  <si>
    <t xml:space="preserve">Immobilizzazioni materiali</t>
  </si>
  <si>
    <t xml:space="preserve">22230.1</t>
  </si>
  <si>
    <t xml:space="preserve">F/amm. attrezzatura varia e minuta</t>
  </si>
  <si>
    <t xml:space="preserve">12111.1</t>
  </si>
  <si>
    <t xml:space="preserve">Impianti generici</t>
  </si>
  <si>
    <t xml:space="preserve">22310.1</t>
  </si>
  <si>
    <t xml:space="preserve">F/amm. mobili e arredi</t>
  </si>
  <si>
    <t xml:space="preserve">12121.1</t>
  </si>
  <si>
    <t xml:space="preserve">Macchinari automatici</t>
  </si>
  <si>
    <t xml:space="preserve">22330.1</t>
  </si>
  <si>
    <t xml:space="preserve">F/amm. macchine elettroniche d'ufficio</t>
  </si>
  <si>
    <t xml:space="preserve">12210.1</t>
  </si>
  <si>
    <t xml:space="preserve">Attrezzatura industriale</t>
  </si>
  <si>
    <t xml:space="preserve">22360.1</t>
  </si>
  <si>
    <t xml:space="preserve">F/amm. autoveicoli da trasporto</t>
  </si>
  <si>
    <t xml:space="preserve">12230.1</t>
  </si>
  <si>
    <t xml:space="preserve">Attrezzatura varia e minuta</t>
  </si>
  <si>
    <t xml:space="preserve">Fondi svalutazione crediti</t>
  </si>
  <si>
    <t xml:space="preserve">12310.1</t>
  </si>
  <si>
    <t xml:space="preserve">Mobili e arredi</t>
  </si>
  <si>
    <t xml:space="preserve">24310.1</t>
  </si>
  <si>
    <t xml:space="preserve">F/sval. crediti v/clienti </t>
  </si>
  <si>
    <t xml:space="preserve">12330.1</t>
  </si>
  <si>
    <t xml:space="preserve">Macchine elettroniche d'ufficio</t>
  </si>
  <si>
    <t xml:space="preserve">Fondo TFR</t>
  </si>
  <si>
    <t xml:space="preserve">12360.1</t>
  </si>
  <si>
    <t xml:space="preserve">Autoveicoli da trasporto </t>
  </si>
  <si>
    <t xml:space="preserve">24810.1</t>
  </si>
  <si>
    <t xml:space="preserve">F/TFR dipendenti</t>
  </si>
  <si>
    <t xml:space="preserve">Immobilizzazioni finanziarie</t>
  </si>
  <si>
    <t xml:space="preserve">Debiti v/banche</t>
  </si>
  <si>
    <t xml:space="preserve">13230.1</t>
  </si>
  <si>
    <t xml:space="preserve">Altri titoli immobilizzati</t>
  </si>
  <si>
    <t xml:space="preserve">18010.2</t>
  </si>
  <si>
    <t xml:space="preserve">Banca unicredit</t>
  </si>
  <si>
    <t xml:space="preserve">Attivo circolante</t>
  </si>
  <si>
    <t xml:space="preserve">25260.1</t>
  </si>
  <si>
    <t xml:space="preserve">Mutui passivi</t>
  </si>
  <si>
    <t xml:space="preserve">Rimanenze</t>
  </si>
  <si>
    <t xml:space="preserve">25260.2</t>
  </si>
  <si>
    <t xml:space="preserve">Finanziamento veneto sviluppo spa</t>
  </si>
  <si>
    <t xml:space="preserve">14011.1</t>
  </si>
  <si>
    <t xml:space="preserve">Rimanenze di materie prime</t>
  </si>
  <si>
    <t xml:space="preserve">25299.1</t>
  </si>
  <si>
    <t xml:space="preserve">Altri debiti v/banche </t>
  </si>
  <si>
    <t xml:space="preserve">14013.1</t>
  </si>
  <si>
    <t xml:space="preserve">Rimanenze di materie di consumo</t>
  </si>
  <si>
    <t xml:space="preserve">Altri debiti finanziari</t>
  </si>
  <si>
    <t xml:space="preserve">14041.1</t>
  </si>
  <si>
    <t xml:space="preserve">Rimanenze di prodotti finiti</t>
  </si>
  <si>
    <t xml:space="preserve">25120.1</t>
  </si>
  <si>
    <t xml:space="preserve">Finanziamenti infruttiferi soci </t>
  </si>
  <si>
    <t xml:space="preserve">14050.1</t>
  </si>
  <si>
    <t xml:space="preserve">Acconti a fornitori di materie e merci</t>
  </si>
  <si>
    <t xml:space="preserve">Fornitori</t>
  </si>
  <si>
    <t xml:space="preserve">Clienti</t>
  </si>
  <si>
    <t xml:space="preserve">Altri debiti v/fornitori</t>
  </si>
  <si>
    <t xml:space="preserve">Altri crediti v/clienti</t>
  </si>
  <si>
    <t xml:space="preserve">26099.2</t>
  </si>
  <si>
    <t xml:space="preserve">Debiti v/cedente per acquisto azienda</t>
  </si>
  <si>
    <t xml:space="preserve">15010.1</t>
  </si>
  <si>
    <t xml:space="preserve">Fatture da emettere </t>
  </si>
  <si>
    <t xml:space="preserve">Debiti tributari</t>
  </si>
  <si>
    <t xml:space="preserve">Crediti tributari</t>
  </si>
  <si>
    <t xml:space="preserve">27010.1</t>
  </si>
  <si>
    <t xml:space="preserve">Erario c/ritenute su lavoro dipendente</t>
  </si>
  <si>
    <t xml:space="preserve">16240.1</t>
  </si>
  <si>
    <t xml:space="preserve">Regioni c/IRAP in compensazione</t>
  </si>
  <si>
    <t xml:space="preserve">27030.1</t>
  </si>
  <si>
    <t xml:space="preserve">Erario c/ritenute su lavoro autonomo</t>
  </si>
  <si>
    <t xml:space="preserve">16360.1</t>
  </si>
  <si>
    <t xml:space="preserve">Erario c/IVA in compensazione</t>
  </si>
  <si>
    <t xml:space="preserve">27110.1</t>
  </si>
  <si>
    <t xml:space="preserve">Erario c/IRES a debito</t>
  </si>
  <si>
    <t xml:space="preserve">16421.1</t>
  </si>
  <si>
    <t xml:space="preserve">Erario c/ritenute su lavoro dipendente a credito</t>
  </si>
  <si>
    <t xml:space="preserve">27340.1</t>
  </si>
  <si>
    <t xml:space="preserve">Erario c/IVA da versare</t>
  </si>
  <si>
    <t xml:space="preserve">Crediti diversi</t>
  </si>
  <si>
    <t xml:space="preserve">27410.1</t>
  </si>
  <si>
    <t xml:space="preserve">Erario c/imposta sostitutiva rivalut. TFR a debito</t>
  </si>
  <si>
    <t xml:space="preserve">17224.1</t>
  </si>
  <si>
    <t xml:space="preserve">INAIL c/acconto</t>
  </si>
  <si>
    <t xml:space="preserve">Debiti diversi</t>
  </si>
  <si>
    <t xml:space="preserve">17499.1</t>
  </si>
  <si>
    <t xml:space="preserve">Altri crediti diversi</t>
  </si>
  <si>
    <t xml:space="preserve">28011.1</t>
  </si>
  <si>
    <t xml:space="preserve">Debiti v/INPS dipendenti</t>
  </si>
  <si>
    <t xml:space="preserve">28110.1</t>
  </si>
  <si>
    <t xml:space="preserve">Dipendenti c/retribuzioni</t>
  </si>
  <si>
    <t xml:space="preserve">Disponibilità liquide</t>
  </si>
  <si>
    <t xml:space="preserve">Patrimonio netto</t>
  </si>
  <si>
    <t xml:space="preserve">18010.3</t>
  </si>
  <si>
    <t xml:space="preserve">Banca di Credito Cooperativo di Roma</t>
  </si>
  <si>
    <t xml:space="preserve">20010.1</t>
  </si>
  <si>
    <t xml:space="preserve">Capitale sociale</t>
  </si>
  <si>
    <t xml:space="preserve">18210.1</t>
  </si>
  <si>
    <t xml:space="preserve">Cassa</t>
  </si>
  <si>
    <t xml:space="preserve">20310.1</t>
  </si>
  <si>
    <t xml:space="preserve">Riserva legale</t>
  </si>
  <si>
    <t xml:space="preserve">Ratei e risconti attivi</t>
  </si>
  <si>
    <t xml:space="preserve">20710.1</t>
  </si>
  <si>
    <t xml:space="preserve">Utili portati a nuovo</t>
  </si>
  <si>
    <t xml:space="preserve">19220.1</t>
  </si>
  <si>
    <t xml:space="preserve">Risconti attivi</t>
  </si>
  <si>
    <t xml:space="preserve">Totale attivo</t>
  </si>
  <si>
    <t xml:space="preserve">Totale passivo</t>
  </si>
  <si>
    <t xml:space="preserve">Utile d'esercizio</t>
  </si>
  <si>
    <t xml:space="preserve">Totale a pareggio</t>
  </si>
  <si>
    <t xml:space="preserve">COSTI</t>
  </si>
  <si>
    <t xml:space="preserve">RICAVI</t>
  </si>
  <si>
    <t xml:space="preserve">Acquisti</t>
  </si>
  <si>
    <t xml:space="preserve">Vendite e prestazioni</t>
  </si>
  <si>
    <t xml:space="preserve">30010.1</t>
  </si>
  <si>
    <t xml:space="preserve">Materie prime c/acquisti</t>
  </si>
  <si>
    <t xml:space="preserve">40010.1</t>
  </si>
  <si>
    <t xml:space="preserve">Merci c/vendite</t>
  </si>
  <si>
    <t xml:space="preserve">30030.1</t>
  </si>
  <si>
    <t xml:space="preserve">Materie di consumo c/acquisti</t>
  </si>
  <si>
    <t xml:space="preserve">Altri ricavi</t>
  </si>
  <si>
    <t xml:space="preserve">30041.1</t>
  </si>
  <si>
    <t xml:space="preserve">Imballaggi c/acquisti</t>
  </si>
  <si>
    <t xml:space="preserve">41101.1</t>
  </si>
  <si>
    <t xml:space="preserve">Abbuoni e arrotondamenti attivi</t>
  </si>
  <si>
    <t xml:space="preserve">30044.1</t>
  </si>
  <si>
    <t xml:space="preserve">Cancelleria c/acquisti</t>
  </si>
  <si>
    <t xml:space="preserve">41103.1</t>
  </si>
  <si>
    <t xml:space="preserve">Sopravvenienze attive ordinarie</t>
  </si>
  <si>
    <t xml:space="preserve">30045.1</t>
  </si>
  <si>
    <t xml:space="preserve">Carburanti e lubrificanti c/acquisti</t>
  </si>
  <si>
    <t xml:space="preserve">41104.1</t>
  </si>
  <si>
    <t xml:space="preserve">Insussistenze attive ordinarie</t>
  </si>
  <si>
    <t xml:space="preserve">30060.1</t>
  </si>
  <si>
    <t xml:space="preserve">Merci c/acquisti</t>
  </si>
  <si>
    <t xml:space="preserve">41110.1</t>
  </si>
  <si>
    <t xml:space="preserve">Rimborsi spese</t>
  </si>
  <si>
    <t xml:space="preserve">30075.1</t>
  </si>
  <si>
    <t xml:space="preserve">Acquisto di beni inferiori a 516,46 euro</t>
  </si>
  <si>
    <t xml:space="preserve">Rimanenze finali</t>
  </si>
  <si>
    <t xml:space="preserve">30099.1</t>
  </si>
  <si>
    <t xml:space="preserve">Altri acquisti</t>
  </si>
  <si>
    <t xml:space="preserve">42011.1</t>
  </si>
  <si>
    <t xml:space="preserve">Materie prime c/rim. fin.</t>
  </si>
  <si>
    <t xml:space="preserve">Rimanenze iniziali</t>
  </si>
  <si>
    <t xml:space="preserve">42013.1</t>
  </si>
  <si>
    <t xml:space="preserve">Materie di consumo c/rim. fin.</t>
  </si>
  <si>
    <t xml:space="preserve">36011.1</t>
  </si>
  <si>
    <t xml:space="preserve">Materie prime c/rim. iniz.</t>
  </si>
  <si>
    <t xml:space="preserve">42041.1</t>
  </si>
  <si>
    <t xml:space="preserve">Prodotti finiti c/rim. fin.</t>
  </si>
  <si>
    <t xml:space="preserve">36013.1</t>
  </si>
  <si>
    <t xml:space="preserve">Materie di consumo c/rim. iniz.</t>
  </si>
  <si>
    <t xml:space="preserve">36041.1</t>
  </si>
  <si>
    <t xml:space="preserve">Prodotti finiti c/rim. iniz.</t>
  </si>
  <si>
    <t xml:space="preserve">Costi per servizi</t>
  </si>
  <si>
    <t xml:space="preserve">31011.1</t>
  </si>
  <si>
    <t xml:space="preserve">Spese di trasporto e spedizione</t>
  </si>
  <si>
    <t xml:space="preserve">31020.1</t>
  </si>
  <si>
    <t xml:space="preserve">Lavorazioni di terzi</t>
  </si>
  <si>
    <t xml:space="preserve">31025.1</t>
  </si>
  <si>
    <t xml:space="preserve">Prestazioni di terzi</t>
  </si>
  <si>
    <t xml:space="preserve">31033.1</t>
  </si>
  <si>
    <t xml:space="preserve">Manutenzioni e riparazioni su altri beni propri</t>
  </si>
  <si>
    <t xml:space="preserve">31040.1</t>
  </si>
  <si>
    <t xml:space="preserve">Canoni di manutenzione su altri beni propri</t>
  </si>
  <si>
    <t xml:space="preserve">31050.1</t>
  </si>
  <si>
    <t xml:space="preserve">Spese di aggiornamento e manutenzione software</t>
  </si>
  <si>
    <t xml:space="preserve">31110.1</t>
  </si>
  <si>
    <t xml:space="preserve">Spese di pubblicità e promozione</t>
  </si>
  <si>
    <t xml:space="preserve">31120.1</t>
  </si>
  <si>
    <t xml:space="preserve">Spese di rappresentanza</t>
  </si>
  <si>
    <t xml:space="preserve">31135.1</t>
  </si>
  <si>
    <t xml:space="preserve">Spese di vitto e alloggio</t>
  </si>
  <si>
    <t xml:space="preserve">31180.1</t>
  </si>
  <si>
    <t xml:space="preserve">Spese per pedaggi, parcheggi e lavaggi</t>
  </si>
  <si>
    <t xml:space="preserve">31211.1</t>
  </si>
  <si>
    <t xml:space="preserve">Energia elettrica</t>
  </si>
  <si>
    <t xml:space="preserve">31230.1</t>
  </si>
  <si>
    <t xml:space="preserve">Acqua</t>
  </si>
  <si>
    <t xml:space="preserve">31241.1</t>
  </si>
  <si>
    <t xml:space="preserve">Spese telefonia fissa</t>
  </si>
  <si>
    <t xml:space="preserve">31242.1</t>
  </si>
  <si>
    <t xml:space="preserve">Spese telefonia mobile</t>
  </si>
  <si>
    <t xml:space="preserve">31243.1</t>
  </si>
  <si>
    <t xml:space="preserve">Spese Internet</t>
  </si>
  <si>
    <t xml:space="preserve">31815.1</t>
  </si>
  <si>
    <t xml:space="preserve">Addebito spese di incasso</t>
  </si>
  <si>
    <t xml:space="preserve">31835.1</t>
  </si>
  <si>
    <t xml:space="preserve">Assicurazioni autovetture</t>
  </si>
  <si>
    <t xml:space="preserve">31837.1</t>
  </si>
  <si>
    <t xml:space="preserve">Assicurazioni varie</t>
  </si>
  <si>
    <t xml:space="preserve">31860.1</t>
  </si>
  <si>
    <t xml:space="preserve">Commissioni e spese bancarie</t>
  </si>
  <si>
    <t xml:space="preserve">31866.1</t>
  </si>
  <si>
    <t xml:space="preserve">Spese per servizi bancari</t>
  </si>
  <si>
    <t xml:space="preserve">31899.1</t>
  </si>
  <si>
    <t xml:space="preserve">Costi diversi per servizi</t>
  </si>
  <si>
    <t xml:space="preserve">Compensi e provvigioni</t>
  </si>
  <si>
    <t xml:space="preserve">31310.1</t>
  </si>
  <si>
    <t xml:space="preserve">Compensi amministratori</t>
  </si>
  <si>
    <t xml:space="preserve">31330.1</t>
  </si>
  <si>
    <t xml:space="preserve">Spese di vitto e alloggio trasferte amministratori</t>
  </si>
  <si>
    <t xml:space="preserve">31350.1</t>
  </si>
  <si>
    <t xml:space="preserve">Spese pedaggi e parcheggi amministratori</t>
  </si>
  <si>
    <t xml:space="preserve">31390.1</t>
  </si>
  <si>
    <t xml:space="preserve">Contributi INAIL soci</t>
  </si>
  <si>
    <t xml:space="preserve">31715.1</t>
  </si>
  <si>
    <t xml:space="preserve">Spese per elaborazione dati</t>
  </si>
  <si>
    <t xml:space="preserve">31720.1</t>
  </si>
  <si>
    <t xml:space="preserve">Consulenze amministrative e fiscali</t>
  </si>
  <si>
    <t xml:space="preserve">31730.1</t>
  </si>
  <si>
    <t xml:space="preserve">Spese e consulenze legali e notarili</t>
  </si>
  <si>
    <t xml:space="preserve">31750.1</t>
  </si>
  <si>
    <t xml:space="preserve">Consulenze tecniche</t>
  </si>
  <si>
    <t xml:space="preserve">Costi per godimento beni di terzi</t>
  </si>
  <si>
    <t xml:space="preserve">32010.1</t>
  </si>
  <si>
    <t xml:space="preserve">Fitti passivi</t>
  </si>
  <si>
    <t xml:space="preserve">32330.1</t>
  </si>
  <si>
    <t xml:space="preserve">Altri costi per noleggio</t>
  </si>
  <si>
    <t xml:space="preserve">32340.1</t>
  </si>
  <si>
    <t xml:space="preserve">Costi per licenze d'uso software</t>
  </si>
  <si>
    <t xml:space="preserve">Costi per il personale</t>
  </si>
  <si>
    <t xml:space="preserve">33010.1</t>
  </si>
  <si>
    <t xml:space="preserve">Salari</t>
  </si>
  <si>
    <t xml:space="preserve">33070.1</t>
  </si>
  <si>
    <t xml:space="preserve">Costo lavoro interinale</t>
  </si>
  <si>
    <t xml:space="preserve">33110.1</t>
  </si>
  <si>
    <t xml:space="preserve">Contributi INPS dipendenti</t>
  </si>
  <si>
    <t xml:space="preserve">33140.1</t>
  </si>
  <si>
    <t xml:space="preserve">Contributi INAIL dipendenti</t>
  </si>
  <si>
    <t xml:space="preserve">33210.1</t>
  </si>
  <si>
    <t xml:space="preserve">Acc.to al f/TFR dipendenti</t>
  </si>
  <si>
    <t xml:space="preserve">Oneri diversi di gestione</t>
  </si>
  <si>
    <t xml:space="preserve">35001.1</t>
  </si>
  <si>
    <t xml:space="preserve">Imposta di registro</t>
  </si>
  <si>
    <t xml:space="preserve">35002.1</t>
  </si>
  <si>
    <t xml:space="preserve">Imposta di bollo</t>
  </si>
  <si>
    <t xml:space="preserve">35035.1</t>
  </si>
  <si>
    <t xml:space="preserve">Tassa vidimazione libri sociali</t>
  </si>
  <si>
    <t xml:space="preserve">35110.1</t>
  </si>
  <si>
    <t xml:space="preserve">Diritto annuale CCIAA</t>
  </si>
  <si>
    <t xml:space="preserve">35201.1</t>
  </si>
  <si>
    <t xml:space="preserve">Abbuoni e arrotondamenti passivi</t>
  </si>
  <si>
    <t xml:space="preserve">35256.1</t>
  </si>
  <si>
    <t xml:space="preserve">Sanzioni amministrative</t>
  </si>
  <si>
    <t xml:space="preserve">35270.1</t>
  </si>
  <si>
    <t xml:space="preserve">Costi per sicurezza dei luoghi di lavoro</t>
  </si>
  <si>
    <t xml:space="preserve">Ammortamenti</t>
  </si>
  <si>
    <t xml:space="preserve">34001.1</t>
  </si>
  <si>
    <t xml:space="preserve">Amm.to costi di costituzione</t>
  </si>
  <si>
    <t xml:space="preserve">34024.1</t>
  </si>
  <si>
    <t xml:space="preserve">Amm.to software in licenza d'uso a tempo indeterm.</t>
  </si>
  <si>
    <t xml:space="preserve">34064.1</t>
  </si>
  <si>
    <t xml:space="preserve">Amm.to costi per realizzazione del sito Internet</t>
  </si>
  <si>
    <t xml:space="preserve">34111.1</t>
  </si>
  <si>
    <t xml:space="preserve">Amm.to impianti generici</t>
  </si>
  <si>
    <t xml:space="preserve">34114.1</t>
  </si>
  <si>
    <t xml:space="preserve">Amm.to macchinari automatici</t>
  </si>
  <si>
    <t xml:space="preserve">34123.1</t>
  </si>
  <si>
    <t xml:space="preserve">Amm.to attrezzatura varia e minuta</t>
  </si>
  <si>
    <t xml:space="preserve">34131.1</t>
  </si>
  <si>
    <t xml:space="preserve">Amm.to mobili e arredi</t>
  </si>
  <si>
    <t xml:space="preserve">34133.1</t>
  </si>
  <si>
    <t xml:space="preserve">Amm.to macchine elettroniche d'ufficio</t>
  </si>
  <si>
    <t xml:space="preserve">34136.1</t>
  </si>
  <si>
    <t xml:space="preserve">Amm.to autoveicoli da trasporto</t>
  </si>
  <si>
    <t xml:space="preserve">Oneri finanziari</t>
  </si>
  <si>
    <t xml:space="preserve">37131.1</t>
  </si>
  <si>
    <t xml:space="preserve">Interessi passivi su mutui</t>
  </si>
  <si>
    <t xml:space="preserve">37172.1</t>
  </si>
  <si>
    <t xml:space="preserve">Interessi passivi su versamenti imposte</t>
  </si>
  <si>
    <t xml:space="preserve">37202.1</t>
  </si>
  <si>
    <t xml:space="preserve">Commissioni d'incasso</t>
  </si>
  <si>
    <t xml:space="preserve">Oneri straordinari</t>
  </si>
  <si>
    <t xml:space="preserve">38130.1</t>
  </si>
  <si>
    <t xml:space="preserve">Sanzioni su imposte esercizi precedenti</t>
  </si>
  <si>
    <t xml:space="preserve">38199.1</t>
  </si>
  <si>
    <t xml:space="preserve">Altre imposte esercizi precedenti</t>
  </si>
  <si>
    <t xml:space="preserve">Imposte correnti e differite</t>
  </si>
  <si>
    <t xml:space="preserve">39010.1</t>
  </si>
  <si>
    <t xml:space="preserve">IRES dell'esercizio</t>
  </si>
  <si>
    <t xml:space="preserve">39020.1</t>
  </si>
  <si>
    <t xml:space="preserve">IRAP dell'esercizio</t>
  </si>
  <si>
    <t xml:space="preserve">Totale costi</t>
  </si>
  <si>
    <t xml:space="preserve">Totale ricavi</t>
  </si>
  <si>
    <t xml:space="preserve">Conto</t>
  </si>
  <si>
    <t xml:space="preserve">Importo Contabile</t>
  </si>
  <si>
    <t xml:space="preserve">Var. Aumento</t>
  </si>
  <si>
    <t xml:space="preserve">Var. Diminuzione</t>
  </si>
  <si>
    <t xml:space="preserve">Importo fiscale</t>
  </si>
  <si>
    <t xml:space="preserve">UTILE (PERDITA)</t>
  </si>
  <si>
    <t xml:space="preserve">Utile d'esercizio (Perdita d'esercizio)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</si>
</sst>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* #,##0_-;\-* #,##0_-;_-* \-_-;_-@_-"/>
    <numFmt numFmtId="167" formatCode="_-&quot;€ &quot;* #,##0.00_-;&quot;-€ &quot;* #,##0.00_-;_-&quot;€ &quot;* \-??_-;_-@_-"/>
    <numFmt numFmtId="168" formatCode="_-&quot;€ &quot;* #,##0_-;&quot;-€ &quot;* #,##0_-;_-&quot;€ &quot;* \-_-;_-@_-"/>
    <numFmt numFmtId="169" formatCode="0%"/>
    <numFmt numFmtId="170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4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2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4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39.57"/>
    <col collapsed="false" customWidth="true" hidden="false" outlineLevel="0" max="3" min="3" style="0" width="10.43"/>
    <col collapsed="false" customWidth="true" hidden="false" outlineLevel="0" max="4" min="4" style="0" width="17.43"/>
    <col collapsed="false" customWidth="true" hidden="false" outlineLevel="0" max="5" min="5" style="0" width="42.71"/>
    <col collapsed="false" customWidth="true" hidden="false" outlineLevel="0" max="6" min="6" style="0" width="10.43"/>
    <col collapsed="false" customWidth="false" hidden="true" outlineLevel="0" max="8" min="7" style="0" width="9.13"/>
  </cols>
  <sheetData>
    <row r="1" customFormat="false" ht="12.75" hidden="false" customHeight="false" outlineLevel="0" collapsed="false">
      <c r="A1" s="1" t="s">
        <v>0</v>
      </c>
      <c r="D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4</v>
      </c>
      <c r="G2" s="1"/>
      <c r="H2" s="1"/>
    </row>
    <row r="3" customFormat="false" ht="12.75" hidden="false" customHeight="false" outlineLevel="0" collapsed="false">
      <c r="B3" s="0" t="s">
        <v>5</v>
      </c>
      <c r="C3" s="2" t="n">
        <v>319077.27</v>
      </c>
      <c r="E3" s="0" t="s">
        <v>6</v>
      </c>
      <c r="F3" s="2" t="n">
        <v>20</v>
      </c>
      <c r="G3" s="0" t="s">
        <v>7</v>
      </c>
      <c r="H3" s="0" t="s">
        <v>7</v>
      </c>
    </row>
    <row r="4" customFormat="false" ht="12.75" hidden="false" customHeight="false" outlineLevel="0" collapsed="false">
      <c r="B4" s="0" t="s">
        <v>8</v>
      </c>
      <c r="C4" s="2" t="n">
        <v>87432.61</v>
      </c>
      <c r="D4" s="0" t="s">
        <v>9</v>
      </c>
      <c r="E4" s="0" t="s">
        <v>10</v>
      </c>
      <c r="F4" s="2" t="n">
        <v>20</v>
      </c>
    </row>
    <row r="5" customFormat="false" ht="12.75" hidden="false" customHeight="false" outlineLevel="0" collapsed="false">
      <c r="A5" s="0" t="s">
        <v>11</v>
      </c>
      <c r="B5" s="0" t="s">
        <v>12</v>
      </c>
      <c r="C5" s="2" t="n">
        <v>2332.61</v>
      </c>
      <c r="E5" s="0" t="s">
        <v>13</v>
      </c>
      <c r="F5" s="2" t="n">
        <v>44000.85</v>
      </c>
      <c r="H5" s="0" t="s">
        <v>7</v>
      </c>
    </row>
    <row r="6" customFormat="false" ht="12.75" hidden="false" customHeight="false" outlineLevel="0" collapsed="false">
      <c r="A6" s="0" t="s">
        <v>14</v>
      </c>
      <c r="B6" s="0" t="s">
        <v>15</v>
      </c>
      <c r="C6" s="2" t="n">
        <v>85000</v>
      </c>
      <c r="D6" s="0" t="s">
        <v>16</v>
      </c>
      <c r="E6" s="0" t="s">
        <v>17</v>
      </c>
      <c r="F6" s="2" t="n">
        <v>3491.51</v>
      </c>
    </row>
    <row r="7" customFormat="false" ht="12.75" hidden="false" customHeight="false" outlineLevel="0" collapsed="false">
      <c r="A7" s="0" t="s">
        <v>18</v>
      </c>
      <c r="B7" s="0" t="s">
        <v>19</v>
      </c>
      <c r="C7" s="2" t="n">
        <v>100</v>
      </c>
      <c r="D7" s="0" t="s">
        <v>20</v>
      </c>
      <c r="E7" s="0" t="s">
        <v>21</v>
      </c>
      <c r="F7" s="2" t="n">
        <v>29407.47</v>
      </c>
    </row>
    <row r="8" customFormat="false" ht="12.75" hidden="false" customHeight="false" outlineLevel="0" collapsed="false">
      <c r="B8" s="0" t="s">
        <v>22</v>
      </c>
      <c r="C8" s="2" t="n">
        <v>228644.66</v>
      </c>
      <c r="D8" s="0" t="s">
        <v>23</v>
      </c>
      <c r="E8" s="0" t="s">
        <v>24</v>
      </c>
      <c r="F8" s="2" t="n">
        <v>6647.21</v>
      </c>
    </row>
    <row r="9" customFormat="false" ht="12.75" hidden="false" customHeight="false" outlineLevel="0" collapsed="false">
      <c r="A9" s="0" t="s">
        <v>25</v>
      </c>
      <c r="B9" s="0" t="s">
        <v>26</v>
      </c>
      <c r="C9" s="2" t="n">
        <v>22680.8</v>
      </c>
      <c r="D9" s="0" t="s">
        <v>27</v>
      </c>
      <c r="E9" s="0" t="s">
        <v>28</v>
      </c>
      <c r="F9" s="2" t="n">
        <v>306.87</v>
      </c>
    </row>
    <row r="10" customFormat="false" ht="12.75" hidden="false" customHeight="false" outlineLevel="0" collapsed="false">
      <c r="A10" s="0" t="s">
        <v>29</v>
      </c>
      <c r="B10" s="0" t="s">
        <v>30</v>
      </c>
      <c r="C10" s="2" t="n">
        <v>146274.57</v>
      </c>
      <c r="D10" s="0" t="s">
        <v>31</v>
      </c>
      <c r="E10" s="0" t="s">
        <v>32</v>
      </c>
      <c r="F10" s="2" t="n">
        <v>558.85</v>
      </c>
    </row>
    <row r="11" customFormat="false" ht="12.75" hidden="false" customHeight="false" outlineLevel="0" collapsed="false">
      <c r="A11" s="0" t="s">
        <v>33</v>
      </c>
      <c r="B11" s="0" t="s">
        <v>34</v>
      </c>
      <c r="C11" s="2" t="n">
        <v>9798</v>
      </c>
      <c r="D11" s="0" t="s">
        <v>35</v>
      </c>
      <c r="E11" s="0" t="s">
        <v>36</v>
      </c>
      <c r="F11" s="2" t="n">
        <v>3588.94</v>
      </c>
    </row>
    <row r="12" customFormat="false" ht="12.75" hidden="false" customHeight="false" outlineLevel="0" collapsed="false">
      <c r="A12" s="0" t="s">
        <v>37</v>
      </c>
      <c r="B12" s="0" t="s">
        <v>38</v>
      </c>
      <c r="C12" s="2" t="n">
        <v>38492.06</v>
      </c>
      <c r="E12" s="0" t="s">
        <v>39</v>
      </c>
      <c r="F12" s="2" t="n">
        <v>188.67</v>
      </c>
      <c r="H12" s="0" t="s">
        <v>7</v>
      </c>
    </row>
    <row r="13" customFormat="false" ht="12.75" hidden="false" customHeight="false" outlineLevel="0" collapsed="false">
      <c r="A13" s="0" t="s">
        <v>40</v>
      </c>
      <c r="B13" s="0" t="s">
        <v>41</v>
      </c>
      <c r="C13" s="2" t="n">
        <v>1488.16</v>
      </c>
      <c r="D13" s="0" t="s">
        <v>42</v>
      </c>
      <c r="E13" s="0" t="s">
        <v>43</v>
      </c>
      <c r="F13" s="2" t="n">
        <v>188.67</v>
      </c>
    </row>
    <row r="14" customFormat="false" ht="12.75" hidden="false" customHeight="false" outlineLevel="0" collapsed="false">
      <c r="A14" s="0" t="s">
        <v>44</v>
      </c>
      <c r="B14" s="0" t="s">
        <v>45</v>
      </c>
      <c r="C14" s="2" t="n">
        <v>1120.33</v>
      </c>
      <c r="E14" s="0" t="s">
        <v>46</v>
      </c>
      <c r="F14" s="2" t="n">
        <v>993.38</v>
      </c>
      <c r="H14" s="0" t="s">
        <v>7</v>
      </c>
    </row>
    <row r="15" customFormat="false" ht="12.75" hidden="false" customHeight="false" outlineLevel="0" collapsed="false">
      <c r="A15" s="0" t="s">
        <v>47</v>
      </c>
      <c r="B15" s="0" t="s">
        <v>48</v>
      </c>
      <c r="C15" s="2" t="n">
        <v>8790.74</v>
      </c>
      <c r="D15" s="0" t="s">
        <v>49</v>
      </c>
      <c r="E15" s="0" t="s">
        <v>50</v>
      </c>
      <c r="F15" s="2" t="n">
        <v>993.38</v>
      </c>
    </row>
    <row r="16" customFormat="false" ht="12.75" hidden="false" customHeight="false" outlineLevel="0" collapsed="false">
      <c r="B16" s="0" t="s">
        <v>51</v>
      </c>
      <c r="C16" s="2" t="n">
        <v>3000</v>
      </c>
      <c r="E16" s="0" t="s">
        <v>52</v>
      </c>
      <c r="F16" s="2" t="n">
        <v>193444.24</v>
      </c>
      <c r="H16" s="0" t="s">
        <v>7</v>
      </c>
    </row>
    <row r="17" customFormat="false" ht="12.75" hidden="false" customHeight="false" outlineLevel="0" collapsed="false">
      <c r="A17" s="0" t="s">
        <v>53</v>
      </c>
      <c r="B17" s="0" t="s">
        <v>54</v>
      </c>
      <c r="C17" s="2" t="n">
        <v>3000</v>
      </c>
      <c r="D17" s="0" t="s">
        <v>55</v>
      </c>
      <c r="E17" s="0" t="s">
        <v>56</v>
      </c>
      <c r="F17" s="2" t="n">
        <v>40753.26</v>
      </c>
    </row>
    <row r="18" customFormat="false" ht="12.75" hidden="false" customHeight="false" outlineLevel="0" collapsed="false">
      <c r="B18" s="0" t="s">
        <v>57</v>
      </c>
      <c r="C18" s="2" t="n">
        <v>116529.34</v>
      </c>
      <c r="D18" s="0" t="s">
        <v>58</v>
      </c>
      <c r="E18" s="0" t="s">
        <v>59</v>
      </c>
      <c r="F18" s="2" t="n">
        <v>146208.63</v>
      </c>
      <c r="G18" s="0" t="s">
        <v>7</v>
      </c>
    </row>
    <row r="19" customFormat="false" ht="12.75" hidden="false" customHeight="false" outlineLevel="0" collapsed="false">
      <c r="B19" s="0" t="s">
        <v>60</v>
      </c>
      <c r="C19" s="2" t="n">
        <v>15860</v>
      </c>
      <c r="D19" s="0" t="s">
        <v>61</v>
      </c>
      <c r="E19" s="0" t="s">
        <v>62</v>
      </c>
      <c r="F19" s="2" t="n">
        <v>6318.38</v>
      </c>
    </row>
    <row r="20" customFormat="false" ht="12.75" hidden="false" customHeight="false" outlineLevel="0" collapsed="false">
      <c r="A20" s="0" t="s">
        <v>63</v>
      </c>
      <c r="B20" s="0" t="s">
        <v>64</v>
      </c>
      <c r="C20" s="2" t="n">
        <v>7850</v>
      </c>
      <c r="D20" s="0" t="s">
        <v>65</v>
      </c>
      <c r="E20" s="0" t="s">
        <v>66</v>
      </c>
      <c r="F20" s="2" t="n">
        <v>163.97</v>
      </c>
    </row>
    <row r="21" customFormat="false" ht="12.75" hidden="false" customHeight="false" outlineLevel="0" collapsed="false">
      <c r="A21" s="0" t="s">
        <v>67</v>
      </c>
      <c r="B21" s="0" t="s">
        <v>68</v>
      </c>
      <c r="C21" s="2" t="n">
        <v>450</v>
      </c>
      <c r="E21" s="0" t="s">
        <v>69</v>
      </c>
      <c r="F21" s="2" t="n">
        <v>44000</v>
      </c>
      <c r="H21" s="0" t="s">
        <v>7</v>
      </c>
    </row>
    <row r="22" customFormat="false" ht="12.75" hidden="false" customHeight="false" outlineLevel="0" collapsed="false">
      <c r="A22" s="0" t="s">
        <v>70</v>
      </c>
      <c r="B22" s="0" t="s">
        <v>71</v>
      </c>
      <c r="C22" s="2" t="n">
        <v>3880</v>
      </c>
      <c r="D22" s="0" t="s">
        <v>72</v>
      </c>
      <c r="E22" s="0" t="s">
        <v>73</v>
      </c>
      <c r="F22" s="2" t="n">
        <v>44000</v>
      </c>
    </row>
    <row r="23" customFormat="false" ht="12.75" hidden="false" customHeight="false" outlineLevel="0" collapsed="false">
      <c r="A23" s="0" t="s">
        <v>74</v>
      </c>
      <c r="B23" s="0" t="s">
        <v>75</v>
      </c>
      <c r="C23" s="2" t="n">
        <v>3680</v>
      </c>
      <c r="E23" s="0" t="s">
        <v>76</v>
      </c>
      <c r="F23" s="2" t="n">
        <v>48273.05</v>
      </c>
      <c r="H23" s="0" t="s">
        <v>7</v>
      </c>
    </row>
    <row r="24" customFormat="false" ht="12.75" hidden="false" customHeight="false" outlineLevel="0" collapsed="false">
      <c r="B24" s="0" t="s">
        <v>77</v>
      </c>
      <c r="C24" s="2" t="n">
        <v>47537.07</v>
      </c>
      <c r="E24" s="0" t="s">
        <v>78</v>
      </c>
      <c r="F24" s="2" t="n">
        <v>85000</v>
      </c>
      <c r="H24" s="0" t="s">
        <v>7</v>
      </c>
    </row>
    <row r="25" customFormat="false" ht="12.75" hidden="false" customHeight="false" outlineLevel="0" collapsed="false">
      <c r="B25" s="0" t="s">
        <v>79</v>
      </c>
      <c r="C25" s="2" t="n">
        <v>2344.88</v>
      </c>
      <c r="D25" s="0" t="s">
        <v>80</v>
      </c>
      <c r="E25" s="0" t="s">
        <v>81</v>
      </c>
      <c r="F25" s="2" t="n">
        <v>85000</v>
      </c>
    </row>
    <row r="26" customFormat="false" ht="12.75" hidden="false" customHeight="false" outlineLevel="0" collapsed="false">
      <c r="A26" s="0" t="s">
        <v>82</v>
      </c>
      <c r="B26" s="0" t="s">
        <v>83</v>
      </c>
      <c r="C26" s="2" t="n">
        <v>2344.88</v>
      </c>
      <c r="E26" s="0" t="s">
        <v>84</v>
      </c>
      <c r="F26" s="2" t="n">
        <v>4286.97</v>
      </c>
      <c r="H26" s="0" t="s">
        <v>7</v>
      </c>
    </row>
    <row r="27" customFormat="false" ht="12.75" hidden="false" customHeight="false" outlineLevel="0" collapsed="false">
      <c r="B27" s="0" t="s">
        <v>85</v>
      </c>
      <c r="C27" s="2" t="n">
        <v>5277.73</v>
      </c>
      <c r="D27" s="0" t="s">
        <v>86</v>
      </c>
      <c r="E27" s="0" t="s">
        <v>87</v>
      </c>
      <c r="F27" s="2" t="n">
        <v>630.43</v>
      </c>
    </row>
    <row r="28" customFormat="false" ht="12.75" hidden="false" customHeight="false" outlineLevel="0" collapsed="false">
      <c r="A28" s="0" t="s">
        <v>88</v>
      </c>
      <c r="B28" s="0" t="s">
        <v>89</v>
      </c>
      <c r="C28" s="2" t="n">
        <v>282</v>
      </c>
      <c r="D28" s="0" t="s">
        <v>90</v>
      </c>
      <c r="E28" s="0" t="s">
        <v>91</v>
      </c>
      <c r="F28" s="2" t="n">
        <v>364</v>
      </c>
    </row>
    <row r="29" customFormat="false" ht="12.75" hidden="false" customHeight="false" outlineLevel="0" collapsed="false">
      <c r="A29" s="0" t="s">
        <v>92</v>
      </c>
      <c r="B29" s="0" t="s">
        <v>93</v>
      </c>
      <c r="C29" s="2" t="n">
        <v>4772</v>
      </c>
      <c r="D29" s="0" t="s">
        <v>94</v>
      </c>
      <c r="E29" s="0" t="s">
        <v>95</v>
      </c>
      <c r="F29" s="2" t="n">
        <v>943</v>
      </c>
    </row>
    <row r="30" customFormat="false" ht="12.75" hidden="false" customHeight="false" outlineLevel="0" collapsed="false">
      <c r="A30" s="0" t="s">
        <v>96</v>
      </c>
      <c r="B30" s="0" t="s">
        <v>97</v>
      </c>
      <c r="C30" s="2" t="n">
        <v>223.73</v>
      </c>
      <c r="D30" s="0" t="s">
        <v>98</v>
      </c>
      <c r="E30" s="0" t="s">
        <v>99</v>
      </c>
      <c r="F30" s="2" t="n">
        <v>2349.33</v>
      </c>
    </row>
    <row r="31" customFormat="false" ht="12.75" hidden="false" customHeight="false" outlineLevel="0" collapsed="false">
      <c r="B31" s="0" t="s">
        <v>100</v>
      </c>
      <c r="C31" s="2" t="n">
        <v>686.67</v>
      </c>
      <c r="D31" s="0" t="s">
        <v>101</v>
      </c>
      <c r="E31" s="0" t="s">
        <v>102</v>
      </c>
      <c r="F31" s="2" t="n">
        <v>0.21</v>
      </c>
    </row>
    <row r="32" customFormat="false" ht="12.75" hidden="false" customHeight="false" outlineLevel="0" collapsed="false">
      <c r="A32" s="0" t="s">
        <v>103</v>
      </c>
      <c r="B32" s="0" t="s">
        <v>104</v>
      </c>
      <c r="C32" s="2" t="n">
        <v>671.22</v>
      </c>
      <c r="E32" s="0" t="s">
        <v>105</v>
      </c>
      <c r="F32" s="2" t="n">
        <v>2866.56</v>
      </c>
      <c r="H32" s="0" t="s">
        <v>7</v>
      </c>
    </row>
    <row r="33" customFormat="false" ht="12.75" hidden="false" customHeight="false" outlineLevel="0" collapsed="false">
      <c r="A33" s="0" t="s">
        <v>106</v>
      </c>
      <c r="B33" s="0" t="s">
        <v>107</v>
      </c>
      <c r="C33" s="2" t="n">
        <v>15.45</v>
      </c>
      <c r="D33" s="0" t="s">
        <v>108</v>
      </c>
      <c r="E33" s="0" t="s">
        <v>109</v>
      </c>
      <c r="F33" s="2" t="n">
        <v>1666.56</v>
      </c>
    </row>
    <row r="34" customFormat="false" ht="12.75" hidden="false" customHeight="false" outlineLevel="0" collapsed="false">
      <c r="B34" s="0" t="s">
        <v>76</v>
      </c>
      <c r="C34" s="2" t="n">
        <v>6136</v>
      </c>
      <c r="D34" s="0" t="s">
        <v>110</v>
      </c>
      <c r="E34" s="0" t="s">
        <v>111</v>
      </c>
      <c r="F34" s="2" t="n">
        <v>1200</v>
      </c>
    </row>
    <row r="35" customFormat="false" ht="12.75" hidden="false" customHeight="false" outlineLevel="0" collapsed="false">
      <c r="B35" s="0" t="s">
        <v>112</v>
      </c>
      <c r="C35" s="2" t="n">
        <v>38686.99</v>
      </c>
      <c r="E35" s="0" t="s">
        <v>113</v>
      </c>
      <c r="F35" s="2" t="n">
        <v>12099.86</v>
      </c>
      <c r="H35" s="0" t="s">
        <v>7</v>
      </c>
    </row>
    <row r="36" customFormat="false" ht="12.75" hidden="false" customHeight="false" outlineLevel="0" collapsed="false">
      <c r="A36" s="0" t="s">
        <v>114</v>
      </c>
      <c r="B36" s="0" t="s">
        <v>115</v>
      </c>
      <c r="C36" s="2" t="n">
        <v>38240.03</v>
      </c>
      <c r="D36" s="0" t="s">
        <v>116</v>
      </c>
      <c r="E36" s="0" t="s">
        <v>117</v>
      </c>
      <c r="F36" s="2" t="n">
        <v>10000</v>
      </c>
    </row>
    <row r="37" customFormat="false" ht="12.75" hidden="false" customHeight="false" outlineLevel="0" collapsed="false">
      <c r="A37" s="0" t="s">
        <v>118</v>
      </c>
      <c r="B37" s="0" t="s">
        <v>119</v>
      </c>
      <c r="C37" s="2" t="n">
        <v>446.96</v>
      </c>
      <c r="D37" s="0" t="s">
        <v>120</v>
      </c>
      <c r="E37" s="0" t="s">
        <v>121</v>
      </c>
      <c r="F37" s="2" t="n">
        <v>1210</v>
      </c>
    </row>
    <row r="38" customFormat="false" ht="12.75" hidden="false" customHeight="false" outlineLevel="0" collapsed="false">
      <c r="B38" s="0" t="s">
        <v>122</v>
      </c>
      <c r="C38" s="2" t="n">
        <v>1108.38</v>
      </c>
      <c r="D38" s="0" t="s">
        <v>123</v>
      </c>
      <c r="E38" s="0" t="s">
        <v>124</v>
      </c>
      <c r="F38" s="2" t="n">
        <v>889.86</v>
      </c>
      <c r="G38" s="0" t="s">
        <v>7</v>
      </c>
    </row>
    <row r="39" customFormat="false" ht="12.75" hidden="false" customHeight="false" outlineLevel="0" collapsed="false">
      <c r="A39" s="0" t="s">
        <v>125</v>
      </c>
      <c r="B39" s="0" t="s">
        <v>126</v>
      </c>
      <c r="C39" s="2" t="n">
        <v>1108.38</v>
      </c>
      <c r="F39" s="2"/>
    </row>
    <row r="40" customFormat="false" ht="12.75" hidden="false" customHeight="false" outlineLevel="0" collapsed="false">
      <c r="A40" s="3" t="s">
        <v>127</v>
      </c>
      <c r="B40" s="3"/>
      <c r="C40" s="3" t="n">
        <f aca="false">SUMPRODUCT(($G$3:$G$39&lt;&gt;"")*($C$3:$C$39))</f>
        <v>436714.99</v>
      </c>
      <c r="D40" s="3" t="s">
        <v>128</v>
      </c>
      <c r="E40" s="3"/>
      <c r="F40" s="3" t="n">
        <f aca="false">SUMPRODUCT(($H$3:$H$39&lt;&gt;"")*($F$3:$F$39))</f>
        <v>435173.58</v>
      </c>
      <c r="G40" s="4"/>
      <c r="H40" s="4"/>
    </row>
    <row r="41" customFormat="false" ht="12.75" hidden="false" customHeight="false" outlineLevel="0" collapsed="false">
      <c r="A41" s="3"/>
      <c r="B41" s="3"/>
      <c r="C41" s="3"/>
      <c r="D41" s="3" t="s">
        <v>129</v>
      </c>
      <c r="E41" s="3"/>
      <c r="F41" s="3" t="n">
        <f aca="false">$C$40-$F$40</f>
        <v>1541.41000000003</v>
      </c>
    </row>
    <row r="42" customFormat="false" ht="12.75" hidden="false" customHeight="false" outlineLevel="0" collapsed="false">
      <c r="A42" s="3" t="s">
        <v>130</v>
      </c>
      <c r="B42" s="3"/>
      <c r="C42" s="3" t="n">
        <f aca="false">$C$40+$C$41</f>
        <v>436714.99</v>
      </c>
      <c r="D42" s="3" t="s">
        <v>130</v>
      </c>
      <c r="E42" s="3"/>
      <c r="F42" s="3" t="n">
        <f aca="false">$F$40+$F$41</f>
        <v>436714.99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J73" activeCellId="0" sqref="J73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44.14"/>
    <col collapsed="false" customWidth="true" hidden="false" outlineLevel="0" max="3" min="3" style="0" width="10.43"/>
    <col collapsed="false" customWidth="true" hidden="false" outlineLevel="0" max="4" min="4" style="0" width="17.43"/>
    <col collapsed="false" customWidth="true" hidden="false" outlineLevel="0" max="5" min="5" style="0" width="26.71"/>
    <col collapsed="false" customWidth="true" hidden="false" outlineLevel="0" max="6" min="6" style="0" width="10.43"/>
  </cols>
  <sheetData>
    <row r="1" customFormat="false" ht="12.75" hidden="false" customHeight="false" outlineLevel="0" collapsed="false">
      <c r="A1" s="1" t="s">
        <v>131</v>
      </c>
      <c r="D1" s="1" t="s">
        <v>132</v>
      </c>
    </row>
    <row r="2" customFormat="false" ht="12.7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4</v>
      </c>
    </row>
    <row r="3" customFormat="false" ht="12.75" hidden="false" customHeight="false" outlineLevel="0" collapsed="false">
      <c r="B3" s="0" t="s">
        <v>133</v>
      </c>
      <c r="C3" s="2" t="n">
        <v>35534.99</v>
      </c>
      <c r="E3" s="0" t="s">
        <v>134</v>
      </c>
      <c r="F3" s="2" t="n">
        <f aca="false">SUM(F4)</f>
        <v>156796.35</v>
      </c>
    </row>
    <row r="4" customFormat="false" ht="12.75" hidden="false" customHeight="false" outlineLevel="0" collapsed="false">
      <c r="A4" s="0" t="s">
        <v>135</v>
      </c>
      <c r="B4" s="0" t="s">
        <v>136</v>
      </c>
      <c r="C4" s="2" t="n">
        <v>27238.92</v>
      </c>
      <c r="D4" s="0" t="s">
        <v>137</v>
      </c>
      <c r="E4" s="0" t="s">
        <v>138</v>
      </c>
      <c r="F4" s="2" t="n">
        <v>156796.35</v>
      </c>
    </row>
    <row r="5" customFormat="false" ht="12.75" hidden="false" customHeight="false" outlineLevel="0" collapsed="false">
      <c r="A5" s="0" t="s">
        <v>139</v>
      </c>
      <c r="B5" s="0" t="s">
        <v>140</v>
      </c>
      <c r="C5" s="2" t="n">
        <v>6016.67</v>
      </c>
      <c r="E5" s="0" t="s">
        <v>141</v>
      </c>
      <c r="F5" s="2" t="n">
        <v>5404.83</v>
      </c>
    </row>
    <row r="6" customFormat="false" ht="12.75" hidden="false" customHeight="false" outlineLevel="0" collapsed="false">
      <c r="A6" s="0" t="s">
        <v>142</v>
      </c>
      <c r="B6" s="0" t="s">
        <v>143</v>
      </c>
      <c r="C6" s="2" t="n">
        <v>100</v>
      </c>
      <c r="D6" s="0" t="s">
        <v>144</v>
      </c>
      <c r="E6" s="0" t="s">
        <v>145</v>
      </c>
      <c r="F6" s="2" t="n">
        <v>10.29</v>
      </c>
    </row>
    <row r="7" customFormat="false" ht="12.75" hidden="false" customHeight="false" outlineLevel="0" collapsed="false">
      <c r="A7" s="0" t="s">
        <v>146</v>
      </c>
      <c r="B7" s="0" t="s">
        <v>147</v>
      </c>
      <c r="C7" s="2" t="n">
        <v>124.35</v>
      </c>
      <c r="D7" s="0" t="s">
        <v>148</v>
      </c>
      <c r="E7" s="0" t="s">
        <v>149</v>
      </c>
      <c r="F7" s="2" t="n">
        <v>4951.1</v>
      </c>
    </row>
    <row r="8" customFormat="false" ht="12.75" hidden="false" customHeight="false" outlineLevel="0" collapsed="false">
      <c r="A8" s="0" t="s">
        <v>150</v>
      </c>
      <c r="B8" s="0" t="s">
        <v>151</v>
      </c>
      <c r="C8" s="2" t="n">
        <v>1496.38</v>
      </c>
      <c r="D8" s="0" t="s">
        <v>152</v>
      </c>
      <c r="E8" s="0" t="s">
        <v>153</v>
      </c>
      <c r="F8" s="2" t="n">
        <v>3.44</v>
      </c>
    </row>
    <row r="9" customFormat="false" ht="12.75" hidden="false" customHeight="false" outlineLevel="0" collapsed="false">
      <c r="A9" s="0" t="s">
        <v>154</v>
      </c>
      <c r="B9" s="0" t="s">
        <v>155</v>
      </c>
      <c r="C9" s="2" t="n">
        <v>28.67</v>
      </c>
      <c r="D9" s="0" t="s">
        <v>156</v>
      </c>
      <c r="E9" s="0" t="s">
        <v>157</v>
      </c>
      <c r="F9" s="2" t="n">
        <v>440</v>
      </c>
    </row>
    <row r="10" customFormat="false" ht="12.75" hidden="false" customHeight="false" outlineLevel="0" collapsed="false">
      <c r="A10" s="0" t="s">
        <v>158</v>
      </c>
      <c r="B10" s="0" t="s">
        <v>159</v>
      </c>
      <c r="C10" s="2" t="n">
        <v>500</v>
      </c>
      <c r="E10" s="0" t="s">
        <v>160</v>
      </c>
      <c r="F10" s="2" t="n">
        <v>12180</v>
      </c>
    </row>
    <row r="11" customFormat="false" ht="12.75" hidden="false" customHeight="false" outlineLevel="0" collapsed="false">
      <c r="A11" s="0" t="s">
        <v>161</v>
      </c>
      <c r="B11" s="0" t="s">
        <v>162</v>
      </c>
      <c r="C11" s="2" t="n">
        <v>30</v>
      </c>
      <c r="D11" s="0" t="s">
        <v>163</v>
      </c>
      <c r="E11" s="0" t="s">
        <v>164</v>
      </c>
      <c r="F11" s="2" t="n">
        <v>7850</v>
      </c>
    </row>
    <row r="12" customFormat="false" ht="12.75" hidden="false" customHeight="false" outlineLevel="0" collapsed="false">
      <c r="B12" s="0" t="s">
        <v>165</v>
      </c>
      <c r="C12" s="2" t="n">
        <v>13528.89</v>
      </c>
      <c r="D12" s="0" t="s">
        <v>166</v>
      </c>
      <c r="E12" s="0" t="s">
        <v>167</v>
      </c>
      <c r="F12" s="2" t="n">
        <v>450</v>
      </c>
    </row>
    <row r="13" customFormat="false" ht="12.75" hidden="false" customHeight="false" outlineLevel="0" collapsed="false">
      <c r="A13" s="0" t="s">
        <v>168</v>
      </c>
      <c r="B13" s="0" t="s">
        <v>169</v>
      </c>
      <c r="C13" s="2" t="n">
        <v>8454.12</v>
      </c>
      <c r="D13" s="0" t="s">
        <v>170</v>
      </c>
      <c r="E13" s="0" t="s">
        <v>171</v>
      </c>
      <c r="F13" s="2" t="n">
        <v>3880</v>
      </c>
    </row>
    <row r="14" customFormat="false" ht="12.75" hidden="false" customHeight="false" outlineLevel="0" collapsed="false">
      <c r="A14" s="0" t="s">
        <v>172</v>
      </c>
      <c r="B14" s="0" t="s">
        <v>173</v>
      </c>
      <c r="C14" s="2" t="n">
        <v>473.68</v>
      </c>
      <c r="F14" s="2"/>
    </row>
    <row r="15" customFormat="false" ht="12.75" hidden="false" customHeight="false" outlineLevel="0" collapsed="false">
      <c r="A15" s="0" t="s">
        <v>174</v>
      </c>
      <c r="B15" s="0" t="s">
        <v>175</v>
      </c>
      <c r="C15" s="2" t="n">
        <v>4601.09</v>
      </c>
      <c r="F15" s="2"/>
    </row>
    <row r="16" customFormat="false" ht="12.75" hidden="false" customHeight="false" outlineLevel="0" collapsed="false">
      <c r="B16" s="0" t="s">
        <v>176</v>
      </c>
      <c r="C16" s="2" t="n">
        <v>33468.23</v>
      </c>
      <c r="F16" s="2"/>
    </row>
    <row r="17" customFormat="false" ht="12.75" hidden="false" customHeight="false" outlineLevel="0" collapsed="false">
      <c r="A17" s="0" t="s">
        <v>177</v>
      </c>
      <c r="B17" s="0" t="s">
        <v>178</v>
      </c>
      <c r="C17" s="2" t="n">
        <v>120</v>
      </c>
      <c r="F17" s="2"/>
    </row>
    <row r="18" customFormat="false" ht="12.75" hidden="false" customHeight="false" outlineLevel="0" collapsed="false">
      <c r="A18" s="0" t="s">
        <v>179</v>
      </c>
      <c r="B18" s="0" t="s">
        <v>180</v>
      </c>
      <c r="C18" s="2" t="n">
        <v>3242.38</v>
      </c>
      <c r="F18" s="2"/>
    </row>
    <row r="19" customFormat="false" ht="12.75" hidden="false" customHeight="false" outlineLevel="0" collapsed="false">
      <c r="A19" s="0" t="s">
        <v>181</v>
      </c>
      <c r="B19" s="0" t="s">
        <v>182</v>
      </c>
      <c r="C19" s="2" t="n">
        <v>12</v>
      </c>
      <c r="F19" s="2"/>
    </row>
    <row r="20" customFormat="false" ht="12.75" hidden="false" customHeight="false" outlineLevel="0" collapsed="false">
      <c r="A20" s="0" t="s">
        <v>183</v>
      </c>
      <c r="B20" s="0" t="s">
        <v>184</v>
      </c>
      <c r="C20" s="2" t="n">
        <v>965.1</v>
      </c>
      <c r="F20" s="2"/>
    </row>
    <row r="21" customFormat="false" ht="12.75" hidden="false" customHeight="false" outlineLevel="0" collapsed="false">
      <c r="A21" s="0" t="s">
        <v>185</v>
      </c>
      <c r="B21" s="0" t="s">
        <v>186</v>
      </c>
      <c r="C21" s="2" t="n">
        <v>362</v>
      </c>
      <c r="F21" s="2"/>
    </row>
    <row r="22" customFormat="false" ht="12.75" hidden="false" customHeight="false" outlineLevel="0" collapsed="false">
      <c r="A22" s="0" t="s">
        <v>187</v>
      </c>
      <c r="B22" s="0" t="s">
        <v>188</v>
      </c>
      <c r="C22" s="2" t="n">
        <v>122</v>
      </c>
      <c r="F22" s="2"/>
    </row>
    <row r="23" customFormat="false" ht="12.75" hidden="false" customHeight="false" outlineLevel="0" collapsed="false">
      <c r="A23" s="0" t="s">
        <v>189</v>
      </c>
      <c r="B23" s="0" t="s">
        <v>190</v>
      </c>
      <c r="C23" s="2" t="n">
        <v>150</v>
      </c>
      <c r="F23" s="2"/>
    </row>
    <row r="24" customFormat="false" ht="12.75" hidden="false" customHeight="false" outlineLevel="0" collapsed="false">
      <c r="A24" s="0" t="s">
        <v>191</v>
      </c>
      <c r="B24" s="0" t="s">
        <v>192</v>
      </c>
      <c r="C24" s="2" t="n">
        <v>126</v>
      </c>
      <c r="F24" s="2"/>
    </row>
    <row r="25" customFormat="false" ht="12.75" hidden="false" customHeight="false" outlineLevel="0" collapsed="false">
      <c r="A25" s="0" t="s">
        <v>193</v>
      </c>
      <c r="B25" s="0" t="s">
        <v>194</v>
      </c>
      <c r="C25" s="2" t="n">
        <v>53.64</v>
      </c>
      <c r="F25" s="2"/>
    </row>
    <row r="26" customFormat="false" ht="12.75" hidden="false" customHeight="false" outlineLevel="0" collapsed="false">
      <c r="A26" s="0" t="s">
        <v>195</v>
      </c>
      <c r="B26" s="0" t="s">
        <v>196</v>
      </c>
      <c r="C26" s="2" t="n">
        <v>70.25</v>
      </c>
      <c r="F26" s="2"/>
    </row>
    <row r="27" customFormat="false" ht="12.75" hidden="false" customHeight="false" outlineLevel="0" collapsed="false">
      <c r="A27" s="0" t="s">
        <v>197</v>
      </c>
      <c r="B27" s="0" t="s">
        <v>198</v>
      </c>
      <c r="C27" s="2" t="n">
        <v>15063.81</v>
      </c>
      <c r="F27" s="2"/>
    </row>
    <row r="28" customFormat="false" ht="12.75" hidden="false" customHeight="false" outlineLevel="0" collapsed="false">
      <c r="A28" s="0" t="s">
        <v>199</v>
      </c>
      <c r="B28" s="0" t="s">
        <v>200</v>
      </c>
      <c r="C28" s="2" t="n">
        <v>85.94</v>
      </c>
      <c r="F28" s="2"/>
    </row>
    <row r="29" customFormat="false" ht="12.75" hidden="false" customHeight="false" outlineLevel="0" collapsed="false">
      <c r="A29" s="0" t="s">
        <v>201</v>
      </c>
      <c r="B29" s="0" t="s">
        <v>202</v>
      </c>
      <c r="C29" s="2" t="n">
        <v>507.22</v>
      </c>
      <c r="F29" s="2"/>
    </row>
    <row r="30" customFormat="false" ht="12.75" hidden="false" customHeight="false" outlineLevel="0" collapsed="false">
      <c r="A30" s="0" t="s">
        <v>203</v>
      </c>
      <c r="B30" s="0" t="s">
        <v>204</v>
      </c>
      <c r="C30" s="2" t="n">
        <v>174.13</v>
      </c>
      <c r="F30" s="2"/>
    </row>
    <row r="31" customFormat="false" ht="12.75" hidden="false" customHeight="false" outlineLevel="0" collapsed="false">
      <c r="A31" s="0" t="s">
        <v>205</v>
      </c>
      <c r="B31" s="0" t="s">
        <v>206</v>
      </c>
      <c r="C31" s="2" t="n">
        <v>328.05</v>
      </c>
      <c r="F31" s="2"/>
    </row>
    <row r="32" customFormat="false" ht="12.75" hidden="false" customHeight="false" outlineLevel="0" collapsed="false">
      <c r="A32" s="0" t="s">
        <v>207</v>
      </c>
      <c r="B32" s="0" t="s">
        <v>208</v>
      </c>
      <c r="C32" s="2" t="n">
        <v>2.7</v>
      </c>
      <c r="F32" s="2"/>
    </row>
    <row r="33" customFormat="false" ht="12.75" hidden="false" customHeight="false" outlineLevel="0" collapsed="false">
      <c r="A33" s="0" t="s">
        <v>209</v>
      </c>
      <c r="B33" s="0" t="s">
        <v>210</v>
      </c>
      <c r="C33" s="2" t="n">
        <v>48.38</v>
      </c>
      <c r="F33" s="2"/>
    </row>
    <row r="34" customFormat="false" ht="12.75" hidden="false" customHeight="false" outlineLevel="0" collapsed="false">
      <c r="A34" s="0" t="s">
        <v>211</v>
      </c>
      <c r="B34" s="0" t="s">
        <v>212</v>
      </c>
      <c r="C34" s="2" t="n">
        <v>7073.71</v>
      </c>
      <c r="F34" s="2"/>
    </row>
    <row r="35" customFormat="false" ht="12.75" hidden="false" customHeight="false" outlineLevel="0" collapsed="false">
      <c r="A35" s="0" t="s">
        <v>213</v>
      </c>
      <c r="B35" s="0" t="s">
        <v>214</v>
      </c>
      <c r="C35" s="2" t="n">
        <v>2435.18</v>
      </c>
      <c r="F35" s="2"/>
    </row>
    <row r="36" customFormat="false" ht="12.75" hidden="false" customHeight="false" outlineLevel="0" collapsed="false">
      <c r="A36" s="0" t="s">
        <v>215</v>
      </c>
      <c r="B36" s="0" t="s">
        <v>216</v>
      </c>
      <c r="C36" s="2" t="n">
        <v>1087.02</v>
      </c>
      <c r="F36" s="2"/>
    </row>
    <row r="37" customFormat="false" ht="12.75" hidden="false" customHeight="false" outlineLevel="0" collapsed="false">
      <c r="A37" s="0" t="s">
        <v>217</v>
      </c>
      <c r="B37" s="0" t="s">
        <v>218</v>
      </c>
      <c r="C37" s="2" t="n">
        <v>1438.72</v>
      </c>
      <c r="F37" s="2"/>
    </row>
    <row r="38" customFormat="false" ht="12.75" hidden="false" customHeight="false" outlineLevel="0" collapsed="false">
      <c r="B38" s="0" t="s">
        <v>219</v>
      </c>
      <c r="C38" s="2" t="n">
        <v>13246.6</v>
      </c>
      <c r="F38" s="2"/>
    </row>
    <row r="39" customFormat="false" ht="12.75" hidden="false" customHeight="false" outlineLevel="0" collapsed="false">
      <c r="A39" s="0" t="s">
        <v>220</v>
      </c>
      <c r="B39" s="0" t="s">
        <v>221</v>
      </c>
      <c r="C39" s="2" t="n">
        <v>600</v>
      </c>
      <c r="F39" s="2"/>
    </row>
    <row r="40" customFormat="false" ht="12.75" hidden="false" customHeight="false" outlineLevel="0" collapsed="false">
      <c r="A40" s="0" t="s">
        <v>222</v>
      </c>
      <c r="B40" s="0" t="s">
        <v>223</v>
      </c>
      <c r="C40" s="2" t="n">
        <v>52.49</v>
      </c>
      <c r="F40" s="2"/>
    </row>
    <row r="41" customFormat="false" ht="12.75" hidden="false" customHeight="false" outlineLevel="0" collapsed="false">
      <c r="A41" s="0" t="s">
        <v>224</v>
      </c>
      <c r="B41" s="0" t="s">
        <v>225</v>
      </c>
      <c r="C41" s="2" t="n">
        <v>676.3</v>
      </c>
      <c r="F41" s="2"/>
    </row>
    <row r="42" customFormat="false" ht="12.75" hidden="false" customHeight="false" outlineLevel="0" collapsed="false">
      <c r="A42" s="0" t="s">
        <v>226</v>
      </c>
      <c r="B42" s="0" t="s">
        <v>227</v>
      </c>
      <c r="C42" s="2" t="n">
        <v>649.77</v>
      </c>
      <c r="F42" s="2"/>
    </row>
    <row r="43" customFormat="false" ht="12.75" hidden="false" customHeight="false" outlineLevel="0" collapsed="false">
      <c r="A43" s="0" t="s">
        <v>228</v>
      </c>
      <c r="B43" s="0" t="s">
        <v>229</v>
      </c>
      <c r="C43" s="2" t="n">
        <v>2230</v>
      </c>
      <c r="F43" s="2"/>
    </row>
    <row r="44" customFormat="false" ht="12.75" hidden="false" customHeight="false" outlineLevel="0" collapsed="false">
      <c r="A44" s="0" t="s">
        <v>230</v>
      </c>
      <c r="B44" s="0" t="s">
        <v>231</v>
      </c>
      <c r="C44" s="2" t="n">
        <v>6197.8</v>
      </c>
      <c r="F44" s="2"/>
    </row>
    <row r="45" customFormat="false" ht="12.75" hidden="false" customHeight="false" outlineLevel="0" collapsed="false">
      <c r="A45" s="0" t="s">
        <v>232</v>
      </c>
      <c r="B45" s="0" t="s">
        <v>233</v>
      </c>
      <c r="C45" s="2" t="n">
        <v>135.2</v>
      </c>
      <c r="F45" s="2"/>
    </row>
    <row r="46" customFormat="false" ht="12.75" hidden="false" customHeight="false" outlineLevel="0" collapsed="false">
      <c r="A46" s="0" t="s">
        <v>234</v>
      </c>
      <c r="B46" s="0" t="s">
        <v>235</v>
      </c>
      <c r="C46" s="2" t="n">
        <v>2705.04</v>
      </c>
      <c r="F46" s="2"/>
    </row>
    <row r="47" customFormat="false" ht="12.75" hidden="false" customHeight="false" outlineLevel="0" collapsed="false">
      <c r="B47" s="0" t="s">
        <v>236</v>
      </c>
      <c r="C47" s="2" t="n">
        <v>19990.48</v>
      </c>
      <c r="F47" s="2"/>
    </row>
    <row r="48" customFormat="false" ht="12.75" hidden="false" customHeight="false" outlineLevel="0" collapsed="false">
      <c r="A48" s="0" t="s">
        <v>237</v>
      </c>
      <c r="B48" s="0" t="s">
        <v>238</v>
      </c>
      <c r="C48" s="2" t="n">
        <v>19000.48</v>
      </c>
      <c r="F48" s="2"/>
    </row>
    <row r="49" customFormat="false" ht="12.75" hidden="false" customHeight="false" outlineLevel="0" collapsed="false">
      <c r="A49" s="0" t="s">
        <v>239</v>
      </c>
      <c r="B49" s="0" t="s">
        <v>240</v>
      </c>
      <c r="C49" s="2" t="n">
        <v>900</v>
      </c>
      <c r="F49" s="2"/>
    </row>
    <row r="50" customFormat="false" ht="12.75" hidden="false" customHeight="false" outlineLevel="0" collapsed="false">
      <c r="A50" s="0" t="s">
        <v>241</v>
      </c>
      <c r="B50" s="0" t="s">
        <v>242</v>
      </c>
      <c r="C50" s="2" t="n">
        <v>90</v>
      </c>
      <c r="F50" s="2"/>
    </row>
    <row r="51" customFormat="false" ht="12.75" hidden="false" customHeight="false" outlineLevel="0" collapsed="false">
      <c r="B51" s="0" t="s">
        <v>243</v>
      </c>
      <c r="C51" s="2" t="n">
        <v>24547.12</v>
      </c>
      <c r="F51" s="2"/>
    </row>
    <row r="52" customFormat="false" ht="12.75" hidden="false" customHeight="false" outlineLevel="0" collapsed="false">
      <c r="A52" s="0" t="s">
        <v>244</v>
      </c>
      <c r="B52" s="0" t="s">
        <v>245</v>
      </c>
      <c r="C52" s="2" t="n">
        <v>17601.45</v>
      </c>
      <c r="F52" s="2"/>
    </row>
    <row r="53" customFormat="false" ht="12.75" hidden="false" customHeight="false" outlineLevel="0" collapsed="false">
      <c r="A53" s="0" t="s">
        <v>246</v>
      </c>
      <c r="B53" s="0" t="s">
        <v>247</v>
      </c>
      <c r="C53" s="2" t="n">
        <v>1400</v>
      </c>
      <c r="F53" s="2"/>
    </row>
    <row r="54" customFormat="false" ht="12.75" hidden="false" customHeight="false" outlineLevel="0" collapsed="false">
      <c r="A54" s="0" t="s">
        <v>248</v>
      </c>
      <c r="B54" s="0" t="s">
        <v>249</v>
      </c>
      <c r="C54" s="2" t="n">
        <v>4050.25</v>
      </c>
      <c r="F54" s="2"/>
    </row>
    <row r="55" customFormat="false" ht="12.75" hidden="false" customHeight="false" outlineLevel="0" collapsed="false">
      <c r="A55" s="0" t="s">
        <v>250</v>
      </c>
      <c r="B55" s="0" t="s">
        <v>251</v>
      </c>
      <c r="C55" s="2" t="n">
        <v>501.83</v>
      </c>
      <c r="F55" s="2"/>
    </row>
    <row r="56" customFormat="false" ht="12.75" hidden="false" customHeight="false" outlineLevel="0" collapsed="false">
      <c r="A56" s="0" t="s">
        <v>252</v>
      </c>
      <c r="B56" s="0" t="s">
        <v>253</v>
      </c>
      <c r="C56" s="2" t="n">
        <v>993.59</v>
      </c>
      <c r="F56" s="2"/>
    </row>
    <row r="57" customFormat="false" ht="12.75" hidden="false" customHeight="false" outlineLevel="0" collapsed="false">
      <c r="B57" s="0" t="s">
        <v>254</v>
      </c>
      <c r="C57" s="2" t="n">
        <v>868.05</v>
      </c>
      <c r="F57" s="2"/>
    </row>
    <row r="58" customFormat="false" ht="12.75" hidden="false" customHeight="false" outlineLevel="0" collapsed="false">
      <c r="A58" s="0" t="s">
        <v>255</v>
      </c>
      <c r="B58" s="0" t="s">
        <v>256</v>
      </c>
      <c r="C58" s="2" t="n">
        <v>132.7</v>
      </c>
      <c r="F58" s="2"/>
    </row>
    <row r="59" customFormat="false" ht="12.75" hidden="false" customHeight="false" outlineLevel="0" collapsed="false">
      <c r="A59" s="0" t="s">
        <v>257</v>
      </c>
      <c r="B59" s="0" t="s">
        <v>258</v>
      </c>
      <c r="C59" s="2" t="n">
        <v>25.21</v>
      </c>
      <c r="F59" s="2"/>
    </row>
    <row r="60" customFormat="false" ht="12.75" hidden="false" customHeight="false" outlineLevel="0" collapsed="false">
      <c r="A60" s="0" t="s">
        <v>259</v>
      </c>
      <c r="B60" s="0" t="s">
        <v>260</v>
      </c>
      <c r="C60" s="2" t="n">
        <v>309.87</v>
      </c>
      <c r="F60" s="2"/>
    </row>
    <row r="61" customFormat="false" ht="12.75" hidden="false" customHeight="false" outlineLevel="0" collapsed="false">
      <c r="A61" s="0" t="s">
        <v>261</v>
      </c>
      <c r="B61" s="0" t="s">
        <v>262</v>
      </c>
      <c r="C61" s="2" t="n">
        <v>142</v>
      </c>
      <c r="F61" s="2"/>
    </row>
    <row r="62" customFormat="false" ht="12.75" hidden="false" customHeight="false" outlineLevel="0" collapsed="false">
      <c r="A62" s="0" t="s">
        <v>263</v>
      </c>
      <c r="B62" s="0" t="s">
        <v>264</v>
      </c>
      <c r="C62" s="2" t="n">
        <v>1.14</v>
      </c>
      <c r="F62" s="2"/>
    </row>
    <row r="63" customFormat="false" ht="12.75" hidden="false" customHeight="false" outlineLevel="0" collapsed="false">
      <c r="A63" s="0" t="s">
        <v>265</v>
      </c>
      <c r="B63" s="0" t="s">
        <v>266</v>
      </c>
      <c r="C63" s="2" t="n">
        <v>7.13</v>
      </c>
      <c r="F63" s="2"/>
    </row>
    <row r="64" customFormat="false" ht="12.75" hidden="false" customHeight="false" outlineLevel="0" collapsed="false">
      <c r="A64" s="0" t="s">
        <v>267</v>
      </c>
      <c r="B64" s="0" t="s">
        <v>268</v>
      </c>
      <c r="C64" s="2" t="n">
        <v>250</v>
      </c>
      <c r="F64" s="2"/>
    </row>
    <row r="65" customFormat="false" ht="12.75" hidden="false" customHeight="false" outlineLevel="0" collapsed="false">
      <c r="B65" s="0" t="s">
        <v>269</v>
      </c>
      <c r="C65" s="2" t="n">
        <v>15641.51</v>
      </c>
      <c r="F65" s="2"/>
    </row>
    <row r="66" customFormat="false" ht="12.75" hidden="false" customHeight="false" outlineLevel="0" collapsed="false">
      <c r="A66" s="0" t="s">
        <v>270</v>
      </c>
      <c r="B66" s="0" t="s">
        <v>271</v>
      </c>
      <c r="C66" s="2" t="n">
        <v>2332.61</v>
      </c>
      <c r="F66" s="2"/>
    </row>
    <row r="67" customFormat="false" ht="12.75" hidden="false" customHeight="false" outlineLevel="0" collapsed="false">
      <c r="A67" s="0" t="s">
        <v>272</v>
      </c>
      <c r="B67" s="0" t="s">
        <v>273</v>
      </c>
      <c r="C67" s="2" t="n">
        <v>279.26</v>
      </c>
      <c r="F67" s="2"/>
    </row>
    <row r="68" customFormat="false" ht="12.75" hidden="false" customHeight="false" outlineLevel="0" collapsed="false">
      <c r="A68" s="0" t="s">
        <v>274</v>
      </c>
      <c r="B68" s="0" t="s">
        <v>275</v>
      </c>
      <c r="C68" s="2" t="n">
        <v>20</v>
      </c>
      <c r="F68" s="2"/>
    </row>
    <row r="69" customFormat="false" ht="12.75" hidden="false" customHeight="false" outlineLevel="0" collapsed="false">
      <c r="A69" s="0" t="s">
        <v>276</v>
      </c>
      <c r="B69" s="0" t="s">
        <v>277</v>
      </c>
      <c r="C69" s="2" t="n">
        <v>1116.47</v>
      </c>
      <c r="F69" s="2"/>
    </row>
    <row r="70" customFormat="false" ht="12.75" hidden="false" customHeight="false" outlineLevel="0" collapsed="false">
      <c r="A70" s="0" t="s">
        <v>278</v>
      </c>
      <c r="B70" s="0" t="s">
        <v>279</v>
      </c>
      <c r="C70" s="2" t="n">
        <v>8480.85</v>
      </c>
      <c r="F70" s="2"/>
    </row>
    <row r="71" customFormat="false" ht="12.75" hidden="false" customHeight="false" outlineLevel="0" collapsed="false">
      <c r="A71" s="0" t="s">
        <v>280</v>
      </c>
      <c r="B71" s="0" t="s">
        <v>281</v>
      </c>
      <c r="C71" s="2" t="n">
        <v>2350.03</v>
      </c>
      <c r="F71" s="2"/>
    </row>
    <row r="72" customFormat="false" ht="12.75" hidden="false" customHeight="false" outlineLevel="0" collapsed="false">
      <c r="A72" s="0" t="s">
        <v>282</v>
      </c>
      <c r="B72" s="0" t="s">
        <v>283</v>
      </c>
      <c r="C72" s="2" t="n">
        <v>91.38</v>
      </c>
      <c r="F72" s="2"/>
    </row>
    <row r="73" customFormat="false" ht="12.75" hidden="false" customHeight="false" outlineLevel="0" collapsed="false">
      <c r="A73" s="0" t="s">
        <v>284</v>
      </c>
      <c r="B73" s="0" t="s">
        <v>285</v>
      </c>
      <c r="C73" s="2" t="n">
        <v>112.04</v>
      </c>
      <c r="F73" s="2"/>
    </row>
    <row r="74" customFormat="false" ht="12.75" hidden="false" customHeight="false" outlineLevel="0" collapsed="false">
      <c r="A74" s="0" t="s">
        <v>286</v>
      </c>
      <c r="B74" s="0" t="s">
        <v>287</v>
      </c>
      <c r="C74" s="2" t="n">
        <v>858.87</v>
      </c>
      <c r="F74" s="2"/>
    </row>
    <row r="75" customFormat="false" ht="12.75" hidden="false" customHeight="false" outlineLevel="0" collapsed="false">
      <c r="B75" s="0" t="s">
        <v>288</v>
      </c>
      <c r="C75" s="2" t="n">
        <v>4114.68</v>
      </c>
      <c r="F75" s="2"/>
    </row>
    <row r="76" customFormat="false" ht="12.75" hidden="false" customHeight="false" outlineLevel="0" collapsed="false">
      <c r="A76" s="0" t="s">
        <v>289</v>
      </c>
      <c r="B76" s="0" t="s">
        <v>290</v>
      </c>
      <c r="C76" s="2" t="n">
        <v>4113.89</v>
      </c>
      <c r="F76" s="2"/>
    </row>
    <row r="77" customFormat="false" ht="12.75" hidden="false" customHeight="false" outlineLevel="0" collapsed="false">
      <c r="A77" s="0" t="s">
        <v>291</v>
      </c>
      <c r="B77" s="0" t="s">
        <v>292</v>
      </c>
      <c r="C77" s="2" t="n">
        <v>0.31</v>
      </c>
      <c r="F77" s="2"/>
    </row>
    <row r="78" customFormat="false" ht="12.75" hidden="false" customHeight="false" outlineLevel="0" collapsed="false">
      <c r="A78" s="0" t="s">
        <v>293</v>
      </c>
      <c r="B78" s="0" t="s">
        <v>294</v>
      </c>
      <c r="C78" s="2" t="n">
        <v>0.48</v>
      </c>
      <c r="F78" s="2"/>
    </row>
    <row r="79" customFormat="false" ht="12.75" hidden="false" customHeight="false" outlineLevel="0" collapsed="false">
      <c r="B79" s="0" t="s">
        <v>295</v>
      </c>
      <c r="C79" s="2" t="n">
        <v>434.32</v>
      </c>
      <c r="F79" s="2"/>
    </row>
    <row r="80" customFormat="false" ht="12.75" hidden="false" customHeight="false" outlineLevel="0" collapsed="false">
      <c r="A80" s="0" t="s">
        <v>296</v>
      </c>
      <c r="B80" s="0" t="s">
        <v>297</v>
      </c>
      <c r="C80" s="2" t="n">
        <v>8.32</v>
      </c>
      <c r="F80" s="2"/>
    </row>
    <row r="81" customFormat="false" ht="12.75" hidden="false" customHeight="false" outlineLevel="0" collapsed="false">
      <c r="A81" s="0" t="s">
        <v>298</v>
      </c>
      <c r="B81" s="0" t="s">
        <v>299</v>
      </c>
      <c r="C81" s="2" t="n">
        <v>426</v>
      </c>
      <c r="F81" s="2"/>
    </row>
    <row r="82" customFormat="false" ht="12.75" hidden="false" customHeight="false" outlineLevel="0" collapsed="false">
      <c r="B82" s="0" t="s">
        <v>300</v>
      </c>
      <c r="C82" s="2" t="n">
        <v>1044</v>
      </c>
      <c r="F82" s="2"/>
    </row>
    <row r="83" customFormat="false" ht="12.75" hidden="false" customHeight="false" outlineLevel="0" collapsed="false">
      <c r="A83" s="0" t="s">
        <v>301</v>
      </c>
      <c r="B83" s="0" t="s">
        <v>302</v>
      </c>
      <c r="C83" s="2" t="n">
        <v>943</v>
      </c>
      <c r="F83" s="2"/>
    </row>
    <row r="84" customFormat="false" ht="12.75" hidden="false" customHeight="false" outlineLevel="0" collapsed="false">
      <c r="A84" s="0" t="s">
        <v>303</v>
      </c>
      <c r="B84" s="0" t="s">
        <v>304</v>
      </c>
      <c r="C84" s="2" t="n">
        <v>101</v>
      </c>
      <c r="F84" s="2"/>
    </row>
    <row r="85" customFormat="false" ht="12.75" hidden="false" customHeight="false" outlineLevel="0" collapsed="false">
      <c r="A85" s="3" t="s">
        <v>305</v>
      </c>
      <c r="B85" s="3"/>
      <c r="C85" s="3" t="n">
        <f aca="false">SUMPRODUCT(($A$3:$A$84&lt;&gt;"")*($C$3:$C$84))</f>
        <v>162418.87</v>
      </c>
      <c r="D85" s="3" t="s">
        <v>306</v>
      </c>
      <c r="E85" s="3"/>
      <c r="F85" s="3" t="n">
        <f aca="false">SUMPRODUCT(($D$3:$D$84&lt;&gt;"")*($F$3:$F$84))</f>
        <v>174381.18</v>
      </c>
    </row>
    <row r="86" customFormat="false" ht="12.75" hidden="false" customHeight="false" outlineLevel="0" collapsed="false">
      <c r="A86" s="3" t="s">
        <v>129</v>
      </c>
      <c r="B86" s="3"/>
      <c r="C86" s="3" t="n">
        <f aca="false">$F$85-$C$85</f>
        <v>11962.31</v>
      </c>
      <c r="D86" s="3"/>
      <c r="E86" s="3"/>
      <c r="F86" s="3"/>
    </row>
    <row r="87" customFormat="false" ht="12.75" hidden="false" customHeight="false" outlineLevel="0" collapsed="false">
      <c r="A87" s="3" t="s">
        <v>130</v>
      </c>
      <c r="B87" s="3"/>
      <c r="C87" s="3" t="n">
        <f aca="false">$C$85+$C$86</f>
        <v>174381.18</v>
      </c>
      <c r="D87" s="3" t="s">
        <v>130</v>
      </c>
      <c r="E87" s="3"/>
      <c r="F87" s="3" t="n">
        <f aca="false">$F$85+$F$86</f>
        <v>174381.18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44.14"/>
    <col collapsed="false" customWidth="true" hidden="false" outlineLevel="0" max="3" min="3" style="0" width="17.59"/>
    <col collapsed="false" customWidth="true" hidden="false" outlineLevel="0" max="4" min="4" style="0" width="13.7"/>
    <col collapsed="false" customWidth="true" hidden="false" outlineLevel="0" max="5" min="5" style="0" width="17"/>
    <col collapsed="false" customWidth="true" hidden="false" outlineLevel="0" max="6" min="6" style="0" width="14.7"/>
  </cols>
  <sheetData>
    <row r="1" customFormat="false" ht="12.75" hidden="false" customHeight="true" outlineLevel="0" collapsed="false">
      <c r="A1" s="5" t="s">
        <v>131</v>
      </c>
      <c r="B1" s="5"/>
      <c r="C1" s="5"/>
      <c r="D1" s="5"/>
      <c r="E1" s="5"/>
      <c r="F1" s="5"/>
    </row>
    <row r="2" customFormat="false" ht="12.75" hidden="false" customHeight="false" outlineLevel="0" collapsed="false">
      <c r="A2" s="1" t="s">
        <v>307</v>
      </c>
      <c r="B2" s="1" t="s">
        <v>3</v>
      </c>
      <c r="C2" s="1" t="s">
        <v>308</v>
      </c>
      <c r="D2" s="1" t="s">
        <v>309</v>
      </c>
      <c r="E2" s="1" t="s">
        <v>310</v>
      </c>
      <c r="F2" s="1" t="s">
        <v>311</v>
      </c>
    </row>
    <row r="3" customFormat="false" ht="12.75" hidden="false" customHeight="false" outlineLevel="0" collapsed="false">
      <c r="B3" s="2" t="s">
        <v>133</v>
      </c>
      <c r="C3" s="2"/>
      <c r="D3" s="2"/>
      <c r="E3" s="2"/>
      <c r="F3" s="2"/>
    </row>
    <row r="4" customFormat="false" ht="12.75" hidden="false" customHeight="false" outlineLevel="0" collapsed="false">
      <c r="A4" s="0" t="s">
        <v>135</v>
      </c>
      <c r="B4" s="2" t="s">
        <v>136</v>
      </c>
      <c r="C4" s="2" t="n">
        <v>27238.92</v>
      </c>
      <c r="D4" s="2"/>
      <c r="E4" s="2"/>
      <c r="F4" s="2" t="n">
        <f aca="false">($C$4-($D$4-$E$4))</f>
        <v>27238.92</v>
      </c>
    </row>
    <row r="5" customFormat="false" ht="12.75" hidden="false" customHeight="false" outlineLevel="0" collapsed="false">
      <c r="A5" s="0" t="s">
        <v>139</v>
      </c>
      <c r="B5" s="2" t="s">
        <v>140</v>
      </c>
      <c r="C5" s="2" t="n">
        <v>6016.67</v>
      </c>
      <c r="D5" s="2" t="n">
        <v>0</v>
      </c>
      <c r="E5" s="2" t="n">
        <v>0</v>
      </c>
      <c r="F5" s="2" t="n">
        <f aca="false">($C$5-($D$5-$E$5))</f>
        <v>6016.67</v>
      </c>
    </row>
    <row r="6" customFormat="false" ht="12.75" hidden="false" customHeight="false" outlineLevel="0" collapsed="false">
      <c r="A6" s="0" t="s">
        <v>142</v>
      </c>
      <c r="B6" s="2" t="s">
        <v>143</v>
      </c>
      <c r="C6" s="2" t="n">
        <v>100</v>
      </c>
      <c r="D6" s="2"/>
      <c r="E6" s="2"/>
      <c r="F6" s="2" t="n">
        <f aca="false">($C$6-($D$6-$E$6))</f>
        <v>100</v>
      </c>
    </row>
    <row r="7" customFormat="false" ht="12.75" hidden="false" customHeight="false" outlineLevel="0" collapsed="false">
      <c r="A7" s="0" t="s">
        <v>146</v>
      </c>
      <c r="B7" s="2" t="s">
        <v>147</v>
      </c>
      <c r="C7" s="2" t="n">
        <v>124.35</v>
      </c>
      <c r="D7" s="2"/>
      <c r="E7" s="2"/>
      <c r="F7" s="2" t="n">
        <f aca="false">($C$7-($D$7-$E$7))</f>
        <v>124.35</v>
      </c>
    </row>
    <row r="8" customFormat="false" ht="12.75" hidden="false" customHeight="false" outlineLevel="0" collapsed="false">
      <c r="A8" s="0" t="s">
        <v>150</v>
      </c>
      <c r="B8" s="2" t="s">
        <v>151</v>
      </c>
      <c r="C8" s="2" t="n">
        <v>1496.38</v>
      </c>
      <c r="D8" s="2" t="n">
        <v>0</v>
      </c>
      <c r="E8" s="2" t="n">
        <v>0</v>
      </c>
      <c r="F8" s="2" t="n">
        <f aca="false">($C$8-($D$8-$E$8))</f>
        <v>1496.38</v>
      </c>
    </row>
    <row r="9" customFormat="false" ht="12.75" hidden="false" customHeight="false" outlineLevel="0" collapsed="false">
      <c r="A9" s="0" t="s">
        <v>154</v>
      </c>
      <c r="B9" s="2" t="s">
        <v>155</v>
      </c>
      <c r="C9" s="2" t="n">
        <v>28.67</v>
      </c>
      <c r="D9" s="2"/>
      <c r="E9" s="2"/>
      <c r="F9" s="2" t="n">
        <f aca="false">($C$9-($D$9-$E$9))</f>
        <v>28.67</v>
      </c>
    </row>
    <row r="10" customFormat="false" ht="12.75" hidden="false" customHeight="false" outlineLevel="0" collapsed="false">
      <c r="A10" s="0" t="s">
        <v>158</v>
      </c>
      <c r="B10" s="2" t="s">
        <v>159</v>
      </c>
      <c r="C10" s="2" t="n">
        <v>500</v>
      </c>
      <c r="D10" s="2" t="n">
        <v>0</v>
      </c>
      <c r="E10" s="2" t="n">
        <v>0</v>
      </c>
      <c r="F10" s="2" t="n">
        <f aca="false">($C$10-($D$10-$E$10))</f>
        <v>500</v>
      </c>
    </row>
    <row r="11" customFormat="false" ht="12.75" hidden="false" customHeight="false" outlineLevel="0" collapsed="false">
      <c r="A11" s="0" t="s">
        <v>161</v>
      </c>
      <c r="B11" s="2" t="s">
        <v>162</v>
      </c>
      <c r="C11" s="2" t="n">
        <v>30</v>
      </c>
      <c r="D11" s="2" t="n">
        <v>0</v>
      </c>
      <c r="E11" s="2" t="n">
        <v>0</v>
      </c>
      <c r="F11" s="2" t="n">
        <f aca="false">($C$11-($D$11-$E$11))</f>
        <v>30</v>
      </c>
    </row>
    <row r="12" customFormat="false" ht="12.75" hidden="false" customHeight="false" outlineLevel="0" collapsed="false">
      <c r="B12" s="2" t="s">
        <v>165</v>
      </c>
      <c r="C12" s="2"/>
      <c r="D12" s="2"/>
      <c r="E12" s="2"/>
      <c r="F12" s="2"/>
    </row>
    <row r="13" customFormat="false" ht="12.75" hidden="false" customHeight="false" outlineLevel="0" collapsed="false">
      <c r="A13" s="0" t="s">
        <v>168</v>
      </c>
      <c r="B13" s="2" t="s">
        <v>169</v>
      </c>
      <c r="C13" s="2" t="n">
        <v>8454.12</v>
      </c>
      <c r="D13" s="2" t="n">
        <v>0</v>
      </c>
      <c r="E13" s="2" t="n">
        <v>0</v>
      </c>
      <c r="F13" s="2" t="n">
        <f aca="false">($C$13-($D$13-$E$13))</f>
        <v>8454.12</v>
      </c>
    </row>
    <row r="14" customFormat="false" ht="12.75" hidden="false" customHeight="false" outlineLevel="0" collapsed="false">
      <c r="A14" s="0" t="s">
        <v>172</v>
      </c>
      <c r="B14" s="2" t="s">
        <v>173</v>
      </c>
      <c r="C14" s="2" t="n">
        <v>473.68</v>
      </c>
      <c r="D14" s="2" t="n">
        <v>0</v>
      </c>
      <c r="E14" s="2" t="n">
        <v>0</v>
      </c>
      <c r="F14" s="2" t="n">
        <f aca="false">($C$14-($D$14-$E$14))</f>
        <v>473.68</v>
      </c>
    </row>
    <row r="15" customFormat="false" ht="12.75" hidden="false" customHeight="false" outlineLevel="0" collapsed="false">
      <c r="A15" s="0" t="s">
        <v>174</v>
      </c>
      <c r="B15" s="2" t="s">
        <v>175</v>
      </c>
      <c r="C15" s="2" t="n">
        <v>4601.09</v>
      </c>
      <c r="D15" s="2" t="n">
        <v>0</v>
      </c>
      <c r="E15" s="2" t="n">
        <v>0</v>
      </c>
      <c r="F15" s="2" t="n">
        <f aca="false">($C$15-($D$15-$E$15))</f>
        <v>4601.09</v>
      </c>
    </row>
    <row r="16" customFormat="false" ht="12.75" hidden="false" customHeight="false" outlineLevel="0" collapsed="false">
      <c r="B16" s="2" t="s">
        <v>176</v>
      </c>
      <c r="C16" s="2"/>
      <c r="D16" s="2"/>
      <c r="E16" s="2"/>
      <c r="F16" s="2"/>
    </row>
    <row r="17" customFormat="false" ht="12.75" hidden="false" customHeight="false" outlineLevel="0" collapsed="false">
      <c r="A17" s="0" t="s">
        <v>177</v>
      </c>
      <c r="B17" s="2" t="s">
        <v>178</v>
      </c>
      <c r="C17" s="2" t="n">
        <v>120</v>
      </c>
      <c r="D17" s="2"/>
      <c r="E17" s="2"/>
      <c r="F17" s="2" t="n">
        <f aca="false">($C$17-($D$17-$E$17))</f>
        <v>120</v>
      </c>
    </row>
    <row r="18" customFormat="false" ht="12.75" hidden="false" customHeight="false" outlineLevel="0" collapsed="false">
      <c r="A18" s="0" t="s">
        <v>179</v>
      </c>
      <c r="B18" s="2" t="s">
        <v>180</v>
      </c>
      <c r="C18" s="2" t="n">
        <v>3242.38</v>
      </c>
      <c r="D18" s="2"/>
      <c r="E18" s="2"/>
      <c r="F18" s="2" t="n">
        <f aca="false">($C$18-($D$18-$E$18))</f>
        <v>3242.38</v>
      </c>
    </row>
    <row r="19" customFormat="false" ht="12.75" hidden="false" customHeight="false" outlineLevel="0" collapsed="false">
      <c r="A19" s="0" t="s">
        <v>181</v>
      </c>
      <c r="B19" s="2" t="s">
        <v>182</v>
      </c>
      <c r="C19" s="2" t="n">
        <v>12</v>
      </c>
      <c r="D19" s="2"/>
      <c r="E19" s="2"/>
      <c r="F19" s="2" t="n">
        <f aca="false">($C$19-($D$19-$E$19))</f>
        <v>12</v>
      </c>
    </row>
    <row r="20" customFormat="false" ht="12.75" hidden="false" customHeight="false" outlineLevel="0" collapsed="false">
      <c r="A20" s="0" t="s">
        <v>183</v>
      </c>
      <c r="B20" s="2" t="s">
        <v>184</v>
      </c>
      <c r="C20" s="2" t="n">
        <v>965.1</v>
      </c>
      <c r="D20" s="2" t="n">
        <v>0</v>
      </c>
      <c r="E20" s="2" t="n">
        <v>0</v>
      </c>
      <c r="F20" s="2" t="n">
        <f aca="false">($C$20-($D$20-$E$20))</f>
        <v>965.1</v>
      </c>
    </row>
    <row r="21" customFormat="false" ht="12.75" hidden="false" customHeight="false" outlineLevel="0" collapsed="false">
      <c r="A21" s="0" t="s">
        <v>185</v>
      </c>
      <c r="B21" s="2" t="s">
        <v>186</v>
      </c>
      <c r="C21" s="2" t="n">
        <v>362</v>
      </c>
      <c r="D21" s="2"/>
      <c r="E21" s="2"/>
      <c r="F21" s="2" t="n">
        <f aca="false">($C$21-($D$21-$E$21))</f>
        <v>362</v>
      </c>
    </row>
    <row r="22" customFormat="false" ht="12.75" hidden="false" customHeight="false" outlineLevel="0" collapsed="false">
      <c r="A22" s="0" t="s">
        <v>187</v>
      </c>
      <c r="B22" s="2" t="s">
        <v>188</v>
      </c>
      <c r="C22" s="2" t="n">
        <v>122</v>
      </c>
      <c r="D22" s="2"/>
      <c r="E22" s="2"/>
      <c r="F22" s="2" t="n">
        <f aca="false">($C$22-($D$22-$E$22))</f>
        <v>122</v>
      </c>
    </row>
    <row r="23" customFormat="false" ht="12.75" hidden="false" customHeight="false" outlineLevel="0" collapsed="false">
      <c r="A23" s="0" t="s">
        <v>189</v>
      </c>
      <c r="B23" s="2" t="s">
        <v>190</v>
      </c>
      <c r="C23" s="2" t="n">
        <v>150</v>
      </c>
      <c r="D23" s="2"/>
      <c r="E23" s="2"/>
      <c r="F23" s="2" t="n">
        <f aca="false">($C$23-($D$23-$E$23))</f>
        <v>150</v>
      </c>
    </row>
    <row r="24" customFormat="false" ht="12.75" hidden="false" customHeight="false" outlineLevel="0" collapsed="false">
      <c r="A24" s="0" t="s">
        <v>191</v>
      </c>
      <c r="B24" s="2" t="s">
        <v>192</v>
      </c>
      <c r="C24" s="2" t="n">
        <v>126</v>
      </c>
      <c r="D24" s="2" t="n">
        <v>126</v>
      </c>
      <c r="E24" s="2" t="n">
        <v>0</v>
      </c>
      <c r="F24" s="2" t="n">
        <f aca="false">($C$24-($D$24-$E$24))</f>
        <v>0</v>
      </c>
    </row>
    <row r="25" customFormat="false" ht="12.75" hidden="false" customHeight="false" outlineLevel="0" collapsed="false">
      <c r="A25" s="0" t="s">
        <v>193</v>
      </c>
      <c r="B25" s="2" t="s">
        <v>194</v>
      </c>
      <c r="C25" s="2" t="n">
        <v>53.64</v>
      </c>
      <c r="D25" s="2" t="n">
        <v>0</v>
      </c>
      <c r="E25" s="2" t="n">
        <v>0</v>
      </c>
      <c r="F25" s="2" t="n">
        <f aca="false">($C$25-($D$25-$E$25))</f>
        <v>53.64</v>
      </c>
    </row>
    <row r="26" customFormat="false" ht="12.75" hidden="false" customHeight="false" outlineLevel="0" collapsed="false">
      <c r="A26" s="0" t="s">
        <v>195</v>
      </c>
      <c r="B26" s="2" t="s">
        <v>196</v>
      </c>
      <c r="C26" s="2" t="n">
        <v>70.25</v>
      </c>
      <c r="D26" s="2" t="n">
        <v>56.18</v>
      </c>
      <c r="E26" s="2" t="n">
        <v>0</v>
      </c>
      <c r="F26" s="2" t="n">
        <f aca="false">($C$26-($D$26-$E$26))</f>
        <v>14.07</v>
      </c>
    </row>
    <row r="27" customFormat="false" ht="12.75" hidden="false" customHeight="false" outlineLevel="0" collapsed="false">
      <c r="A27" s="0" t="s">
        <v>197</v>
      </c>
      <c r="B27" s="2" t="s">
        <v>198</v>
      </c>
      <c r="C27" s="2" t="n">
        <v>15063.81</v>
      </c>
      <c r="D27" s="2" t="n">
        <v>0</v>
      </c>
      <c r="E27" s="2" t="n">
        <v>0</v>
      </c>
      <c r="F27" s="2" t="n">
        <f aca="false">($C$27-($D$27-$E$27))</f>
        <v>15063.81</v>
      </c>
    </row>
    <row r="28" customFormat="false" ht="12.75" hidden="false" customHeight="false" outlineLevel="0" collapsed="false">
      <c r="A28" s="0" t="s">
        <v>199</v>
      </c>
      <c r="B28" s="2" t="s">
        <v>200</v>
      </c>
      <c r="C28" s="2" t="n">
        <v>85.94</v>
      </c>
      <c r="D28" s="2" t="n">
        <v>0</v>
      </c>
      <c r="E28" s="2" t="n">
        <v>0</v>
      </c>
      <c r="F28" s="2" t="n">
        <f aca="false">($C$28-($D$28-$E$28))</f>
        <v>85.94</v>
      </c>
    </row>
    <row r="29" customFormat="false" ht="12.75" hidden="false" customHeight="false" outlineLevel="0" collapsed="false">
      <c r="A29" s="0" t="s">
        <v>201</v>
      </c>
      <c r="B29" s="2" t="s">
        <v>202</v>
      </c>
      <c r="C29" s="2" t="n">
        <v>507.22</v>
      </c>
      <c r="D29" s="2" t="n">
        <v>101.45</v>
      </c>
      <c r="E29" s="2" t="n">
        <v>0</v>
      </c>
      <c r="F29" s="2" t="n">
        <f aca="false">($C$29-($D$29-$E$29))</f>
        <v>405.77</v>
      </c>
    </row>
    <row r="30" customFormat="false" ht="12.75" hidden="false" customHeight="false" outlineLevel="0" collapsed="false">
      <c r="A30" s="0" t="s">
        <v>203</v>
      </c>
      <c r="B30" s="2" t="s">
        <v>204</v>
      </c>
      <c r="C30" s="2" t="n">
        <v>174.13</v>
      </c>
      <c r="D30" s="2" t="n">
        <v>34.83</v>
      </c>
      <c r="E30" s="2" t="n">
        <v>0</v>
      </c>
      <c r="F30" s="2" t="n">
        <f aca="false">($C$30-($D$30-$E$30))</f>
        <v>139.3</v>
      </c>
    </row>
    <row r="31" customFormat="false" ht="12.75" hidden="false" customHeight="false" outlineLevel="0" collapsed="false">
      <c r="A31" s="0" t="s">
        <v>205</v>
      </c>
      <c r="B31" s="2" t="s">
        <v>206</v>
      </c>
      <c r="C31" s="2" t="n">
        <v>328.05</v>
      </c>
      <c r="D31" s="2" t="n">
        <v>65.61</v>
      </c>
      <c r="E31" s="2" t="n">
        <v>0</v>
      </c>
      <c r="F31" s="2" t="n">
        <f aca="false">($C$31-($D$31-$E$31))</f>
        <v>262.44</v>
      </c>
    </row>
    <row r="32" customFormat="false" ht="12.75" hidden="false" customHeight="false" outlineLevel="0" collapsed="false">
      <c r="A32" s="0" t="s">
        <v>207</v>
      </c>
      <c r="B32" s="2" t="s">
        <v>208</v>
      </c>
      <c r="C32" s="2" t="n">
        <v>2.7</v>
      </c>
      <c r="D32" s="2"/>
      <c r="E32" s="2"/>
      <c r="F32" s="2" t="n">
        <f aca="false">($C$32-($D$32-$E$32))</f>
        <v>2.7</v>
      </c>
    </row>
    <row r="33" customFormat="false" ht="12.75" hidden="false" customHeight="false" outlineLevel="0" collapsed="false">
      <c r="A33" s="0" t="s">
        <v>209</v>
      </c>
      <c r="B33" s="2" t="s">
        <v>210</v>
      </c>
      <c r="C33" s="2" t="n">
        <v>48.38</v>
      </c>
      <c r="D33" s="2" t="n">
        <v>38.71</v>
      </c>
      <c r="E33" s="2" t="n">
        <v>0</v>
      </c>
      <c r="F33" s="2" t="n">
        <f aca="false">($C$33-($D$33-$E$33))</f>
        <v>9.67</v>
      </c>
    </row>
    <row r="34" customFormat="false" ht="12.75" hidden="false" customHeight="false" outlineLevel="0" collapsed="false">
      <c r="A34" s="0" t="s">
        <v>211</v>
      </c>
      <c r="B34" s="2" t="s">
        <v>212</v>
      </c>
      <c r="C34" s="2" t="n">
        <v>7073.71</v>
      </c>
      <c r="D34" s="2" t="n">
        <v>0</v>
      </c>
      <c r="E34" s="2" t="n">
        <v>0</v>
      </c>
      <c r="F34" s="2" t="n">
        <f aca="false">($C$34-($D$34-$E$34))</f>
        <v>7073.71</v>
      </c>
    </row>
    <row r="35" customFormat="false" ht="12.75" hidden="false" customHeight="false" outlineLevel="0" collapsed="false">
      <c r="A35" s="0" t="s">
        <v>213</v>
      </c>
      <c r="B35" s="2" t="s">
        <v>214</v>
      </c>
      <c r="C35" s="2" t="n">
        <v>2435.18</v>
      </c>
      <c r="D35" s="2"/>
      <c r="E35" s="2"/>
      <c r="F35" s="2" t="n">
        <f aca="false">($C$35-($D$35-$E$35))</f>
        <v>2435.18</v>
      </c>
    </row>
    <row r="36" customFormat="false" ht="12.75" hidden="false" customHeight="false" outlineLevel="0" collapsed="false">
      <c r="A36" s="0" t="s">
        <v>215</v>
      </c>
      <c r="B36" s="2" t="s">
        <v>216</v>
      </c>
      <c r="C36" s="2" t="n">
        <v>1087.02</v>
      </c>
      <c r="D36" s="2"/>
      <c r="E36" s="2"/>
      <c r="F36" s="2" t="n">
        <f aca="false">($C$36-($D$36-$E$36))</f>
        <v>1087.02</v>
      </c>
    </row>
    <row r="37" customFormat="false" ht="12.75" hidden="false" customHeight="false" outlineLevel="0" collapsed="false">
      <c r="A37" s="0" t="s">
        <v>217</v>
      </c>
      <c r="B37" s="2" t="s">
        <v>218</v>
      </c>
      <c r="C37" s="2" t="n">
        <v>1438.72</v>
      </c>
      <c r="D37" s="2" t="n">
        <v>0</v>
      </c>
      <c r="E37" s="2" t="n">
        <v>0</v>
      </c>
      <c r="F37" s="2" t="n">
        <f aca="false">($C$37-($D$37-$E$37))</f>
        <v>1438.72</v>
      </c>
    </row>
    <row r="38" customFormat="false" ht="12.75" hidden="false" customHeight="false" outlineLevel="0" collapsed="false">
      <c r="B38" s="2" t="s">
        <v>219</v>
      </c>
      <c r="C38" s="2"/>
      <c r="D38" s="2"/>
      <c r="E38" s="2"/>
      <c r="F38" s="2"/>
    </row>
    <row r="39" customFormat="false" ht="12.75" hidden="false" customHeight="false" outlineLevel="0" collapsed="false">
      <c r="A39" s="0" t="s">
        <v>220</v>
      </c>
      <c r="B39" s="2" t="s">
        <v>221</v>
      </c>
      <c r="C39" s="2" t="n">
        <v>600</v>
      </c>
      <c r="D39" s="2"/>
      <c r="E39" s="2"/>
      <c r="F39" s="2" t="n">
        <f aca="false">($C$39-($D$39-$E$39))</f>
        <v>600</v>
      </c>
    </row>
    <row r="40" customFormat="false" ht="12.75" hidden="false" customHeight="false" outlineLevel="0" collapsed="false">
      <c r="A40" s="0" t="s">
        <v>222</v>
      </c>
      <c r="B40" s="2" t="s">
        <v>223</v>
      </c>
      <c r="C40" s="2" t="n">
        <v>52.49</v>
      </c>
      <c r="D40" s="2" t="n">
        <v>0</v>
      </c>
      <c r="E40" s="2" t="n">
        <v>0</v>
      </c>
      <c r="F40" s="2" t="n">
        <f aca="false">($C$40-($D$40-$E$40))</f>
        <v>52.49</v>
      </c>
    </row>
    <row r="41" customFormat="false" ht="12.75" hidden="false" customHeight="false" outlineLevel="0" collapsed="false">
      <c r="A41" s="0" t="s">
        <v>224</v>
      </c>
      <c r="B41" s="2" t="s">
        <v>225</v>
      </c>
      <c r="C41" s="2" t="n">
        <v>676.3</v>
      </c>
      <c r="D41" s="2" t="n">
        <v>541.01</v>
      </c>
      <c r="E41" s="2" t="n">
        <v>0</v>
      </c>
      <c r="F41" s="2" t="n">
        <f aca="false">($C$41-($D$41-$E$41))</f>
        <v>135.29</v>
      </c>
    </row>
    <row r="42" customFormat="false" ht="12.75" hidden="false" customHeight="false" outlineLevel="0" collapsed="false">
      <c r="A42" s="0" t="s">
        <v>226</v>
      </c>
      <c r="B42" s="2" t="s">
        <v>227</v>
      </c>
      <c r="C42" s="2" t="n">
        <v>649.77</v>
      </c>
      <c r="D42" s="2"/>
      <c r="E42" s="2"/>
      <c r="F42" s="2" t="n">
        <f aca="false">($C$42-($D$42-$E$42))</f>
        <v>649.77</v>
      </c>
    </row>
    <row r="43" customFormat="false" ht="12.75" hidden="false" customHeight="false" outlineLevel="0" collapsed="false">
      <c r="A43" s="0" t="s">
        <v>228</v>
      </c>
      <c r="B43" s="2" t="s">
        <v>229</v>
      </c>
      <c r="C43" s="2" t="n">
        <v>2230</v>
      </c>
      <c r="D43" s="2"/>
      <c r="E43" s="2"/>
      <c r="F43" s="2" t="n">
        <f aca="false">($C$43-($D$43-$E$43))</f>
        <v>2230</v>
      </c>
    </row>
    <row r="44" customFormat="false" ht="12.75" hidden="false" customHeight="false" outlineLevel="0" collapsed="false">
      <c r="A44" s="0" t="s">
        <v>230</v>
      </c>
      <c r="B44" s="2" t="s">
        <v>231</v>
      </c>
      <c r="C44" s="2" t="n">
        <v>6197.8</v>
      </c>
      <c r="D44" s="2"/>
      <c r="E44" s="2"/>
      <c r="F44" s="2" t="n">
        <f aca="false">($C$44-($D$44-$E$44))</f>
        <v>6197.8</v>
      </c>
    </row>
    <row r="45" customFormat="false" ht="12.75" hidden="false" customHeight="false" outlineLevel="0" collapsed="false">
      <c r="A45" s="0" t="s">
        <v>232</v>
      </c>
      <c r="B45" s="2" t="s">
        <v>233</v>
      </c>
      <c r="C45" s="2" t="n">
        <v>135.2</v>
      </c>
      <c r="D45" s="2"/>
      <c r="E45" s="2"/>
      <c r="F45" s="2" t="n">
        <f aca="false">($C$45-($D$45-$E$45))</f>
        <v>135.2</v>
      </c>
    </row>
    <row r="46" customFormat="false" ht="12.75" hidden="false" customHeight="false" outlineLevel="0" collapsed="false">
      <c r="A46" s="0" t="s">
        <v>234</v>
      </c>
      <c r="B46" s="2" t="s">
        <v>235</v>
      </c>
      <c r="C46" s="2" t="n">
        <v>2705.04</v>
      </c>
      <c r="D46" s="2"/>
      <c r="E46" s="2"/>
      <c r="F46" s="2" t="n">
        <f aca="false">($C$46-($D$46-$E$46))</f>
        <v>2705.04</v>
      </c>
    </row>
    <row r="47" customFormat="false" ht="12.75" hidden="false" customHeight="false" outlineLevel="0" collapsed="false">
      <c r="B47" s="2" t="s">
        <v>236</v>
      </c>
      <c r="C47" s="2"/>
      <c r="D47" s="2"/>
      <c r="E47" s="2"/>
      <c r="F47" s="2"/>
    </row>
    <row r="48" customFormat="false" ht="12.75" hidden="false" customHeight="false" outlineLevel="0" collapsed="false">
      <c r="A48" s="0" t="s">
        <v>237</v>
      </c>
      <c r="B48" s="2" t="s">
        <v>238</v>
      </c>
      <c r="C48" s="2" t="n">
        <v>19000.48</v>
      </c>
      <c r="D48" s="2"/>
      <c r="E48" s="2"/>
      <c r="F48" s="2" t="n">
        <f aca="false">($C$48-($D$48-$E$48))</f>
        <v>19000.48</v>
      </c>
    </row>
    <row r="49" customFormat="false" ht="12.75" hidden="false" customHeight="false" outlineLevel="0" collapsed="false">
      <c r="A49" s="0" t="s">
        <v>239</v>
      </c>
      <c r="B49" s="2" t="s">
        <v>240</v>
      </c>
      <c r="C49" s="2" t="n">
        <v>900</v>
      </c>
      <c r="D49" s="2" t="n">
        <v>180</v>
      </c>
      <c r="E49" s="2" t="n">
        <v>0</v>
      </c>
      <c r="F49" s="2" t="n">
        <f aca="false">($C$49-($D$49-$E$49))</f>
        <v>720</v>
      </c>
    </row>
    <row r="50" customFormat="false" ht="12.75" hidden="false" customHeight="false" outlineLevel="0" collapsed="false">
      <c r="A50" s="0" t="s">
        <v>241</v>
      </c>
      <c r="B50" s="2" t="s">
        <v>242</v>
      </c>
      <c r="C50" s="2" t="n">
        <v>90</v>
      </c>
      <c r="D50" s="2"/>
      <c r="E50" s="2"/>
      <c r="F50" s="2" t="n">
        <f aca="false">($C$50-($D$50-$E$50))</f>
        <v>90</v>
      </c>
    </row>
    <row r="51" customFormat="false" ht="12.75" hidden="false" customHeight="false" outlineLevel="0" collapsed="false">
      <c r="B51" s="2" t="s">
        <v>243</v>
      </c>
      <c r="C51" s="2"/>
      <c r="D51" s="2"/>
      <c r="E51" s="2"/>
      <c r="F51" s="2"/>
    </row>
    <row r="52" customFormat="false" ht="12.75" hidden="false" customHeight="false" outlineLevel="0" collapsed="false">
      <c r="A52" s="0" t="s">
        <v>244</v>
      </c>
      <c r="B52" s="2" t="s">
        <v>245</v>
      </c>
      <c r="C52" s="2" t="n">
        <v>17601.45</v>
      </c>
      <c r="D52" s="2"/>
      <c r="E52" s="2"/>
      <c r="F52" s="2" t="n">
        <f aca="false">($C$52-($D$52-$E$52))</f>
        <v>17601.45</v>
      </c>
    </row>
    <row r="53" customFormat="false" ht="12.75" hidden="false" customHeight="false" outlineLevel="0" collapsed="false">
      <c r="A53" s="0" t="s">
        <v>246</v>
      </c>
      <c r="B53" s="2" t="s">
        <v>247</v>
      </c>
      <c r="C53" s="2" t="n">
        <v>1400</v>
      </c>
      <c r="D53" s="2"/>
      <c r="E53" s="2"/>
      <c r="F53" s="2" t="n">
        <f aca="false">($C$53-($D$53-$E$53))</f>
        <v>1400</v>
      </c>
    </row>
    <row r="54" customFormat="false" ht="12.75" hidden="false" customHeight="false" outlineLevel="0" collapsed="false">
      <c r="A54" s="0" t="s">
        <v>248</v>
      </c>
      <c r="B54" s="2" t="s">
        <v>249</v>
      </c>
      <c r="C54" s="2" t="n">
        <v>4050.25</v>
      </c>
      <c r="D54" s="2"/>
      <c r="E54" s="2"/>
      <c r="F54" s="2" t="n">
        <f aca="false">($C$54-($D$54-$E$54))</f>
        <v>4050.25</v>
      </c>
    </row>
    <row r="55" customFormat="false" ht="12.75" hidden="false" customHeight="false" outlineLevel="0" collapsed="false">
      <c r="A55" s="0" t="s">
        <v>250</v>
      </c>
      <c r="B55" s="2" t="s">
        <v>251</v>
      </c>
      <c r="C55" s="2" t="n">
        <v>501.83</v>
      </c>
      <c r="D55" s="2"/>
      <c r="E55" s="2"/>
      <c r="F55" s="2" t="n">
        <f aca="false">($C$55-($D$55-$E$55))</f>
        <v>501.83</v>
      </c>
    </row>
    <row r="56" customFormat="false" ht="12.75" hidden="false" customHeight="false" outlineLevel="0" collapsed="false">
      <c r="A56" s="0" t="s">
        <v>252</v>
      </c>
      <c r="B56" s="2" t="s">
        <v>253</v>
      </c>
      <c r="C56" s="2" t="n">
        <v>993.59</v>
      </c>
      <c r="D56" s="2"/>
      <c r="E56" s="2"/>
      <c r="F56" s="2" t="n">
        <f aca="false">($C$56-($D$56-$E$56))</f>
        <v>993.59</v>
      </c>
    </row>
    <row r="57" customFormat="false" ht="12.75" hidden="false" customHeight="false" outlineLevel="0" collapsed="false">
      <c r="B57" s="2" t="s">
        <v>254</v>
      </c>
      <c r="C57" s="2"/>
      <c r="D57" s="2"/>
      <c r="E57" s="2"/>
      <c r="F57" s="2"/>
    </row>
    <row r="58" customFormat="false" ht="12.75" hidden="false" customHeight="false" outlineLevel="0" collapsed="false">
      <c r="A58" s="0" t="s">
        <v>255</v>
      </c>
      <c r="B58" s="2" t="s">
        <v>256</v>
      </c>
      <c r="C58" s="2" t="n">
        <v>132.7</v>
      </c>
      <c r="D58" s="2" t="n">
        <v>0</v>
      </c>
      <c r="E58" s="2" t="n">
        <v>0</v>
      </c>
      <c r="F58" s="2" t="n">
        <f aca="false">($C$58-($D$58-$E$58))</f>
        <v>132.7</v>
      </c>
    </row>
    <row r="59" customFormat="false" ht="12.75" hidden="false" customHeight="false" outlineLevel="0" collapsed="false">
      <c r="A59" s="0" t="s">
        <v>257</v>
      </c>
      <c r="B59" s="2" t="s">
        <v>258</v>
      </c>
      <c r="C59" s="2" t="n">
        <v>25.21</v>
      </c>
      <c r="D59" s="2"/>
      <c r="E59" s="2"/>
      <c r="F59" s="2" t="n">
        <f aca="false">($C$59-($D$59-$E$59))</f>
        <v>25.21</v>
      </c>
    </row>
    <row r="60" customFormat="false" ht="12.75" hidden="false" customHeight="false" outlineLevel="0" collapsed="false">
      <c r="A60" s="0" t="s">
        <v>259</v>
      </c>
      <c r="B60" s="2" t="s">
        <v>260</v>
      </c>
      <c r="C60" s="2" t="n">
        <v>309.87</v>
      </c>
      <c r="D60" s="2"/>
      <c r="E60" s="2"/>
      <c r="F60" s="2" t="n">
        <f aca="false">($C$60-($D$60-$E$60))</f>
        <v>309.87</v>
      </c>
    </row>
    <row r="61" customFormat="false" ht="12.75" hidden="false" customHeight="false" outlineLevel="0" collapsed="false">
      <c r="A61" s="0" t="s">
        <v>261</v>
      </c>
      <c r="B61" s="2" t="s">
        <v>262</v>
      </c>
      <c r="C61" s="2" t="n">
        <v>142</v>
      </c>
      <c r="D61" s="2"/>
      <c r="E61" s="2"/>
      <c r="F61" s="2" t="n">
        <f aca="false">($C$61-($D$61-$E$61))</f>
        <v>142</v>
      </c>
    </row>
    <row r="62" customFormat="false" ht="12.75" hidden="false" customHeight="false" outlineLevel="0" collapsed="false">
      <c r="A62" s="0" t="s">
        <v>263</v>
      </c>
      <c r="B62" s="2" t="s">
        <v>264</v>
      </c>
      <c r="C62" s="2" t="n">
        <v>1.14</v>
      </c>
      <c r="D62" s="2"/>
      <c r="E62" s="2"/>
      <c r="F62" s="2" t="n">
        <f aca="false">($C$62-($D$62-$E$62))</f>
        <v>1.14</v>
      </c>
    </row>
    <row r="63" customFormat="false" ht="12.75" hidden="false" customHeight="false" outlineLevel="0" collapsed="false">
      <c r="A63" s="0" t="s">
        <v>265</v>
      </c>
      <c r="B63" s="2" t="s">
        <v>266</v>
      </c>
      <c r="C63" s="2" t="n">
        <v>7.13</v>
      </c>
      <c r="D63" s="2" t="n">
        <v>0</v>
      </c>
      <c r="E63" s="2" t="n">
        <v>0</v>
      </c>
      <c r="F63" s="2" t="n">
        <f aca="false">($C$63-($D$63-$E$63))</f>
        <v>7.13</v>
      </c>
    </row>
    <row r="64" customFormat="false" ht="12.75" hidden="false" customHeight="false" outlineLevel="0" collapsed="false">
      <c r="A64" s="0" t="s">
        <v>267</v>
      </c>
      <c r="B64" s="2" t="s">
        <v>268</v>
      </c>
      <c r="C64" s="2" t="n">
        <v>250</v>
      </c>
      <c r="D64" s="2"/>
      <c r="E64" s="2"/>
      <c r="F64" s="2" t="n">
        <f aca="false">($C$64-($D$64-$E$64))</f>
        <v>250</v>
      </c>
    </row>
    <row r="65" customFormat="false" ht="12.75" hidden="false" customHeight="false" outlineLevel="0" collapsed="false">
      <c r="B65" s="2" t="s">
        <v>269</v>
      </c>
      <c r="C65" s="2"/>
      <c r="D65" s="2"/>
      <c r="E65" s="2"/>
      <c r="F65" s="2"/>
    </row>
    <row r="66" customFormat="false" ht="12.75" hidden="false" customHeight="false" outlineLevel="0" collapsed="false">
      <c r="A66" s="0" t="s">
        <v>270</v>
      </c>
      <c r="B66" s="2" t="s">
        <v>271</v>
      </c>
      <c r="C66" s="2" t="n">
        <v>2332.61</v>
      </c>
      <c r="D66" s="2" t="n">
        <v>0</v>
      </c>
      <c r="E66" s="2" t="n">
        <v>0</v>
      </c>
      <c r="F66" s="2" t="n">
        <f aca="false">($C$66-($D$66-$E$66))</f>
        <v>2332.61</v>
      </c>
    </row>
    <row r="67" customFormat="false" ht="12.75" hidden="false" customHeight="false" outlineLevel="0" collapsed="false">
      <c r="A67" s="0" t="s">
        <v>272</v>
      </c>
      <c r="B67" s="2" t="s">
        <v>273</v>
      </c>
      <c r="C67" s="2" t="n">
        <v>279.26</v>
      </c>
      <c r="D67" s="2" t="n">
        <v>0</v>
      </c>
      <c r="E67" s="2" t="n">
        <v>0</v>
      </c>
      <c r="F67" s="2" t="n">
        <f aca="false">($C$67-($D$67-$E$67))</f>
        <v>279.26</v>
      </c>
    </row>
    <row r="68" customFormat="false" ht="12.75" hidden="false" customHeight="false" outlineLevel="0" collapsed="false">
      <c r="A68" s="0" t="s">
        <v>274</v>
      </c>
      <c r="B68" s="2" t="s">
        <v>275</v>
      </c>
      <c r="C68" s="2" t="n">
        <v>20</v>
      </c>
      <c r="D68" s="2" t="n">
        <v>0</v>
      </c>
      <c r="E68" s="2" t="n">
        <v>0</v>
      </c>
      <c r="F68" s="2" t="n">
        <f aca="false">($C$68-($D$68-$E$68))</f>
        <v>20</v>
      </c>
    </row>
    <row r="69" customFormat="false" ht="12.75" hidden="false" customHeight="false" outlineLevel="0" collapsed="false">
      <c r="A69" s="0" t="s">
        <v>276</v>
      </c>
      <c r="B69" s="2" t="s">
        <v>277</v>
      </c>
      <c r="C69" s="2" t="n">
        <v>1116.47</v>
      </c>
      <c r="D69" s="2" t="n">
        <v>0</v>
      </c>
      <c r="E69" s="2" t="n">
        <v>0</v>
      </c>
      <c r="F69" s="2" t="n">
        <f aca="false">($C$69-($D$69-$E$69))</f>
        <v>1116.47</v>
      </c>
    </row>
    <row r="70" customFormat="false" ht="12.75" hidden="false" customHeight="false" outlineLevel="0" collapsed="false">
      <c r="A70" s="0" t="s">
        <v>278</v>
      </c>
      <c r="B70" s="2" t="s">
        <v>279</v>
      </c>
      <c r="C70" s="2" t="n">
        <v>8480.85</v>
      </c>
      <c r="D70" s="2" t="n">
        <v>201.31</v>
      </c>
      <c r="E70" s="2" t="n">
        <v>0</v>
      </c>
      <c r="F70" s="2" t="n">
        <f aca="false">($C$70-($D$70-$E$70))</f>
        <v>8279.54</v>
      </c>
    </row>
    <row r="71" customFormat="false" ht="12.75" hidden="false" customHeight="false" outlineLevel="0" collapsed="false">
      <c r="A71" s="0" t="s">
        <v>280</v>
      </c>
      <c r="B71" s="2" t="s">
        <v>281</v>
      </c>
      <c r="C71" s="2" t="n">
        <v>2350.03</v>
      </c>
      <c r="D71" s="2" t="n">
        <v>0</v>
      </c>
      <c r="E71" s="2" t="n">
        <v>0</v>
      </c>
      <c r="F71" s="2" t="n">
        <f aca="false">($C$71-($D$71-$E$71))</f>
        <v>2350.03</v>
      </c>
    </row>
    <row r="72" customFormat="false" ht="12.75" hidden="false" customHeight="false" outlineLevel="0" collapsed="false">
      <c r="A72" s="0" t="s">
        <v>282</v>
      </c>
      <c r="B72" s="2" t="s">
        <v>283</v>
      </c>
      <c r="C72" s="2" t="n">
        <v>91.38</v>
      </c>
      <c r="D72" s="2" t="n">
        <v>0</v>
      </c>
      <c r="E72" s="2" t="n">
        <v>0</v>
      </c>
      <c r="F72" s="2" t="n">
        <f aca="false">($C$72-($D$72-$E$72))</f>
        <v>91.38</v>
      </c>
    </row>
    <row r="73" customFormat="false" ht="12.75" hidden="false" customHeight="false" outlineLevel="0" collapsed="false">
      <c r="A73" s="0" t="s">
        <v>284</v>
      </c>
      <c r="B73" s="2" t="s">
        <v>285</v>
      </c>
      <c r="C73" s="2" t="n">
        <v>112.04</v>
      </c>
      <c r="D73" s="2" t="n">
        <v>0</v>
      </c>
      <c r="E73" s="2" t="n">
        <v>0</v>
      </c>
      <c r="F73" s="2" t="n">
        <f aca="false">($C$73-($D$73-$E$73))</f>
        <v>112.04</v>
      </c>
    </row>
    <row r="74" customFormat="false" ht="12.75" hidden="false" customHeight="false" outlineLevel="0" collapsed="false">
      <c r="A74" s="0" t="s">
        <v>286</v>
      </c>
      <c r="B74" s="2" t="s">
        <v>287</v>
      </c>
      <c r="C74" s="2" t="n">
        <v>858.87</v>
      </c>
      <c r="D74" s="2" t="n">
        <v>0</v>
      </c>
      <c r="E74" s="2" t="n">
        <v>0</v>
      </c>
      <c r="F74" s="2" t="n">
        <f aca="false">($C$74-($D$74-$E$74))</f>
        <v>858.87</v>
      </c>
    </row>
    <row r="75" customFormat="false" ht="12.75" hidden="false" customHeight="false" outlineLevel="0" collapsed="false">
      <c r="B75" s="2" t="s">
        <v>288</v>
      </c>
      <c r="C75" s="2"/>
      <c r="D75" s="2"/>
      <c r="E75" s="2"/>
      <c r="F75" s="2"/>
    </row>
    <row r="76" customFormat="false" ht="12.75" hidden="false" customHeight="false" outlineLevel="0" collapsed="false">
      <c r="A76" s="0" t="s">
        <v>289</v>
      </c>
      <c r="B76" s="2" t="s">
        <v>290</v>
      </c>
      <c r="C76" s="2" t="n">
        <v>4113.89</v>
      </c>
      <c r="D76" s="2" t="n">
        <v>0</v>
      </c>
      <c r="E76" s="2" t="n">
        <v>0</v>
      </c>
      <c r="F76" s="2" t="n">
        <f aca="false">($C$76-($D$76-$E$76))</f>
        <v>4113.89</v>
      </c>
    </row>
    <row r="77" customFormat="false" ht="12.75" hidden="false" customHeight="false" outlineLevel="0" collapsed="false">
      <c r="A77" s="0" t="s">
        <v>291</v>
      </c>
      <c r="B77" s="2" t="s">
        <v>292</v>
      </c>
      <c r="C77" s="2" t="n">
        <v>0.31</v>
      </c>
      <c r="D77" s="2" t="n">
        <v>0</v>
      </c>
      <c r="E77" s="2" t="n">
        <v>0</v>
      </c>
      <c r="F77" s="2" t="n">
        <f aca="false">($C$77-($D$77-$E$77))</f>
        <v>0.31</v>
      </c>
    </row>
    <row r="78" customFormat="false" ht="12.75" hidden="false" customHeight="false" outlineLevel="0" collapsed="false">
      <c r="A78" s="0" t="s">
        <v>293</v>
      </c>
      <c r="B78" s="2" t="s">
        <v>294</v>
      </c>
      <c r="C78" s="2" t="n">
        <v>0.48</v>
      </c>
      <c r="D78" s="2"/>
      <c r="E78" s="2"/>
      <c r="F78" s="2" t="n">
        <f aca="false">($C$78-($D$78-$E$78))</f>
        <v>0.48</v>
      </c>
    </row>
    <row r="79" customFormat="false" ht="12.75" hidden="false" customHeight="false" outlineLevel="0" collapsed="false">
      <c r="B79" s="2" t="s">
        <v>295</v>
      </c>
      <c r="C79" s="2"/>
      <c r="D79" s="2"/>
      <c r="E79" s="2"/>
      <c r="F79" s="2"/>
    </row>
    <row r="80" customFormat="false" ht="12.75" hidden="false" customHeight="false" outlineLevel="0" collapsed="false">
      <c r="A80" s="0" t="s">
        <v>296</v>
      </c>
      <c r="B80" s="2" t="s">
        <v>297</v>
      </c>
      <c r="C80" s="2" t="n">
        <v>8.32</v>
      </c>
      <c r="D80" s="2" t="n">
        <v>0</v>
      </c>
      <c r="E80" s="2" t="n">
        <v>0</v>
      </c>
      <c r="F80" s="2" t="n">
        <f aca="false">($C$80-($D$80-$E$80))</f>
        <v>8.32</v>
      </c>
    </row>
    <row r="81" customFormat="false" ht="12.75" hidden="false" customHeight="false" outlineLevel="0" collapsed="false">
      <c r="A81" s="0" t="s">
        <v>298</v>
      </c>
      <c r="B81" s="2" t="s">
        <v>299</v>
      </c>
      <c r="C81" s="2" t="n">
        <v>426</v>
      </c>
      <c r="D81" s="2" t="n">
        <v>0</v>
      </c>
      <c r="E81" s="2" t="n">
        <v>0</v>
      </c>
      <c r="F81" s="2" t="n">
        <f aca="false">($C$81-($D$81-$E$81))</f>
        <v>426</v>
      </c>
    </row>
    <row r="82" customFormat="false" ht="12.75" hidden="false" customHeight="false" outlineLevel="0" collapsed="false">
      <c r="B82" s="2" t="s">
        <v>300</v>
      </c>
      <c r="C82" s="2"/>
      <c r="D82" s="2"/>
      <c r="E82" s="2"/>
      <c r="F82" s="2"/>
    </row>
    <row r="83" customFormat="false" ht="12.75" hidden="false" customHeight="false" outlineLevel="0" collapsed="false">
      <c r="A83" s="0" t="s">
        <v>301</v>
      </c>
      <c r="B83" s="2" t="s">
        <v>302</v>
      </c>
      <c r="C83" s="2" t="n">
        <v>943</v>
      </c>
      <c r="D83" s="2" t="n">
        <v>943</v>
      </c>
      <c r="E83" s="2" t="n">
        <v>0</v>
      </c>
      <c r="F83" s="2" t="n">
        <f aca="false">($C$83-($D$83-$E$83))</f>
        <v>0</v>
      </c>
    </row>
    <row r="84" customFormat="false" ht="12.75" hidden="false" customHeight="false" outlineLevel="0" collapsed="false">
      <c r="A84" s="0" t="s">
        <v>303</v>
      </c>
      <c r="B84" s="2" t="s">
        <v>304</v>
      </c>
      <c r="C84" s="2" t="n">
        <v>101</v>
      </c>
      <c r="D84" s="2" t="n">
        <v>101</v>
      </c>
      <c r="E84" s="2" t="n">
        <v>0</v>
      </c>
      <c r="F84" s="2" t="n">
        <f aca="false">($C$84-($D$84-$E$84))</f>
        <v>0</v>
      </c>
    </row>
    <row r="85" customFormat="false" ht="12.75" hidden="false" customHeight="false" outlineLevel="0" collapsed="false">
      <c r="A85" s="3"/>
      <c r="B85" s="3" t="s">
        <v>305</v>
      </c>
      <c r="C85" s="3" t="n">
        <f aca="false">SUM($C$3:$C$84)</f>
        <v>162418.87</v>
      </c>
      <c r="D85" s="3" t="n">
        <f aca="false">SUM($D$3:$D$84)</f>
        <v>2389.1</v>
      </c>
      <c r="E85" s="3" t="n">
        <f aca="false">SUM($E$3:$E$84)</f>
        <v>0</v>
      </c>
      <c r="F85" s="3" t="n">
        <f aca="false">SUM($F$3:$F$84)</f>
        <v>160029.77</v>
      </c>
    </row>
    <row r="87" customFormat="false" ht="12.75" hidden="false" customHeight="true" outlineLevel="0" collapsed="false">
      <c r="A87" s="5" t="s">
        <v>132</v>
      </c>
      <c r="B87" s="5"/>
      <c r="C87" s="5"/>
      <c r="D87" s="5"/>
      <c r="E87" s="5"/>
      <c r="F87" s="5"/>
    </row>
    <row r="88" customFormat="false" ht="12.75" hidden="false" customHeight="false" outlineLevel="0" collapsed="false">
      <c r="A88" s="3" t="s">
        <v>307</v>
      </c>
      <c r="B88" s="3" t="s">
        <v>3</v>
      </c>
      <c r="C88" s="3" t="s">
        <v>308</v>
      </c>
      <c r="D88" s="3" t="s">
        <v>309</v>
      </c>
      <c r="E88" s="3" t="s">
        <v>310</v>
      </c>
      <c r="F88" s="3" t="s">
        <v>311</v>
      </c>
    </row>
    <row r="89" customFormat="false" ht="12.75" hidden="false" customHeight="false" outlineLevel="0" collapsed="false">
      <c r="A89" s="4"/>
      <c r="B89" s="2" t="s">
        <v>134</v>
      </c>
      <c r="C89" s="2"/>
      <c r="D89" s="2"/>
      <c r="E89" s="2"/>
      <c r="F89" s="2"/>
    </row>
    <row r="90" customFormat="false" ht="12.75" hidden="false" customHeight="false" outlineLevel="0" collapsed="false">
      <c r="A90" s="0" t="s">
        <v>137</v>
      </c>
      <c r="B90" s="2" t="s">
        <v>138</v>
      </c>
      <c r="C90" s="2" t="n">
        <v>146375.45</v>
      </c>
      <c r="D90" s="2"/>
      <c r="E90" s="2"/>
      <c r="F90" s="2" t="n">
        <f aca="false">($C$90+($D$90-$E$90))</f>
        <v>146375.45</v>
      </c>
    </row>
    <row r="91" customFormat="false" ht="12.75" hidden="false" customHeight="false" outlineLevel="0" collapsed="false">
      <c r="B91" s="2" t="s">
        <v>141</v>
      </c>
      <c r="C91" s="2"/>
      <c r="D91" s="2"/>
      <c r="E91" s="2"/>
      <c r="F91" s="2"/>
    </row>
    <row r="92" customFormat="false" ht="12.75" hidden="false" customHeight="false" outlineLevel="0" collapsed="false">
      <c r="A92" s="0" t="s">
        <v>144</v>
      </c>
      <c r="B92" s="2" t="s">
        <v>145</v>
      </c>
      <c r="C92" s="2" t="n">
        <v>10.29</v>
      </c>
      <c r="D92" s="2"/>
      <c r="E92" s="2"/>
      <c r="F92" s="2" t="n">
        <f aca="false">($C$92+($D$92-$E$92))</f>
        <v>10.29</v>
      </c>
    </row>
    <row r="93" customFormat="false" ht="12.75" hidden="false" customHeight="false" outlineLevel="0" collapsed="false">
      <c r="A93" s="0" t="s">
        <v>148</v>
      </c>
      <c r="B93" s="2" t="s">
        <v>149</v>
      </c>
      <c r="C93" s="2" t="n">
        <v>4951.1</v>
      </c>
      <c r="D93" s="2" t="n">
        <v>0</v>
      </c>
      <c r="E93" s="2" t="n">
        <v>0</v>
      </c>
      <c r="F93" s="2" t="n">
        <f aca="false">($C$93+($D$93-$E$93))</f>
        <v>4951.1</v>
      </c>
    </row>
    <row r="94" customFormat="false" ht="12.75" hidden="false" customHeight="false" outlineLevel="0" collapsed="false">
      <c r="A94" s="0" t="s">
        <v>152</v>
      </c>
      <c r="B94" s="2" t="s">
        <v>153</v>
      </c>
      <c r="C94" s="2" t="n">
        <v>3.44</v>
      </c>
      <c r="D94" s="2" t="n">
        <v>0</v>
      </c>
      <c r="E94" s="2" t="n">
        <v>0</v>
      </c>
      <c r="F94" s="2" t="n">
        <f aca="false">($C$94+($D$94-$E$94))</f>
        <v>3.44</v>
      </c>
    </row>
    <row r="95" customFormat="false" ht="12.75" hidden="false" customHeight="false" outlineLevel="0" collapsed="false">
      <c r="A95" s="0" t="s">
        <v>156</v>
      </c>
      <c r="B95" s="2" t="s">
        <v>157</v>
      </c>
      <c r="C95" s="2" t="n">
        <v>440</v>
      </c>
      <c r="D95" s="2"/>
      <c r="E95" s="2"/>
      <c r="F95" s="2" t="n">
        <f aca="false">($C$95+($D$95-$E$95))</f>
        <v>440</v>
      </c>
    </row>
    <row r="96" customFormat="false" ht="12.75" hidden="false" customHeight="false" outlineLevel="0" collapsed="false">
      <c r="B96" s="2" t="s">
        <v>160</v>
      </c>
      <c r="C96" s="2"/>
      <c r="D96" s="2"/>
      <c r="E96" s="2"/>
      <c r="F96" s="2"/>
    </row>
    <row r="97" customFormat="false" ht="12.75" hidden="false" customHeight="false" outlineLevel="0" collapsed="false">
      <c r="A97" s="0" t="s">
        <v>163</v>
      </c>
      <c r="B97" s="2" t="s">
        <v>164</v>
      </c>
      <c r="C97" s="2" t="n">
        <v>7850</v>
      </c>
      <c r="D97" s="2" t="n">
        <v>0</v>
      </c>
      <c r="E97" s="2" t="n">
        <v>0</v>
      </c>
      <c r="F97" s="2" t="n">
        <f aca="false">($C$97+($D$97-$E$97))</f>
        <v>7850</v>
      </c>
    </row>
    <row r="98" customFormat="false" ht="12.75" hidden="false" customHeight="false" outlineLevel="0" collapsed="false">
      <c r="A98" s="0" t="s">
        <v>166</v>
      </c>
      <c r="B98" s="2" t="s">
        <v>167</v>
      </c>
      <c r="C98" s="2" t="n">
        <v>450</v>
      </c>
      <c r="D98" s="2" t="n">
        <v>0</v>
      </c>
      <c r="E98" s="2" t="n">
        <v>0</v>
      </c>
      <c r="F98" s="2" t="n">
        <f aca="false">($C$98+($D$98-$E$98))</f>
        <v>450</v>
      </c>
    </row>
    <row r="99" customFormat="false" ht="12.75" hidden="false" customHeight="false" outlineLevel="0" collapsed="false">
      <c r="A99" s="0" t="s">
        <v>170</v>
      </c>
      <c r="B99" s="2" t="s">
        <v>171</v>
      </c>
      <c r="C99" s="2" t="n">
        <v>3880</v>
      </c>
      <c r="D99" s="2" t="n">
        <v>0</v>
      </c>
      <c r="E99" s="2" t="n">
        <v>0</v>
      </c>
      <c r="F99" s="2" t="n">
        <f aca="false">($C$99+($D$99-$E$99))</f>
        <v>3880</v>
      </c>
    </row>
    <row r="100" customFormat="false" ht="12.75" hidden="false" customHeight="false" outlineLevel="0" collapsed="false">
      <c r="A100" s="3"/>
      <c r="B100" s="3" t="s">
        <v>306</v>
      </c>
      <c r="C100" s="3" t="n">
        <f aca="false">SUM($C$89:$C$99)</f>
        <v>163960.28</v>
      </c>
      <c r="D100" s="3" t="n">
        <f aca="false">SUM($D$89:$D$99)</f>
        <v>0</v>
      </c>
      <c r="E100" s="3" t="n">
        <f aca="false">SUM($E$89:$E$99)</f>
        <v>0</v>
      </c>
      <c r="F100" s="3" t="n">
        <f aca="false">SUM($F$89:$F$99)</f>
        <v>163960.28</v>
      </c>
    </row>
    <row r="102" customFormat="false" ht="12.75" hidden="false" customHeight="true" outlineLevel="0" collapsed="false">
      <c r="A102" s="5" t="s">
        <v>312</v>
      </c>
      <c r="B102" s="5"/>
      <c r="C102" s="5"/>
      <c r="D102" s="5"/>
      <c r="E102" s="5"/>
      <c r="F102" s="5"/>
    </row>
    <row r="103" customFormat="false" ht="12.75" hidden="false" customHeight="false" outlineLevel="0" collapsed="false">
      <c r="A103" s="3" t="s">
        <v>307</v>
      </c>
      <c r="B103" s="3" t="s">
        <v>3</v>
      </c>
      <c r="C103" s="3" t="s">
        <v>308</v>
      </c>
      <c r="D103" s="3" t="s">
        <v>309</v>
      </c>
      <c r="E103" s="3" t="s">
        <v>310</v>
      </c>
      <c r="F103" s="3" t="s">
        <v>311</v>
      </c>
    </row>
    <row r="104" customFormat="false" ht="12.75" hidden="false" customHeight="false" outlineLevel="0" collapsed="false">
      <c r="A104" s="3"/>
      <c r="B104" s="3" t="s">
        <v>313</v>
      </c>
      <c r="C104" s="3" t="n">
        <f aca="false">($C$100-$C$85)</f>
        <v>1541.40999999997</v>
      </c>
      <c r="D104" s="3" t="n">
        <f aca="false">($D$85+$D$100)</f>
        <v>2389.1</v>
      </c>
      <c r="E104" s="3" t="n">
        <f aca="false">($E$85+$E$100)</f>
        <v>0</v>
      </c>
      <c r="F104" s="3" t="n">
        <f aca="false">($F$100-$F$85)</f>
        <v>3930.50999999998</v>
      </c>
    </row>
  </sheetData>
  <mergeCells count="3">
    <mergeCell ref="A1:F1"/>
    <mergeCell ref="A87:F87"/>
    <mergeCell ref="A102:F10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2020-11-22T16:48:32Z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