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4"/>
  <workbookPr/>
  <mc:AlternateContent xmlns:mc="http://schemas.openxmlformats.org/markup-compatibility/2006">
    <mc:Choice Requires="x15">
      <x15ac:absPath xmlns:x15ac="http://schemas.microsoft.com/office/spreadsheetml/2010/11/ac" url="C:\Users\comtec\Downloads\"/>
    </mc:Choice>
  </mc:AlternateContent>
  <xr:revisionPtr revIDLastSave="0" documentId="8_{E52EAB05-20FE-43A4-A9E6-40B702B7E513}" xr6:coauthVersionLast="47" xr6:coauthVersionMax="47" xr10:uidLastSave="{00000000-0000-0000-0000-000000000000}"/>
  <bookViews>
    <workbookView xWindow="-120" yWindow="-120" windowWidth="29040" windowHeight="15840" firstSheet="3" activeTab="3" xr2:uid="{00000000-000D-0000-FFFF-FFFF00000000}"/>
  </bookViews>
  <sheets>
    <sheet name="My trades" sheetId="1" r:id="rId1"/>
    <sheet name="Stock exchanges" sheetId="2" r:id="rId2"/>
    <sheet name="Profit insights" sheetId="3" r:id="rId3"/>
    <sheet name="Number of trades exchanged" sheetId="4" r:id="rId4"/>
  </sheets>
  <definedNames>
    <definedName name="_xlnm._FilterDatabase" localSheetId="0" hidden="1">'My trades'!$A$1:$H$1</definedName>
    <definedName name="_xlnm._FilterDatabase" localSheetId="3" hidden="1">'Number of trades exchanged'!$A$1:$B$1</definedName>
    <definedName name="_xlnm._FilterDatabase" localSheetId="2" hidden="1">'Profit insights'!$A$1:$C$1</definedName>
    <definedName name="_xlnm._FilterDatabase" localSheetId="1" hidden="1">'Stock exchanges'!#REF!</definedName>
  </definedNames>
  <calcPr calcId="191028"/>
  <pivotCaches>
    <pivotCache cacheId="4118" r:id="rId5"/>
    <pivotCache cacheId="411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4" l="1"/>
  <c r="P39" i="4"/>
  <c r="D21" i="2"/>
  <c r="D23" i="2"/>
  <c r="D25" i="2"/>
  <c r="D27" i="2"/>
  <c r="D29" i="2"/>
  <c r="D31" i="2"/>
  <c r="D33" i="2"/>
  <c r="D35" i="2"/>
  <c r="D37" i="2"/>
  <c r="D4" i="2"/>
  <c r="D6" i="2"/>
  <c r="D8" i="2"/>
  <c r="D11" i="2"/>
  <c r="D14" i="2"/>
  <c r="D16" i="2"/>
  <c r="D18" i="2"/>
  <c r="D2" i="2"/>
  <c r="C201" i="3"/>
  <c r="B201" i="3"/>
  <c r="A201" i="3"/>
  <c r="C200" i="3"/>
  <c r="B200" i="3"/>
  <c r="A200" i="3"/>
  <c r="C199" i="3"/>
  <c r="B199" i="3"/>
  <c r="A199" i="3"/>
  <c r="C198" i="3"/>
  <c r="B198" i="3"/>
  <c r="A198" i="3"/>
  <c r="C197" i="3"/>
  <c r="B197" i="3"/>
  <c r="A197" i="3"/>
  <c r="C196" i="3"/>
  <c r="B196" i="3"/>
  <c r="A196" i="3"/>
  <c r="C195" i="3"/>
  <c r="B195" i="3"/>
  <c r="A195" i="3"/>
  <c r="C194" i="3"/>
  <c r="B194" i="3"/>
  <c r="A194" i="3"/>
  <c r="C193" i="3"/>
  <c r="B193" i="3"/>
  <c r="A193" i="3"/>
  <c r="C192" i="3"/>
  <c r="B192" i="3"/>
  <c r="A192" i="3"/>
  <c r="C191" i="3"/>
  <c r="B191" i="3"/>
  <c r="A191" i="3"/>
  <c r="C190" i="3"/>
  <c r="B190" i="3"/>
  <c r="A190" i="3"/>
  <c r="C189" i="3"/>
  <c r="B189" i="3"/>
  <c r="A189" i="3"/>
  <c r="C188" i="3"/>
  <c r="B188" i="3"/>
  <c r="A188" i="3"/>
  <c r="C187" i="3"/>
  <c r="B187" i="3"/>
  <c r="A187" i="3"/>
  <c r="C186" i="3"/>
  <c r="B186" i="3"/>
  <c r="A186" i="3"/>
  <c r="C185" i="3"/>
  <c r="B185" i="3"/>
  <c r="A185" i="3"/>
  <c r="C184" i="3"/>
  <c r="B184" i="3"/>
  <c r="A184" i="3"/>
  <c r="C183" i="3"/>
  <c r="B183" i="3"/>
  <c r="A183" i="3"/>
  <c r="C182" i="3"/>
  <c r="B182" i="3"/>
  <c r="A182" i="3"/>
  <c r="C181" i="3"/>
  <c r="B181" i="3"/>
  <c r="A181" i="3"/>
  <c r="C180" i="3"/>
  <c r="B180" i="3"/>
  <c r="A180" i="3"/>
  <c r="C179" i="3"/>
  <c r="B179" i="3"/>
  <c r="A179" i="3"/>
  <c r="C178" i="3"/>
  <c r="B178" i="3"/>
  <c r="A178" i="3"/>
  <c r="C177" i="3"/>
  <c r="B177" i="3"/>
  <c r="A177" i="3"/>
  <c r="C176" i="3"/>
  <c r="B176" i="3"/>
  <c r="A176" i="3"/>
  <c r="C175" i="3"/>
  <c r="B175" i="3"/>
  <c r="A175" i="3"/>
  <c r="C174" i="3"/>
  <c r="B174" i="3"/>
  <c r="A174" i="3"/>
  <c r="C173" i="3"/>
  <c r="B173" i="3"/>
  <c r="A173" i="3"/>
  <c r="C172" i="3"/>
  <c r="B172" i="3"/>
  <c r="A172" i="3"/>
  <c r="C171" i="3"/>
  <c r="B171" i="3"/>
  <c r="A171" i="3"/>
  <c r="C170" i="3"/>
  <c r="B170" i="3"/>
  <c r="A170" i="3"/>
  <c r="C169" i="3"/>
  <c r="B169" i="3"/>
  <c r="A169" i="3"/>
  <c r="C168" i="3"/>
  <c r="B168" i="3"/>
  <c r="A168" i="3"/>
  <c r="C167" i="3"/>
  <c r="B167" i="3"/>
  <c r="A167" i="3"/>
  <c r="C166" i="3"/>
  <c r="B166" i="3"/>
  <c r="A166" i="3"/>
  <c r="C165" i="3"/>
  <c r="B165" i="3"/>
  <c r="A165" i="3"/>
  <c r="C164" i="3"/>
  <c r="B164" i="3"/>
  <c r="A164" i="3"/>
  <c r="C163" i="3"/>
  <c r="B163" i="3"/>
  <c r="A163" i="3"/>
  <c r="C162" i="3"/>
  <c r="B162" i="3"/>
  <c r="A162" i="3"/>
  <c r="C161" i="3"/>
  <c r="B161" i="3"/>
  <c r="A161" i="3"/>
  <c r="C160" i="3"/>
  <c r="B160" i="3"/>
  <c r="A160" i="3"/>
  <c r="C159" i="3"/>
  <c r="B159" i="3"/>
  <c r="A159" i="3"/>
  <c r="C158" i="3"/>
  <c r="B158" i="3"/>
  <c r="A158" i="3"/>
  <c r="C157" i="3"/>
  <c r="B157" i="3"/>
  <c r="A157" i="3"/>
  <c r="C156" i="3"/>
  <c r="B156" i="3"/>
  <c r="A156" i="3"/>
  <c r="C155" i="3"/>
  <c r="B155" i="3"/>
  <c r="A155" i="3"/>
  <c r="C154" i="3"/>
  <c r="B154" i="3"/>
  <c r="A154" i="3"/>
  <c r="C153" i="3"/>
  <c r="B153" i="3"/>
  <c r="A153" i="3"/>
  <c r="C152" i="3"/>
  <c r="B152" i="3"/>
  <c r="A152" i="3"/>
  <c r="C151" i="3"/>
  <c r="B151" i="3"/>
  <c r="A151" i="3"/>
  <c r="C150" i="3"/>
  <c r="B150" i="3"/>
  <c r="A150" i="3"/>
  <c r="C149" i="3"/>
  <c r="B149" i="3"/>
  <c r="A149" i="3"/>
  <c r="C148" i="3"/>
  <c r="B148" i="3"/>
  <c r="A148" i="3"/>
  <c r="C147" i="3"/>
  <c r="B147" i="3"/>
  <c r="A147" i="3"/>
  <c r="C146" i="3"/>
  <c r="B146" i="3"/>
  <c r="A146" i="3"/>
  <c r="C145" i="3"/>
  <c r="B145" i="3"/>
  <c r="A145" i="3"/>
  <c r="C144" i="3"/>
  <c r="B144" i="3"/>
  <c r="A144" i="3"/>
  <c r="C143" i="3"/>
  <c r="B143" i="3"/>
  <c r="A143" i="3"/>
  <c r="C142" i="3"/>
  <c r="B142" i="3"/>
  <c r="A142" i="3"/>
  <c r="C141" i="3"/>
  <c r="B141" i="3"/>
  <c r="A141" i="3"/>
  <c r="C140" i="3"/>
  <c r="B140" i="3"/>
  <c r="A140" i="3"/>
  <c r="C139" i="3"/>
  <c r="B139" i="3"/>
  <c r="A139" i="3"/>
  <c r="C138" i="3"/>
  <c r="B138" i="3"/>
  <c r="A138" i="3"/>
  <c r="C137" i="3"/>
  <c r="B137" i="3"/>
  <c r="A137" i="3"/>
  <c r="C136" i="3"/>
  <c r="B136" i="3"/>
  <c r="A136" i="3"/>
  <c r="C135" i="3"/>
  <c r="B135" i="3"/>
  <c r="A135" i="3"/>
  <c r="C134" i="3"/>
  <c r="B134" i="3"/>
  <c r="A134" i="3"/>
  <c r="C133" i="3"/>
  <c r="B133" i="3"/>
  <c r="A133" i="3"/>
  <c r="C132" i="3"/>
  <c r="B132" i="3"/>
  <c r="A132" i="3"/>
  <c r="C131" i="3"/>
  <c r="B131" i="3"/>
  <c r="A131" i="3"/>
  <c r="C130" i="3"/>
  <c r="B130" i="3"/>
  <c r="A130" i="3"/>
  <c r="C129" i="3"/>
  <c r="B129" i="3"/>
  <c r="A129" i="3"/>
  <c r="C128" i="3"/>
  <c r="B128" i="3"/>
  <c r="A128" i="3"/>
  <c r="C127" i="3"/>
  <c r="B127" i="3"/>
  <c r="A127" i="3"/>
  <c r="C126" i="3"/>
  <c r="B126" i="3"/>
  <c r="A126" i="3"/>
  <c r="C125" i="3"/>
  <c r="B125" i="3"/>
  <c r="A125" i="3"/>
  <c r="C124" i="3"/>
  <c r="B124" i="3"/>
  <c r="A124" i="3"/>
  <c r="C123" i="3"/>
  <c r="B123" i="3"/>
  <c r="A123" i="3"/>
  <c r="C122" i="3"/>
  <c r="B122" i="3"/>
  <c r="A122" i="3"/>
  <c r="C121" i="3"/>
  <c r="B121" i="3"/>
  <c r="A121" i="3"/>
  <c r="C120" i="3"/>
  <c r="B120" i="3"/>
  <c r="A120" i="3"/>
  <c r="C119" i="3"/>
  <c r="B119" i="3"/>
  <c r="A119" i="3"/>
  <c r="C118" i="3"/>
  <c r="B118" i="3"/>
  <c r="A118" i="3"/>
  <c r="C117" i="3"/>
  <c r="B117" i="3"/>
  <c r="A117" i="3"/>
  <c r="C116" i="3"/>
  <c r="B116" i="3"/>
  <c r="A116" i="3"/>
  <c r="C115" i="3"/>
  <c r="B115" i="3"/>
  <c r="A115" i="3"/>
  <c r="C114" i="3"/>
  <c r="B114" i="3"/>
  <c r="A114" i="3"/>
  <c r="C113" i="3"/>
  <c r="B113" i="3"/>
  <c r="A113" i="3"/>
  <c r="C112" i="3"/>
  <c r="B112" i="3"/>
  <c r="A112" i="3"/>
  <c r="C111" i="3"/>
  <c r="B111" i="3"/>
  <c r="A111" i="3"/>
  <c r="C110" i="3"/>
  <c r="B110" i="3"/>
  <c r="A110" i="3"/>
  <c r="C109" i="3"/>
  <c r="B109" i="3"/>
  <c r="A109" i="3"/>
  <c r="C108" i="3"/>
  <c r="B108" i="3"/>
  <c r="A108" i="3"/>
  <c r="C107" i="3"/>
  <c r="B107" i="3"/>
  <c r="A107" i="3"/>
  <c r="C106" i="3"/>
  <c r="B106" i="3"/>
  <c r="A106" i="3"/>
  <c r="C105" i="3"/>
  <c r="B105" i="3"/>
  <c r="A105" i="3"/>
  <c r="C104" i="3"/>
  <c r="B104" i="3"/>
  <c r="A104" i="3"/>
  <c r="C103" i="3"/>
  <c r="B103" i="3"/>
  <c r="A103" i="3"/>
  <c r="C102" i="3"/>
  <c r="B102" i="3"/>
  <c r="A102" i="3"/>
  <c r="C101" i="3"/>
  <c r="B101" i="3"/>
  <c r="A101" i="3"/>
  <c r="C100" i="3"/>
  <c r="B100" i="3"/>
  <c r="A100" i="3"/>
  <c r="C99" i="3"/>
  <c r="B99" i="3"/>
  <c r="A99" i="3"/>
  <c r="C98" i="3"/>
  <c r="B98" i="3"/>
  <c r="A98" i="3"/>
  <c r="C97" i="3"/>
  <c r="B97" i="3"/>
  <c r="A97" i="3"/>
  <c r="C96" i="3"/>
  <c r="B96" i="3"/>
  <c r="A96" i="3"/>
  <c r="C95" i="3"/>
  <c r="B95" i="3"/>
  <c r="A95" i="3"/>
  <c r="C94" i="3"/>
  <c r="B94" i="3"/>
  <c r="A94" i="3"/>
  <c r="C93" i="3"/>
  <c r="B93" i="3"/>
  <c r="A93" i="3"/>
  <c r="C92" i="3"/>
  <c r="B92" i="3"/>
  <c r="A92" i="3"/>
  <c r="C91" i="3"/>
  <c r="B91" i="3"/>
  <c r="A91" i="3"/>
  <c r="C90" i="3"/>
  <c r="B90" i="3"/>
  <c r="A90" i="3"/>
  <c r="C89" i="3"/>
  <c r="B89" i="3"/>
  <c r="A89" i="3"/>
  <c r="C88" i="3"/>
  <c r="B88" i="3"/>
  <c r="A88" i="3"/>
  <c r="C87" i="3"/>
  <c r="B87" i="3"/>
  <c r="A87" i="3"/>
  <c r="C86" i="3"/>
  <c r="B86" i="3"/>
  <c r="A86" i="3"/>
  <c r="C85" i="3"/>
  <c r="B85" i="3"/>
  <c r="A85" i="3"/>
  <c r="C84" i="3"/>
  <c r="B84" i="3"/>
  <c r="A84" i="3"/>
  <c r="C83" i="3"/>
  <c r="B83" i="3"/>
  <c r="A83" i="3"/>
  <c r="C82" i="3"/>
  <c r="B82" i="3"/>
  <c r="A82" i="3"/>
  <c r="C81" i="3"/>
  <c r="B81" i="3"/>
  <c r="A81" i="3"/>
  <c r="C80" i="3"/>
  <c r="B80" i="3"/>
  <c r="A80" i="3"/>
  <c r="C79" i="3"/>
  <c r="B79" i="3"/>
  <c r="A79" i="3"/>
  <c r="C78" i="3"/>
  <c r="B78" i="3"/>
  <c r="A78" i="3"/>
  <c r="C77" i="3"/>
  <c r="B77" i="3"/>
  <c r="A77" i="3"/>
  <c r="C76" i="3"/>
  <c r="B76" i="3"/>
  <c r="A76" i="3"/>
  <c r="C75" i="3"/>
  <c r="B75" i="3"/>
  <c r="A75" i="3"/>
  <c r="C74" i="3"/>
  <c r="B74" i="3"/>
  <c r="A74" i="3"/>
  <c r="C73" i="3"/>
  <c r="B73" i="3"/>
  <c r="A73" i="3"/>
  <c r="C72" i="3"/>
  <c r="B72" i="3"/>
  <c r="A72" i="3"/>
  <c r="C71" i="3"/>
  <c r="B71" i="3"/>
  <c r="A71" i="3"/>
  <c r="C70" i="3"/>
  <c r="B70" i="3"/>
  <c r="A70" i="3"/>
  <c r="C69" i="3"/>
  <c r="B69" i="3"/>
  <c r="A69" i="3"/>
  <c r="C68" i="3"/>
  <c r="B68" i="3"/>
  <c r="A68" i="3"/>
  <c r="C67" i="3"/>
  <c r="B67" i="3"/>
  <c r="A67" i="3"/>
  <c r="C66" i="3"/>
  <c r="B66" i="3"/>
  <c r="A66" i="3"/>
  <c r="C65" i="3"/>
  <c r="B65" i="3"/>
  <c r="A65" i="3"/>
  <c r="C64" i="3"/>
  <c r="B64" i="3"/>
  <c r="A64" i="3"/>
  <c r="C63" i="3"/>
  <c r="B63" i="3"/>
  <c r="A63" i="3"/>
  <c r="C62" i="3"/>
  <c r="B62" i="3"/>
  <c r="A62" i="3"/>
  <c r="C61" i="3"/>
  <c r="B61" i="3"/>
  <c r="A61" i="3"/>
  <c r="C60" i="3"/>
  <c r="B60" i="3"/>
  <c r="A60" i="3"/>
  <c r="C59" i="3"/>
  <c r="B59" i="3"/>
  <c r="A59" i="3"/>
  <c r="C58" i="3"/>
  <c r="B58" i="3"/>
  <c r="A58" i="3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J8" i="3"/>
  <c r="J10" i="3" s="1"/>
  <c r="H14" i="3" s="1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G15" i="3" l="1"/>
  <c r="J14" i="3"/>
  <c r="I14" i="3"/>
  <c r="H15" i="3" l="1"/>
  <c r="G16" i="3" s="1"/>
  <c r="J15" i="3"/>
  <c r="I15" i="3" l="1"/>
  <c r="H16" i="3"/>
  <c r="G17" i="3" s="1"/>
  <c r="I16" i="3" l="1"/>
  <c r="J16" i="3"/>
  <c r="H17" i="3"/>
  <c r="G18" i="3" s="1"/>
  <c r="H18" i="3" l="1"/>
  <c r="G19" i="3" s="1"/>
  <c r="J17" i="3"/>
  <c r="I17" i="3"/>
  <c r="J18" i="3" l="1"/>
  <c r="H19" i="3"/>
  <c r="G20" i="3" s="1"/>
  <c r="I18" i="3"/>
  <c r="I19" i="3" l="1"/>
  <c r="H20" i="3"/>
  <c r="G21" i="3" s="1"/>
  <c r="J19" i="3"/>
  <c r="H21" i="3" l="1"/>
  <c r="G22" i="3" s="1"/>
  <c r="J20" i="3"/>
  <c r="I20" i="3"/>
  <c r="H22" i="3" l="1"/>
  <c r="G23" i="3" s="1"/>
  <c r="J22" i="3"/>
  <c r="I22" i="3"/>
  <c r="I21" i="3"/>
  <c r="J21" i="3"/>
  <c r="H23" i="3" l="1"/>
  <c r="G24" i="3" s="1"/>
  <c r="J23" i="3"/>
  <c r="H24" i="3" l="1"/>
  <c r="G25" i="3" s="1"/>
  <c r="I23" i="3"/>
  <c r="H25" i="3" l="1"/>
  <c r="G26" i="3" s="1"/>
  <c r="I24" i="3"/>
  <c r="J24" i="3"/>
  <c r="H26" i="3" l="1"/>
  <c r="G27" i="3" s="1"/>
  <c r="I25" i="3"/>
  <c r="J25" i="3"/>
  <c r="J27" i="3" l="1"/>
  <c r="I27" i="3"/>
  <c r="I26" i="3"/>
  <c r="J26" i="3"/>
  <c r="J5" i="3"/>
</calcChain>
</file>

<file path=xl/sharedStrings.xml><?xml version="1.0" encoding="utf-8"?>
<sst xmlns="http://schemas.openxmlformats.org/spreadsheetml/2006/main" count="894" uniqueCount="271">
  <si>
    <t>TradeID</t>
  </si>
  <si>
    <t>Stock exchange</t>
  </si>
  <si>
    <t>Region</t>
  </si>
  <si>
    <t>Date added</t>
  </si>
  <si>
    <t>Quantity</t>
  </si>
  <si>
    <t>Buy Price</t>
  </si>
  <si>
    <t>Date sold</t>
  </si>
  <si>
    <t>Sell Price</t>
  </si>
  <si>
    <t>agfgcfxt</t>
  </si>
  <si>
    <t>Bombay Stock Exchange</t>
  </si>
  <si>
    <t>India</t>
  </si>
  <si>
    <t>aieoltom</t>
  </si>
  <si>
    <t>Tehran Stock Exchange</t>
  </si>
  <si>
    <t>Iran</t>
  </si>
  <si>
    <t>almuieaq</t>
  </si>
  <si>
    <t>National Stock Exchange</t>
  </si>
  <si>
    <t>apxkynfx</t>
  </si>
  <si>
    <t>SIX Swiss Exchange</t>
  </si>
  <si>
    <t>Switzerland</t>
  </si>
  <si>
    <t>bbjeprsq</t>
  </si>
  <si>
    <t>bcizkhng</t>
  </si>
  <si>
    <t>Euronext</t>
  </si>
  <si>
    <t>Europe</t>
  </si>
  <si>
    <t>bdkloegq</t>
  </si>
  <si>
    <t>Korea Exchange</t>
  </si>
  <si>
    <t>South Korea</t>
  </si>
  <si>
    <t>beszhcyh</t>
  </si>
  <si>
    <t>Johannesburg Stock Exchange</t>
  </si>
  <si>
    <t>South Africa</t>
  </si>
  <si>
    <t>bjfxoyxb</t>
  </si>
  <si>
    <t>Toronto Stock Exchange</t>
  </si>
  <si>
    <t>Canada</t>
  </si>
  <si>
    <t>bpjmrhjo</t>
  </si>
  <si>
    <t>brxwzrct</t>
  </si>
  <si>
    <t>Deutsche Börse AG</t>
  </si>
  <si>
    <t>Germany</t>
  </si>
  <si>
    <t>bumcnvke</t>
  </si>
  <si>
    <t>cesjzpbs</t>
  </si>
  <si>
    <t>cetffxgx</t>
  </si>
  <si>
    <t>Saudi Stock Exchange (Tadawul)</t>
  </si>
  <si>
    <t>Saudi Arabia</t>
  </si>
  <si>
    <t>chhqshvn</t>
  </si>
  <si>
    <t>ciykrilb</t>
  </si>
  <si>
    <t>Japan Exchange Group</t>
  </si>
  <si>
    <t>Japan</t>
  </si>
  <si>
    <t>cnitsbpk</t>
  </si>
  <si>
    <t>Hong Kong Stock Exchange</t>
  </si>
  <si>
    <t>Hong Kong</t>
  </si>
  <si>
    <t>cntrbotn</t>
  </si>
  <si>
    <t>Shanghai Stock Exchange</t>
  </si>
  <si>
    <t>China</t>
  </si>
  <si>
    <t>cwuqczya</t>
  </si>
  <si>
    <t>cymioqte</t>
  </si>
  <si>
    <t>dcnexoao</t>
  </si>
  <si>
    <t>London Stock Exchange</t>
  </si>
  <si>
    <t>United Kingdom</t>
  </si>
  <si>
    <t>dcplrgaa</t>
  </si>
  <si>
    <t>dieionnl</t>
  </si>
  <si>
    <t>B3 Brasil Bolsa Balcão</t>
  </si>
  <si>
    <t>Brazil</t>
  </si>
  <si>
    <t>dlgsjszn</t>
  </si>
  <si>
    <t>Nasdaq</t>
  </si>
  <si>
    <t>United States</t>
  </si>
  <si>
    <t>dpaxyvrx</t>
  </si>
  <si>
    <t>dspetbsq</t>
  </si>
  <si>
    <t>ebkkmqbi</t>
  </si>
  <si>
    <t>egvfikiy</t>
  </si>
  <si>
    <t>eknpqcge</t>
  </si>
  <si>
    <t>ekteqlhb</t>
  </si>
  <si>
    <t>emjmheht</t>
  </si>
  <si>
    <t>eodhevfz</t>
  </si>
  <si>
    <t>Shenzhen Stock Exchange</t>
  </si>
  <si>
    <t>ewzlrcco</t>
  </si>
  <si>
    <t>Taiwan Stock Exchange</t>
  </si>
  <si>
    <t>Taiwan</t>
  </si>
  <si>
    <t>fenldjbq</t>
  </si>
  <si>
    <t>fipcayvv</t>
  </si>
  <si>
    <t>fjcdzhde</t>
  </si>
  <si>
    <t>fjhbimle</t>
  </si>
  <si>
    <t>fkgjitio</t>
  </si>
  <si>
    <t>frlnnmpc</t>
  </si>
  <si>
    <t>New York Stock Exchange</t>
  </si>
  <si>
    <t>fucpzbpk</t>
  </si>
  <si>
    <t>fzpkolfu</t>
  </si>
  <si>
    <t>gcndrwci</t>
  </si>
  <si>
    <t>gfiuzniq</t>
  </si>
  <si>
    <t>giuqiukz</t>
  </si>
  <si>
    <t>gnghjpok</t>
  </si>
  <si>
    <t>goxmkirb</t>
  </si>
  <si>
    <t>gsarsxnf</t>
  </si>
  <si>
    <t>hafqyymf</t>
  </si>
  <si>
    <t>hdpggnqd</t>
  </si>
  <si>
    <t>hdslpwul</t>
  </si>
  <si>
    <t>heuzjzpi</t>
  </si>
  <si>
    <t>hfdavabb</t>
  </si>
  <si>
    <t>hfjghpbq</t>
  </si>
  <si>
    <t>hflsqchs</t>
  </si>
  <si>
    <t>hfwtmipz</t>
  </si>
  <si>
    <t>hkesgmfj</t>
  </si>
  <si>
    <t>hmtiybmi</t>
  </si>
  <si>
    <t>hnmvqkxv</t>
  </si>
  <si>
    <t>hpvfzslv</t>
  </si>
  <si>
    <t>hrfilyua</t>
  </si>
  <si>
    <t>Australian Securities Exchange</t>
  </si>
  <si>
    <t>Australia</t>
  </si>
  <si>
    <t>hutszssu</t>
  </si>
  <si>
    <t>iagrfath</t>
  </si>
  <si>
    <t>icbmbfqb</t>
  </si>
  <si>
    <t>icgddrqk</t>
  </si>
  <si>
    <t>ifomvwpk</t>
  </si>
  <si>
    <t>ifskxsgr</t>
  </si>
  <si>
    <t>ivnpgban</t>
  </si>
  <si>
    <t>iztdnkqz</t>
  </si>
  <si>
    <t>jarhgmub</t>
  </si>
  <si>
    <t>jgrpnvil</t>
  </si>
  <si>
    <t>jhrvrggo</t>
  </si>
  <si>
    <t>jszxcuxx</t>
  </si>
  <si>
    <t>jvcllvko</t>
  </si>
  <si>
    <t>jxgqnvpx</t>
  </si>
  <si>
    <t>jyrrbwon</t>
  </si>
  <si>
    <t>kcqqvvon</t>
  </si>
  <si>
    <t>kdxpqsjj</t>
  </si>
  <si>
    <t>kltxxoqv</t>
  </si>
  <si>
    <t>kmlcsefq</t>
  </si>
  <si>
    <t>knifvikn</t>
  </si>
  <si>
    <t>knrhgdai</t>
  </si>
  <si>
    <t>koqfbdwf</t>
  </si>
  <si>
    <t>kpoujdyl</t>
  </si>
  <si>
    <t>kqbdcljv</t>
  </si>
  <si>
    <t>Nasdaq Nordic and Baltic Exchanges</t>
  </si>
  <si>
    <t>krqkwnaw</t>
  </si>
  <si>
    <t>kwbxqlin</t>
  </si>
  <si>
    <t>kweyaukr</t>
  </si>
  <si>
    <t>ldjllwvy</t>
  </si>
  <si>
    <t>lenpuaop</t>
  </si>
  <si>
    <t>lkxgzzvq</t>
  </si>
  <si>
    <t>loffykcg</t>
  </si>
  <si>
    <t>lpzjhtkm</t>
  </si>
  <si>
    <t>maizvkuo</t>
  </si>
  <si>
    <t>mfdlyjqb</t>
  </si>
  <si>
    <t>mfwvjgje</t>
  </si>
  <si>
    <t>mghfyjbr</t>
  </si>
  <si>
    <t>mjbwcafl</t>
  </si>
  <si>
    <t>mjyuxzvj</t>
  </si>
  <si>
    <t>mkxkerbr</t>
  </si>
  <si>
    <t>mxmztjnk</t>
  </si>
  <si>
    <t>mxpzparg</t>
  </si>
  <si>
    <t>nheepbxg</t>
  </si>
  <si>
    <t>njxhycea</t>
  </si>
  <si>
    <t>nklszbdc</t>
  </si>
  <si>
    <t>nqgoiuik</t>
  </si>
  <si>
    <t>nriklgrf</t>
  </si>
  <si>
    <t>nuleyiit</t>
  </si>
  <si>
    <t>nzyednpn</t>
  </si>
  <si>
    <t>ogszgnpm</t>
  </si>
  <si>
    <t>ohtzxhrm</t>
  </si>
  <si>
    <t>olnjegug</t>
  </si>
  <si>
    <t>oplgqwal</t>
  </si>
  <si>
    <t>orgnwenh</t>
  </si>
  <si>
    <t>ossshndu</t>
  </si>
  <si>
    <t>pberstsl</t>
  </si>
  <si>
    <t>pcifviip</t>
  </si>
  <si>
    <t>pnsxdhqo</t>
  </si>
  <si>
    <t>poohpdwc</t>
  </si>
  <si>
    <t>pswtoazn</t>
  </si>
  <si>
    <t>pxkjcmpp</t>
  </si>
  <si>
    <t>pxzcvvvv</t>
  </si>
  <si>
    <t>pyljmfku</t>
  </si>
  <si>
    <t>pysaclod</t>
  </si>
  <si>
    <t>pywztrno</t>
  </si>
  <si>
    <t>qdqbwhng</t>
  </si>
  <si>
    <t>qexyofhb</t>
  </si>
  <si>
    <t>qhprzdnb</t>
  </si>
  <si>
    <t>qklyndfp</t>
  </si>
  <si>
    <t>qonnwndv</t>
  </si>
  <si>
    <t>rcmrnpig</t>
  </si>
  <si>
    <t>rfngluke</t>
  </si>
  <si>
    <t>rgbcrwet</t>
  </si>
  <si>
    <t>rkupdsbn</t>
  </si>
  <si>
    <t>rxbzlipl</t>
  </si>
  <si>
    <t>rypujago</t>
  </si>
  <si>
    <t>scoljxeg</t>
  </si>
  <si>
    <t>seaeoiib</t>
  </si>
  <si>
    <t>sejklwar</t>
  </si>
  <si>
    <t>seszlhqz</t>
  </si>
  <si>
    <t>sgdkuekd</t>
  </si>
  <si>
    <t>slqawwyu</t>
  </si>
  <si>
    <t>stsjuvrd</t>
  </si>
  <si>
    <t>tazccemg</t>
  </si>
  <si>
    <t>tgayvhvz</t>
  </si>
  <si>
    <t>tiebtpqq</t>
  </si>
  <si>
    <t>tjtyuhoi</t>
  </si>
  <si>
    <t>tsmbtvip</t>
  </si>
  <si>
    <t>tsrjnkjg</t>
  </si>
  <si>
    <t>ttxgpfqy</t>
  </si>
  <si>
    <t>tuneagik</t>
  </si>
  <si>
    <t>twxakkhn</t>
  </si>
  <si>
    <t>txuwmhfn</t>
  </si>
  <si>
    <t>tyoavqhc</t>
  </si>
  <si>
    <t>ucjtvrzo</t>
  </si>
  <si>
    <t>ueoaufxg</t>
  </si>
  <si>
    <t>ugegxjpi</t>
  </si>
  <si>
    <t>uijhzhtp</t>
  </si>
  <si>
    <t>uiytklhp</t>
  </si>
  <si>
    <t>umdvcmek</t>
  </si>
  <si>
    <t>unxxstxp</t>
  </si>
  <si>
    <t>upcbwvls</t>
  </si>
  <si>
    <t>uvenvheh</t>
  </si>
  <si>
    <t>vajwbmmv</t>
  </si>
  <si>
    <t>vggvbbxh</t>
  </si>
  <si>
    <t>vjtxbscg</t>
  </si>
  <si>
    <t>vnkvbrpg</t>
  </si>
  <si>
    <t>vqkagvwm</t>
  </si>
  <si>
    <t>waxzujox</t>
  </si>
  <si>
    <t>wfglkcmq</t>
  </si>
  <si>
    <t>wgpoqytj</t>
  </si>
  <si>
    <t>wgzgfkki</t>
  </si>
  <si>
    <t>wiujcxll</t>
  </si>
  <si>
    <t>wmesgogf</t>
  </si>
  <si>
    <t>wzerurjz</t>
  </si>
  <si>
    <t>xbcdvdtp</t>
  </si>
  <si>
    <t>xgimgqvp</t>
  </si>
  <si>
    <t>xgszegxx</t>
  </si>
  <si>
    <t>xgxazdwr</t>
  </si>
  <si>
    <t>xkdlzakx</t>
  </si>
  <si>
    <t>xmfevyrg</t>
  </si>
  <si>
    <t>xmzhzbvl</t>
  </si>
  <si>
    <t>xslzwome</t>
  </si>
  <si>
    <t>xydeqivj</t>
  </si>
  <si>
    <t>ybasexlh</t>
  </si>
  <si>
    <t>ydcmffnz</t>
  </si>
  <si>
    <t>yjrqvwdc</t>
  </si>
  <si>
    <t>ynqvlbrq</t>
  </si>
  <si>
    <t>ynrcizqr</t>
  </si>
  <si>
    <t>ypdwpcvo</t>
  </si>
  <si>
    <t>yrvvdedn</t>
  </si>
  <si>
    <t>ysndnwiy</t>
  </si>
  <si>
    <t>ywfotaaf</t>
  </si>
  <si>
    <t>yyclexzy</t>
  </si>
  <si>
    <t>zhhtkovi</t>
  </si>
  <si>
    <t>zkxftiop</t>
  </si>
  <si>
    <t>zlqfijoe</t>
  </si>
  <si>
    <t>zrgkwdyf</t>
  </si>
  <si>
    <t>zsbkamjf</t>
  </si>
  <si>
    <t>zsylhezi</t>
  </si>
  <si>
    <t>zvxjotpr</t>
  </si>
  <si>
    <t>​</t>
  </si>
  <si>
    <t>Somma di Num of trades</t>
  </si>
  <si>
    <t>Mandatory to pay taxes</t>
  </si>
  <si>
    <t>Totale complessivo</t>
  </si>
  <si>
    <t>Duration</t>
  </si>
  <si>
    <t>Profit</t>
  </si>
  <si>
    <t>Conteggio Duration</t>
  </si>
  <si>
    <t>Max di Duration</t>
  </si>
  <si>
    <t>Min di Duration</t>
  </si>
  <si>
    <t>Media di Duration</t>
  </si>
  <si>
    <t>Moda Duration</t>
  </si>
  <si>
    <t>Numero classi = RADQ(NUMERO OCCORRENZE)</t>
  </si>
  <si>
    <t>Ampiezza classi = (MAX-MIN)/RADQ(CONTEGGIO DURATION)</t>
  </si>
  <si>
    <t>N° classe</t>
  </si>
  <si>
    <t>D_inf</t>
  </si>
  <si>
    <t>D_sup</t>
  </si>
  <si>
    <t>Intervallo</t>
  </si>
  <si>
    <t>Freq assolute Duration</t>
  </si>
  <si>
    <t>Number of trades</t>
  </si>
  <si>
    <t>marginale</t>
  </si>
  <si>
    <t>REGION</t>
  </si>
  <si>
    <t>E = Evento che una qualunque azione è stata acquistata esattamente 7 volte nel    Regno Unito</t>
  </si>
  <si>
    <t xml:space="preserve">P(E) = </t>
  </si>
  <si>
    <t>Sia S l'evento che una qualunque azione sia stata acquistata in un qualunque stato asiatico in quantità non superiore a 8 unità</t>
  </si>
  <si>
    <t xml:space="preserve">P(S)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</si>
</sst>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0_ ;_-[$$-409]* \-#,##0.00000\ ;_-[$$-409]* &quot;-&quot;??_ ;_-@_ "/>
  </numFmts>
  <fonts count="16">
    <font>
      <sz val="10"/>
      <color indexed="64"/>
      <name val="Arial"/>
      <scheme val="minor"/>
    </font>
    <font>
      <sz val="12"/>
      <color rgb="FF0070C0"/>
      <name val="Comic Sans MS"/>
    </font>
    <font>
      <b/>
      <sz val="12"/>
      <color rgb="FF0070C0"/>
      <name val="Comic Sans MS"/>
    </font>
    <font>
      <sz val="10"/>
      <color indexed="64"/>
      <name val="Monospace"/>
    </font>
    <font>
      <sz val="10"/>
      <color theme="1"/>
      <name val="Calibri"/>
    </font>
    <font>
      <sz val="11"/>
      <color indexed="64"/>
      <name val="Monospace"/>
    </font>
    <font>
      <sz val="10"/>
      <color indexed="64"/>
      <name val="Calibri"/>
    </font>
    <font>
      <sz val="10"/>
      <color rgb="FF303F9F"/>
      <name val="Monospace"/>
    </font>
    <font>
      <sz val="10"/>
      <color theme="1"/>
      <name val="Inherit"/>
    </font>
    <font>
      <sz val="10"/>
      <color theme="1"/>
      <name val="Monospace"/>
    </font>
    <font>
      <u/>
      <sz val="10"/>
      <color indexed="64"/>
      <name val="Arial"/>
      <scheme val="minor"/>
    </font>
    <font>
      <b/>
      <sz val="12"/>
      <color rgb="FF0070C0"/>
      <name val="Comic Sans MS"/>
      <family val="4"/>
    </font>
    <font>
      <b/>
      <sz val="10"/>
      <color theme="1"/>
      <name val="Arial"/>
      <family val="2"/>
      <scheme val="minor"/>
    </font>
    <font>
      <b/>
      <sz val="10"/>
      <color indexed="64"/>
      <name val="Arial"/>
      <scheme val="minor"/>
    </font>
    <font>
      <b/>
      <sz val="10"/>
      <color theme="1"/>
      <name val="Arial"/>
      <scheme val="minor"/>
    </font>
    <font>
      <b/>
      <sz val="12"/>
      <color indexed="64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double">
        <color indexed="64"/>
      </bottom>
      <diagonal/>
    </border>
    <border>
      <left style="thin">
        <color rgb="FF000000"/>
      </left>
      <right/>
      <top style="double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0" xfId="0" applyFont="1" applyFill="1"/>
    <xf numFmtId="0" fontId="3" fillId="2" borderId="4" xfId="0" applyFont="1" applyFill="1" applyBorder="1" applyAlignment="1">
      <alignment horizontal="left" wrapText="1"/>
    </xf>
    <xf numFmtId="0" fontId="0" fillId="2" borderId="4" xfId="0" applyFill="1" applyBorder="1"/>
    <xf numFmtId="0" fontId="4" fillId="2" borderId="4" xfId="0" applyFont="1" applyFill="1" applyBorder="1"/>
    <xf numFmtId="14" fontId="3" fillId="2" borderId="4" xfId="0" applyNumberFormat="1" applyFont="1" applyFill="1" applyBorder="1" applyAlignment="1">
      <alignment horizontal="left" wrapText="1"/>
    </xf>
    <xf numFmtId="0" fontId="5" fillId="2" borderId="4" xfId="0" applyFont="1" applyFill="1" applyBorder="1" applyAlignment="1">
      <alignment horizontal="left" wrapText="1"/>
    </xf>
    <xf numFmtId="0" fontId="4" fillId="2" borderId="0" xfId="0" applyFont="1" applyFill="1"/>
    <xf numFmtId="0" fontId="3" fillId="2" borderId="5" xfId="0" applyFont="1" applyFill="1" applyBorder="1" applyAlignment="1">
      <alignment horizontal="left" wrapText="1"/>
    </xf>
    <xf numFmtId="0" fontId="0" fillId="2" borderId="5" xfId="0" applyFill="1" applyBorder="1"/>
    <xf numFmtId="0" fontId="4" fillId="2" borderId="5" xfId="0" applyFont="1" applyFill="1" applyBorder="1"/>
    <xf numFmtId="14" fontId="3" fillId="2" borderId="5" xfId="0" applyNumberFormat="1" applyFont="1" applyFill="1" applyBorder="1" applyAlignment="1">
      <alignment horizontal="left" wrapText="1"/>
    </xf>
    <xf numFmtId="0" fontId="5" fillId="2" borderId="5" xfId="0" applyFont="1" applyFill="1" applyBorder="1" applyAlignment="1">
      <alignment horizontal="left" wrapText="1"/>
    </xf>
    <xf numFmtId="0" fontId="6" fillId="2" borderId="5" xfId="0" applyFont="1" applyFill="1" applyBorder="1"/>
    <xf numFmtId="11" fontId="5" fillId="2" borderId="5" xfId="0" applyNumberFormat="1" applyFont="1" applyFill="1" applyBorder="1" applyAlignment="1">
      <alignment horizontal="left" wrapText="1"/>
    </xf>
    <xf numFmtId="0" fontId="3" fillId="2" borderId="0" xfId="0" applyFont="1" applyFill="1" applyAlignment="1">
      <alignment horizontal="left" wrapText="1"/>
    </xf>
    <xf numFmtId="0" fontId="6" fillId="2" borderId="0" xfId="0" applyFont="1" applyFill="1"/>
    <xf numFmtId="0" fontId="7" fillId="2" borderId="0" xfId="0" applyFont="1" applyFill="1" applyAlignment="1">
      <alignment horizontal="right" wrapText="1"/>
    </xf>
    <xf numFmtId="0" fontId="8" fillId="2" borderId="0" xfId="0" applyFont="1" applyFill="1" applyAlignment="1">
      <alignment horizontal="right"/>
    </xf>
    <xf numFmtId="0" fontId="5" fillId="2" borderId="0" xfId="0" applyFont="1" applyFill="1" applyAlignment="1">
      <alignment wrapText="1"/>
    </xf>
    <xf numFmtId="0" fontId="9" fillId="2" borderId="0" xfId="0" applyFont="1" applyFill="1" applyAlignment="1">
      <alignment horizontal="right"/>
    </xf>
    <xf numFmtId="0" fontId="0" fillId="2" borderId="0" xfId="0" applyFill="1" applyAlignment="1">
      <alignment horizontal="left"/>
    </xf>
    <xf numFmtId="0" fontId="2" fillId="2" borderId="1" xfId="0" applyFont="1" applyFill="1" applyBorder="1" applyAlignment="1">
      <alignment horizontal="left"/>
    </xf>
    <xf numFmtId="164" fontId="3" fillId="2" borderId="4" xfId="0" applyNumberFormat="1" applyFont="1" applyFill="1" applyBorder="1" applyAlignment="1">
      <alignment horizontal="left" wrapText="1"/>
    </xf>
    <xf numFmtId="0" fontId="0" fillId="0" borderId="5" xfId="0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9" fontId="0" fillId="3" borderId="5" xfId="0" applyNumberFormat="1" applyFill="1" applyBorder="1"/>
    <xf numFmtId="0" fontId="10" fillId="2" borderId="0" xfId="0" applyFont="1" applyFill="1"/>
    <xf numFmtId="9" fontId="0" fillId="4" borderId="5" xfId="0" applyNumberFormat="1" applyFill="1" applyBorder="1"/>
    <xf numFmtId="0" fontId="0" fillId="6" borderId="0" xfId="0" applyFill="1"/>
    <xf numFmtId="0" fontId="0" fillId="6" borderId="5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6" xfId="0" applyBorder="1"/>
    <xf numFmtId="0" fontId="0" fillId="0" borderId="8" xfId="0" applyBorder="1"/>
    <xf numFmtId="0" fontId="0" fillId="0" borderId="13" xfId="0" applyBorder="1"/>
    <xf numFmtId="0" fontId="12" fillId="5" borderId="14" xfId="0" applyFont="1" applyFill="1" applyBorder="1"/>
    <xf numFmtId="0" fontId="0" fillId="2" borderId="0" xfId="0" applyFill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11" fillId="7" borderId="22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3" fillId="8" borderId="20" xfId="0" applyFont="1" applyFill="1" applyBorder="1" applyAlignment="1">
      <alignment horizontal="center" vertical="center"/>
    </xf>
    <xf numFmtId="0" fontId="13" fillId="8" borderId="19" xfId="0" applyFont="1" applyFill="1" applyBorder="1" applyAlignment="1">
      <alignment horizontal="center" vertical="center"/>
    </xf>
    <xf numFmtId="0" fontId="13" fillId="8" borderId="24" xfId="0" applyFont="1" applyFill="1" applyBorder="1" applyAlignment="1">
      <alignment horizontal="center" vertical="center"/>
    </xf>
    <xf numFmtId="0" fontId="13" fillId="8" borderId="18" xfId="0" applyFont="1" applyFill="1" applyBorder="1" applyAlignment="1">
      <alignment horizontal="center" vertical="center"/>
    </xf>
    <xf numFmtId="0" fontId="13" fillId="8" borderId="21" xfId="0" applyFont="1" applyFill="1" applyBorder="1" applyAlignment="1">
      <alignment horizontal="center" vertical="center"/>
    </xf>
    <xf numFmtId="0" fontId="13" fillId="8" borderId="15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11" fillId="8" borderId="26" xfId="0" applyFont="1" applyFill="1" applyBorder="1" applyAlignment="1">
      <alignment horizontal="center" vertical="center"/>
    </xf>
    <xf numFmtId="0" fontId="11" fillId="8" borderId="23" xfId="0" applyFont="1" applyFill="1" applyBorder="1" applyAlignment="1">
      <alignment horizontal="center" vertical="center"/>
    </xf>
    <xf numFmtId="0" fontId="14" fillId="5" borderId="6" xfId="0" applyFont="1" applyFill="1" applyBorder="1"/>
    <xf numFmtId="0" fontId="2" fillId="2" borderId="1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15" fillId="2" borderId="0" xfId="0" applyFont="1" applyFill="1" applyAlignment="1">
      <alignment wrapText="1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7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15" fillId="2" borderId="0" xfId="0" applyFont="1" applyFill="1" applyAlignment="1">
      <alignment horizontal="left" wrapText="1"/>
    </xf>
  </cellXfs>
  <cellStyles count="1">
    <cellStyle name="Normale" xfId="0" builtinId="0"/>
  </cellStyles>
  <dxfs count="96">
    <dxf>
      <fill>
        <patternFill patternType="none"/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12"/>
        <color rgb="FF0070C0"/>
        <name val="Comic Sans MS"/>
        <scheme val="none"/>
      </font>
      <fill>
        <patternFill patternType="solid">
          <fgColor theme="0"/>
          <bgColor theme="0"/>
        </patternFill>
      </fill>
    </dxf>
    <dxf>
      <font>
        <b/>
        <sz val="12"/>
        <color rgb="FF0070C0"/>
        <name val="Comic Sans MS"/>
        <scheme val="none"/>
      </font>
      <fill>
        <patternFill patternType="solid">
          <fgColor theme="0"/>
          <bgColor theme="0"/>
        </patternFill>
      </fill>
    </dxf>
    <dxf>
      <font>
        <b/>
        <sz val="12"/>
        <color rgb="FF0070C0"/>
        <name val="Comic Sans MS"/>
        <scheme val="none"/>
      </font>
      <fill>
        <patternFill patternType="solid">
          <fgColor theme="0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 outline="0">
        <left style="double">
          <color rgb="FF000000"/>
        </left>
        <right style="double">
          <color rgb="FF000000"/>
        </right>
        <top style="double">
          <color rgb="FF000000"/>
        </top>
        <bottom style="double">
          <color rgb="FF000000"/>
        </bottom>
      </border>
    </dxf>
    <dxf>
      <border outline="0">
        <left style="double">
          <color rgb="FF000000"/>
        </left>
        <right style="double">
          <color rgb="FF000000"/>
        </right>
        <top style="double">
          <color rgb="FF000000"/>
        </top>
        <bottom style="double">
          <color rgb="FF000000"/>
        </bottom>
      </border>
    </dxf>
    <dxf>
      <border outline="0">
        <left style="double">
          <color rgb="FF000000"/>
        </left>
        <right style="double">
          <color rgb="FF000000"/>
        </right>
        <top style="double">
          <color rgb="FF000000"/>
        </top>
        <bottom style="double">
          <color rgb="FF000000"/>
        </bottom>
      </border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'Profit insights'!$J$13</c:f>
              <c:strCache>
                <c:ptCount val="1"/>
                <c:pt idx="0">
                  <c:v>Freq assolute Duration</c:v>
                </c:pt>
              </c:strCache>
            </c:strRef>
          </c:tx>
          <c:spPr>
            <a:prstGeom prst="rect">
              <a:avLst/>
            </a:prstGeom>
            <a:solidFill>
              <a:srgbClr val="0070C0"/>
            </a:solidFill>
            <a:ln>
              <a:solidFill>
                <a:srgbClr val="00B050"/>
              </a:solidFill>
              <a:prstDash val="solid"/>
            </a:ln>
            <a:effectLst/>
          </c:spPr>
          <c:invertIfNegative val="0"/>
          <c:cat>
            <c:strRef>
              <c:f>'Profit insights'!$I$14:$I$27</c:f>
              <c:strCache>
                <c:ptCount val="14"/>
                <c:pt idx="0">
                  <c:v>30-89</c:v>
                </c:pt>
                <c:pt idx="1">
                  <c:v>89-148</c:v>
                </c:pt>
                <c:pt idx="2">
                  <c:v>148-207</c:v>
                </c:pt>
                <c:pt idx="3">
                  <c:v>207-266</c:v>
                </c:pt>
                <c:pt idx="4">
                  <c:v>266-325</c:v>
                </c:pt>
                <c:pt idx="5">
                  <c:v>325-384</c:v>
                </c:pt>
                <c:pt idx="6">
                  <c:v>384-443</c:v>
                </c:pt>
                <c:pt idx="7">
                  <c:v>443-502</c:v>
                </c:pt>
                <c:pt idx="8">
                  <c:v>502-561</c:v>
                </c:pt>
                <c:pt idx="9">
                  <c:v>561-620</c:v>
                </c:pt>
                <c:pt idx="10">
                  <c:v>620-679</c:v>
                </c:pt>
                <c:pt idx="11">
                  <c:v>679-738</c:v>
                </c:pt>
                <c:pt idx="12">
                  <c:v>738-797</c:v>
                </c:pt>
                <c:pt idx="13">
                  <c:v>797-862</c:v>
                </c:pt>
              </c:strCache>
            </c:strRef>
          </c:cat>
          <c:val>
            <c:numRef>
              <c:f>'Profit insights'!$J$14:$J$27</c:f>
              <c:numCache>
                <c:formatCode>General</c:formatCode>
                <c:ptCount val="14"/>
                <c:pt idx="0">
                  <c:v>11</c:v>
                </c:pt>
                <c:pt idx="1">
                  <c:v>9</c:v>
                </c:pt>
                <c:pt idx="2">
                  <c:v>13</c:v>
                </c:pt>
                <c:pt idx="3">
                  <c:v>19</c:v>
                </c:pt>
                <c:pt idx="4">
                  <c:v>15</c:v>
                </c:pt>
                <c:pt idx="5">
                  <c:v>13</c:v>
                </c:pt>
                <c:pt idx="6">
                  <c:v>19</c:v>
                </c:pt>
                <c:pt idx="7">
                  <c:v>17</c:v>
                </c:pt>
                <c:pt idx="8">
                  <c:v>12</c:v>
                </c:pt>
                <c:pt idx="9">
                  <c:v>18</c:v>
                </c:pt>
                <c:pt idx="10">
                  <c:v>11</c:v>
                </c:pt>
                <c:pt idx="11">
                  <c:v>17</c:v>
                </c:pt>
                <c:pt idx="12">
                  <c:v>19</c:v>
                </c:pt>
                <c:pt idx="1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6C-4B07-ADA7-15A750B65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axId val="647245831"/>
        <c:axId val="647277063"/>
      </c:barChart>
      <c:catAx>
        <c:axId val="647245831"/>
        <c:scaling>
          <c:orientation val="minMax"/>
        </c:scaling>
        <c:delete val="0"/>
        <c:axPos val="l"/>
        <c:numFmt formatCode="General" sourceLinked="1"/>
        <c:majorTickMark val="in"/>
        <c:minorTickMark val="in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77063"/>
        <c:crosses val="autoZero"/>
        <c:auto val="1"/>
        <c:lblAlgn val="ctr"/>
        <c:lblOffset val="100"/>
        <c:noMultiLvlLbl val="0"/>
      </c:catAx>
      <c:valAx>
        <c:axId val="647277063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prstGeom prst="rect">
            <a:avLst/>
          </a:prstGeom>
          <a:noFill/>
          <a:ln>
            <a:solidFill>
              <a:srgbClr val="4285F4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45831"/>
        <c:crosses val="autoZero"/>
        <c:crossBetween val="between"/>
      </c:valAx>
      <c:spPr>
        <a:prstGeom prst="rect">
          <a:avLst/>
        </a:prstGeom>
        <a:noFill/>
        <a:ln>
          <a:noFill/>
        </a:ln>
        <a:effectLst/>
      </c:spPr>
    </c:plotArea>
    <c:legend>
      <c:legendPos val="b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MarkerLayout/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28</xdr:row>
      <xdr:rowOff>66675</xdr:rowOff>
    </xdr:from>
    <xdr:to>
      <xdr:col>12</xdr:col>
      <xdr:colOff>114300</xdr:colOff>
      <xdr:row>51</xdr:row>
      <xdr:rowOff>28575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51</xdr:row>
      <xdr:rowOff>95250</xdr:rowOff>
    </xdr:from>
    <xdr:to>
      <xdr:col>12</xdr:col>
      <xdr:colOff>123824</xdr:colOff>
      <xdr:row>57</xdr:row>
      <xdr:rowOff>19050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 bwMode="auto">
        <a:xfrm>
          <a:off x="3429000" y="8915400"/>
          <a:ext cx="7115175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>
            <a:defRPr/>
          </a:pPr>
          <a:r>
            <a:rPr lang="en-US" sz="1100" b="0" i="0" u="none" strike="noStrike">
              <a:solidFill>
                <a:srgbClr val="000000"/>
              </a:solidFill>
              <a:latin typeface="Arial"/>
              <a:cs typeface="Arial"/>
            </a:rPr>
            <a:t>Il grafico rappresenta la divisione per classi delle frequenze assolute della Duration ossia il mantenimento delle azioni nel tempo.</a:t>
          </a:r>
          <a:endParaRPr/>
        </a:p>
        <a:p>
          <a:pPr marL="0" indent="0" algn="l">
            <a:defRPr/>
          </a:pPr>
          <a:r>
            <a:rPr lang="en-US" sz="1100" b="0" i="0" u="none" strike="noStrike">
              <a:solidFill>
                <a:srgbClr val="000000"/>
              </a:solidFill>
              <a:latin typeface="Arial"/>
              <a:cs typeface="Arial"/>
            </a:rPr>
            <a:t>Esso a barre ha diversi "picchi" di frequenza</a:t>
          </a: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non uniformemente distribuiti. La zona centrale non è associabile ad un forma tipica della campana </a:t>
          </a:r>
          <a:r>
            <a:rPr lang="en-US" sz="1100" b="0" i="0" u="none" strike="noStrike">
              <a:solidFill>
                <a:srgbClr val="000000"/>
              </a:solidFill>
              <a:latin typeface="Arial"/>
              <a:cs typeface="Arial"/>
            </a:rPr>
            <a:t>di Gauss, la moda e la media non coincidono. Non si può dunque affermare</a:t>
          </a: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che la distriubuzione non è associabile ad</a:t>
          </a:r>
          <a:r>
            <a:rPr lang="en-US" sz="1100" b="0" i="0" u="none" strike="noStrike">
              <a:solidFill>
                <a:srgbClr val="000000"/>
              </a:solidFill>
              <a:latin typeface="Arial"/>
              <a:cs typeface="Arial"/>
            </a:rPr>
            <a:t> una </a:t>
          </a:r>
          <a:r>
            <a:rPr lang="en-US" sz="1100" b="1" i="0" u="none" strike="noStrike">
              <a:solidFill>
                <a:srgbClr val="000000"/>
              </a:solidFill>
              <a:latin typeface="Arial"/>
              <a:cs typeface="Arial"/>
            </a:rPr>
            <a:t>distribuzione normale.</a:t>
          </a:r>
          <a:endParaRPr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46.477773842591" createdVersion="8" refreshedVersion="8" minRefreshableVersion="3" recordCount="200" xr:uid="{00000000-000A-0000-FFFF-FFFF00000000}">
  <cacheSource type="worksheet">
    <worksheetSource ref="A1:C201" sheet="Stock exchanges"/>
  </cacheSource>
  <cacheFields count="7">
    <cacheField name="Region" numFmtId="0">
      <sharedItems count="17">
        <s v="India"/>
        <s v="Iran"/>
        <s v="Switzerland"/>
        <s v="Europe"/>
        <s v="South Korea"/>
        <s v="South Africa"/>
        <s v="Canada"/>
        <s v="Germany"/>
        <s v="Saudi Arabia"/>
        <s v="Japan"/>
        <s v="Hong Kong"/>
        <s v="China"/>
        <s v="United Kingdom"/>
        <s v="Brazil"/>
        <s v="United States"/>
        <s v="Taiwan"/>
        <s v="Australia"/>
      </sharedItems>
    </cacheField>
    <cacheField name="Stock exchange" numFmtId="0">
      <sharedItems count="21">
        <s v="Bombay Stock Exchange"/>
        <s v="Tehran Stock Exchange"/>
        <s v="National Stock Exchange"/>
        <s v="SIX Swiss Exchange"/>
        <s v="Euronext"/>
        <s v="Korea Exchange"/>
        <s v="Johannesburg Stock Exchange"/>
        <s v="Toronto Stock Exchange"/>
        <s v="Deutsche Börse AG"/>
        <s v="Saudi Stock Exchange (Tadawul)"/>
        <s v="Japan Exchange Group"/>
        <s v="Hong Kong Stock Exchange"/>
        <s v="Shanghai Stock Exchange"/>
        <s v="London Stock Exchange"/>
        <s v="B3 Brasil Bolsa Balcão"/>
        <s v="Nasdaq"/>
        <s v="Shenzhen Stock Exchange"/>
        <s v="Taiwan Stock Exchange"/>
        <s v="New York Stock Exchange"/>
        <s v="Australian Securities Exchange"/>
        <s v="Nasdaq Nordic and Baltic Exchanges"/>
      </sharedItems>
    </cacheField>
    <cacheField name="Num of trades" numFmtId="0">
      <sharedItems containsSemiMixedTypes="0" containsString="0" containsNumber="1" containsInteger="1" minValue="1" maxValue="10"/>
    </cacheField>
    <cacheField name="Mandatory to pay taxes" numFmtId="0">
      <sharedItems containsNonDate="0" containsString="0" containsBlank="1"/>
    </cacheField>
    <cacheField name="Buy Price" numFmtId="0">
      <sharedItems containsSemiMixedTypes="0" containsString="0" containsNumber="1" minValue="2.2027610408179498E-3" maxValue="0.98933192835650696"/>
    </cacheField>
    <cacheField name="Date sold" numFmtId="14">
      <sharedItems containsSemiMixedTypes="0" containsNonDate="0" containsDate="1" containsString="0" minDate="2023-01-02T00:00:00" maxDate="2023-06-16T00:00:00"/>
    </cacheField>
    <cacheField name="Sell Price" numFmtId="0">
      <sharedItems containsSemiMixedTypes="0" containsString="0" containsNumber="1" minValue="6.0761804468123501E-5" maxValue="0.992072819954332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46.585257060186" createdVersion="8" refreshedVersion="8" minRefreshableVersion="3" recordCount="200" xr:uid="{00000000-000A-0000-FFFF-FFFF01000000}">
  <cacheSource type="worksheet">
    <worksheetSource ref="A1:B201" sheet="Profit insights"/>
  </cacheSource>
  <cacheFields count="2">
    <cacheField name="TradeID" numFmtId="0">
      <sharedItems/>
    </cacheField>
    <cacheField name="Duration" numFmtId="0">
      <sharedItems containsSemiMixedTypes="0" containsString="0" containsNumber="1" containsInteger="1" minValue="30" maxValue="8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x v="0"/>
    <x v="0"/>
    <n v="7"/>
    <m/>
    <n v="0.283185471125018"/>
    <d v="2023-06-15T00:00:00"/>
    <n v="0.557129814707503"/>
  </r>
  <r>
    <x v="1"/>
    <x v="1"/>
    <n v="2"/>
    <m/>
    <n v="0.64142747007026"/>
    <d v="2023-04-23T00:00:00"/>
    <n v="0.889835978885113"/>
  </r>
  <r>
    <x v="0"/>
    <x v="2"/>
    <n v="6"/>
    <m/>
    <n v="0.980928179965171"/>
    <d v="2023-02-11T00:00:00"/>
    <n v="0.722563126997592"/>
  </r>
  <r>
    <x v="2"/>
    <x v="3"/>
    <n v="1"/>
    <m/>
    <n v="0.460275296095172"/>
    <d v="2023-02-14T00:00:00"/>
    <n v="0.827931695832585"/>
  </r>
  <r>
    <x v="0"/>
    <x v="0"/>
    <n v="9"/>
    <m/>
    <n v="0.551798449902167"/>
    <d v="2023-02-20T00:00:00"/>
    <n v="0.197897864469418"/>
  </r>
  <r>
    <x v="3"/>
    <x v="4"/>
    <n v="1"/>
    <m/>
    <n v="0.303868488670187"/>
    <d v="2023-02-12T00:00:00"/>
    <n v="0.978144126565902"/>
  </r>
  <r>
    <x v="4"/>
    <x v="5"/>
    <n v="3"/>
    <m/>
    <n v="0.100945559071712"/>
    <d v="2023-01-04T00:00:00"/>
    <n v="0.407405377776074"/>
  </r>
  <r>
    <x v="5"/>
    <x v="6"/>
    <n v="4"/>
    <m/>
    <n v="0.136520697850584"/>
    <d v="2023-03-06T00:00:00"/>
    <n v="0.389690571067726"/>
  </r>
  <r>
    <x v="6"/>
    <x v="7"/>
    <n v="10"/>
    <m/>
    <n v="0.416704392360036"/>
    <d v="2023-04-29T00:00:00"/>
    <n v="0.549345082878773"/>
  </r>
  <r>
    <x v="3"/>
    <x v="4"/>
    <n v="6"/>
    <m/>
    <n v="0.243169868912455"/>
    <d v="2023-03-02T00:00:00"/>
    <n v="0.420232824731951"/>
  </r>
  <r>
    <x v="7"/>
    <x v="8"/>
    <n v="5"/>
    <m/>
    <n v="0.800793833861617"/>
    <d v="2023-03-11T00:00:00"/>
    <n v="0.896662295291004"/>
  </r>
  <r>
    <x v="0"/>
    <x v="0"/>
    <n v="10"/>
    <m/>
    <n v="0.638981266676107"/>
    <d v="2023-04-15T00:00:00"/>
    <n v="0.774967216999858"/>
  </r>
  <r>
    <x v="0"/>
    <x v="0"/>
    <n v="8"/>
    <m/>
    <n v="0.346254189586027"/>
    <d v="2023-04-18T00:00:00"/>
    <n v="0.710650526333962"/>
  </r>
  <r>
    <x v="8"/>
    <x v="9"/>
    <n v="6"/>
    <m/>
    <n v="0.365847586541879"/>
    <d v="2023-04-07T00:00:00"/>
    <n v="0.45311698845143"/>
  </r>
  <r>
    <x v="5"/>
    <x v="6"/>
    <n v="6"/>
    <m/>
    <n v="0.379060395757914"/>
    <d v="2023-02-20T00:00:00"/>
    <n v="0.316162077222756"/>
  </r>
  <r>
    <x v="9"/>
    <x v="10"/>
    <n v="8"/>
    <m/>
    <n v="0.728952142903111"/>
    <d v="2023-03-15T00:00:00"/>
    <n v="0.224180044105341"/>
  </r>
  <r>
    <x v="10"/>
    <x v="11"/>
    <n v="5"/>
    <m/>
    <n v="0.422020751021509"/>
    <d v="2023-05-10T00:00:00"/>
    <n v="0.387931565439411"/>
  </r>
  <r>
    <x v="11"/>
    <x v="12"/>
    <n v="4"/>
    <m/>
    <n v="0.221183884694959"/>
    <d v="2023-02-07T00:00:00"/>
    <n v="0.331888631519317"/>
  </r>
  <r>
    <x v="0"/>
    <x v="2"/>
    <n v="1"/>
    <m/>
    <n v="0.336080499573195"/>
    <d v="2023-05-21T00:00:00"/>
    <n v="0.632173644236244"/>
  </r>
  <r>
    <x v="9"/>
    <x v="10"/>
    <n v="1"/>
    <m/>
    <n v="0.668799241374565"/>
    <d v="2023-04-03T00:00:00"/>
    <n v="0.970503690554218"/>
  </r>
  <r>
    <x v="12"/>
    <x v="13"/>
    <n v="1"/>
    <m/>
    <n v="0.948553714142011"/>
    <d v="2023-02-07T00:00:00"/>
    <n v="0.335795433783181"/>
  </r>
  <r>
    <x v="0"/>
    <x v="0"/>
    <n v="9"/>
    <m/>
    <n v="0.840087707876044"/>
    <d v="2023-03-26T00:00:00"/>
    <n v="0.552471391863244"/>
  </r>
  <r>
    <x v="13"/>
    <x v="14"/>
    <n v="2"/>
    <m/>
    <n v="0.00220276104081795"/>
    <d v="2023-03-31T00:00:00"/>
    <n v="0.382748399786328"/>
  </r>
  <r>
    <x v="14"/>
    <x v="15"/>
    <n v="3"/>
    <m/>
    <n v="0.705207359361147"/>
    <d v="2023-04-07T00:00:00"/>
    <n v="0.854274260990329"/>
  </r>
  <r>
    <x v="6"/>
    <x v="7"/>
    <n v="2"/>
    <m/>
    <n v="0.83894286337564"/>
    <d v="2023-01-07T00:00:00"/>
    <n v="0.676302329085393"/>
  </r>
  <r>
    <x v="13"/>
    <x v="14"/>
    <n v="8"/>
    <m/>
    <n v="0.878897153591811"/>
    <d v="2023-01-06T00:00:00"/>
    <n v="0.200205569208717"/>
  </r>
  <r>
    <x v="4"/>
    <x v="5"/>
    <n v="7"/>
    <m/>
    <n v="0.812007980125469"/>
    <d v="2023-05-18T00:00:00"/>
    <n v="0.261506478427586"/>
  </r>
  <r>
    <x v="0"/>
    <x v="0"/>
    <n v="1"/>
    <m/>
    <n v="0.275547607557302"/>
    <d v="2023-05-03T00:00:00"/>
    <n v="0.198588092269134"/>
  </r>
  <r>
    <x v="0"/>
    <x v="0"/>
    <n v="3"/>
    <m/>
    <n v="0.151835906769975"/>
    <d v="2023-04-20T00:00:00"/>
    <n v="0.962636351209341"/>
  </r>
  <r>
    <x v="7"/>
    <x v="8"/>
    <n v="1"/>
    <m/>
    <n v="0.317516514180064"/>
    <d v="2023-02-10T00:00:00"/>
    <n v="0.470805051166149"/>
  </r>
  <r>
    <x v="12"/>
    <x v="13"/>
    <n v="7"/>
    <m/>
    <n v="0.082508842921547"/>
    <d v="2023-02-24T00:00:00"/>
    <n v="0.907230393077288"/>
  </r>
  <r>
    <x v="11"/>
    <x v="16"/>
    <n v="9"/>
    <m/>
    <n v="0.0384156114387026"/>
    <d v="2023-04-18T00:00:00"/>
    <n v="0.692145350699103"/>
  </r>
  <r>
    <x v="15"/>
    <x v="17"/>
    <n v="9"/>
    <m/>
    <n v="0.215773738787989"/>
    <d v="2023-04-24T00:00:00"/>
    <n v="0.548843642416152"/>
  </r>
  <r>
    <x v="7"/>
    <x v="8"/>
    <n v="5"/>
    <m/>
    <n v="0.725851358764367"/>
    <d v="2023-05-07T00:00:00"/>
    <n v="0.173994592694031"/>
  </r>
  <r>
    <x v="2"/>
    <x v="3"/>
    <n v="8"/>
    <m/>
    <n v="0.682555700906418"/>
    <d v="2023-03-03T00:00:00"/>
    <n v="0.60454082217189"/>
  </r>
  <r>
    <x v="3"/>
    <x v="4"/>
    <n v="3"/>
    <m/>
    <n v="0.801238390651373"/>
    <d v="2023-05-03T00:00:00"/>
    <n v="0.305276283951587"/>
  </r>
  <r>
    <x v="15"/>
    <x v="17"/>
    <n v="4"/>
    <m/>
    <n v="0.860360525560796"/>
    <d v="2023-02-11T00:00:00"/>
    <n v="0.755562356138034"/>
  </r>
  <r>
    <x v="7"/>
    <x v="8"/>
    <n v="3"/>
    <m/>
    <n v="0.894114379063621"/>
    <d v="2023-01-25T00:00:00"/>
    <n v="0.152367852016961"/>
  </r>
  <r>
    <x v="14"/>
    <x v="18"/>
    <n v="10"/>
    <m/>
    <n v="0.937923169026155"/>
    <d v="2023-05-15T00:00:00"/>
    <n v="0.455515815160993"/>
  </r>
  <r>
    <x v="1"/>
    <x v="1"/>
    <n v="4"/>
    <m/>
    <n v="0.707770970450346"/>
    <d v="2023-02-12T00:00:00"/>
    <n v="0.29010240599643"/>
  </r>
  <r>
    <x v="14"/>
    <x v="18"/>
    <n v="10"/>
    <m/>
    <n v="0.32809052787688"/>
    <d v="2023-05-12T00:00:00"/>
    <n v="0.536201785293625"/>
  </r>
  <r>
    <x v="1"/>
    <x v="1"/>
    <n v="10"/>
    <m/>
    <n v="0.201489318104605"/>
    <d v="2023-04-11T00:00:00"/>
    <n v="0.373469391870616"/>
  </r>
  <r>
    <x v="9"/>
    <x v="10"/>
    <n v="6"/>
    <m/>
    <n v="0.0359937912464951"/>
    <d v="2023-02-28T00:00:00"/>
    <n v="0.978615395681797"/>
  </r>
  <r>
    <x v="0"/>
    <x v="0"/>
    <n v="1"/>
    <m/>
    <n v="0.717045377441392"/>
    <d v="2023-04-06T00:00:00"/>
    <n v="0.162335532876504"/>
  </r>
  <r>
    <x v="11"/>
    <x v="12"/>
    <n v="9"/>
    <m/>
    <n v="0.711558704821974"/>
    <d v="2023-04-29T00:00:00"/>
    <n v="0.153906505379491"/>
  </r>
  <r>
    <x v="7"/>
    <x v="8"/>
    <n v="6"/>
    <m/>
    <n v="0.0640332236500551"/>
    <d v="2023-03-19T00:00:00"/>
    <n v="0.00421049986118882"/>
  </r>
  <r>
    <x v="10"/>
    <x v="11"/>
    <n v="7"/>
    <m/>
    <n v="0.979889765781764"/>
    <d v="2023-05-05T00:00:00"/>
    <n v="0.0437633298337777"/>
  </r>
  <r>
    <x v="6"/>
    <x v="7"/>
    <n v="10"/>
    <m/>
    <n v="0.702645841021446"/>
    <d v="2023-01-02T00:00:00"/>
    <n v="0.369783832169231"/>
  </r>
  <r>
    <x v="4"/>
    <x v="5"/>
    <n v="3"/>
    <m/>
    <n v="0.0678603493668779"/>
    <d v="2023-04-10T00:00:00"/>
    <n v="0.672748215334576"/>
  </r>
  <r>
    <x v="12"/>
    <x v="13"/>
    <n v="9"/>
    <m/>
    <n v="0.407593318710052"/>
    <d v="2023-03-03T00:00:00"/>
    <n v="0.638165823096959"/>
  </r>
  <r>
    <x v="14"/>
    <x v="15"/>
    <n v="4"/>
    <m/>
    <n v="0.529206959150699"/>
    <d v="2023-02-19T00:00:00"/>
    <n v="0.132385528079638"/>
  </r>
  <r>
    <x v="2"/>
    <x v="3"/>
    <n v="1"/>
    <m/>
    <n v="0.830035414272477"/>
    <d v="2023-02-08T00:00:00"/>
    <n v="0.52621974753425"/>
  </r>
  <r>
    <x v="2"/>
    <x v="3"/>
    <n v="9"/>
    <m/>
    <n v="0.135037201012419"/>
    <d v="2023-04-01T00:00:00"/>
    <n v="0.857496270533179"/>
  </r>
  <r>
    <x v="12"/>
    <x v="13"/>
    <n v="2"/>
    <m/>
    <n v="0.184573977536909"/>
    <d v="2023-03-19T00:00:00"/>
    <n v="0.740329896842198"/>
  </r>
  <r>
    <x v="4"/>
    <x v="5"/>
    <n v="7"/>
    <m/>
    <n v="0.0148274944463797"/>
    <d v="2023-02-21T00:00:00"/>
    <n v="0.418330538913776"/>
  </r>
  <r>
    <x v="5"/>
    <x v="6"/>
    <n v="4"/>
    <m/>
    <n v="0.275777656096078"/>
    <d v="2023-05-25T00:00:00"/>
    <n v="0.843498209907465"/>
  </r>
  <r>
    <x v="9"/>
    <x v="10"/>
    <n v="2"/>
    <m/>
    <n v="0.0147983708604618"/>
    <d v="2023-03-26T00:00:00"/>
    <n v="0.655818170567598"/>
  </r>
  <r>
    <x v="11"/>
    <x v="16"/>
    <n v="4"/>
    <m/>
    <n v="0.719296978151084"/>
    <d v="2023-04-13T00:00:00"/>
    <n v="0.0540914668722125"/>
  </r>
  <r>
    <x v="7"/>
    <x v="8"/>
    <n v="6"/>
    <m/>
    <n v="0.458941075287884"/>
    <d v="2023-01-26T00:00:00"/>
    <n v="0.648799662854783"/>
  </r>
  <r>
    <x v="16"/>
    <x v="19"/>
    <n v="6"/>
    <m/>
    <n v="0.753692845632938"/>
    <d v="2023-03-15T00:00:00"/>
    <n v="0.953103501210231"/>
  </r>
  <r>
    <x v="8"/>
    <x v="9"/>
    <n v="7"/>
    <m/>
    <n v="0.73835370024838"/>
    <d v="2023-04-04T00:00:00"/>
    <n v="0.10264222958663"/>
  </r>
  <r>
    <x v="1"/>
    <x v="1"/>
    <n v="8"/>
    <m/>
    <n v="0.585256316656942"/>
    <d v="2023-04-25T00:00:00"/>
    <n v="0.635343559640063"/>
  </r>
  <r>
    <x v="13"/>
    <x v="14"/>
    <n v="9"/>
    <m/>
    <n v="0.876467198336821"/>
    <d v="2023-01-31T00:00:00"/>
    <n v="0.329327528839123"/>
  </r>
  <r>
    <x v="7"/>
    <x v="8"/>
    <n v="5"/>
    <m/>
    <n v="0.687201576975237"/>
    <d v="2023-05-08T00:00:00"/>
    <n v="0.799909732158185"/>
  </r>
  <r>
    <x v="5"/>
    <x v="6"/>
    <n v="1"/>
    <m/>
    <n v="0.485887036082261"/>
    <d v="2023-04-19T00:00:00"/>
    <n v="0.455189182145229"/>
  </r>
  <r>
    <x v="11"/>
    <x v="16"/>
    <n v="2"/>
    <m/>
    <n v="0.685551936406765"/>
    <d v="2023-03-29T00:00:00"/>
    <n v="0.400359127720235"/>
  </r>
  <r>
    <x v="13"/>
    <x v="14"/>
    <n v="1"/>
    <m/>
    <n v="0.574831092396204"/>
    <d v="2023-01-10T00:00:00"/>
    <n v="0.14703843884491"/>
  </r>
  <r>
    <x v="14"/>
    <x v="18"/>
    <n v="4"/>
    <m/>
    <n v="0.890570604646642"/>
    <d v="2023-03-19T00:00:00"/>
    <n v="0.247669788940185"/>
  </r>
  <r>
    <x v="0"/>
    <x v="0"/>
    <n v="4"/>
    <m/>
    <n v="0.646065336404277"/>
    <d v="2023-02-20T00:00:00"/>
    <n v="0.755027679091496"/>
  </r>
  <r>
    <x v="16"/>
    <x v="19"/>
    <n v="5"/>
    <m/>
    <n v="0.0244080432457974"/>
    <d v="2023-04-25T00:00:00"/>
    <n v="0.118420081037578"/>
  </r>
  <r>
    <x v="14"/>
    <x v="15"/>
    <n v="1"/>
    <m/>
    <n v="0.144587962809021"/>
    <d v="2023-02-17T00:00:00"/>
    <n v="0.223373063762634"/>
  </r>
  <r>
    <x v="10"/>
    <x v="11"/>
    <n v="7"/>
    <m/>
    <n v="0.0131744392227479"/>
    <d v="2023-04-14T00:00:00"/>
    <n v="0.971856828410045"/>
  </r>
  <r>
    <x v="3"/>
    <x v="4"/>
    <n v="4"/>
    <m/>
    <n v="0.815308579069758"/>
    <d v="2023-01-28T00:00:00"/>
    <n v="0.482609873160732"/>
  </r>
  <r>
    <x v="2"/>
    <x v="3"/>
    <n v="6"/>
    <m/>
    <n v="0.154910810456996"/>
    <d v="2023-05-18T00:00:00"/>
    <n v="0.768024534248946"/>
  </r>
  <r>
    <x v="13"/>
    <x v="14"/>
    <n v="1"/>
    <m/>
    <n v="0.269555056043635"/>
    <d v="2023-03-15T00:00:00"/>
    <n v="0.122182361751799"/>
  </r>
  <r>
    <x v="0"/>
    <x v="2"/>
    <n v="3"/>
    <m/>
    <n v="0.715126229819904"/>
    <d v="2023-04-07T00:00:00"/>
    <n v="0.00282332058926804"/>
  </r>
  <r>
    <x v="7"/>
    <x v="8"/>
    <n v="5"/>
    <m/>
    <n v="0.517478802978105"/>
    <d v="2023-03-06T00:00:00"/>
    <n v="0.194941670945359"/>
  </r>
  <r>
    <x v="13"/>
    <x v="14"/>
    <n v="3"/>
    <m/>
    <n v="0.989331928356507"/>
    <d v="2023-01-26T00:00:00"/>
    <n v="0.116747383128981"/>
  </r>
  <r>
    <x v="15"/>
    <x v="17"/>
    <n v="5"/>
    <m/>
    <n v="0.324156847121729"/>
    <d v="2023-05-05T00:00:00"/>
    <n v="0.283985235417599"/>
  </r>
  <r>
    <x v="0"/>
    <x v="0"/>
    <n v="6"/>
    <m/>
    <n v="0.645594259580748"/>
    <d v="2023-05-11T00:00:00"/>
    <n v="0.749763544813569"/>
  </r>
  <r>
    <x v="16"/>
    <x v="19"/>
    <n v="10"/>
    <m/>
    <n v="0.135025774449008"/>
    <d v="2023-05-04T00:00:00"/>
    <n v="0.0972899282578751"/>
  </r>
  <r>
    <x v="9"/>
    <x v="10"/>
    <n v="8"/>
    <m/>
    <n v="0.74864767306151"/>
    <d v="2023-05-29T00:00:00"/>
    <n v="0.91487830622237"/>
  </r>
  <r>
    <x v="11"/>
    <x v="12"/>
    <n v="1"/>
    <m/>
    <n v="0.105161391848884"/>
    <d v="2023-05-08T00:00:00"/>
    <n v="0.226907294644044"/>
  </r>
  <r>
    <x v="3"/>
    <x v="20"/>
    <n v="6"/>
    <m/>
    <n v="0.11408685507641"/>
    <d v="2023-01-28T00:00:00"/>
    <n v="0.335716769039153"/>
  </r>
  <r>
    <x v="14"/>
    <x v="15"/>
    <n v="1"/>
    <m/>
    <n v="0.583728436819359"/>
    <d v="2023-03-12T00:00:00"/>
    <n v="0.381866457629823"/>
  </r>
  <r>
    <x v="3"/>
    <x v="20"/>
    <n v="6"/>
    <m/>
    <n v="0.0160691813183151"/>
    <d v="2023-01-02T00:00:00"/>
    <n v="0.935510039906771"/>
  </r>
  <r>
    <x v="16"/>
    <x v="19"/>
    <n v="7"/>
    <m/>
    <n v="0.774832861376454"/>
    <d v="2023-02-20T00:00:00"/>
    <n v="0.839729362041208"/>
  </r>
  <r>
    <x v="7"/>
    <x v="8"/>
    <n v="6"/>
    <m/>
    <n v="0.834157114488271"/>
    <d v="2023-04-16T00:00:00"/>
    <n v="0.737549038649891"/>
  </r>
  <r>
    <x v="0"/>
    <x v="2"/>
    <n v="7"/>
    <m/>
    <n v="0.273499980257716"/>
    <d v="2023-05-10T00:00:00"/>
    <n v="0.398707058551939"/>
  </r>
  <r>
    <x v="3"/>
    <x v="4"/>
    <n v="10"/>
    <m/>
    <n v="0.178943623188547"/>
    <d v="2023-04-10T00:00:00"/>
    <n v="0.279835356596887"/>
  </r>
  <r>
    <x v="0"/>
    <x v="0"/>
    <n v="2"/>
    <m/>
    <n v="0.905042271114582"/>
    <d v="2023-01-31T00:00:00"/>
    <n v="0.458830847192579"/>
  </r>
  <r>
    <x v="13"/>
    <x v="14"/>
    <n v="4"/>
    <m/>
    <n v="0.00361053772367603"/>
    <d v="2023-03-08T00:00:00"/>
    <n v="0.430410454177235"/>
  </r>
  <r>
    <x v="14"/>
    <x v="18"/>
    <n v="2"/>
    <m/>
    <n v="0.256532208615462"/>
    <d v="2023-02-18T00:00:00"/>
    <n v="0.256830904544341"/>
  </r>
  <r>
    <x v="16"/>
    <x v="19"/>
    <n v="5"/>
    <m/>
    <n v="0.700218449306536"/>
    <d v="2023-03-23T00:00:00"/>
    <n v="0.611876652795776"/>
  </r>
  <r>
    <x v="3"/>
    <x v="4"/>
    <n v="2"/>
    <m/>
    <n v="0.862366236672537"/>
    <d v="2023-03-30T00:00:00"/>
    <n v="0.564130548765884"/>
  </r>
  <r>
    <x v="3"/>
    <x v="20"/>
    <n v="5"/>
    <m/>
    <n v="0.309379274915278"/>
    <d v="2023-03-30T00:00:00"/>
    <n v="0.00645126532401851"/>
  </r>
  <r>
    <x v="16"/>
    <x v="19"/>
    <n v="7"/>
    <m/>
    <n v="0.55211790295911"/>
    <d v="2023-03-26T00:00:00"/>
    <n v="0.338710552168543"/>
  </r>
  <r>
    <x v="3"/>
    <x v="20"/>
    <n v="4"/>
    <m/>
    <n v="0.201509892960111"/>
    <d v="2023-05-21T00:00:00"/>
    <n v="0.23936851527946"/>
  </r>
  <r>
    <x v="0"/>
    <x v="2"/>
    <n v="5"/>
    <m/>
    <n v="0.184840099329342"/>
    <d v="2023-01-26T00:00:00"/>
    <n v="0.17511595791936"/>
  </r>
  <r>
    <x v="6"/>
    <x v="7"/>
    <n v="6"/>
    <m/>
    <n v="0.349559300871193"/>
    <d v="2023-01-03T00:00:00"/>
    <n v="0.533275271168738"/>
  </r>
  <r>
    <x v="16"/>
    <x v="19"/>
    <n v="3"/>
    <m/>
    <n v="0.931891652776834"/>
    <d v="2023-02-05T00:00:00"/>
    <n v="0.0243785689040747"/>
  </r>
  <r>
    <x v="15"/>
    <x v="17"/>
    <n v="10"/>
    <m/>
    <n v="0.68735083469695"/>
    <d v="2023-03-05T00:00:00"/>
    <n v="0.417878412014323"/>
  </r>
  <r>
    <x v="8"/>
    <x v="9"/>
    <n v="5"/>
    <m/>
    <n v="0.174935463486436"/>
    <d v="2023-03-16T00:00:00"/>
    <n v="0.836668550903339"/>
  </r>
  <r>
    <x v="16"/>
    <x v="19"/>
    <n v="7"/>
    <m/>
    <n v="0.752151328343646"/>
    <d v="2023-05-05T00:00:00"/>
    <n v="0.0261683637953518"/>
  </r>
  <r>
    <x v="8"/>
    <x v="9"/>
    <n v="1"/>
    <m/>
    <n v="0.309539170561702"/>
    <d v="2023-05-12T00:00:00"/>
    <n v="0.660439489953403"/>
  </r>
  <r>
    <x v="14"/>
    <x v="15"/>
    <n v="10"/>
    <m/>
    <n v="0.621478297655653"/>
    <d v="2023-04-29T00:00:00"/>
    <n v="0.444662760956168"/>
  </r>
  <r>
    <x v="13"/>
    <x v="14"/>
    <n v="7"/>
    <m/>
    <n v="0.607527165006449"/>
    <d v="2023-04-13T00:00:00"/>
    <n v="0.90286839870973"/>
  </r>
  <r>
    <x v="10"/>
    <x v="11"/>
    <n v="10"/>
    <m/>
    <n v="0.0801267234153991"/>
    <d v="2023-02-16T00:00:00"/>
    <n v="0.516359990681682"/>
  </r>
  <r>
    <x v="3"/>
    <x v="4"/>
    <n v="1"/>
    <m/>
    <n v="0.165768699711766"/>
    <d v="2023-02-01T00:00:00"/>
    <n v="0.352199201220819"/>
  </r>
  <r>
    <x v="13"/>
    <x v="14"/>
    <n v="7"/>
    <m/>
    <n v="0.950382859108894"/>
    <d v="2023-05-21T00:00:00"/>
    <n v="0.493774747227402"/>
  </r>
  <r>
    <x v="2"/>
    <x v="3"/>
    <n v="8"/>
    <m/>
    <n v="0.343246245514722"/>
    <d v="2023-02-23T00:00:00"/>
    <n v="0.0559412178614648"/>
  </r>
  <r>
    <x v="13"/>
    <x v="14"/>
    <n v="9"/>
    <m/>
    <n v="0.883941125493408"/>
    <d v="2023-01-23T00:00:00"/>
    <n v="0.170650898099275"/>
  </r>
  <r>
    <x v="1"/>
    <x v="1"/>
    <n v="2"/>
    <m/>
    <n v="0.191242669323462"/>
    <d v="2023-01-27T00:00:00"/>
    <n v="0.449888383729285"/>
  </r>
  <r>
    <x v="9"/>
    <x v="10"/>
    <n v="9"/>
    <m/>
    <n v="0.702370249551387"/>
    <d v="2023-04-23T00:00:00"/>
    <n v="0.234745268699761"/>
  </r>
  <r>
    <x v="4"/>
    <x v="5"/>
    <n v="1"/>
    <m/>
    <n v="0.476642930833065"/>
    <d v="2023-03-13T00:00:00"/>
    <n v="0.230320875345751"/>
  </r>
  <r>
    <x v="14"/>
    <x v="15"/>
    <n v="8"/>
    <m/>
    <n v="0.528946188126075"/>
    <d v="2023-03-13T00:00:00"/>
    <n v="0.14894391596641"/>
  </r>
  <r>
    <x v="16"/>
    <x v="19"/>
    <n v="1"/>
    <m/>
    <n v="0.907716229254442"/>
    <d v="2023-01-30T00:00:00"/>
    <n v="0.764390068487562"/>
  </r>
  <r>
    <x v="12"/>
    <x v="13"/>
    <n v="4"/>
    <m/>
    <n v="0.93532778717298"/>
    <d v="2023-01-07T00:00:00"/>
    <n v="0.0293783280121878"/>
  </r>
  <r>
    <x v="0"/>
    <x v="0"/>
    <n v="6"/>
    <m/>
    <n v="0.103932010083317"/>
    <d v="2023-02-28T00:00:00"/>
    <n v="0.0000607618044681235"/>
  </r>
  <r>
    <x v="0"/>
    <x v="2"/>
    <n v="3"/>
    <m/>
    <n v="0.336960988651783"/>
    <d v="2023-04-18T00:00:00"/>
    <n v="0.685876116615491"/>
  </r>
  <r>
    <x v="10"/>
    <x v="11"/>
    <n v="9"/>
    <m/>
    <n v="0.328256741545483"/>
    <d v="2023-02-24T00:00:00"/>
    <n v="0.480455196778371"/>
  </r>
  <r>
    <x v="2"/>
    <x v="3"/>
    <n v="10"/>
    <m/>
    <n v="0.47307005712238"/>
    <d v="2023-01-11T00:00:00"/>
    <n v="0.101691879406908"/>
  </r>
  <r>
    <x v="7"/>
    <x v="8"/>
    <n v="9"/>
    <m/>
    <n v="0.712488351783868"/>
    <d v="2023-02-18T00:00:00"/>
    <n v="0.429141069321601"/>
  </r>
  <r>
    <x v="5"/>
    <x v="6"/>
    <n v="1"/>
    <m/>
    <n v="0.87147093954099"/>
    <d v="2023-02-10T00:00:00"/>
    <n v="0.354436223592957"/>
  </r>
  <r>
    <x v="1"/>
    <x v="1"/>
    <n v="6"/>
    <m/>
    <n v="0.0544647545816702"/>
    <d v="2023-03-28T00:00:00"/>
    <n v="0.49434155447053"/>
  </r>
  <r>
    <x v="16"/>
    <x v="19"/>
    <n v="8"/>
    <m/>
    <n v="0.465398215679829"/>
    <d v="2023-04-22T00:00:00"/>
    <n v="0.397664029498302"/>
  </r>
  <r>
    <x v="13"/>
    <x v="14"/>
    <n v="2"/>
    <m/>
    <n v="0.417690168119824"/>
    <d v="2023-03-05T00:00:00"/>
    <n v="0.670603057452838"/>
  </r>
  <r>
    <x v="10"/>
    <x v="11"/>
    <n v="5"/>
    <m/>
    <n v="0.908983215197658"/>
    <d v="2023-05-21T00:00:00"/>
    <n v="0.710765101627288"/>
  </r>
  <r>
    <x v="16"/>
    <x v="19"/>
    <n v="2"/>
    <m/>
    <n v="0.022277472344418"/>
    <d v="2023-05-07T00:00:00"/>
    <n v="0.315725226798268"/>
  </r>
  <r>
    <x v="0"/>
    <x v="2"/>
    <n v="10"/>
    <m/>
    <n v="0.0484656763549157"/>
    <d v="2023-04-25T00:00:00"/>
    <n v="0.76568330987062"/>
  </r>
  <r>
    <x v="15"/>
    <x v="17"/>
    <n v="10"/>
    <m/>
    <n v="0.290761784822318"/>
    <d v="2023-01-19T00:00:00"/>
    <n v="0.331431235021477"/>
  </r>
  <r>
    <x v="14"/>
    <x v="18"/>
    <n v="6"/>
    <m/>
    <n v="0.744830316027553"/>
    <d v="2023-05-21T00:00:00"/>
    <n v="0.456186895360001"/>
  </r>
  <r>
    <x v="6"/>
    <x v="7"/>
    <n v="2"/>
    <m/>
    <n v="0.551458110243953"/>
    <d v="2023-01-12T00:00:00"/>
    <n v="0.439427412213193"/>
  </r>
  <r>
    <x v="7"/>
    <x v="8"/>
    <n v="2"/>
    <m/>
    <n v="0.752047819719087"/>
    <d v="2023-03-31T00:00:00"/>
    <n v="0.462968228340111"/>
  </r>
  <r>
    <x v="14"/>
    <x v="15"/>
    <n v="7"/>
    <m/>
    <n v="0.476918466343923"/>
    <d v="2023-02-24T00:00:00"/>
    <n v="0.462049665707175"/>
  </r>
  <r>
    <x v="3"/>
    <x v="20"/>
    <n v="9"/>
    <m/>
    <n v="0.351563700735118"/>
    <d v="2023-04-07T00:00:00"/>
    <n v="0.954422168832544"/>
  </r>
  <r>
    <x v="7"/>
    <x v="8"/>
    <n v="3"/>
    <m/>
    <n v="0.708252824575899"/>
    <d v="2023-05-01T00:00:00"/>
    <n v="0.257433496599957"/>
  </r>
  <r>
    <x v="12"/>
    <x v="13"/>
    <n v="6"/>
    <m/>
    <n v="0.0811680663519017"/>
    <d v="2023-03-19T00:00:00"/>
    <n v="0.515449853084436"/>
  </r>
  <r>
    <x v="15"/>
    <x v="17"/>
    <n v="3"/>
    <m/>
    <n v="0.447272793975404"/>
    <d v="2023-02-04T00:00:00"/>
    <n v="0.72124646028639"/>
  </r>
  <r>
    <x v="6"/>
    <x v="7"/>
    <n v="5"/>
    <m/>
    <n v="0.559961449180416"/>
    <d v="2023-02-25T00:00:00"/>
    <n v="0.00408452942046033"/>
  </r>
  <r>
    <x v="3"/>
    <x v="20"/>
    <n v="4"/>
    <m/>
    <n v="0.562306320635779"/>
    <d v="2023-05-14T00:00:00"/>
    <n v="0.687431143846122"/>
  </r>
  <r>
    <x v="6"/>
    <x v="7"/>
    <n v="5"/>
    <m/>
    <n v="0.726180429323376"/>
    <d v="2023-03-28T00:00:00"/>
    <n v="0.31138195774946"/>
  </r>
  <r>
    <x v="11"/>
    <x v="16"/>
    <n v="3"/>
    <m/>
    <n v="0.113699112632604"/>
    <d v="2023-03-27T00:00:00"/>
    <n v="0.0308697950403123"/>
  </r>
  <r>
    <x v="3"/>
    <x v="20"/>
    <n v="1"/>
    <m/>
    <n v="0.0864092222295146"/>
    <d v="2023-01-19T00:00:00"/>
    <n v="0.720395287309052"/>
  </r>
  <r>
    <x v="11"/>
    <x v="16"/>
    <n v="4"/>
    <m/>
    <n v="0.573839853564304"/>
    <d v="2023-05-04T00:00:00"/>
    <n v="0.741432605108057"/>
  </r>
  <r>
    <x v="5"/>
    <x v="6"/>
    <n v="10"/>
    <m/>
    <n v="0.058312359538941"/>
    <d v="2023-04-25T00:00:00"/>
    <n v="0.50418526458824"/>
  </r>
  <r>
    <x v="12"/>
    <x v="13"/>
    <n v="7"/>
    <m/>
    <n v="0.717702757066082"/>
    <d v="2023-01-10T00:00:00"/>
    <n v="0.1182538345041"/>
  </r>
  <r>
    <x v="4"/>
    <x v="5"/>
    <n v="1"/>
    <m/>
    <n v="0.291816493582125"/>
    <d v="2023-01-18T00:00:00"/>
    <n v="0.595256002600862"/>
  </r>
  <r>
    <x v="13"/>
    <x v="14"/>
    <n v="7"/>
    <m/>
    <n v="0.414754470562451"/>
    <d v="2023-03-07T00:00:00"/>
    <n v="0.413029648629804"/>
  </r>
  <r>
    <x v="1"/>
    <x v="1"/>
    <n v="3"/>
    <m/>
    <n v="0.273622029983696"/>
    <d v="2023-04-10T00:00:00"/>
    <n v="0.280048735866355"/>
  </r>
  <r>
    <x v="16"/>
    <x v="19"/>
    <n v="5"/>
    <m/>
    <n v="0.369441592106777"/>
    <d v="2023-01-18T00:00:00"/>
    <n v="0.835984796629074"/>
  </r>
  <r>
    <x v="16"/>
    <x v="19"/>
    <n v="1"/>
    <m/>
    <n v="0.58311714000128"/>
    <d v="2023-03-01T00:00:00"/>
    <n v="0.132094119226041"/>
  </r>
  <r>
    <x v="7"/>
    <x v="8"/>
    <n v="6"/>
    <m/>
    <n v="0.653002977197611"/>
    <d v="2023-03-28T00:00:00"/>
    <n v="0.675420253645157"/>
  </r>
  <r>
    <x v="11"/>
    <x v="16"/>
    <n v="8"/>
    <m/>
    <n v="0.291110393845512"/>
    <d v="2023-03-18T00:00:00"/>
    <n v="0.677366566605126"/>
  </r>
  <r>
    <x v="11"/>
    <x v="16"/>
    <n v="4"/>
    <m/>
    <n v="0.112536236136402"/>
    <d v="2023-05-05T00:00:00"/>
    <n v="0.73892418680528"/>
  </r>
  <r>
    <x v="7"/>
    <x v="8"/>
    <n v="9"/>
    <m/>
    <n v="0.15192205963339"/>
    <d v="2023-03-14T00:00:00"/>
    <n v="0.201508574785364"/>
  </r>
  <r>
    <x v="16"/>
    <x v="19"/>
    <n v="2"/>
    <m/>
    <n v="0.281515472870297"/>
    <d v="2023-02-14T00:00:00"/>
    <n v="0.112845737208008"/>
  </r>
  <r>
    <x v="0"/>
    <x v="0"/>
    <n v="2"/>
    <m/>
    <n v="0.472942922080577"/>
    <d v="2023-04-07T00:00:00"/>
    <n v="0.792122652040759"/>
  </r>
  <r>
    <x v="0"/>
    <x v="0"/>
    <n v="2"/>
    <m/>
    <n v="0.958276802514718"/>
    <d v="2023-03-24T00:00:00"/>
    <n v="0.896602654793224"/>
  </r>
  <r>
    <x v="8"/>
    <x v="9"/>
    <n v="2"/>
    <m/>
    <n v="0.27963347908695"/>
    <d v="2023-01-23T00:00:00"/>
    <n v="0.248541910176975"/>
  </r>
  <r>
    <x v="14"/>
    <x v="15"/>
    <n v="8"/>
    <m/>
    <n v="0.434644149591145"/>
    <d v="2023-01-29T00:00:00"/>
    <n v="0.625342854199327"/>
  </r>
  <r>
    <x v="11"/>
    <x v="12"/>
    <n v="5"/>
    <m/>
    <n v="0.748385809537101"/>
    <d v="2023-02-23T00:00:00"/>
    <n v="0.562393893477842"/>
  </r>
  <r>
    <x v="6"/>
    <x v="7"/>
    <n v="6"/>
    <m/>
    <n v="0.480459010297799"/>
    <d v="2023-05-18T00:00:00"/>
    <n v="0.433788778732414"/>
  </r>
  <r>
    <x v="13"/>
    <x v="14"/>
    <n v="7"/>
    <m/>
    <n v="0.987449297246468"/>
    <d v="2023-05-03T00:00:00"/>
    <n v="0.211633603814439"/>
  </r>
  <r>
    <x v="0"/>
    <x v="0"/>
    <n v="3"/>
    <m/>
    <n v="0.0524790965783983"/>
    <d v="2023-05-23T00:00:00"/>
    <n v="0.0583900556719514"/>
  </r>
  <r>
    <x v="11"/>
    <x v="12"/>
    <n v="4"/>
    <m/>
    <n v="0.0636383389643668"/>
    <d v="2023-03-29T00:00:00"/>
    <n v="0.822225191511173"/>
  </r>
  <r>
    <x v="3"/>
    <x v="4"/>
    <n v="3"/>
    <m/>
    <n v="0.0703277008445072"/>
    <d v="2023-02-17T00:00:00"/>
    <n v="0.0941124601132334"/>
  </r>
  <r>
    <x v="14"/>
    <x v="18"/>
    <n v="3"/>
    <m/>
    <n v="0.950576207067785"/>
    <d v="2023-04-24T00:00:00"/>
    <n v="0.961634227197106"/>
  </r>
  <r>
    <x v="16"/>
    <x v="19"/>
    <n v="1"/>
    <m/>
    <n v="0.481773695398714"/>
    <d v="2023-04-30T00:00:00"/>
    <n v="0.928344983342104"/>
  </r>
  <r>
    <x v="12"/>
    <x v="13"/>
    <n v="2"/>
    <m/>
    <n v="0.430980531002173"/>
    <d v="2023-01-22T00:00:00"/>
    <n v="0.437312218473819"/>
  </r>
  <r>
    <x v="4"/>
    <x v="5"/>
    <n v="8"/>
    <m/>
    <n v="0.597354765233944"/>
    <d v="2023-02-25T00:00:00"/>
    <n v="0.168227582984315"/>
  </r>
  <r>
    <x v="4"/>
    <x v="5"/>
    <n v="6"/>
    <m/>
    <n v="0.262802693788648"/>
    <d v="2023-03-29T00:00:00"/>
    <n v="0.148230804890663"/>
  </r>
  <r>
    <x v="11"/>
    <x v="12"/>
    <n v="4"/>
    <m/>
    <n v="0.902841108744779"/>
    <d v="2023-03-23T00:00:00"/>
    <n v="0.635075694544385"/>
  </r>
  <r>
    <x v="2"/>
    <x v="3"/>
    <n v="6"/>
    <m/>
    <n v="0.981992619953266"/>
    <d v="2023-03-09T00:00:00"/>
    <n v="0.544811239228047"/>
  </r>
  <r>
    <x v="9"/>
    <x v="10"/>
    <n v="3"/>
    <m/>
    <n v="0.847160394630762"/>
    <d v="2023-05-21T00:00:00"/>
    <n v="0.0130861877444158"/>
  </r>
  <r>
    <x v="3"/>
    <x v="20"/>
    <n v="5"/>
    <m/>
    <n v="0.30637569785375"/>
    <d v="2023-03-23T00:00:00"/>
    <n v="0.00125503463839893"/>
  </r>
  <r>
    <x v="11"/>
    <x v="12"/>
    <n v="6"/>
    <m/>
    <n v="0.768799125767728"/>
    <d v="2023-03-21T00:00:00"/>
    <n v="0.865485337556761"/>
  </r>
  <r>
    <x v="7"/>
    <x v="8"/>
    <n v="7"/>
    <m/>
    <n v="0.385639920385436"/>
    <d v="2023-03-19T00:00:00"/>
    <n v="0.508902669316179"/>
  </r>
  <r>
    <x v="14"/>
    <x v="18"/>
    <n v="8"/>
    <m/>
    <n v="0.853359772775913"/>
    <d v="2023-04-05T00:00:00"/>
    <n v="0.992072819954332"/>
  </r>
  <r>
    <x v="1"/>
    <x v="1"/>
    <n v="5"/>
    <m/>
    <n v="0.283348976547432"/>
    <d v="2023-02-08T00:00:00"/>
    <n v="0.634540535139773"/>
  </r>
  <r>
    <x v="14"/>
    <x v="18"/>
    <n v="3"/>
    <m/>
    <n v="0.117748642112043"/>
    <d v="2023-05-27T00:00:00"/>
    <n v="0.670924309056171"/>
  </r>
  <r>
    <x v="8"/>
    <x v="9"/>
    <n v="5"/>
    <m/>
    <n v="0.767839165190827"/>
    <d v="2023-04-05T00:00:00"/>
    <n v="0.240998710395578"/>
  </r>
  <r>
    <x v="8"/>
    <x v="9"/>
    <n v="2"/>
    <m/>
    <n v="0.148067133151518"/>
    <d v="2023-05-05T00:00:00"/>
    <n v="0.312315972509696"/>
  </r>
  <r>
    <x v="8"/>
    <x v="9"/>
    <n v="7"/>
    <m/>
    <n v="0.00788856513902569"/>
    <d v="2023-04-21T00:00:00"/>
    <n v="0.420019467308833"/>
  </r>
  <r>
    <x v="15"/>
    <x v="17"/>
    <n v="7"/>
    <m/>
    <n v="0.0650265580748504"/>
    <d v="2023-03-20T00:00:00"/>
    <n v="0.566596656084567"/>
  </r>
  <r>
    <x v="0"/>
    <x v="2"/>
    <n v="1"/>
    <m/>
    <n v="0.307778436235727"/>
    <d v="2023-02-06T00:00:00"/>
    <n v="0.172453184843159"/>
  </r>
  <r>
    <x v="5"/>
    <x v="6"/>
    <n v="5"/>
    <m/>
    <n v="0.1874453216227"/>
    <d v="2023-02-04T00:00:00"/>
    <n v="0.229110643668503"/>
  </r>
  <r>
    <x v="9"/>
    <x v="10"/>
    <n v="6"/>
    <m/>
    <n v="0.833001404064543"/>
    <d v="2023-04-10T00:00:00"/>
    <n v="0.702421479255572"/>
  </r>
  <r>
    <x v="7"/>
    <x v="8"/>
    <n v="3"/>
    <m/>
    <n v="0.277275168563336"/>
    <d v="2023-04-20T00:00:00"/>
    <n v="0.341995646724563"/>
  </r>
  <r>
    <x v="0"/>
    <x v="0"/>
    <n v="2"/>
    <m/>
    <n v="0.223562660531905"/>
    <d v="2023-01-25T00:00:00"/>
    <n v="0.432175043428189"/>
  </r>
  <r>
    <x v="10"/>
    <x v="11"/>
    <n v="6"/>
    <m/>
    <n v="0.644470994940373"/>
    <d v="2023-02-18T00:00:00"/>
    <n v="0.965670270763967"/>
  </r>
  <r>
    <x v="11"/>
    <x v="12"/>
    <n v="6"/>
    <m/>
    <n v="0.919374494239764"/>
    <d v="2023-01-15T00:00:00"/>
    <n v="0.808556855480658"/>
  </r>
  <r>
    <x v="11"/>
    <x v="16"/>
    <n v="1"/>
    <m/>
    <n v="0.263777831917717"/>
    <d v="2023-01-17T00:00:00"/>
    <n v="0.534643918689762"/>
  </r>
  <r>
    <x v="5"/>
    <x v="6"/>
    <n v="3"/>
    <m/>
    <n v="0.483760186480206"/>
    <d v="2023-02-26T00:00:00"/>
    <n v="0.289767433614382"/>
  </r>
  <r>
    <x v="13"/>
    <x v="14"/>
    <n v="2"/>
    <m/>
    <n v="0.566496413641781"/>
    <d v="2023-01-22T00:00:00"/>
    <n v="0.760194002480919"/>
  </r>
  <r>
    <x v="16"/>
    <x v="19"/>
    <n v="10"/>
    <m/>
    <n v="0.817583929278103"/>
    <d v="2023-01-11T00:00:00"/>
    <n v="0.164197981092514"/>
  </r>
  <r>
    <x v="10"/>
    <x v="11"/>
    <n v="5"/>
    <m/>
    <n v="0.241474251616397"/>
    <d v="2023-03-20T00:00:00"/>
    <n v="0.23302367858984"/>
  </r>
  <r>
    <x v="13"/>
    <x v="14"/>
    <n v="6"/>
    <m/>
    <n v="0.512917713984901"/>
    <d v="2023-03-02T00:00:00"/>
    <n v="0.755021488484095"/>
  </r>
  <r>
    <x v="15"/>
    <x v="17"/>
    <n v="9"/>
    <m/>
    <n v="0.300943682682896"/>
    <d v="2023-04-21T00:00:00"/>
    <n v="0.559830020834552"/>
  </r>
  <r>
    <x v="13"/>
    <x v="14"/>
    <n v="8"/>
    <m/>
    <n v="0.913528094419053"/>
    <d v="2023-02-21T00:00:00"/>
    <n v="0.13798579212129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0">
  <r>
    <s v="cwuqczya"/>
    <n v="862"/>
  </r>
  <r>
    <s v="fjcdzhde"/>
    <n v="851"/>
  </r>
  <r>
    <s v="aieoltom"/>
    <n v="839"/>
  </r>
  <r>
    <s v="xbcdvdtp"/>
    <n v="838"/>
  </r>
  <r>
    <s v="rcmrnpig"/>
    <n v="818"/>
  </r>
  <r>
    <s v="ueoaufxg"/>
    <n v="811"/>
  </r>
  <r>
    <s v="tazccemg"/>
    <n v="806"/>
  </r>
  <r>
    <s v="eodhevfz"/>
    <n v="795"/>
  </r>
  <r>
    <s v="nqgoiuik"/>
    <n v="795"/>
  </r>
  <r>
    <s v="xgszegxx"/>
    <n v="795"/>
  </r>
  <r>
    <s v="hkesgmfj"/>
    <n v="793"/>
  </r>
  <r>
    <s v="ohtzxhrm"/>
    <n v="791"/>
  </r>
  <r>
    <s v="mfwvjgje"/>
    <n v="780"/>
  </r>
  <r>
    <s v="lenpuaop"/>
    <n v="771"/>
  </r>
  <r>
    <s v="cnitsbpk"/>
    <n v="762"/>
  </r>
  <r>
    <s v="mfdlyjqb"/>
    <n v="758"/>
  </r>
  <r>
    <s v="qonnwndv"/>
    <n v="756"/>
  </r>
  <r>
    <s v="rypujago"/>
    <n v="756"/>
  </r>
  <r>
    <s v="wzerurjz"/>
    <n v="753"/>
  </r>
  <r>
    <s v="yrvvdedn"/>
    <n v="752"/>
  </r>
  <r>
    <s v="loffykcg"/>
    <n v="751"/>
  </r>
  <r>
    <s v="lkxgzzvq"/>
    <n v="747"/>
  </r>
  <r>
    <s v="ynqvlbrq"/>
    <n v="747"/>
  </r>
  <r>
    <s v="wgpoqytj"/>
    <n v="744"/>
  </r>
  <r>
    <s v="fzpkolfu"/>
    <n v="743"/>
  </r>
  <r>
    <s v="qdqbwhng"/>
    <n v="741"/>
  </r>
  <r>
    <s v="goxmkirb"/>
    <n v="730"/>
  </r>
  <r>
    <s v="ldjllwvy"/>
    <n v="728"/>
  </r>
  <r>
    <s v="koqfbdwf"/>
    <n v="722"/>
  </r>
  <r>
    <s v="ossshndu"/>
    <n v="715"/>
  </r>
  <r>
    <s v="knifvikn"/>
    <n v="714"/>
  </r>
  <r>
    <s v="xkdlzakx"/>
    <n v="712"/>
  </r>
  <r>
    <s v="dcplrgaa"/>
    <n v="708"/>
  </r>
  <r>
    <s v="zlqfijoe"/>
    <n v="708"/>
  </r>
  <r>
    <s v="gnghjpok"/>
    <n v="707"/>
  </r>
  <r>
    <s v="hutszssu"/>
    <n v="705"/>
  </r>
  <r>
    <s v="tyoavqhc"/>
    <n v="701"/>
  </r>
  <r>
    <s v="upcbwvls"/>
    <n v="698"/>
  </r>
  <r>
    <s v="vggvbbxh"/>
    <n v="695"/>
  </r>
  <r>
    <s v="rkupdsbn"/>
    <n v="694"/>
  </r>
  <r>
    <s v="ifomvwpk"/>
    <n v="688"/>
  </r>
  <r>
    <s v="ekteqlhb"/>
    <n v="686"/>
  </r>
  <r>
    <s v="kltxxoqv"/>
    <n v="682"/>
  </r>
  <r>
    <s v="xmfevyrg"/>
    <n v="676"/>
  </r>
  <r>
    <s v="rgbcrwet"/>
    <n v="669"/>
  </r>
  <r>
    <s v="cetffxgx"/>
    <n v="668"/>
  </r>
  <r>
    <s v="hrfilyua"/>
    <n v="644"/>
  </r>
  <r>
    <s v="hfjghpbq"/>
    <n v="635"/>
  </r>
  <r>
    <s v="cymioqte"/>
    <n v="634"/>
  </r>
  <r>
    <s v="bbjeprsq"/>
    <n v="626"/>
  </r>
  <r>
    <s v="cntrbotn"/>
    <n v="623"/>
  </r>
  <r>
    <s v="nriklgrf"/>
    <n v="623"/>
  </r>
  <r>
    <s v="ynrcizqr"/>
    <n v="623"/>
  </r>
  <r>
    <s v="hfdavabb"/>
    <n v="622"/>
  </r>
  <r>
    <s v="icbmbfqb"/>
    <n v="617"/>
  </r>
  <r>
    <s v="heuzjzpi"/>
    <n v="615"/>
  </r>
  <r>
    <s v="mjbwcafl"/>
    <n v="615"/>
  </r>
  <r>
    <s v="qhprzdnb"/>
    <n v="610"/>
  </r>
  <r>
    <s v="hnmvqkxv"/>
    <n v="609"/>
  </r>
  <r>
    <s v="maizvkuo"/>
    <n v="609"/>
  </r>
  <r>
    <s v="fenldjbq"/>
    <n v="607"/>
  </r>
  <r>
    <s v="pysaclod"/>
    <n v="604"/>
  </r>
  <r>
    <s v="zrgkwdyf"/>
    <n v="593"/>
  </r>
  <r>
    <s v="brxwzrct"/>
    <n v="589"/>
  </r>
  <r>
    <s v="ydcmffnz"/>
    <n v="589"/>
  </r>
  <r>
    <s v="hafqyymf"/>
    <n v="588"/>
  </r>
  <r>
    <s v="scoljxeg"/>
    <n v="581"/>
  </r>
  <r>
    <s v="mjyuxzvj"/>
    <n v="576"/>
  </r>
  <r>
    <s v="bjfxoyxb"/>
    <n v="573"/>
  </r>
  <r>
    <s v="kdxpqsjj"/>
    <n v="568"/>
  </r>
  <r>
    <s v="tiebtpqq"/>
    <n v="566"/>
  </r>
  <r>
    <s v="wiujcxll"/>
    <n v="565"/>
  </r>
  <r>
    <s v="egvfikiy"/>
    <n v="557"/>
  </r>
  <r>
    <s v="yyclexzy"/>
    <n v="552"/>
  </r>
  <r>
    <s v="dieionnl"/>
    <n v="547"/>
  </r>
  <r>
    <s v="dcnexoao"/>
    <n v="546"/>
  </r>
  <r>
    <s v="wgzgfkki"/>
    <n v="543"/>
  </r>
  <r>
    <s v="slqawwyu"/>
    <n v="539"/>
  </r>
  <r>
    <s v="zkxftiop"/>
    <n v="539"/>
  </r>
  <r>
    <s v="pberstsl"/>
    <n v="534"/>
  </r>
  <r>
    <s v="zhhtkovi"/>
    <n v="526"/>
  </r>
  <r>
    <s v="hdpggnqd"/>
    <n v="524"/>
  </r>
  <r>
    <s v="eknpqcge"/>
    <n v="513"/>
  </r>
  <r>
    <s v="jxgqnvpx"/>
    <n v="510"/>
  </r>
  <r>
    <s v="xmzhzbvl"/>
    <n v="501"/>
  </r>
  <r>
    <s v="ewzlrcco"/>
    <n v="499"/>
  </r>
  <r>
    <s v="mxpzparg"/>
    <n v="494"/>
  </r>
  <r>
    <s v="xgxazdwr"/>
    <n v="490"/>
  </r>
  <r>
    <s v="bumcnvke"/>
    <n v="488"/>
  </r>
  <r>
    <s v="frlnnmpc"/>
    <n v="482"/>
  </r>
  <r>
    <s v="zvxjotpr"/>
    <n v="476"/>
  </r>
  <r>
    <s v="sejklwar"/>
    <n v="469"/>
  </r>
  <r>
    <s v="jgrpnvil"/>
    <n v="467"/>
  </r>
  <r>
    <s v="ebkkmqbi"/>
    <n v="465"/>
  </r>
  <r>
    <s v="ybasexlh"/>
    <n v="460"/>
  </r>
  <r>
    <s v="vqkagvwm"/>
    <n v="459"/>
  </r>
  <r>
    <s v="tsmbtvip"/>
    <n v="456"/>
  </r>
  <r>
    <s v="almuieaq"/>
    <n v="449"/>
  </r>
  <r>
    <s v="fkgjitio"/>
    <n v="448"/>
  </r>
  <r>
    <s v="pxkjcmpp"/>
    <n v="445"/>
  </r>
  <r>
    <s v="uiytklhp"/>
    <n v="443"/>
  </r>
  <r>
    <s v="bcizkhng"/>
    <n v="440"/>
  </r>
  <r>
    <s v="lpzjhtkm"/>
    <n v="436"/>
  </r>
  <r>
    <s v="fipcayvv"/>
    <n v="434"/>
  </r>
  <r>
    <s v="kweyaukr"/>
    <n v="433"/>
  </r>
  <r>
    <s v="bdkloegq"/>
    <n v="430"/>
  </r>
  <r>
    <s v="hdslpwul"/>
    <n v="428"/>
  </r>
  <r>
    <s v="ugegxjpi"/>
    <n v="420"/>
  </r>
  <r>
    <s v="mkxkerbr"/>
    <n v="418"/>
  </r>
  <r>
    <s v="pcifviip"/>
    <n v="417"/>
  </r>
  <r>
    <s v="tsrjnkjg"/>
    <n v="410"/>
  </r>
  <r>
    <s v="beszhcyh"/>
    <n v="407"/>
  </r>
  <r>
    <s v="knrhgdai"/>
    <n v="407"/>
  </r>
  <r>
    <s v="qklyndfp"/>
    <n v="406"/>
  </r>
  <r>
    <s v="umdvcmek"/>
    <n v="404"/>
  </r>
  <r>
    <s v="bpjmrhjo"/>
    <n v="400"/>
  </r>
  <r>
    <s v="krqkwnaw"/>
    <n v="397"/>
  </r>
  <r>
    <s v="njxhycea"/>
    <n v="396"/>
  </r>
  <r>
    <s v="nklszbdc"/>
    <n v="392"/>
  </r>
  <r>
    <s v="emjmheht"/>
    <n v="387"/>
  </r>
  <r>
    <s v="txuwmhfn"/>
    <n v="379"/>
  </r>
  <r>
    <s v="ttxgpfqy"/>
    <n v="376"/>
  </r>
  <r>
    <s v="orgnwenh"/>
    <n v="375"/>
  </r>
  <r>
    <s v="ysndnwiy"/>
    <n v="369"/>
  </r>
  <r>
    <s v="pnsxdhqo"/>
    <n v="361"/>
  </r>
  <r>
    <s v="vjtxbscg"/>
    <n v="358"/>
  </r>
  <r>
    <s v="ifskxsgr"/>
    <n v="355"/>
  </r>
  <r>
    <s v="kpoujdyl"/>
    <n v="351"/>
  </r>
  <r>
    <s v="unxxstxp"/>
    <n v="345"/>
  </r>
  <r>
    <s v="hmtiybmi"/>
    <n v="344"/>
  </r>
  <r>
    <s v="ypdwpcvo"/>
    <n v="342"/>
  </r>
  <r>
    <s v="rfngluke"/>
    <n v="329"/>
  </r>
  <r>
    <s v="gsarsxnf"/>
    <n v="326"/>
  </r>
  <r>
    <s v="hflsqchs"/>
    <n v="324"/>
  </r>
  <r>
    <s v="ucjtvrzo"/>
    <n v="319"/>
  </r>
  <r>
    <s v="jvcllvko"/>
    <n v="310"/>
  </r>
  <r>
    <s v="poohpdwc"/>
    <n v="308"/>
  </r>
  <r>
    <s v="apxkynfx"/>
    <n v="307"/>
  </r>
  <r>
    <s v="tjtyuhoi"/>
    <n v="307"/>
  </r>
  <r>
    <s v="rxbzlipl"/>
    <n v="301"/>
  </r>
  <r>
    <s v="zsylhezi"/>
    <n v="295"/>
  </r>
  <r>
    <s v="jyrrbwon"/>
    <n v="294"/>
  </r>
  <r>
    <s v="sgdkuekd"/>
    <n v="292"/>
  </r>
  <r>
    <s v="xydeqivj"/>
    <n v="285"/>
  </r>
  <r>
    <s v="icgddrqk"/>
    <n v="281"/>
  </r>
  <r>
    <s v="gfiuzniq"/>
    <n v="277"/>
  </r>
  <r>
    <s v="olnjegug"/>
    <n v="271"/>
  </r>
  <r>
    <s v="chhqshvn"/>
    <n v="267"/>
  </r>
  <r>
    <s v="tuneagik"/>
    <n v="260"/>
  </r>
  <r>
    <s v="ivnpgban"/>
    <n v="257"/>
  </r>
  <r>
    <s v="agfgcfxt"/>
    <n v="251"/>
  </r>
  <r>
    <s v="pxzcvvvv"/>
    <n v="248"/>
  </r>
  <r>
    <s v="jszxcuxx"/>
    <n v="244"/>
  </r>
  <r>
    <s v="stsjuvrd"/>
    <n v="244"/>
  </r>
  <r>
    <s v="ogszgnpm"/>
    <n v="242"/>
  </r>
  <r>
    <s v="mghfyjbr"/>
    <n v="241"/>
  </r>
  <r>
    <s v="dlgsjszn"/>
    <n v="237"/>
  </r>
  <r>
    <s v="uvenvheh"/>
    <n v="235"/>
  </r>
  <r>
    <s v="xslzwome"/>
    <n v="231"/>
  </r>
  <r>
    <s v="kcqqvvon"/>
    <n v="229"/>
  </r>
  <r>
    <s v="wmesgogf"/>
    <n v="229"/>
  </r>
  <r>
    <s v="giuqiukz"/>
    <n v="227"/>
  </r>
  <r>
    <s v="jhrvrggo"/>
    <n v="222"/>
  </r>
  <r>
    <s v="vnkvbrpg"/>
    <n v="213"/>
  </r>
  <r>
    <s v="kqbdcljv"/>
    <n v="212"/>
  </r>
  <r>
    <s v="dspetbsq"/>
    <n v="207"/>
  </r>
  <r>
    <s v="kwbxqlin"/>
    <n v="207"/>
  </r>
  <r>
    <s v="iztdnkqz"/>
    <n v="204"/>
  </r>
  <r>
    <s v="kmlcsefq"/>
    <n v="199"/>
  </r>
  <r>
    <s v="pswtoazn"/>
    <n v="184"/>
  </r>
  <r>
    <s v="iagrfath"/>
    <n v="181"/>
  </r>
  <r>
    <s v="ywfotaaf"/>
    <n v="181"/>
  </r>
  <r>
    <s v="pywztrno"/>
    <n v="175"/>
  </r>
  <r>
    <s v="xgimgqvp"/>
    <n v="172"/>
  </r>
  <r>
    <s v="seaeoiib"/>
    <n v="169"/>
  </r>
  <r>
    <s v="nzyednpn"/>
    <n v="163"/>
  </r>
  <r>
    <s v="hfwtmipz"/>
    <n v="162"/>
  </r>
  <r>
    <s v="zsbkamjf"/>
    <n v="159"/>
  </r>
  <r>
    <s v="qexyofhb"/>
    <n v="152"/>
  </r>
  <r>
    <s v="vajwbmmv"/>
    <n v="148"/>
  </r>
  <r>
    <s v="seszlhqz"/>
    <n v="146"/>
  </r>
  <r>
    <s v="waxzujox"/>
    <n v="143"/>
  </r>
  <r>
    <s v="wfglkcmq"/>
    <n v="143"/>
  </r>
  <r>
    <s v="uijhzhtp"/>
    <n v="141"/>
  </r>
  <r>
    <s v="fjhbimle"/>
    <n v="130"/>
  </r>
  <r>
    <s v="nuleyiit"/>
    <n v="126"/>
  </r>
  <r>
    <s v="tgayvhvz"/>
    <n v="123"/>
  </r>
  <r>
    <s v="cesjzpbs"/>
    <n v="109"/>
  </r>
  <r>
    <s v="gcndrwci"/>
    <n v="106"/>
  </r>
  <r>
    <s v="jarhgmub"/>
    <n v="88"/>
  </r>
  <r>
    <s v="twxakkhn"/>
    <n v="87"/>
  </r>
  <r>
    <s v="yjrqvwdc"/>
    <n v="80"/>
  </r>
  <r>
    <s v="ciykrilb"/>
    <n v="78"/>
  </r>
  <r>
    <s v="fucpzbpk"/>
    <n v="71"/>
  </r>
  <r>
    <s v="nheepbxg"/>
    <n v="69"/>
  </r>
  <r>
    <s v="pyljmfku"/>
    <n v="58"/>
  </r>
  <r>
    <s v="mxmztjnk"/>
    <n v="57"/>
  </r>
  <r>
    <s v="dpaxyvrx"/>
    <n v="51"/>
  </r>
  <r>
    <s v="oplgqwal"/>
    <n v="42"/>
  </r>
  <r>
    <s v="hpvfzslv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la pivot1" cacheId="4118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>
  <location ref="A1:C40" firstHeaderRow="1" firstDataRow="1" firstDataCol="2"/>
  <pivotFields count="7">
    <pivotField axis="axisRow" compact="0" showAll="0">
      <items count="18">
        <item x="16"/>
        <item x="13"/>
        <item x="6"/>
        <item x="11"/>
        <item x="3"/>
        <item x="7"/>
        <item x="10"/>
        <item x="0"/>
        <item x="1"/>
        <item x="9"/>
        <item x="8"/>
        <item x="5"/>
        <item x="4"/>
        <item x="2"/>
        <item x="15"/>
        <item x="12"/>
        <item x="14"/>
        <item t="default"/>
      </items>
    </pivotField>
    <pivotField axis="axisRow" compact="0" subtotalTop="0" showAll="0" defaultSubtotal="0">
      <items count="21">
        <item x="19"/>
        <item x="14"/>
        <item x="0"/>
        <item x="8"/>
        <item x="4"/>
        <item x="11"/>
        <item x="10"/>
        <item x="6"/>
        <item x="5"/>
        <item x="13"/>
        <item x="15"/>
        <item x="20"/>
        <item x="2"/>
        <item x="18"/>
        <item x="9"/>
        <item x="12"/>
        <item x="16"/>
        <item x="3"/>
        <item x="17"/>
        <item x="1"/>
        <item x="7"/>
      </items>
    </pivotField>
    <pivotField dataField="1" compact="0" outline="0" showAll="0"/>
    <pivotField compact="0" outline="0" showAll="0"/>
    <pivotField compact="0" outline="0" showAll="0"/>
    <pivotField compact="0" numFmtId="14" outline="0" showAll="0"/>
    <pivotField compact="0" outline="0" showAll="0"/>
  </pivotFields>
  <rowFields count="2">
    <field x="0"/>
    <field x="1"/>
  </rowFields>
  <rowItems count="39">
    <i>
      <x/>
    </i>
    <i r="1">
      <x/>
    </i>
    <i>
      <x v="1"/>
    </i>
    <i r="1">
      <x v="1"/>
    </i>
    <i>
      <x v="2"/>
    </i>
    <i r="1">
      <x v="20"/>
    </i>
    <i>
      <x v="3"/>
    </i>
    <i r="1">
      <x v="15"/>
    </i>
    <i r="1">
      <x v="16"/>
    </i>
    <i>
      <x v="4"/>
    </i>
    <i r="1">
      <x v="4"/>
    </i>
    <i r="1">
      <x v="11"/>
    </i>
    <i>
      <x v="5"/>
    </i>
    <i r="1">
      <x v="3"/>
    </i>
    <i>
      <x v="6"/>
    </i>
    <i r="1">
      <x v="5"/>
    </i>
    <i>
      <x v="7"/>
    </i>
    <i r="1">
      <x v="2"/>
    </i>
    <i r="1">
      <x v="12"/>
    </i>
    <i>
      <x v="8"/>
    </i>
    <i r="1">
      <x v="19"/>
    </i>
    <i>
      <x v="9"/>
    </i>
    <i r="1">
      <x v="6"/>
    </i>
    <i>
      <x v="10"/>
    </i>
    <i r="1">
      <x v="14"/>
    </i>
    <i>
      <x v="11"/>
    </i>
    <i r="1">
      <x v="7"/>
    </i>
    <i>
      <x v="12"/>
    </i>
    <i r="1">
      <x v="8"/>
    </i>
    <i>
      <x v="13"/>
    </i>
    <i r="1">
      <x v="17"/>
    </i>
    <i>
      <x v="14"/>
    </i>
    <i r="1">
      <x v="18"/>
    </i>
    <i>
      <x v="15"/>
    </i>
    <i r="1">
      <x v="9"/>
    </i>
    <i>
      <x v="16"/>
    </i>
    <i r="1">
      <x v="10"/>
    </i>
    <i r="1">
      <x v="13"/>
    </i>
    <i t="grand">
      <x/>
    </i>
  </rowItems>
  <colItems count="1">
    <i/>
  </colItems>
  <dataFields count="1">
    <dataField name="Somma di Num of trades" fld="2" baseField="0" baseItem="0"/>
  </dataFields>
  <formats count="90">
    <format dxfId="6">
      <pivotArea field="0" type="button" dataOnly="0" labelOnly="1" outline="0" axis="axisRow" fieldPosition="0"/>
    </format>
    <format dxfId="7">
      <pivotArea field="1" type="button" dataOnly="0" labelOnly="1" outline="0" axis="axisRow" fieldPosition="1"/>
    </format>
    <format dxfId="8">
      <pivotArea dataOnly="0" labelOnly="1" outline="0" axis="axisValues" fieldPosition="0"/>
    </format>
    <format dxfId="9">
      <pivotArea type="all" dataOnly="0" outline="0" fieldPosition="0"/>
    </format>
    <format dxfId="10">
      <pivotArea outline="0" collapsedLevelsAreSubtotals="1" fieldPosition="0"/>
    </format>
    <format dxfId="11">
      <pivotArea field="0" type="button" dataOnly="0" labelOnly="1" outline="0" axis="axisRow" fieldPosition="0"/>
    </format>
    <format dxfId="12">
      <pivotArea field="1" type="button" dataOnly="0" labelOnly="1" outline="0" axis="axisRow" fieldPosition="1"/>
    </format>
    <format dxfId="13">
      <pivotArea dataOnly="0" labelOnly="1" outline="0" fieldPosition="0">
        <references count="1">
          <reference field="0" count="0"/>
        </references>
      </pivotArea>
    </format>
    <format dxfId="14">
      <pivotArea dataOnly="0" labelOnly="1" grandRow="1" outline="0" fieldPosition="0"/>
    </format>
    <format dxfId="15">
      <pivotArea dataOnly="0" labelOnly="1" outline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6">
      <pivotArea dataOnly="0" labelOnly="1" outline="0" fieldPosition="0">
        <references count="2">
          <reference field="0" count="1" selected="0">
            <x v="1"/>
          </reference>
          <reference field="1" count="1">
            <x v="1"/>
          </reference>
        </references>
      </pivotArea>
    </format>
    <format dxfId="17">
      <pivotArea dataOnly="0" labelOnly="1" outline="0" fieldPosition="0">
        <references count="2">
          <reference field="0" count="1" selected="0">
            <x v="2"/>
          </reference>
          <reference field="1" count="1">
            <x v="20"/>
          </reference>
        </references>
      </pivotArea>
    </format>
    <format dxfId="18">
      <pivotArea dataOnly="0" labelOnly="1" outline="0" fieldPosition="0">
        <references count="2">
          <reference field="0" count="1" selected="0">
            <x v="3"/>
          </reference>
          <reference field="1" count="2">
            <x v="15"/>
            <x v="16"/>
          </reference>
        </references>
      </pivotArea>
    </format>
    <format dxfId="19">
      <pivotArea dataOnly="0" labelOnly="1" outline="0" fieldPosition="0">
        <references count="2">
          <reference field="0" count="1" selected="0">
            <x v="4"/>
          </reference>
          <reference field="1" count="2">
            <x v="4"/>
            <x v="11"/>
          </reference>
        </references>
      </pivotArea>
    </format>
    <format dxfId="20">
      <pivotArea dataOnly="0" labelOnly="1" outline="0" fieldPosition="0">
        <references count="2">
          <reference field="0" count="1" selected="0">
            <x v="5"/>
          </reference>
          <reference field="1" count="1">
            <x v="3"/>
          </reference>
        </references>
      </pivotArea>
    </format>
    <format dxfId="21">
      <pivotArea dataOnly="0" labelOnly="1" outline="0" fieldPosition="0">
        <references count="2">
          <reference field="0" count="1" selected="0">
            <x v="6"/>
          </reference>
          <reference field="1" count="1">
            <x v="5"/>
          </reference>
        </references>
      </pivotArea>
    </format>
    <format dxfId="22">
      <pivotArea dataOnly="0" labelOnly="1" outline="0" fieldPosition="0">
        <references count="2">
          <reference field="0" count="1" selected="0">
            <x v="7"/>
          </reference>
          <reference field="1" count="2">
            <x v="2"/>
            <x v="12"/>
          </reference>
        </references>
      </pivotArea>
    </format>
    <format dxfId="23">
      <pivotArea dataOnly="0" labelOnly="1" outline="0" fieldPosition="0">
        <references count="2">
          <reference field="0" count="1" selected="0">
            <x v="8"/>
          </reference>
          <reference field="1" count="1">
            <x v="19"/>
          </reference>
        </references>
      </pivotArea>
    </format>
    <format dxfId="24">
      <pivotArea dataOnly="0" labelOnly="1" outline="0" fieldPosition="0">
        <references count="2">
          <reference field="0" count="1" selected="0">
            <x v="9"/>
          </reference>
          <reference field="1" count="1">
            <x v="6"/>
          </reference>
        </references>
      </pivotArea>
    </format>
    <format dxfId="25">
      <pivotArea dataOnly="0" labelOnly="1" outline="0" fieldPosition="0">
        <references count="2">
          <reference field="0" count="1" selected="0">
            <x v="10"/>
          </reference>
          <reference field="1" count="1">
            <x v="14"/>
          </reference>
        </references>
      </pivotArea>
    </format>
    <format dxfId="26">
      <pivotArea dataOnly="0" labelOnly="1" outline="0" fieldPosition="0">
        <references count="2">
          <reference field="0" count="1" selected="0">
            <x v="11"/>
          </reference>
          <reference field="1" count="1">
            <x v="7"/>
          </reference>
        </references>
      </pivotArea>
    </format>
    <format dxfId="27">
      <pivotArea dataOnly="0" labelOnly="1" outline="0" fieldPosition="0">
        <references count="2">
          <reference field="0" count="1" selected="0">
            <x v="12"/>
          </reference>
          <reference field="1" count="1">
            <x v="8"/>
          </reference>
        </references>
      </pivotArea>
    </format>
    <format dxfId="28">
      <pivotArea dataOnly="0" labelOnly="1" outline="0" fieldPosition="0">
        <references count="2">
          <reference field="0" count="1" selected="0">
            <x v="13"/>
          </reference>
          <reference field="1" count="1">
            <x v="17"/>
          </reference>
        </references>
      </pivotArea>
    </format>
    <format dxfId="29">
      <pivotArea dataOnly="0" labelOnly="1" outline="0" fieldPosition="0">
        <references count="2">
          <reference field="0" count="1" selected="0">
            <x v="14"/>
          </reference>
          <reference field="1" count="1">
            <x v="18"/>
          </reference>
        </references>
      </pivotArea>
    </format>
    <format dxfId="30">
      <pivotArea dataOnly="0" labelOnly="1" outline="0" fieldPosition="0">
        <references count="2">
          <reference field="0" count="1" selected="0">
            <x v="15"/>
          </reference>
          <reference field="1" count="1">
            <x v="9"/>
          </reference>
        </references>
      </pivotArea>
    </format>
    <format dxfId="31">
      <pivotArea dataOnly="0" labelOnly="1" outline="0" fieldPosition="0">
        <references count="2">
          <reference field="0" count="1" selected="0">
            <x v="16"/>
          </reference>
          <reference field="1" count="2">
            <x v="10"/>
            <x v="13"/>
          </reference>
        </references>
      </pivotArea>
    </format>
    <format dxfId="32">
      <pivotArea dataOnly="0" labelOnly="1" outline="0" axis="axisValues" fieldPosition="0"/>
    </format>
    <format dxfId="33">
      <pivotArea type="all" dataOnly="0" outline="0" fieldPosition="0"/>
    </format>
    <format dxfId="34">
      <pivotArea outline="0" collapsedLevelsAreSubtotals="1" fieldPosition="0"/>
    </format>
    <format dxfId="35">
      <pivotArea field="0" type="button" dataOnly="0" labelOnly="1" outline="0" axis="axisRow" fieldPosition="0"/>
    </format>
    <format dxfId="36">
      <pivotArea field="1" type="button" dataOnly="0" labelOnly="1" outline="0" axis="axisRow" fieldPosition="1"/>
    </format>
    <format dxfId="37">
      <pivotArea dataOnly="0" labelOnly="1" outline="0" fieldPosition="0">
        <references count="1">
          <reference field="0" count="0"/>
        </references>
      </pivotArea>
    </format>
    <format dxfId="38">
      <pivotArea dataOnly="0" labelOnly="1" grandRow="1" outline="0" fieldPosition="0"/>
    </format>
    <format dxfId="39">
      <pivotArea dataOnly="0" labelOnly="1" outline="0" axis="axisValues" fieldPosition="0"/>
    </format>
    <format dxfId="40">
      <pivotArea type="all" dataOnly="0" outline="0" fieldPosition="0"/>
    </format>
    <format dxfId="41">
      <pivotArea outline="0" collapsedLevelsAreSubtotals="1" fieldPosition="0"/>
    </format>
    <format dxfId="42">
      <pivotArea field="0" type="button" dataOnly="0" labelOnly="1" outline="0" axis="axisRow" fieldPosition="0"/>
    </format>
    <format dxfId="43">
      <pivotArea field="1" type="button" dataOnly="0" labelOnly="1" outline="0" axis="axisRow" fieldPosition="1"/>
    </format>
    <format dxfId="44">
      <pivotArea dataOnly="0" labelOnly="1" outline="0" fieldPosition="0">
        <references count="1">
          <reference field="0" count="0"/>
        </references>
      </pivotArea>
    </format>
    <format dxfId="45">
      <pivotArea dataOnly="0" labelOnly="1" grandRow="1" outline="0" fieldPosition="0"/>
    </format>
    <format dxfId="46">
      <pivotArea dataOnly="0" labelOnly="1" outline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47">
      <pivotArea dataOnly="0" labelOnly="1" outline="0" fieldPosition="0">
        <references count="2">
          <reference field="0" count="1" selected="0">
            <x v="1"/>
          </reference>
          <reference field="1" count="1">
            <x v="1"/>
          </reference>
        </references>
      </pivotArea>
    </format>
    <format dxfId="48">
      <pivotArea dataOnly="0" labelOnly="1" outline="0" fieldPosition="0">
        <references count="2">
          <reference field="0" count="1" selected="0">
            <x v="2"/>
          </reference>
          <reference field="1" count="1">
            <x v="20"/>
          </reference>
        </references>
      </pivotArea>
    </format>
    <format dxfId="49">
      <pivotArea dataOnly="0" labelOnly="1" outline="0" fieldPosition="0">
        <references count="2">
          <reference field="0" count="1" selected="0">
            <x v="3"/>
          </reference>
          <reference field="1" count="2">
            <x v="15"/>
            <x v="16"/>
          </reference>
        </references>
      </pivotArea>
    </format>
    <format dxfId="50">
      <pivotArea dataOnly="0" labelOnly="1" outline="0" fieldPosition="0">
        <references count="2">
          <reference field="0" count="1" selected="0">
            <x v="4"/>
          </reference>
          <reference field="1" count="2">
            <x v="4"/>
            <x v="11"/>
          </reference>
        </references>
      </pivotArea>
    </format>
    <format dxfId="51">
      <pivotArea dataOnly="0" labelOnly="1" outline="0" fieldPosition="0">
        <references count="2">
          <reference field="0" count="1" selected="0">
            <x v="5"/>
          </reference>
          <reference field="1" count="1">
            <x v="3"/>
          </reference>
        </references>
      </pivotArea>
    </format>
    <format dxfId="52">
      <pivotArea dataOnly="0" labelOnly="1" outline="0" fieldPosition="0">
        <references count="2">
          <reference field="0" count="1" selected="0">
            <x v="6"/>
          </reference>
          <reference field="1" count="1">
            <x v="5"/>
          </reference>
        </references>
      </pivotArea>
    </format>
    <format dxfId="53">
      <pivotArea dataOnly="0" labelOnly="1" outline="0" fieldPosition="0">
        <references count="2">
          <reference field="0" count="1" selected="0">
            <x v="7"/>
          </reference>
          <reference field="1" count="2">
            <x v="2"/>
            <x v="12"/>
          </reference>
        </references>
      </pivotArea>
    </format>
    <format dxfId="54">
      <pivotArea dataOnly="0" labelOnly="1" outline="0" fieldPosition="0">
        <references count="2">
          <reference field="0" count="1" selected="0">
            <x v="8"/>
          </reference>
          <reference field="1" count="1">
            <x v="19"/>
          </reference>
        </references>
      </pivotArea>
    </format>
    <format dxfId="55">
      <pivotArea dataOnly="0" labelOnly="1" outline="0" fieldPosition="0">
        <references count="2">
          <reference field="0" count="1" selected="0">
            <x v="9"/>
          </reference>
          <reference field="1" count="1">
            <x v="6"/>
          </reference>
        </references>
      </pivotArea>
    </format>
    <format dxfId="56">
      <pivotArea dataOnly="0" labelOnly="1" outline="0" fieldPosition="0">
        <references count="2">
          <reference field="0" count="1" selected="0">
            <x v="10"/>
          </reference>
          <reference field="1" count="1">
            <x v="14"/>
          </reference>
        </references>
      </pivotArea>
    </format>
    <format dxfId="57">
      <pivotArea dataOnly="0" labelOnly="1" outline="0" fieldPosition="0">
        <references count="2">
          <reference field="0" count="1" selected="0">
            <x v="11"/>
          </reference>
          <reference field="1" count="1">
            <x v="7"/>
          </reference>
        </references>
      </pivotArea>
    </format>
    <format dxfId="58">
      <pivotArea dataOnly="0" labelOnly="1" outline="0" fieldPosition="0">
        <references count="2">
          <reference field="0" count="1" selected="0">
            <x v="12"/>
          </reference>
          <reference field="1" count="1">
            <x v="8"/>
          </reference>
        </references>
      </pivotArea>
    </format>
    <format dxfId="59">
      <pivotArea dataOnly="0" labelOnly="1" outline="0" fieldPosition="0">
        <references count="2">
          <reference field="0" count="1" selected="0">
            <x v="13"/>
          </reference>
          <reference field="1" count="1">
            <x v="17"/>
          </reference>
        </references>
      </pivotArea>
    </format>
    <format dxfId="60">
      <pivotArea dataOnly="0" labelOnly="1" outline="0" fieldPosition="0">
        <references count="2">
          <reference field="0" count="1" selected="0">
            <x v="14"/>
          </reference>
          <reference field="1" count="1">
            <x v="18"/>
          </reference>
        </references>
      </pivotArea>
    </format>
    <format dxfId="61">
      <pivotArea dataOnly="0" labelOnly="1" outline="0" fieldPosition="0">
        <references count="2">
          <reference field="0" count="1" selected="0">
            <x v="15"/>
          </reference>
          <reference field="1" count="1">
            <x v="9"/>
          </reference>
        </references>
      </pivotArea>
    </format>
    <format dxfId="62">
      <pivotArea dataOnly="0" labelOnly="1" outline="0" fieldPosition="0">
        <references count="2">
          <reference field="0" count="1" selected="0">
            <x v="16"/>
          </reference>
          <reference field="1" count="2">
            <x v="10"/>
            <x v="13"/>
          </reference>
        </references>
      </pivotArea>
    </format>
    <format dxfId="63">
      <pivotArea dataOnly="0" labelOnly="1" outline="0" axis="axisValues" fieldPosition="0"/>
    </format>
    <format dxfId="64">
      <pivotArea type="all" dataOnly="0" outline="0" fieldPosition="0"/>
    </format>
    <format dxfId="65">
      <pivotArea outline="0" collapsedLevelsAreSubtotals="1" fieldPosition="0"/>
    </format>
    <format dxfId="66">
      <pivotArea field="0" type="button" dataOnly="0" labelOnly="1" outline="0" axis="axisRow" fieldPosition="0"/>
    </format>
    <format dxfId="67">
      <pivotArea field="1" type="button" dataOnly="0" labelOnly="1" outline="0" axis="axisRow" fieldPosition="1"/>
    </format>
    <format dxfId="68">
      <pivotArea dataOnly="0" labelOnly="1" outline="0" fieldPosition="0">
        <references count="1">
          <reference field="0" count="0"/>
        </references>
      </pivotArea>
    </format>
    <format dxfId="69">
      <pivotArea dataOnly="0" labelOnly="1" grandRow="1" outline="0" fieldPosition="0"/>
    </format>
    <format dxfId="70">
      <pivotArea dataOnly="0" labelOnly="1" outline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71">
      <pivotArea dataOnly="0" labelOnly="1" outline="0" fieldPosition="0">
        <references count="2">
          <reference field="0" count="1" selected="0">
            <x v="1"/>
          </reference>
          <reference field="1" count="1">
            <x v="1"/>
          </reference>
        </references>
      </pivotArea>
    </format>
    <format dxfId="72">
      <pivotArea dataOnly="0" labelOnly="1" outline="0" fieldPosition="0">
        <references count="2">
          <reference field="0" count="1" selected="0">
            <x v="2"/>
          </reference>
          <reference field="1" count="1">
            <x v="20"/>
          </reference>
        </references>
      </pivotArea>
    </format>
    <format dxfId="73">
      <pivotArea dataOnly="0" labelOnly="1" outline="0" fieldPosition="0">
        <references count="2">
          <reference field="0" count="1" selected="0">
            <x v="3"/>
          </reference>
          <reference field="1" count="2">
            <x v="15"/>
            <x v="16"/>
          </reference>
        </references>
      </pivotArea>
    </format>
    <format dxfId="74">
      <pivotArea dataOnly="0" labelOnly="1" outline="0" fieldPosition="0">
        <references count="2">
          <reference field="0" count="1" selected="0">
            <x v="4"/>
          </reference>
          <reference field="1" count="2">
            <x v="4"/>
            <x v="11"/>
          </reference>
        </references>
      </pivotArea>
    </format>
    <format dxfId="75">
      <pivotArea dataOnly="0" labelOnly="1" outline="0" fieldPosition="0">
        <references count="2">
          <reference field="0" count="1" selected="0">
            <x v="5"/>
          </reference>
          <reference field="1" count="1">
            <x v="3"/>
          </reference>
        </references>
      </pivotArea>
    </format>
    <format dxfId="76">
      <pivotArea dataOnly="0" labelOnly="1" outline="0" fieldPosition="0">
        <references count="2">
          <reference field="0" count="1" selected="0">
            <x v="6"/>
          </reference>
          <reference field="1" count="1">
            <x v="5"/>
          </reference>
        </references>
      </pivotArea>
    </format>
    <format dxfId="77">
      <pivotArea dataOnly="0" labelOnly="1" outline="0" fieldPosition="0">
        <references count="2">
          <reference field="0" count="1" selected="0">
            <x v="7"/>
          </reference>
          <reference field="1" count="2">
            <x v="2"/>
            <x v="12"/>
          </reference>
        </references>
      </pivotArea>
    </format>
    <format dxfId="78">
      <pivotArea dataOnly="0" labelOnly="1" outline="0" fieldPosition="0">
        <references count="2">
          <reference field="0" count="1" selected="0">
            <x v="8"/>
          </reference>
          <reference field="1" count="1">
            <x v="19"/>
          </reference>
        </references>
      </pivotArea>
    </format>
    <format dxfId="79">
      <pivotArea dataOnly="0" labelOnly="1" outline="0" fieldPosition="0">
        <references count="2">
          <reference field="0" count="1" selected="0">
            <x v="9"/>
          </reference>
          <reference field="1" count="1">
            <x v="6"/>
          </reference>
        </references>
      </pivotArea>
    </format>
    <format dxfId="80">
      <pivotArea dataOnly="0" labelOnly="1" outline="0" fieldPosition="0">
        <references count="2">
          <reference field="0" count="1" selected="0">
            <x v="10"/>
          </reference>
          <reference field="1" count="1">
            <x v="14"/>
          </reference>
        </references>
      </pivotArea>
    </format>
    <format dxfId="81">
      <pivotArea dataOnly="0" labelOnly="1" outline="0" fieldPosition="0">
        <references count="2">
          <reference field="0" count="1" selected="0">
            <x v="11"/>
          </reference>
          <reference field="1" count="1">
            <x v="7"/>
          </reference>
        </references>
      </pivotArea>
    </format>
    <format dxfId="82">
      <pivotArea dataOnly="0" labelOnly="1" outline="0" fieldPosition="0">
        <references count="2">
          <reference field="0" count="1" selected="0">
            <x v="12"/>
          </reference>
          <reference field="1" count="1">
            <x v="8"/>
          </reference>
        </references>
      </pivotArea>
    </format>
    <format dxfId="83">
      <pivotArea dataOnly="0" labelOnly="1" outline="0" fieldPosition="0">
        <references count="2">
          <reference field="0" count="1" selected="0">
            <x v="13"/>
          </reference>
          <reference field="1" count="1">
            <x v="17"/>
          </reference>
        </references>
      </pivotArea>
    </format>
    <format dxfId="84">
      <pivotArea dataOnly="0" labelOnly="1" outline="0" fieldPosition="0">
        <references count="2">
          <reference field="0" count="1" selected="0">
            <x v="14"/>
          </reference>
          <reference field="1" count="1">
            <x v="18"/>
          </reference>
        </references>
      </pivotArea>
    </format>
    <format dxfId="85">
      <pivotArea dataOnly="0" labelOnly="1" outline="0" fieldPosition="0">
        <references count="2">
          <reference field="0" count="1" selected="0">
            <x v="15"/>
          </reference>
          <reference field="1" count="1">
            <x v="9"/>
          </reference>
        </references>
      </pivotArea>
    </format>
    <format dxfId="86">
      <pivotArea dataOnly="0" labelOnly="1" outline="0" fieldPosition="0">
        <references count="2">
          <reference field="0" count="1" selected="0">
            <x v="16"/>
          </reference>
          <reference field="1" count="2">
            <x v="10"/>
            <x v="13"/>
          </reference>
        </references>
      </pivotArea>
    </format>
    <format dxfId="87">
      <pivotArea dataOnly="0" labelOnly="1" outline="0" axis="axisValues" fieldPosition="0"/>
    </format>
    <format dxfId="88">
      <pivotArea field="0" type="button" dataOnly="0" labelOnly="1" outline="0" axis="axisRow" fieldPosition="0"/>
    </format>
    <format dxfId="89">
      <pivotArea field="1" type="button" dataOnly="0" labelOnly="1" outline="0" axis="axisRow" fieldPosition="1"/>
    </format>
    <format dxfId="90">
      <pivotArea dataOnly="0" labelOnly="1" outline="0" axis="axisValues" fieldPosition="0"/>
    </format>
    <format dxfId="91">
      <pivotArea field="0" type="button" dataOnly="0" labelOnly="1" outline="0" axis="axisRow" fieldPosition="0"/>
    </format>
    <format dxfId="92">
      <pivotArea field="1" type="button" dataOnly="0" labelOnly="1" outline="0" axis="axisRow" fieldPosition="1"/>
    </format>
    <format dxfId="93">
      <pivotArea dataOnly="0" labelOnly="1" outline="0" axis="axisValues" fieldPosition="0"/>
    </format>
    <format dxfId="94">
      <pivotArea grandRow="1" outline="0" collapsedLevelsAreSubtotals="1" fieldPosition="0"/>
    </format>
    <format dxfId="95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abella pivot7" cacheId="411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>
  <location ref="F4:I5" firstHeaderRow="0" firstDataRow="1" firstDataCol="0"/>
  <pivotFields count="2">
    <pivotField compact="0" outline="0" showAll="0"/>
    <pivotField dataField="1" compact="0" outline="0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nteggio Duration" fld="1" subtotal="count" baseField="0" baseItem="0"/>
    <dataField name="Max di Duration" fld="1" subtotal="max" baseField="0" baseItem="0"/>
    <dataField name="Min di Duration" fld="1" subtotal="min" baseField="0" baseItem="0"/>
    <dataField name="Media di Duration" fld="1" subtotal="average" baseField="0" baseItem="0"/>
  </dataFields>
  <formats count="6">
    <format dxfId="0">
      <pivotArea outline="0" collapsedLevelsAreSubtotals="1" fieldPosition="0"/>
    </format>
    <format dxfId="1">
      <pivotArea type="all" dataOnly="0" outline="0" fieldPosition="0"/>
    </format>
    <format dxfId="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">
      <pivotArea outline="0" collapsedLevelsAreSubtotals="1" fieldPosition="0"/>
    </format>
    <format dxfId="4">
      <pivotArea outline="0" fieldPosition="0">
        <references count="1">
          <reference field="4294967294" count="1" selected="0">
            <x v="1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04"/>
  <sheetViews>
    <sheetView workbookViewId="0">
      <pane ySplit="1" topLeftCell="A2" activePane="bottomLeft" state="frozen"/>
      <selection pane="bottomLeft"/>
      <selection activeCell="J8" sqref="J8"/>
    </sheetView>
  </sheetViews>
  <sheetFormatPr defaultColWidth="12.5703125" defaultRowHeight="15.75" customHeight="1"/>
  <cols>
    <col min="1" max="1" width="12.5703125" style="1"/>
    <col min="2" max="2" width="33.85546875" style="1" customWidth="1"/>
    <col min="3" max="3" width="12.5703125" style="1"/>
    <col min="4" max="4" width="21" style="1" customWidth="1"/>
    <col min="5" max="5" width="12.5703125" style="1"/>
    <col min="6" max="6" width="13.7109375" style="1" customWidth="1"/>
    <col min="7" max="16384" width="12.5703125" style="1"/>
  </cols>
  <sheetData>
    <row r="1" spans="1:9" s="2" customFormat="1" ht="19.5">
      <c r="A1" s="3" t="s">
        <v>0</v>
      </c>
      <c r="B1" s="4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3" t="s">
        <v>7</v>
      </c>
      <c r="I1" s="6"/>
    </row>
    <row r="2" spans="1:9" ht="14.25">
      <c r="A2" s="7" t="s">
        <v>8</v>
      </c>
      <c r="B2" s="8" t="s">
        <v>9</v>
      </c>
      <c r="C2" s="9" t="s">
        <v>10</v>
      </c>
      <c r="D2" s="10">
        <v>44841</v>
      </c>
      <c r="E2" s="11">
        <v>7</v>
      </c>
      <c r="F2" s="11">
        <v>0.28318547112501802</v>
      </c>
      <c r="G2" s="10">
        <v>45092</v>
      </c>
      <c r="H2" s="11">
        <v>0.557129814707503</v>
      </c>
      <c r="I2" s="12"/>
    </row>
    <row r="3" spans="1:9" ht="14.25">
      <c r="A3" s="7" t="s">
        <v>11</v>
      </c>
      <c r="B3" s="8" t="s">
        <v>12</v>
      </c>
      <c r="C3" s="9" t="s">
        <v>13</v>
      </c>
      <c r="D3" s="10">
        <v>44200</v>
      </c>
      <c r="E3" s="11">
        <v>2</v>
      </c>
      <c r="F3" s="11">
        <v>0.64142747007026002</v>
      </c>
      <c r="G3" s="10">
        <v>45039</v>
      </c>
      <c r="H3" s="11">
        <v>0.88983597888511301</v>
      </c>
      <c r="I3" s="12"/>
    </row>
    <row r="4" spans="1:9" ht="14.25">
      <c r="A4" s="13" t="s">
        <v>14</v>
      </c>
      <c r="B4" s="14" t="s">
        <v>15</v>
      </c>
      <c r="C4" s="15" t="s">
        <v>10</v>
      </c>
      <c r="D4" s="16">
        <v>44519</v>
      </c>
      <c r="E4" s="17">
        <v>6</v>
      </c>
      <c r="F4" s="17">
        <v>0.98092817996517101</v>
      </c>
      <c r="G4" s="16">
        <v>44968</v>
      </c>
      <c r="H4" s="17">
        <v>0.72256312699759195</v>
      </c>
      <c r="I4" s="12"/>
    </row>
    <row r="5" spans="1:9" ht="14.25">
      <c r="A5" s="13" t="s">
        <v>16</v>
      </c>
      <c r="B5" s="14" t="s">
        <v>17</v>
      </c>
      <c r="C5" s="15" t="s">
        <v>18</v>
      </c>
      <c r="D5" s="16">
        <v>44664</v>
      </c>
      <c r="E5" s="17">
        <v>1</v>
      </c>
      <c r="F5" s="17">
        <v>0.46027529609517198</v>
      </c>
      <c r="G5" s="16">
        <v>44971</v>
      </c>
      <c r="H5" s="17">
        <v>0.82793169583258497</v>
      </c>
      <c r="I5" s="12"/>
    </row>
    <row r="6" spans="1:9" ht="14.25">
      <c r="A6" s="13" t="s">
        <v>19</v>
      </c>
      <c r="B6" s="14" t="s">
        <v>9</v>
      </c>
      <c r="C6" s="15" t="s">
        <v>10</v>
      </c>
      <c r="D6" s="16">
        <v>44351</v>
      </c>
      <c r="E6" s="17">
        <v>9</v>
      </c>
      <c r="F6" s="17">
        <v>0.55179844990216698</v>
      </c>
      <c r="G6" s="16">
        <v>44977</v>
      </c>
      <c r="H6" s="17">
        <v>0.19789786446941801</v>
      </c>
      <c r="I6" s="12"/>
    </row>
    <row r="7" spans="1:9" ht="14.25">
      <c r="A7" s="13" t="s">
        <v>20</v>
      </c>
      <c r="B7" s="14" t="s">
        <v>21</v>
      </c>
      <c r="C7" s="15" t="s">
        <v>22</v>
      </c>
      <c r="D7" s="16">
        <v>44529</v>
      </c>
      <c r="E7" s="17">
        <v>1</v>
      </c>
      <c r="F7" s="17">
        <v>0.30386848867018701</v>
      </c>
      <c r="G7" s="16">
        <v>44969</v>
      </c>
      <c r="H7" s="17">
        <v>0.97814412656590199</v>
      </c>
      <c r="I7" s="12"/>
    </row>
    <row r="8" spans="1:9" ht="14.25">
      <c r="A8" s="13" t="s">
        <v>23</v>
      </c>
      <c r="B8" s="14" t="s">
        <v>24</v>
      </c>
      <c r="C8" s="15" t="s">
        <v>25</v>
      </c>
      <c r="D8" s="16">
        <v>44500</v>
      </c>
      <c r="E8" s="17">
        <v>3</v>
      </c>
      <c r="F8" s="17">
        <v>0.100945559071712</v>
      </c>
      <c r="G8" s="16">
        <v>44930</v>
      </c>
      <c r="H8" s="17">
        <v>0.407405377776074</v>
      </c>
      <c r="I8" s="12"/>
    </row>
    <row r="9" spans="1:9" ht="14.25">
      <c r="A9" s="13" t="s">
        <v>26</v>
      </c>
      <c r="B9" s="14" t="s">
        <v>27</v>
      </c>
      <c r="C9" s="15" t="s">
        <v>28</v>
      </c>
      <c r="D9" s="16">
        <v>44584</v>
      </c>
      <c r="E9" s="17">
        <v>4</v>
      </c>
      <c r="F9" s="17">
        <v>0.13652069785058399</v>
      </c>
      <c r="G9" s="16">
        <v>44991</v>
      </c>
      <c r="H9" s="17">
        <v>0.38969057106772598</v>
      </c>
      <c r="I9" s="12"/>
    </row>
    <row r="10" spans="1:9" ht="14.25">
      <c r="A10" s="13" t="s">
        <v>29</v>
      </c>
      <c r="B10" s="14" t="s">
        <v>30</v>
      </c>
      <c r="C10" s="15" t="s">
        <v>31</v>
      </c>
      <c r="D10" s="16">
        <v>44472</v>
      </c>
      <c r="E10" s="17">
        <v>10</v>
      </c>
      <c r="F10" s="17">
        <v>0.41670439236003598</v>
      </c>
      <c r="G10" s="16">
        <v>45045</v>
      </c>
      <c r="H10" s="17">
        <v>0.54934508287877304</v>
      </c>
      <c r="I10" s="12"/>
    </row>
    <row r="11" spans="1:9" ht="14.25">
      <c r="A11" s="13" t="s">
        <v>32</v>
      </c>
      <c r="B11" s="14" t="s">
        <v>21</v>
      </c>
      <c r="C11" s="15" t="s">
        <v>22</v>
      </c>
      <c r="D11" s="16">
        <v>44587</v>
      </c>
      <c r="E11" s="17">
        <v>6</v>
      </c>
      <c r="F11" s="17">
        <v>0.24316986891245501</v>
      </c>
      <c r="G11" s="16">
        <v>44987</v>
      </c>
      <c r="H11" s="17">
        <v>0.420232824731951</v>
      </c>
      <c r="I11" s="12"/>
    </row>
    <row r="12" spans="1:9" ht="14.25">
      <c r="A12" s="13" t="s">
        <v>33</v>
      </c>
      <c r="B12" s="14" t="s">
        <v>34</v>
      </c>
      <c r="C12" s="15" t="s">
        <v>35</v>
      </c>
      <c r="D12" s="16">
        <v>44407</v>
      </c>
      <c r="E12" s="17">
        <v>5</v>
      </c>
      <c r="F12" s="17">
        <v>0.80079383386161695</v>
      </c>
      <c r="G12" s="16">
        <v>44996</v>
      </c>
      <c r="H12" s="17">
        <v>0.89666229529100405</v>
      </c>
      <c r="I12" s="12"/>
    </row>
    <row r="13" spans="1:9" ht="14.25">
      <c r="A13" s="13" t="s">
        <v>36</v>
      </c>
      <c r="B13" s="14" t="s">
        <v>9</v>
      </c>
      <c r="C13" s="15" t="s">
        <v>10</v>
      </c>
      <c r="D13" s="16">
        <v>44543</v>
      </c>
      <c r="E13" s="17">
        <v>10</v>
      </c>
      <c r="F13" s="17">
        <v>0.638981266676107</v>
      </c>
      <c r="G13" s="16">
        <v>45031</v>
      </c>
      <c r="H13" s="17">
        <v>0.77496721699985804</v>
      </c>
      <c r="I13" s="12"/>
    </row>
    <row r="14" spans="1:9" ht="14.25">
      <c r="A14" s="13" t="s">
        <v>37</v>
      </c>
      <c r="B14" s="14" t="s">
        <v>9</v>
      </c>
      <c r="C14" s="15" t="s">
        <v>10</v>
      </c>
      <c r="D14" s="16">
        <v>44925</v>
      </c>
      <c r="E14" s="17">
        <v>8</v>
      </c>
      <c r="F14" s="17">
        <v>0.34625418958602699</v>
      </c>
      <c r="G14" s="16">
        <v>45034</v>
      </c>
      <c r="H14" s="17">
        <v>0.71065052633396197</v>
      </c>
      <c r="I14" s="12"/>
    </row>
    <row r="15" spans="1:9" ht="14.25">
      <c r="A15" s="13" t="s">
        <v>38</v>
      </c>
      <c r="B15" s="14" t="s">
        <v>39</v>
      </c>
      <c r="C15" s="15" t="s">
        <v>40</v>
      </c>
      <c r="D15" s="16">
        <v>44355</v>
      </c>
      <c r="E15" s="17">
        <v>6</v>
      </c>
      <c r="F15" s="17">
        <v>0.36584758654187899</v>
      </c>
      <c r="G15" s="16">
        <v>45023</v>
      </c>
      <c r="H15" s="17">
        <v>0.45311698845143</v>
      </c>
      <c r="I15" s="12"/>
    </row>
    <row r="16" spans="1:9" ht="14.25">
      <c r="A16" s="13" t="s">
        <v>41</v>
      </c>
      <c r="B16" s="14" t="s">
        <v>27</v>
      </c>
      <c r="C16" s="15" t="s">
        <v>28</v>
      </c>
      <c r="D16" s="16">
        <v>44710</v>
      </c>
      <c r="E16" s="17">
        <v>6</v>
      </c>
      <c r="F16" s="17">
        <v>0.379060395757914</v>
      </c>
      <c r="G16" s="16">
        <v>44977</v>
      </c>
      <c r="H16" s="17">
        <v>0.31616207722275602</v>
      </c>
      <c r="I16" s="12"/>
    </row>
    <row r="17" spans="1:9" ht="14.25">
      <c r="A17" s="13" t="s">
        <v>42</v>
      </c>
      <c r="B17" s="14" t="s">
        <v>43</v>
      </c>
      <c r="C17" s="15" t="s">
        <v>44</v>
      </c>
      <c r="D17" s="16">
        <v>44922</v>
      </c>
      <c r="E17" s="17">
        <v>8</v>
      </c>
      <c r="F17" s="17">
        <v>0.72895214290311094</v>
      </c>
      <c r="G17" s="16">
        <v>45000</v>
      </c>
      <c r="H17" s="17">
        <v>0.22418004410534101</v>
      </c>
      <c r="I17" s="12"/>
    </row>
    <row r="18" spans="1:9" ht="14.25">
      <c r="A18" s="13" t="s">
        <v>45</v>
      </c>
      <c r="B18" s="14" t="s">
        <v>46</v>
      </c>
      <c r="C18" s="15" t="s">
        <v>47</v>
      </c>
      <c r="D18" s="16">
        <v>44294</v>
      </c>
      <c r="E18" s="17">
        <v>5</v>
      </c>
      <c r="F18" s="17">
        <v>0.42202075102150899</v>
      </c>
      <c r="G18" s="16">
        <v>45056</v>
      </c>
      <c r="H18" s="17">
        <v>0.38793156543941099</v>
      </c>
      <c r="I18" s="12"/>
    </row>
    <row r="19" spans="1:9" ht="14.25">
      <c r="A19" s="13" t="s">
        <v>48</v>
      </c>
      <c r="B19" s="14" t="s">
        <v>49</v>
      </c>
      <c r="C19" s="15" t="s">
        <v>50</v>
      </c>
      <c r="D19" s="16">
        <v>44341</v>
      </c>
      <c r="E19" s="17">
        <v>4</v>
      </c>
      <c r="F19" s="17">
        <v>0.221183884694959</v>
      </c>
      <c r="G19" s="16">
        <v>44964</v>
      </c>
      <c r="H19" s="17">
        <v>0.33188863151931702</v>
      </c>
      <c r="I19" s="12"/>
    </row>
    <row r="20" spans="1:9" ht="14.25">
      <c r="A20" s="13" t="s">
        <v>51</v>
      </c>
      <c r="B20" s="14" t="s">
        <v>15</v>
      </c>
      <c r="C20" s="15" t="s">
        <v>10</v>
      </c>
      <c r="D20" s="16">
        <v>44205</v>
      </c>
      <c r="E20" s="17">
        <v>1</v>
      </c>
      <c r="F20" s="17">
        <v>0.33608049957319502</v>
      </c>
      <c r="G20" s="16">
        <v>45067</v>
      </c>
      <c r="H20" s="17">
        <v>0.632173644236244</v>
      </c>
      <c r="I20" s="12"/>
    </row>
    <row r="21" spans="1:9" ht="14.25">
      <c r="A21" s="13" t="s">
        <v>52</v>
      </c>
      <c r="B21" s="14" t="s">
        <v>43</v>
      </c>
      <c r="C21" s="15" t="s">
        <v>44</v>
      </c>
      <c r="D21" s="16">
        <v>44385</v>
      </c>
      <c r="E21" s="17">
        <v>1</v>
      </c>
      <c r="F21" s="17">
        <v>0.66879924137456503</v>
      </c>
      <c r="G21" s="16">
        <v>45019</v>
      </c>
      <c r="H21" s="17">
        <v>0.97050369055421803</v>
      </c>
      <c r="I21" s="12"/>
    </row>
    <row r="22" spans="1:9" ht="14.25">
      <c r="A22" s="13" t="s">
        <v>53</v>
      </c>
      <c r="B22" s="14" t="s">
        <v>54</v>
      </c>
      <c r="C22" s="15" t="s">
        <v>55</v>
      </c>
      <c r="D22" s="16">
        <v>44418</v>
      </c>
      <c r="E22" s="17">
        <v>1</v>
      </c>
      <c r="F22" s="17">
        <v>0.94855371414201095</v>
      </c>
      <c r="G22" s="16">
        <v>44964</v>
      </c>
      <c r="H22" s="17">
        <v>0.335795433783181</v>
      </c>
      <c r="I22" s="12"/>
    </row>
    <row r="23" spans="1:9" ht="14.25">
      <c r="A23" s="13" t="s">
        <v>56</v>
      </c>
      <c r="B23" s="14" t="s">
        <v>9</v>
      </c>
      <c r="C23" s="15" t="s">
        <v>10</v>
      </c>
      <c r="D23" s="16">
        <v>44303</v>
      </c>
      <c r="E23" s="17">
        <v>9</v>
      </c>
      <c r="F23" s="17">
        <v>0.84008770787604403</v>
      </c>
      <c r="G23" s="16">
        <v>45011</v>
      </c>
      <c r="H23" s="17">
        <v>0.55247139186324401</v>
      </c>
      <c r="I23" s="12"/>
    </row>
    <row r="24" spans="1:9" ht="14.25">
      <c r="A24" s="13" t="s">
        <v>57</v>
      </c>
      <c r="B24" s="14" t="s">
        <v>58</v>
      </c>
      <c r="C24" s="15" t="s">
        <v>59</v>
      </c>
      <c r="D24" s="16">
        <v>44469</v>
      </c>
      <c r="E24" s="17">
        <v>2</v>
      </c>
      <c r="F24" s="17">
        <v>2.2027610408179498E-3</v>
      </c>
      <c r="G24" s="16">
        <v>45016</v>
      </c>
      <c r="H24" s="17">
        <v>0.38274839978632802</v>
      </c>
      <c r="I24" s="12"/>
    </row>
    <row r="25" spans="1:9" ht="14.25">
      <c r="A25" s="13" t="s">
        <v>60</v>
      </c>
      <c r="B25" s="14" t="s">
        <v>61</v>
      </c>
      <c r="C25" s="15" t="s">
        <v>62</v>
      </c>
      <c r="D25" s="16">
        <v>44786</v>
      </c>
      <c r="E25" s="17">
        <v>3</v>
      </c>
      <c r="F25" s="17">
        <v>0.70520735936114698</v>
      </c>
      <c r="G25" s="16">
        <v>45023</v>
      </c>
      <c r="H25" s="17">
        <v>0.85427426099032899</v>
      </c>
      <c r="I25" s="12"/>
    </row>
    <row r="26" spans="1:9" ht="14.25">
      <c r="A26" s="13" t="s">
        <v>63</v>
      </c>
      <c r="B26" s="14" t="s">
        <v>30</v>
      </c>
      <c r="C26" s="15" t="s">
        <v>31</v>
      </c>
      <c r="D26" s="16">
        <v>44882</v>
      </c>
      <c r="E26" s="17">
        <v>2</v>
      </c>
      <c r="F26" s="17">
        <v>0.83894286337563995</v>
      </c>
      <c r="G26" s="16">
        <v>44933</v>
      </c>
      <c r="H26" s="17">
        <v>0.67630232908539301</v>
      </c>
      <c r="I26" s="12"/>
    </row>
    <row r="27" spans="1:9" ht="14.25">
      <c r="A27" s="13" t="s">
        <v>64</v>
      </c>
      <c r="B27" s="14" t="s">
        <v>58</v>
      </c>
      <c r="C27" s="15" t="s">
        <v>59</v>
      </c>
      <c r="D27" s="16">
        <v>44725</v>
      </c>
      <c r="E27" s="17">
        <v>8</v>
      </c>
      <c r="F27" s="17">
        <v>0.87889715359181098</v>
      </c>
      <c r="G27" s="16">
        <v>44932</v>
      </c>
      <c r="H27" s="17">
        <v>0.20020556920871699</v>
      </c>
      <c r="I27" s="12"/>
    </row>
    <row r="28" spans="1:9" ht="14.25">
      <c r="A28" s="13" t="s">
        <v>65</v>
      </c>
      <c r="B28" s="14" t="s">
        <v>24</v>
      </c>
      <c r="C28" s="15" t="s">
        <v>25</v>
      </c>
      <c r="D28" s="16">
        <v>44599</v>
      </c>
      <c r="E28" s="17">
        <v>7</v>
      </c>
      <c r="F28" s="17">
        <v>0.81200798012546904</v>
      </c>
      <c r="G28" s="16">
        <v>45064</v>
      </c>
      <c r="H28" s="17">
        <v>0.26150647842758601</v>
      </c>
      <c r="I28" s="12"/>
    </row>
    <row r="29" spans="1:9" ht="14.25">
      <c r="A29" s="13" t="s">
        <v>66</v>
      </c>
      <c r="B29" s="14" t="s">
        <v>9</v>
      </c>
      <c r="C29" s="15" t="s">
        <v>10</v>
      </c>
      <c r="D29" s="16">
        <v>44492</v>
      </c>
      <c r="E29" s="17">
        <v>1</v>
      </c>
      <c r="F29" s="17">
        <v>0.27554760755730201</v>
      </c>
      <c r="G29" s="16">
        <v>45049</v>
      </c>
      <c r="H29" s="17">
        <v>0.19858809226913399</v>
      </c>
      <c r="I29" s="12"/>
    </row>
    <row r="30" spans="1:9" ht="14.25">
      <c r="A30" s="13" t="s">
        <v>67</v>
      </c>
      <c r="B30" s="14" t="s">
        <v>9</v>
      </c>
      <c r="C30" s="15" t="s">
        <v>10</v>
      </c>
      <c r="D30" s="16">
        <v>44523</v>
      </c>
      <c r="E30" s="17">
        <v>3</v>
      </c>
      <c r="F30" s="17">
        <v>0.15183590676997499</v>
      </c>
      <c r="G30" s="16">
        <v>45036</v>
      </c>
      <c r="H30" s="17">
        <v>0.96263635120934099</v>
      </c>
      <c r="I30" s="12"/>
    </row>
    <row r="31" spans="1:9" ht="14.25">
      <c r="A31" s="13" t="s">
        <v>68</v>
      </c>
      <c r="B31" s="14" t="s">
        <v>34</v>
      </c>
      <c r="C31" s="15" t="s">
        <v>35</v>
      </c>
      <c r="D31" s="16">
        <v>44281</v>
      </c>
      <c r="E31" s="17">
        <v>1</v>
      </c>
      <c r="F31" s="17">
        <v>0.31751651418006399</v>
      </c>
      <c r="G31" s="16">
        <v>44967</v>
      </c>
      <c r="H31" s="17">
        <v>0.47080505116614901</v>
      </c>
      <c r="I31" s="12"/>
    </row>
    <row r="32" spans="1:9" ht="14.25">
      <c r="A32" s="13" t="s">
        <v>69</v>
      </c>
      <c r="B32" s="14" t="s">
        <v>54</v>
      </c>
      <c r="C32" s="15" t="s">
        <v>55</v>
      </c>
      <c r="D32" s="16">
        <v>44594</v>
      </c>
      <c r="E32" s="17">
        <v>7</v>
      </c>
      <c r="F32" s="17">
        <v>8.2508842921547004E-2</v>
      </c>
      <c r="G32" s="16">
        <v>44981</v>
      </c>
      <c r="H32" s="17">
        <v>0.90723039307728803</v>
      </c>
      <c r="I32" s="12"/>
    </row>
    <row r="33" spans="1:9" ht="14.25">
      <c r="A33" s="13" t="s">
        <v>70</v>
      </c>
      <c r="B33" s="14" t="s">
        <v>71</v>
      </c>
      <c r="C33" s="15" t="s">
        <v>50</v>
      </c>
      <c r="D33" s="16">
        <v>44239</v>
      </c>
      <c r="E33" s="17">
        <v>9</v>
      </c>
      <c r="F33" s="17">
        <v>3.8415611438702597E-2</v>
      </c>
      <c r="G33" s="16">
        <v>45034</v>
      </c>
      <c r="H33" s="17">
        <v>0.69214535069910299</v>
      </c>
      <c r="I33" s="12"/>
    </row>
    <row r="34" spans="1:9" ht="14.25">
      <c r="A34" s="13" t="s">
        <v>72</v>
      </c>
      <c r="B34" s="14" t="s">
        <v>73</v>
      </c>
      <c r="C34" s="15" t="s">
        <v>74</v>
      </c>
      <c r="D34" s="16">
        <v>44541</v>
      </c>
      <c r="E34" s="17">
        <v>9</v>
      </c>
      <c r="F34" s="17">
        <v>0.215773738787989</v>
      </c>
      <c r="G34" s="16">
        <v>45040</v>
      </c>
      <c r="H34" s="17">
        <v>0.54884364241615202</v>
      </c>
      <c r="I34" s="12"/>
    </row>
    <row r="35" spans="1:9" ht="14.25">
      <c r="A35" s="13" t="s">
        <v>75</v>
      </c>
      <c r="B35" s="14" t="s">
        <v>34</v>
      </c>
      <c r="C35" s="15" t="s">
        <v>35</v>
      </c>
      <c r="D35" s="16">
        <v>44446</v>
      </c>
      <c r="E35" s="17">
        <v>5</v>
      </c>
      <c r="F35" s="17">
        <v>0.72585135876436702</v>
      </c>
      <c r="G35" s="16">
        <v>45053</v>
      </c>
      <c r="H35" s="17">
        <v>0.173994592694031</v>
      </c>
      <c r="I35" s="12"/>
    </row>
    <row r="36" spans="1:9" ht="14.25">
      <c r="A36" s="13" t="s">
        <v>76</v>
      </c>
      <c r="B36" s="14" t="s">
        <v>17</v>
      </c>
      <c r="C36" s="15" t="s">
        <v>18</v>
      </c>
      <c r="D36" s="16">
        <v>44554</v>
      </c>
      <c r="E36" s="17">
        <v>8</v>
      </c>
      <c r="F36" s="17">
        <v>0.68255570090641804</v>
      </c>
      <c r="G36" s="16">
        <v>44988</v>
      </c>
      <c r="H36" s="17">
        <v>0.60454082217188998</v>
      </c>
      <c r="I36" s="12"/>
    </row>
    <row r="37" spans="1:9" ht="14.25">
      <c r="A37" s="13" t="s">
        <v>77</v>
      </c>
      <c r="B37" s="14" t="s">
        <v>21</v>
      </c>
      <c r="C37" s="15" t="s">
        <v>22</v>
      </c>
      <c r="D37" s="16">
        <v>44198</v>
      </c>
      <c r="E37" s="17">
        <v>3</v>
      </c>
      <c r="F37" s="17">
        <v>0.80123839065137303</v>
      </c>
      <c r="G37" s="16">
        <v>45049</v>
      </c>
      <c r="H37" s="17">
        <v>0.30527628395158701</v>
      </c>
      <c r="I37" s="12"/>
    </row>
    <row r="38" spans="1:9" ht="14.25">
      <c r="A38" s="13" t="s">
        <v>78</v>
      </c>
      <c r="B38" s="14" t="s">
        <v>73</v>
      </c>
      <c r="C38" s="15" t="s">
        <v>74</v>
      </c>
      <c r="D38" s="16">
        <v>44838</v>
      </c>
      <c r="E38" s="17">
        <v>4</v>
      </c>
      <c r="F38" s="17">
        <v>0.86036052556079601</v>
      </c>
      <c r="G38" s="16">
        <v>44968</v>
      </c>
      <c r="H38" s="17">
        <v>0.75556235613803402</v>
      </c>
      <c r="I38" s="12"/>
    </row>
    <row r="39" spans="1:9" ht="14.25">
      <c r="A39" s="13" t="s">
        <v>79</v>
      </c>
      <c r="B39" s="14" t="s">
        <v>34</v>
      </c>
      <c r="C39" s="15" t="s">
        <v>35</v>
      </c>
      <c r="D39" s="16">
        <v>44503</v>
      </c>
      <c r="E39" s="17">
        <v>3</v>
      </c>
      <c r="F39" s="17">
        <v>0.89411437906362101</v>
      </c>
      <c r="G39" s="16">
        <v>44951</v>
      </c>
      <c r="H39" s="17">
        <v>0.15236785201696099</v>
      </c>
      <c r="I39" s="12"/>
    </row>
    <row r="40" spans="1:9" ht="14.25">
      <c r="A40" s="13" t="s">
        <v>80</v>
      </c>
      <c r="B40" s="14" t="s">
        <v>81</v>
      </c>
      <c r="C40" s="15" t="s">
        <v>62</v>
      </c>
      <c r="D40" s="16">
        <v>44579</v>
      </c>
      <c r="E40" s="17">
        <v>10</v>
      </c>
      <c r="F40" s="17">
        <v>0.93792316902615502</v>
      </c>
      <c r="G40" s="16">
        <v>45061</v>
      </c>
      <c r="H40" s="17">
        <v>0.45551581516099299</v>
      </c>
      <c r="I40" s="12"/>
    </row>
    <row r="41" spans="1:9" ht="14.25">
      <c r="A41" s="13" t="s">
        <v>82</v>
      </c>
      <c r="B41" s="14" t="s">
        <v>12</v>
      </c>
      <c r="C41" s="15" t="s">
        <v>13</v>
      </c>
      <c r="D41" s="16">
        <v>44898</v>
      </c>
      <c r="E41" s="17">
        <v>4</v>
      </c>
      <c r="F41" s="17">
        <v>0.70777097045034598</v>
      </c>
      <c r="G41" s="16">
        <v>44969</v>
      </c>
      <c r="H41" s="17">
        <v>0.29010240599643</v>
      </c>
      <c r="I41" s="12"/>
    </row>
    <row r="42" spans="1:9" ht="14.25">
      <c r="A42" s="13" t="s">
        <v>83</v>
      </c>
      <c r="B42" s="14" t="s">
        <v>81</v>
      </c>
      <c r="C42" s="15" t="s">
        <v>62</v>
      </c>
      <c r="D42" s="16">
        <v>44315</v>
      </c>
      <c r="E42" s="17">
        <v>10</v>
      </c>
      <c r="F42" s="17">
        <v>0.32809052787687998</v>
      </c>
      <c r="G42" s="16">
        <v>45058</v>
      </c>
      <c r="H42" s="17">
        <v>0.53620178529362506</v>
      </c>
      <c r="I42" s="12"/>
    </row>
    <row r="43" spans="1:9" ht="14.25">
      <c r="A43" s="13" t="s">
        <v>84</v>
      </c>
      <c r="B43" s="14" t="s">
        <v>12</v>
      </c>
      <c r="C43" s="15" t="s">
        <v>13</v>
      </c>
      <c r="D43" s="16">
        <v>44921</v>
      </c>
      <c r="E43" s="17">
        <v>10</v>
      </c>
      <c r="F43" s="17">
        <v>0.20148931810460499</v>
      </c>
      <c r="G43" s="16">
        <v>45027</v>
      </c>
      <c r="H43" s="17">
        <v>0.37346939187061601</v>
      </c>
      <c r="I43" s="12"/>
    </row>
    <row r="44" spans="1:9" ht="14.25">
      <c r="A44" s="13" t="s">
        <v>85</v>
      </c>
      <c r="B44" s="14" t="s">
        <v>43</v>
      </c>
      <c r="C44" s="15" t="s">
        <v>44</v>
      </c>
      <c r="D44" s="16">
        <v>44708</v>
      </c>
      <c r="E44" s="17">
        <v>6</v>
      </c>
      <c r="F44" s="17">
        <v>3.5993791246495099E-2</v>
      </c>
      <c r="G44" s="16">
        <v>44985</v>
      </c>
      <c r="H44" s="17">
        <v>0.97861539568179701</v>
      </c>
      <c r="I44" s="12"/>
    </row>
    <row r="45" spans="1:9" ht="14.25">
      <c r="A45" s="13" t="s">
        <v>86</v>
      </c>
      <c r="B45" s="14" t="s">
        <v>9</v>
      </c>
      <c r="C45" s="15" t="s">
        <v>10</v>
      </c>
      <c r="D45" s="16">
        <v>44795</v>
      </c>
      <c r="E45" s="17">
        <v>1</v>
      </c>
      <c r="F45" s="17">
        <v>0.71704537744139196</v>
      </c>
      <c r="G45" s="16">
        <v>45022</v>
      </c>
      <c r="H45" s="17">
        <v>0.16233553287650401</v>
      </c>
      <c r="I45" s="12"/>
    </row>
    <row r="46" spans="1:9" ht="14.25">
      <c r="A46" s="13" t="s">
        <v>87</v>
      </c>
      <c r="B46" s="14" t="s">
        <v>49</v>
      </c>
      <c r="C46" s="15" t="s">
        <v>50</v>
      </c>
      <c r="D46" s="16">
        <v>44338</v>
      </c>
      <c r="E46" s="17">
        <v>9</v>
      </c>
      <c r="F46" s="17">
        <v>0.71155870482197403</v>
      </c>
      <c r="G46" s="16">
        <v>45045</v>
      </c>
      <c r="H46" s="17">
        <v>0.15390650537949099</v>
      </c>
      <c r="I46" s="12"/>
    </row>
    <row r="47" spans="1:9" ht="14.25">
      <c r="A47" s="13" t="s">
        <v>88</v>
      </c>
      <c r="B47" s="14" t="s">
        <v>34</v>
      </c>
      <c r="C47" s="15" t="s">
        <v>35</v>
      </c>
      <c r="D47" s="16">
        <v>44274</v>
      </c>
      <c r="E47" s="17">
        <v>6</v>
      </c>
      <c r="F47" s="17">
        <v>6.4033223650055093E-2</v>
      </c>
      <c r="G47" s="16">
        <v>45004</v>
      </c>
      <c r="H47" s="17">
        <v>4.2104998611888203E-3</v>
      </c>
      <c r="I47" s="12"/>
    </row>
    <row r="48" spans="1:9" ht="14.25">
      <c r="A48" s="13" t="s">
        <v>89</v>
      </c>
      <c r="B48" s="14" t="s">
        <v>46</v>
      </c>
      <c r="C48" s="15" t="s">
        <v>47</v>
      </c>
      <c r="D48" s="16">
        <v>44725</v>
      </c>
      <c r="E48" s="17">
        <v>7</v>
      </c>
      <c r="F48" s="17">
        <v>0.97988976578176401</v>
      </c>
      <c r="G48" s="16">
        <v>45051</v>
      </c>
      <c r="H48" s="17">
        <v>4.3763329833777703E-2</v>
      </c>
      <c r="I48" s="12"/>
    </row>
    <row r="49" spans="1:9" ht="14.25">
      <c r="A49" s="13" t="s">
        <v>90</v>
      </c>
      <c r="B49" s="14" t="s">
        <v>30</v>
      </c>
      <c r="C49" s="15" t="s">
        <v>31</v>
      </c>
      <c r="D49" s="16">
        <v>44340</v>
      </c>
      <c r="E49" s="17">
        <v>10</v>
      </c>
      <c r="F49" s="17">
        <v>0.702645841021446</v>
      </c>
      <c r="G49" s="16">
        <v>44928</v>
      </c>
      <c r="H49" s="17">
        <v>0.369783832169231</v>
      </c>
      <c r="I49" s="12"/>
    </row>
    <row r="50" spans="1:9" ht="14.25">
      <c r="A50" s="13" t="s">
        <v>91</v>
      </c>
      <c r="B50" s="14" t="s">
        <v>24</v>
      </c>
      <c r="C50" s="15" t="s">
        <v>25</v>
      </c>
      <c r="D50" s="16">
        <v>44502</v>
      </c>
      <c r="E50" s="17">
        <v>3</v>
      </c>
      <c r="F50" s="17">
        <v>6.7860349366877903E-2</v>
      </c>
      <c r="G50" s="16">
        <v>45026</v>
      </c>
      <c r="H50" s="17">
        <v>0.67274821533457596</v>
      </c>
      <c r="I50" s="12"/>
    </row>
    <row r="51" spans="1:9" ht="14.25">
      <c r="A51" s="13" t="s">
        <v>92</v>
      </c>
      <c r="B51" s="14" t="s">
        <v>54</v>
      </c>
      <c r="C51" s="15" t="s">
        <v>55</v>
      </c>
      <c r="D51" s="16">
        <v>44560</v>
      </c>
      <c r="E51" s="17">
        <v>9</v>
      </c>
      <c r="F51" s="17">
        <v>0.407593318710052</v>
      </c>
      <c r="G51" s="16">
        <v>44988</v>
      </c>
      <c r="H51" s="17">
        <v>0.63816582309695902</v>
      </c>
      <c r="I51" s="12"/>
    </row>
    <row r="52" spans="1:9" ht="14.25">
      <c r="A52" s="13" t="s">
        <v>93</v>
      </c>
      <c r="B52" s="14" t="s">
        <v>61</v>
      </c>
      <c r="C52" s="15" t="s">
        <v>62</v>
      </c>
      <c r="D52" s="16">
        <v>44361</v>
      </c>
      <c r="E52" s="17">
        <v>4</v>
      </c>
      <c r="F52" s="17">
        <v>0.52920695915069904</v>
      </c>
      <c r="G52" s="16">
        <v>44976</v>
      </c>
      <c r="H52" s="17">
        <v>0.13238552807963799</v>
      </c>
      <c r="I52" s="12"/>
    </row>
    <row r="53" spans="1:9" ht="14.25">
      <c r="A53" s="13" t="s">
        <v>94</v>
      </c>
      <c r="B53" s="14" t="s">
        <v>17</v>
      </c>
      <c r="C53" s="15" t="s">
        <v>18</v>
      </c>
      <c r="D53" s="16">
        <v>44343</v>
      </c>
      <c r="E53" s="17">
        <v>1</v>
      </c>
      <c r="F53" s="17">
        <v>0.83003541427247696</v>
      </c>
      <c r="G53" s="16">
        <v>44965</v>
      </c>
      <c r="H53" s="17">
        <v>0.52621974753425005</v>
      </c>
      <c r="I53" s="12"/>
    </row>
    <row r="54" spans="1:9" ht="14.25">
      <c r="A54" s="13" t="s">
        <v>95</v>
      </c>
      <c r="B54" s="14" t="s">
        <v>17</v>
      </c>
      <c r="C54" s="15" t="s">
        <v>18</v>
      </c>
      <c r="D54" s="16">
        <v>44382</v>
      </c>
      <c r="E54" s="17">
        <v>9</v>
      </c>
      <c r="F54" s="17">
        <v>0.13503720101241901</v>
      </c>
      <c r="G54" s="16">
        <v>45017</v>
      </c>
      <c r="H54" s="17">
        <v>0.85749627053317901</v>
      </c>
      <c r="I54" s="12"/>
    </row>
    <row r="55" spans="1:9" ht="14.25">
      <c r="A55" s="13" t="s">
        <v>96</v>
      </c>
      <c r="B55" s="14" t="s">
        <v>54</v>
      </c>
      <c r="C55" s="15" t="s">
        <v>55</v>
      </c>
      <c r="D55" s="16">
        <v>44680</v>
      </c>
      <c r="E55" s="17">
        <v>2</v>
      </c>
      <c r="F55" s="17">
        <v>0.18457397753690899</v>
      </c>
      <c r="G55" s="16">
        <v>45004</v>
      </c>
      <c r="H55" s="17">
        <v>0.74032989684219797</v>
      </c>
      <c r="I55" s="12"/>
    </row>
    <row r="56" spans="1:9" ht="14.25">
      <c r="A56" s="13" t="s">
        <v>97</v>
      </c>
      <c r="B56" s="14" t="s">
        <v>24</v>
      </c>
      <c r="C56" s="15" t="s">
        <v>25</v>
      </c>
      <c r="D56" s="16">
        <v>44816</v>
      </c>
      <c r="E56" s="17">
        <v>7</v>
      </c>
      <c r="F56" s="17">
        <v>1.4827494446379701E-2</v>
      </c>
      <c r="G56" s="16">
        <v>44978</v>
      </c>
      <c r="H56" s="17">
        <v>0.41833053891377597</v>
      </c>
      <c r="I56" s="12"/>
    </row>
    <row r="57" spans="1:9" ht="14.25">
      <c r="A57" s="13" t="s">
        <v>98</v>
      </c>
      <c r="B57" s="14" t="s">
        <v>27</v>
      </c>
      <c r="C57" s="15" t="s">
        <v>28</v>
      </c>
      <c r="D57" s="16">
        <v>44278</v>
      </c>
      <c r="E57" s="17">
        <v>4</v>
      </c>
      <c r="F57" s="17">
        <v>0.27577765609607802</v>
      </c>
      <c r="G57" s="16">
        <v>45071</v>
      </c>
      <c r="H57" s="17">
        <v>0.84349820990746505</v>
      </c>
      <c r="I57" s="12"/>
    </row>
    <row r="58" spans="1:9" ht="14.25">
      <c r="A58" s="13" t="s">
        <v>99</v>
      </c>
      <c r="B58" s="14" t="s">
        <v>43</v>
      </c>
      <c r="C58" s="15" t="s">
        <v>44</v>
      </c>
      <c r="D58" s="16">
        <v>44667</v>
      </c>
      <c r="E58" s="17">
        <v>2</v>
      </c>
      <c r="F58" s="17">
        <v>1.4798370860461801E-2</v>
      </c>
      <c r="G58" s="16">
        <v>45011</v>
      </c>
      <c r="H58" s="17">
        <v>0.65581817056759795</v>
      </c>
      <c r="I58" s="12"/>
    </row>
    <row r="59" spans="1:9" ht="14.25">
      <c r="A59" s="13" t="s">
        <v>100</v>
      </c>
      <c r="B59" s="14" t="s">
        <v>71</v>
      </c>
      <c r="C59" s="15" t="s">
        <v>50</v>
      </c>
      <c r="D59" s="16">
        <v>44420</v>
      </c>
      <c r="E59" s="17">
        <v>4</v>
      </c>
      <c r="F59" s="17">
        <v>0.71929697815108395</v>
      </c>
      <c r="G59" s="16">
        <v>45029</v>
      </c>
      <c r="H59" s="17">
        <v>5.4091466872212501E-2</v>
      </c>
      <c r="I59" s="12"/>
    </row>
    <row r="60" spans="1:9" ht="14.25">
      <c r="A60" s="13" t="s">
        <v>101</v>
      </c>
      <c r="B60" s="14" t="s">
        <v>34</v>
      </c>
      <c r="C60" s="15" t="s">
        <v>35</v>
      </c>
      <c r="D60" s="16">
        <v>44922</v>
      </c>
      <c r="E60" s="17">
        <v>6</v>
      </c>
      <c r="F60" s="17">
        <v>0.45894107528788403</v>
      </c>
      <c r="G60" s="16">
        <v>44952</v>
      </c>
      <c r="H60" s="17">
        <v>0.64879966285478297</v>
      </c>
      <c r="I60" s="12"/>
    </row>
    <row r="61" spans="1:9" ht="14.25">
      <c r="A61" s="13" t="s">
        <v>102</v>
      </c>
      <c r="B61" s="18" t="s">
        <v>103</v>
      </c>
      <c r="C61" s="15" t="s">
        <v>104</v>
      </c>
      <c r="D61" s="16">
        <v>44356</v>
      </c>
      <c r="E61" s="17">
        <v>6</v>
      </c>
      <c r="F61" s="17">
        <v>0.75369284563293804</v>
      </c>
      <c r="G61" s="16">
        <v>45000</v>
      </c>
      <c r="H61" s="17">
        <v>0.95310350121023102</v>
      </c>
      <c r="I61" s="12"/>
    </row>
    <row r="62" spans="1:9" ht="14.25">
      <c r="A62" s="13" t="s">
        <v>105</v>
      </c>
      <c r="B62" s="14" t="s">
        <v>39</v>
      </c>
      <c r="C62" s="15" t="s">
        <v>40</v>
      </c>
      <c r="D62" s="16">
        <v>44315</v>
      </c>
      <c r="E62" s="17">
        <v>7</v>
      </c>
      <c r="F62" s="17">
        <v>0.73835370024837998</v>
      </c>
      <c r="G62" s="16">
        <v>45020</v>
      </c>
      <c r="H62" s="17">
        <v>0.10264222958663</v>
      </c>
      <c r="I62" s="12"/>
    </row>
    <row r="63" spans="1:9" ht="14.25">
      <c r="A63" s="13" t="s">
        <v>106</v>
      </c>
      <c r="B63" s="14" t="s">
        <v>12</v>
      </c>
      <c r="C63" s="15" t="s">
        <v>13</v>
      </c>
      <c r="D63" s="16">
        <v>44860</v>
      </c>
      <c r="E63" s="17">
        <v>8</v>
      </c>
      <c r="F63" s="17">
        <v>0.585256316656942</v>
      </c>
      <c r="G63" s="16">
        <v>45041</v>
      </c>
      <c r="H63" s="17">
        <v>0.63534355964006295</v>
      </c>
      <c r="I63" s="12"/>
    </row>
    <row r="64" spans="1:9" ht="14.25">
      <c r="A64" s="13" t="s">
        <v>107</v>
      </c>
      <c r="B64" s="14" t="s">
        <v>58</v>
      </c>
      <c r="C64" s="15" t="s">
        <v>59</v>
      </c>
      <c r="D64" s="16">
        <v>44340</v>
      </c>
      <c r="E64" s="17">
        <v>9</v>
      </c>
      <c r="F64" s="17">
        <v>0.87646719833682096</v>
      </c>
      <c r="G64" s="16">
        <v>44957</v>
      </c>
      <c r="H64" s="17">
        <v>0.32932752883912297</v>
      </c>
      <c r="I64" s="12"/>
    </row>
    <row r="65" spans="1:9" ht="14.25">
      <c r="A65" s="13" t="s">
        <v>108</v>
      </c>
      <c r="B65" s="14" t="s">
        <v>34</v>
      </c>
      <c r="C65" s="15" t="s">
        <v>35</v>
      </c>
      <c r="D65" s="16">
        <v>44773</v>
      </c>
      <c r="E65" s="17">
        <v>5</v>
      </c>
      <c r="F65" s="17">
        <v>0.68720157697523698</v>
      </c>
      <c r="G65" s="16">
        <v>45054</v>
      </c>
      <c r="H65" s="17">
        <v>0.79990973215818495</v>
      </c>
      <c r="I65" s="12"/>
    </row>
    <row r="66" spans="1:9" ht="14.25">
      <c r="A66" s="13" t="s">
        <v>109</v>
      </c>
      <c r="B66" s="14" t="s">
        <v>27</v>
      </c>
      <c r="C66" s="15" t="s">
        <v>28</v>
      </c>
      <c r="D66" s="16">
        <v>44347</v>
      </c>
      <c r="E66" s="17">
        <v>1</v>
      </c>
      <c r="F66" s="17">
        <v>0.48588703608226103</v>
      </c>
      <c r="G66" s="16">
        <v>45035</v>
      </c>
      <c r="H66" s="17">
        <v>0.45518918214522902</v>
      </c>
      <c r="I66" s="12"/>
    </row>
    <row r="67" spans="1:9" ht="14.25">
      <c r="A67" s="13" t="s">
        <v>110</v>
      </c>
      <c r="B67" s="14" t="s">
        <v>71</v>
      </c>
      <c r="C67" s="15" t="s">
        <v>50</v>
      </c>
      <c r="D67" s="16">
        <v>44659</v>
      </c>
      <c r="E67" s="17">
        <v>2</v>
      </c>
      <c r="F67" s="17">
        <v>0.68555193640676504</v>
      </c>
      <c r="G67" s="16">
        <v>45014</v>
      </c>
      <c r="H67" s="17">
        <v>0.40035912772023502</v>
      </c>
      <c r="I67" s="12"/>
    </row>
    <row r="68" spans="1:9" ht="14.25">
      <c r="A68" s="13" t="s">
        <v>111</v>
      </c>
      <c r="B68" s="14" t="s">
        <v>58</v>
      </c>
      <c r="C68" s="15" t="s">
        <v>59</v>
      </c>
      <c r="D68" s="16">
        <v>44679</v>
      </c>
      <c r="E68" s="17">
        <v>1</v>
      </c>
      <c r="F68" s="17">
        <v>0.574831092396204</v>
      </c>
      <c r="G68" s="16">
        <v>44936</v>
      </c>
      <c r="H68" s="17">
        <v>0.14703843884491</v>
      </c>
      <c r="I68" s="12"/>
    </row>
    <row r="69" spans="1:9" ht="14.25">
      <c r="A69" s="13" t="s">
        <v>112</v>
      </c>
      <c r="B69" s="14" t="s">
        <v>81</v>
      </c>
      <c r="C69" s="15" t="s">
        <v>62</v>
      </c>
      <c r="D69" s="16">
        <v>44800</v>
      </c>
      <c r="E69" s="17">
        <v>4</v>
      </c>
      <c r="F69" s="17">
        <v>0.89057060464664195</v>
      </c>
      <c r="G69" s="16">
        <v>45004</v>
      </c>
      <c r="H69" s="17">
        <v>0.24766978894018499</v>
      </c>
      <c r="I69" s="12"/>
    </row>
    <row r="70" spans="1:9" ht="14.25">
      <c r="A70" s="13" t="s">
        <v>113</v>
      </c>
      <c r="B70" s="14" t="s">
        <v>9</v>
      </c>
      <c r="C70" s="15" t="s">
        <v>10</v>
      </c>
      <c r="D70" s="16">
        <v>44889</v>
      </c>
      <c r="E70" s="17">
        <v>4</v>
      </c>
      <c r="F70" s="17">
        <v>0.64606533640427699</v>
      </c>
      <c r="G70" s="16">
        <v>44977</v>
      </c>
      <c r="H70" s="17">
        <v>0.75502767909149604</v>
      </c>
      <c r="I70" s="12"/>
    </row>
    <row r="71" spans="1:9" ht="14.25">
      <c r="A71" s="13" t="s">
        <v>114</v>
      </c>
      <c r="B71" s="18" t="s">
        <v>103</v>
      </c>
      <c r="C71" s="15" t="s">
        <v>104</v>
      </c>
      <c r="D71" s="16">
        <v>44574</v>
      </c>
      <c r="E71" s="17">
        <v>5</v>
      </c>
      <c r="F71" s="17">
        <v>2.4408043245797401E-2</v>
      </c>
      <c r="G71" s="16">
        <v>45041</v>
      </c>
      <c r="H71" s="17">
        <v>0.11842008103757801</v>
      </c>
      <c r="I71" s="12"/>
    </row>
    <row r="72" spans="1:9" ht="14.25">
      <c r="A72" s="13" t="s">
        <v>115</v>
      </c>
      <c r="B72" s="14" t="s">
        <v>61</v>
      </c>
      <c r="C72" s="15" t="s">
        <v>62</v>
      </c>
      <c r="D72" s="16">
        <v>44752</v>
      </c>
      <c r="E72" s="17">
        <v>1</v>
      </c>
      <c r="F72" s="17">
        <v>0.144587962809021</v>
      </c>
      <c r="G72" s="16">
        <v>44974</v>
      </c>
      <c r="H72" s="17">
        <v>0.22337306376263399</v>
      </c>
      <c r="I72" s="12"/>
    </row>
    <row r="73" spans="1:9" ht="14.25">
      <c r="A73" s="13" t="s">
        <v>116</v>
      </c>
      <c r="B73" s="14" t="s">
        <v>46</v>
      </c>
      <c r="C73" s="15" t="s">
        <v>47</v>
      </c>
      <c r="D73" s="16">
        <v>44786</v>
      </c>
      <c r="E73" s="17">
        <v>7</v>
      </c>
      <c r="F73" s="17">
        <v>1.31744392227479E-2</v>
      </c>
      <c r="G73" s="16">
        <v>45030</v>
      </c>
      <c r="H73" s="17">
        <v>0.97185682841004495</v>
      </c>
      <c r="I73" s="12"/>
    </row>
    <row r="74" spans="1:9" ht="14.25">
      <c r="A74" s="13" t="s">
        <v>117</v>
      </c>
      <c r="B74" s="14" t="s">
        <v>21</v>
      </c>
      <c r="C74" s="15" t="s">
        <v>22</v>
      </c>
      <c r="D74" s="16">
        <v>44644</v>
      </c>
      <c r="E74" s="17">
        <v>4</v>
      </c>
      <c r="F74" s="17">
        <v>0.81530857906975795</v>
      </c>
      <c r="G74" s="16">
        <v>44954</v>
      </c>
      <c r="H74" s="17">
        <v>0.48260987316073201</v>
      </c>
      <c r="I74" s="12"/>
    </row>
    <row r="75" spans="1:9" ht="14.25">
      <c r="A75" s="13" t="s">
        <v>118</v>
      </c>
      <c r="B75" s="14" t="s">
        <v>17</v>
      </c>
      <c r="C75" s="15" t="s">
        <v>18</v>
      </c>
      <c r="D75" s="16">
        <v>44554</v>
      </c>
      <c r="E75" s="17">
        <v>6</v>
      </c>
      <c r="F75" s="17">
        <v>0.15491081045699601</v>
      </c>
      <c r="G75" s="16">
        <v>45064</v>
      </c>
      <c r="H75" s="17">
        <v>0.76802453424894601</v>
      </c>
      <c r="I75" s="12"/>
    </row>
    <row r="76" spans="1:9" ht="14.25">
      <c r="A76" s="13" t="s">
        <v>119</v>
      </c>
      <c r="B76" s="14" t="s">
        <v>58</v>
      </c>
      <c r="C76" s="15" t="s">
        <v>59</v>
      </c>
      <c r="D76" s="16">
        <v>44706</v>
      </c>
      <c r="E76" s="17">
        <v>1</v>
      </c>
      <c r="F76" s="17">
        <v>0.269555056043635</v>
      </c>
      <c r="G76" s="16">
        <v>45000</v>
      </c>
      <c r="H76" s="17">
        <v>0.122182361751799</v>
      </c>
      <c r="I76" s="12"/>
    </row>
    <row r="77" spans="1:9" ht="14.25">
      <c r="A77" s="13" t="s">
        <v>120</v>
      </c>
      <c r="B77" s="14" t="s">
        <v>15</v>
      </c>
      <c r="C77" s="15" t="s">
        <v>10</v>
      </c>
      <c r="D77" s="16">
        <v>44794</v>
      </c>
      <c r="E77" s="17">
        <v>3</v>
      </c>
      <c r="F77" s="17">
        <v>0.71512622981990404</v>
      </c>
      <c r="G77" s="16">
        <v>45023</v>
      </c>
      <c r="H77" s="17">
        <v>2.82332058926804E-3</v>
      </c>
      <c r="I77" s="12"/>
    </row>
    <row r="78" spans="1:9" ht="14.25">
      <c r="A78" s="13" t="s">
        <v>121</v>
      </c>
      <c r="B78" s="14" t="s">
        <v>34</v>
      </c>
      <c r="C78" s="15" t="s">
        <v>35</v>
      </c>
      <c r="D78" s="16">
        <v>44423</v>
      </c>
      <c r="E78" s="17">
        <v>5</v>
      </c>
      <c r="F78" s="17">
        <v>0.517478802978105</v>
      </c>
      <c r="G78" s="16">
        <v>44991</v>
      </c>
      <c r="H78" s="17">
        <v>0.194941670945359</v>
      </c>
      <c r="I78" s="12"/>
    </row>
    <row r="79" spans="1:9" ht="14.25">
      <c r="A79" s="13" t="s">
        <v>122</v>
      </c>
      <c r="B79" s="14" t="s">
        <v>58</v>
      </c>
      <c r="C79" s="15" t="s">
        <v>59</v>
      </c>
      <c r="D79" s="16">
        <v>44270</v>
      </c>
      <c r="E79" s="17">
        <v>3</v>
      </c>
      <c r="F79" s="17">
        <v>0.98933192835650696</v>
      </c>
      <c r="G79" s="16">
        <v>44952</v>
      </c>
      <c r="H79" s="17">
        <v>0.116747383128981</v>
      </c>
      <c r="I79" s="12"/>
    </row>
    <row r="80" spans="1:9" ht="14.25">
      <c r="A80" s="13" t="s">
        <v>123</v>
      </c>
      <c r="B80" s="14" t="s">
        <v>73</v>
      </c>
      <c r="C80" s="15" t="s">
        <v>74</v>
      </c>
      <c r="D80" s="16">
        <v>44852</v>
      </c>
      <c r="E80" s="17">
        <v>5</v>
      </c>
      <c r="F80" s="17">
        <v>0.32415684712172899</v>
      </c>
      <c r="G80" s="16">
        <v>45051</v>
      </c>
      <c r="H80" s="17">
        <v>0.28398523541759901</v>
      </c>
      <c r="I80" s="12"/>
    </row>
    <row r="81" spans="1:9" ht="14.25">
      <c r="A81" s="13" t="s">
        <v>124</v>
      </c>
      <c r="B81" s="14" t="s">
        <v>9</v>
      </c>
      <c r="C81" s="15" t="s">
        <v>10</v>
      </c>
      <c r="D81" s="16">
        <v>44343</v>
      </c>
      <c r="E81" s="17">
        <v>6</v>
      </c>
      <c r="F81" s="17">
        <v>0.64559425958074801</v>
      </c>
      <c r="G81" s="16">
        <v>45057</v>
      </c>
      <c r="H81" s="17">
        <v>0.74976354481356899</v>
      </c>
      <c r="I81" s="12"/>
    </row>
    <row r="82" spans="1:9" ht="14.25">
      <c r="A82" s="13" t="s">
        <v>125</v>
      </c>
      <c r="B82" s="18" t="s">
        <v>103</v>
      </c>
      <c r="C82" s="15" t="s">
        <v>104</v>
      </c>
      <c r="D82" s="16">
        <v>44643</v>
      </c>
      <c r="E82" s="17">
        <v>10</v>
      </c>
      <c r="F82" s="17">
        <v>0.13502577444900801</v>
      </c>
      <c r="G82" s="16">
        <v>45050</v>
      </c>
      <c r="H82" s="17">
        <v>9.7289928257875094E-2</v>
      </c>
      <c r="I82" s="12"/>
    </row>
    <row r="83" spans="1:9" ht="14.25">
      <c r="A83" s="13" t="s">
        <v>126</v>
      </c>
      <c r="B83" s="14" t="s">
        <v>43</v>
      </c>
      <c r="C83" s="15" t="s">
        <v>44</v>
      </c>
      <c r="D83" s="16">
        <v>44353</v>
      </c>
      <c r="E83" s="17">
        <v>8</v>
      </c>
      <c r="F83" s="17">
        <v>0.74864767306151003</v>
      </c>
      <c r="G83" s="16">
        <v>45075</v>
      </c>
      <c r="H83" s="17">
        <v>0.91487830622236999</v>
      </c>
      <c r="I83" s="12"/>
    </row>
    <row r="84" spans="1:9" ht="14.25">
      <c r="A84" s="13" t="s">
        <v>127</v>
      </c>
      <c r="B84" s="14" t="s">
        <v>49</v>
      </c>
      <c r="C84" s="15" t="s">
        <v>50</v>
      </c>
      <c r="D84" s="16">
        <v>44703</v>
      </c>
      <c r="E84" s="17">
        <v>1</v>
      </c>
      <c r="F84" s="17">
        <v>0.105161391848884</v>
      </c>
      <c r="G84" s="16">
        <v>45054</v>
      </c>
      <c r="H84" s="17">
        <v>0.22690729464404399</v>
      </c>
      <c r="I84" s="12"/>
    </row>
    <row r="85" spans="1:9" ht="14.25">
      <c r="A85" s="13" t="s">
        <v>128</v>
      </c>
      <c r="B85" s="14" t="s">
        <v>129</v>
      </c>
      <c r="C85" s="15" t="s">
        <v>22</v>
      </c>
      <c r="D85" s="16">
        <v>44742</v>
      </c>
      <c r="E85" s="17">
        <v>6</v>
      </c>
      <c r="F85" s="17">
        <v>0.11408685507641</v>
      </c>
      <c r="G85" s="16">
        <v>44954</v>
      </c>
      <c r="H85" s="17">
        <v>0.33571676903915298</v>
      </c>
      <c r="I85" s="12"/>
    </row>
    <row r="86" spans="1:9" ht="14.25">
      <c r="A86" s="13" t="s">
        <v>130</v>
      </c>
      <c r="B86" s="14" t="s">
        <v>61</v>
      </c>
      <c r="C86" s="15" t="s">
        <v>62</v>
      </c>
      <c r="D86" s="16">
        <v>44600</v>
      </c>
      <c r="E86" s="17">
        <v>1</v>
      </c>
      <c r="F86" s="17">
        <v>0.58372843681935904</v>
      </c>
      <c r="G86" s="16">
        <v>44997</v>
      </c>
      <c r="H86" s="17">
        <v>0.38186645762982302</v>
      </c>
      <c r="I86" s="12"/>
    </row>
    <row r="87" spans="1:9" ht="14.25">
      <c r="A87" s="13" t="s">
        <v>131</v>
      </c>
      <c r="B87" s="14" t="s">
        <v>129</v>
      </c>
      <c r="C87" s="15" t="s">
        <v>22</v>
      </c>
      <c r="D87" s="16">
        <v>44721</v>
      </c>
      <c r="E87" s="17">
        <v>6</v>
      </c>
      <c r="F87" s="17">
        <v>1.6069181318315098E-2</v>
      </c>
      <c r="G87" s="16">
        <v>44928</v>
      </c>
      <c r="H87" s="17">
        <v>0.93551003990677095</v>
      </c>
      <c r="I87" s="12"/>
    </row>
    <row r="88" spans="1:9" ht="14.25">
      <c r="A88" s="13" t="s">
        <v>132</v>
      </c>
      <c r="B88" s="18" t="s">
        <v>103</v>
      </c>
      <c r="C88" s="15" t="s">
        <v>104</v>
      </c>
      <c r="D88" s="16">
        <v>44544</v>
      </c>
      <c r="E88" s="17">
        <v>7</v>
      </c>
      <c r="F88" s="17">
        <v>0.77483286137645402</v>
      </c>
      <c r="G88" s="16">
        <v>44977</v>
      </c>
      <c r="H88" s="17">
        <v>0.83972936204120796</v>
      </c>
      <c r="I88" s="12"/>
    </row>
    <row r="89" spans="1:9" ht="14.25">
      <c r="A89" s="13" t="s">
        <v>133</v>
      </c>
      <c r="B89" s="14" t="s">
        <v>34</v>
      </c>
      <c r="C89" s="15" t="s">
        <v>35</v>
      </c>
      <c r="D89" s="16">
        <v>44304</v>
      </c>
      <c r="E89" s="17">
        <v>6</v>
      </c>
      <c r="F89" s="17">
        <v>0.83415711448827101</v>
      </c>
      <c r="G89" s="16">
        <v>45032</v>
      </c>
      <c r="H89" s="17">
        <v>0.73754903864989096</v>
      </c>
      <c r="I89" s="12"/>
    </row>
    <row r="90" spans="1:9" ht="14.25">
      <c r="A90" s="13" t="s">
        <v>134</v>
      </c>
      <c r="B90" s="14" t="s">
        <v>15</v>
      </c>
      <c r="C90" s="15" t="s">
        <v>10</v>
      </c>
      <c r="D90" s="16">
        <v>44285</v>
      </c>
      <c r="E90" s="17">
        <v>7</v>
      </c>
      <c r="F90" s="17">
        <v>0.27349998025771599</v>
      </c>
      <c r="G90" s="16">
        <v>45056</v>
      </c>
      <c r="H90" s="17">
        <v>0.398707058551939</v>
      </c>
      <c r="I90" s="12"/>
    </row>
    <row r="91" spans="1:9" ht="14.25">
      <c r="A91" s="13" t="s">
        <v>135</v>
      </c>
      <c r="B91" s="14" t="s">
        <v>21</v>
      </c>
      <c r="C91" s="15" t="s">
        <v>22</v>
      </c>
      <c r="D91" s="16">
        <v>44279</v>
      </c>
      <c r="E91" s="17">
        <v>10</v>
      </c>
      <c r="F91" s="17">
        <v>0.17894362318854701</v>
      </c>
      <c r="G91" s="16">
        <v>45026</v>
      </c>
      <c r="H91" s="17">
        <v>0.27983535659688702</v>
      </c>
      <c r="I91" s="12"/>
    </row>
    <row r="92" spans="1:9" ht="14.25">
      <c r="A92" s="13" t="s">
        <v>136</v>
      </c>
      <c r="B92" s="14" t="s">
        <v>9</v>
      </c>
      <c r="C92" s="15" t="s">
        <v>10</v>
      </c>
      <c r="D92" s="16">
        <v>44206</v>
      </c>
      <c r="E92" s="17">
        <v>2</v>
      </c>
      <c r="F92" s="17">
        <v>0.90504227111458202</v>
      </c>
      <c r="G92" s="16">
        <v>44957</v>
      </c>
      <c r="H92" s="17">
        <v>0.45883084719257899</v>
      </c>
      <c r="I92" s="12"/>
    </row>
    <row r="93" spans="1:9" ht="14.25">
      <c r="A93" s="13" t="s">
        <v>137</v>
      </c>
      <c r="B93" s="14" t="s">
        <v>58</v>
      </c>
      <c r="C93" s="15" t="s">
        <v>59</v>
      </c>
      <c r="D93" s="16">
        <v>44557</v>
      </c>
      <c r="E93" s="17">
        <v>4</v>
      </c>
      <c r="F93" s="17">
        <v>3.6105377236760302E-3</v>
      </c>
      <c r="G93" s="16">
        <v>44993</v>
      </c>
      <c r="H93" s="17">
        <v>0.430410454177235</v>
      </c>
      <c r="I93" s="12"/>
    </row>
    <row r="94" spans="1:9" ht="14.25">
      <c r="A94" s="13" t="s">
        <v>138</v>
      </c>
      <c r="B94" s="14" t="s">
        <v>81</v>
      </c>
      <c r="C94" s="15" t="s">
        <v>62</v>
      </c>
      <c r="D94" s="16">
        <v>44366</v>
      </c>
      <c r="E94" s="17">
        <v>2</v>
      </c>
      <c r="F94" s="17">
        <v>0.256532208615462</v>
      </c>
      <c r="G94" s="16">
        <v>44975</v>
      </c>
      <c r="H94" s="17">
        <v>0.25683090454434099</v>
      </c>
      <c r="I94" s="12"/>
    </row>
    <row r="95" spans="1:9" ht="14.25">
      <c r="A95" s="13" t="s">
        <v>139</v>
      </c>
      <c r="B95" s="18" t="s">
        <v>103</v>
      </c>
      <c r="C95" s="15" t="s">
        <v>104</v>
      </c>
      <c r="D95" s="16">
        <v>44250</v>
      </c>
      <c r="E95" s="17">
        <v>5</v>
      </c>
      <c r="F95" s="17">
        <v>0.70021844930653598</v>
      </c>
      <c r="G95" s="16">
        <v>45008</v>
      </c>
      <c r="H95" s="17">
        <v>0.61187665279577597</v>
      </c>
      <c r="I95" s="12"/>
    </row>
    <row r="96" spans="1:9" ht="14.25">
      <c r="A96" s="13" t="s">
        <v>140</v>
      </c>
      <c r="B96" s="14" t="s">
        <v>21</v>
      </c>
      <c r="C96" s="15" t="s">
        <v>22</v>
      </c>
      <c r="D96" s="16">
        <v>44235</v>
      </c>
      <c r="E96" s="17">
        <v>2</v>
      </c>
      <c r="F96" s="17">
        <v>0.86236623667253698</v>
      </c>
      <c r="G96" s="16">
        <v>45015</v>
      </c>
      <c r="H96" s="17">
        <v>0.56413054876588398</v>
      </c>
      <c r="I96" s="12"/>
    </row>
    <row r="97" spans="1:9" ht="14.25">
      <c r="A97" s="13" t="s">
        <v>141</v>
      </c>
      <c r="B97" s="14" t="s">
        <v>129</v>
      </c>
      <c r="C97" s="15" t="s">
        <v>22</v>
      </c>
      <c r="D97" s="16">
        <v>44774</v>
      </c>
      <c r="E97" s="17">
        <v>5</v>
      </c>
      <c r="F97" s="17">
        <v>0.309379274915278</v>
      </c>
      <c r="G97" s="16">
        <v>45015</v>
      </c>
      <c r="H97" s="17">
        <v>6.4512653240185102E-3</v>
      </c>
      <c r="I97" s="12"/>
    </row>
    <row r="98" spans="1:9" ht="14.25">
      <c r="A98" s="13" t="s">
        <v>142</v>
      </c>
      <c r="B98" s="18" t="s">
        <v>103</v>
      </c>
      <c r="C98" s="15" t="s">
        <v>104</v>
      </c>
      <c r="D98" s="16">
        <v>44396</v>
      </c>
      <c r="E98" s="17">
        <v>7</v>
      </c>
      <c r="F98" s="17">
        <v>0.55211790295911001</v>
      </c>
      <c r="G98" s="16">
        <v>45011</v>
      </c>
      <c r="H98" s="17">
        <v>0.33871055216854301</v>
      </c>
      <c r="I98" s="12"/>
    </row>
    <row r="99" spans="1:9" ht="14.25">
      <c r="A99" s="13" t="s">
        <v>143</v>
      </c>
      <c r="B99" s="14" t="s">
        <v>129</v>
      </c>
      <c r="C99" s="15" t="s">
        <v>22</v>
      </c>
      <c r="D99" s="16">
        <v>44491</v>
      </c>
      <c r="E99" s="17">
        <v>4</v>
      </c>
      <c r="F99" s="17">
        <v>0.20150989296011099</v>
      </c>
      <c r="G99" s="16">
        <v>45067</v>
      </c>
      <c r="H99" s="17">
        <v>0.23936851527945999</v>
      </c>
      <c r="I99" s="12"/>
    </row>
    <row r="100" spans="1:9" ht="14.25">
      <c r="A100" s="13" t="s">
        <v>144</v>
      </c>
      <c r="B100" s="14" t="s">
        <v>15</v>
      </c>
      <c r="C100" s="15" t="s">
        <v>10</v>
      </c>
      <c r="D100" s="16">
        <v>44534</v>
      </c>
      <c r="E100" s="17">
        <v>5</v>
      </c>
      <c r="F100" s="17">
        <v>0.18484009932934201</v>
      </c>
      <c r="G100" s="16">
        <v>44952</v>
      </c>
      <c r="H100" s="17">
        <v>0.17511595791935999</v>
      </c>
      <c r="I100" s="12"/>
    </row>
    <row r="101" spans="1:9" ht="14.25">
      <c r="A101" s="13" t="s">
        <v>145</v>
      </c>
      <c r="B101" s="14" t="s">
        <v>30</v>
      </c>
      <c r="C101" s="15" t="s">
        <v>31</v>
      </c>
      <c r="D101" s="16">
        <v>44872</v>
      </c>
      <c r="E101" s="17">
        <v>6</v>
      </c>
      <c r="F101" s="17">
        <v>0.34955930087119302</v>
      </c>
      <c r="G101" s="16">
        <v>44929</v>
      </c>
      <c r="H101" s="17">
        <v>0.53327527116873796</v>
      </c>
      <c r="I101" s="12"/>
    </row>
    <row r="102" spans="1:9" ht="14.25">
      <c r="A102" s="13" t="s">
        <v>146</v>
      </c>
      <c r="B102" s="18" t="s">
        <v>103</v>
      </c>
      <c r="C102" s="15" t="s">
        <v>104</v>
      </c>
      <c r="D102" s="16">
        <v>44468</v>
      </c>
      <c r="E102" s="17">
        <v>3</v>
      </c>
      <c r="F102" s="17">
        <v>0.93189165277683395</v>
      </c>
      <c r="G102" s="16">
        <v>44962</v>
      </c>
      <c r="H102" s="17">
        <v>2.43785689040747E-2</v>
      </c>
      <c r="I102" s="12"/>
    </row>
    <row r="103" spans="1:9" ht="14.25">
      <c r="A103" s="13" t="s">
        <v>147</v>
      </c>
      <c r="B103" s="14" t="s">
        <v>73</v>
      </c>
      <c r="C103" s="15" t="s">
        <v>74</v>
      </c>
      <c r="D103" s="16">
        <v>44921</v>
      </c>
      <c r="E103" s="17">
        <v>10</v>
      </c>
      <c r="F103" s="17">
        <v>0.68735083469695002</v>
      </c>
      <c r="G103" s="16">
        <v>44990</v>
      </c>
      <c r="H103" s="17">
        <v>0.41787841201432302</v>
      </c>
      <c r="I103" s="12"/>
    </row>
    <row r="104" spans="1:9" ht="14.25">
      <c r="A104" s="13" t="s">
        <v>148</v>
      </c>
      <c r="B104" s="14" t="s">
        <v>39</v>
      </c>
      <c r="C104" s="15" t="s">
        <v>40</v>
      </c>
      <c r="D104" s="16">
        <v>44605</v>
      </c>
      <c r="E104" s="17">
        <v>5</v>
      </c>
      <c r="F104" s="17">
        <v>0.17493546348643599</v>
      </c>
      <c r="G104" s="16">
        <v>45001</v>
      </c>
      <c r="H104" s="17">
        <v>0.83666855090333903</v>
      </c>
      <c r="I104" s="12"/>
    </row>
    <row r="105" spans="1:9" ht="14.25">
      <c r="A105" s="13" t="s">
        <v>149</v>
      </c>
      <c r="B105" s="18" t="s">
        <v>103</v>
      </c>
      <c r="C105" s="15" t="s">
        <v>104</v>
      </c>
      <c r="D105" s="16">
        <v>44659</v>
      </c>
      <c r="E105" s="17">
        <v>7</v>
      </c>
      <c r="F105" s="17">
        <v>0.75215132834364595</v>
      </c>
      <c r="G105" s="16">
        <v>45051</v>
      </c>
      <c r="H105" s="17">
        <v>2.6168363795351798E-2</v>
      </c>
      <c r="I105" s="12"/>
    </row>
    <row r="106" spans="1:9" ht="14.25">
      <c r="A106" s="13" t="s">
        <v>150</v>
      </c>
      <c r="B106" s="14" t="s">
        <v>39</v>
      </c>
      <c r="C106" s="15" t="s">
        <v>40</v>
      </c>
      <c r="D106" s="16">
        <v>44263</v>
      </c>
      <c r="E106" s="17">
        <v>1</v>
      </c>
      <c r="F106" s="17">
        <v>0.30953917056170199</v>
      </c>
      <c r="G106" s="16">
        <v>45058</v>
      </c>
      <c r="H106" s="17">
        <v>0.66043948995340296</v>
      </c>
      <c r="I106" s="12"/>
    </row>
    <row r="107" spans="1:9" ht="14.25">
      <c r="A107" s="13" t="s">
        <v>151</v>
      </c>
      <c r="B107" s="14" t="s">
        <v>61</v>
      </c>
      <c r="C107" s="15" t="s">
        <v>62</v>
      </c>
      <c r="D107" s="16">
        <v>44422</v>
      </c>
      <c r="E107" s="17">
        <v>10</v>
      </c>
      <c r="F107" s="17">
        <v>0.62147829765565299</v>
      </c>
      <c r="G107" s="16">
        <v>45045</v>
      </c>
      <c r="H107" s="17">
        <v>0.44466276095616802</v>
      </c>
      <c r="I107" s="12"/>
    </row>
    <row r="108" spans="1:9" ht="14.25">
      <c r="A108" s="13" t="s">
        <v>152</v>
      </c>
      <c r="B108" s="14" t="s">
        <v>58</v>
      </c>
      <c r="C108" s="15" t="s">
        <v>59</v>
      </c>
      <c r="D108" s="16">
        <v>44903</v>
      </c>
      <c r="E108" s="17">
        <v>7</v>
      </c>
      <c r="F108" s="17">
        <v>0.60752716500644899</v>
      </c>
      <c r="G108" s="16">
        <v>45029</v>
      </c>
      <c r="H108" s="17">
        <v>0.90286839870973001</v>
      </c>
      <c r="I108" s="12"/>
    </row>
    <row r="109" spans="1:9" ht="14.25">
      <c r="A109" s="13" t="s">
        <v>153</v>
      </c>
      <c r="B109" s="14" t="s">
        <v>46</v>
      </c>
      <c r="C109" s="15" t="s">
        <v>47</v>
      </c>
      <c r="D109" s="16">
        <v>44810</v>
      </c>
      <c r="E109" s="17">
        <v>10</v>
      </c>
      <c r="F109" s="17">
        <v>8.0126723415399101E-2</v>
      </c>
      <c r="G109" s="16">
        <v>44973</v>
      </c>
      <c r="H109" s="17">
        <v>0.51635999068168204</v>
      </c>
      <c r="I109" s="12"/>
    </row>
    <row r="110" spans="1:9" ht="14.25">
      <c r="A110" s="13" t="s">
        <v>154</v>
      </c>
      <c r="B110" s="14" t="s">
        <v>21</v>
      </c>
      <c r="C110" s="15" t="s">
        <v>22</v>
      </c>
      <c r="D110" s="16">
        <v>44716</v>
      </c>
      <c r="E110" s="17">
        <v>1</v>
      </c>
      <c r="F110" s="17">
        <v>0.165768699711766</v>
      </c>
      <c r="G110" s="16">
        <v>44958</v>
      </c>
      <c r="H110" s="17">
        <v>0.35219920122081899</v>
      </c>
      <c r="I110" s="12"/>
    </row>
    <row r="111" spans="1:9" ht="14.25">
      <c r="A111" s="13" t="s">
        <v>155</v>
      </c>
      <c r="B111" s="14" t="s">
        <v>58</v>
      </c>
      <c r="C111" s="15" t="s">
        <v>59</v>
      </c>
      <c r="D111" s="16">
        <v>44276</v>
      </c>
      <c r="E111" s="17">
        <v>7</v>
      </c>
      <c r="F111" s="17">
        <v>0.95038285910889397</v>
      </c>
      <c r="G111" s="16">
        <v>45067</v>
      </c>
      <c r="H111" s="17">
        <v>0.493774747227402</v>
      </c>
      <c r="I111" s="12"/>
    </row>
    <row r="112" spans="1:9" ht="14.25">
      <c r="A112" s="13" t="s">
        <v>156</v>
      </c>
      <c r="B112" s="14" t="s">
        <v>17</v>
      </c>
      <c r="C112" s="15" t="s">
        <v>18</v>
      </c>
      <c r="D112" s="16">
        <v>44709</v>
      </c>
      <c r="E112" s="17">
        <v>8</v>
      </c>
      <c r="F112" s="17">
        <v>0.34324624551472199</v>
      </c>
      <c r="G112" s="16">
        <v>44980</v>
      </c>
      <c r="H112" s="17">
        <v>5.5941217861464797E-2</v>
      </c>
      <c r="I112" s="12"/>
    </row>
    <row r="113" spans="1:9" ht="14.25">
      <c r="A113" s="13" t="s">
        <v>157</v>
      </c>
      <c r="B113" s="14" t="s">
        <v>58</v>
      </c>
      <c r="C113" s="15" t="s">
        <v>59</v>
      </c>
      <c r="D113" s="16">
        <v>44907</v>
      </c>
      <c r="E113" s="17">
        <v>9</v>
      </c>
      <c r="F113" s="17">
        <v>0.88394112549340798</v>
      </c>
      <c r="G113" s="16">
        <v>44949</v>
      </c>
      <c r="H113" s="17">
        <v>0.170650898099275</v>
      </c>
      <c r="I113" s="12"/>
    </row>
    <row r="114" spans="1:9" ht="14.25">
      <c r="A114" s="13" t="s">
        <v>158</v>
      </c>
      <c r="B114" s="14" t="s">
        <v>12</v>
      </c>
      <c r="C114" s="15" t="s">
        <v>13</v>
      </c>
      <c r="D114" s="16">
        <v>44578</v>
      </c>
      <c r="E114" s="17">
        <v>2</v>
      </c>
      <c r="F114" s="17">
        <v>0.19124266932346201</v>
      </c>
      <c r="G114" s="16">
        <v>44953</v>
      </c>
      <c r="H114" s="17">
        <v>0.44988838372928502</v>
      </c>
      <c r="I114" s="12"/>
    </row>
    <row r="115" spans="1:9" ht="14.25">
      <c r="A115" s="13" t="s">
        <v>159</v>
      </c>
      <c r="B115" s="14" t="s">
        <v>43</v>
      </c>
      <c r="C115" s="15" t="s">
        <v>44</v>
      </c>
      <c r="D115" s="16">
        <v>44324</v>
      </c>
      <c r="E115" s="17">
        <v>9</v>
      </c>
      <c r="F115" s="17">
        <v>0.70237024955138705</v>
      </c>
      <c r="G115" s="16">
        <v>45039</v>
      </c>
      <c r="H115" s="17">
        <v>0.23474526869976101</v>
      </c>
      <c r="I115" s="12"/>
    </row>
    <row r="116" spans="1:9" ht="14.25">
      <c r="A116" s="13" t="s">
        <v>160</v>
      </c>
      <c r="B116" s="14" t="s">
        <v>24</v>
      </c>
      <c r="C116" s="15" t="s">
        <v>25</v>
      </c>
      <c r="D116" s="16">
        <v>44464</v>
      </c>
      <c r="E116" s="17">
        <v>1</v>
      </c>
      <c r="F116" s="17">
        <v>0.47664293083306503</v>
      </c>
      <c r="G116" s="16">
        <v>44998</v>
      </c>
      <c r="H116" s="17">
        <v>0.23032087534575099</v>
      </c>
      <c r="I116" s="12"/>
    </row>
    <row r="117" spans="1:9" ht="14.25">
      <c r="A117" s="13" t="s">
        <v>161</v>
      </c>
      <c r="B117" s="14" t="s">
        <v>61</v>
      </c>
      <c r="C117" s="15" t="s">
        <v>62</v>
      </c>
      <c r="D117" s="16">
        <v>44581</v>
      </c>
      <c r="E117" s="17">
        <v>8</v>
      </c>
      <c r="F117" s="17">
        <v>0.52894618812607497</v>
      </c>
      <c r="G117" s="16">
        <v>44998</v>
      </c>
      <c r="H117" s="17">
        <v>0.14894391596640999</v>
      </c>
      <c r="I117" s="12"/>
    </row>
    <row r="118" spans="1:9" ht="14.25">
      <c r="A118" s="13" t="s">
        <v>162</v>
      </c>
      <c r="B118" s="18" t="s">
        <v>103</v>
      </c>
      <c r="C118" s="15" t="s">
        <v>104</v>
      </c>
      <c r="D118" s="16">
        <v>44595</v>
      </c>
      <c r="E118" s="17">
        <v>1</v>
      </c>
      <c r="F118" s="17">
        <v>0.90771622925444195</v>
      </c>
      <c r="G118" s="16">
        <v>44956</v>
      </c>
      <c r="H118" s="17">
        <v>0.76439006848756197</v>
      </c>
      <c r="I118" s="12"/>
    </row>
    <row r="119" spans="1:9" ht="14.25">
      <c r="A119" s="13" t="s">
        <v>163</v>
      </c>
      <c r="B119" s="14" t="s">
        <v>54</v>
      </c>
      <c r="C119" s="15" t="s">
        <v>55</v>
      </c>
      <c r="D119" s="16">
        <v>44625</v>
      </c>
      <c r="E119" s="17">
        <v>4</v>
      </c>
      <c r="F119" s="17">
        <v>0.93532778717298004</v>
      </c>
      <c r="G119" s="16">
        <v>44933</v>
      </c>
      <c r="H119" s="17">
        <v>2.9378328012187802E-2</v>
      </c>
      <c r="I119" s="12"/>
    </row>
    <row r="120" spans="1:9" ht="14.25">
      <c r="A120" s="13" t="s">
        <v>164</v>
      </c>
      <c r="B120" s="14" t="s">
        <v>9</v>
      </c>
      <c r="C120" s="15" t="s">
        <v>10</v>
      </c>
      <c r="D120" s="16">
        <v>44801</v>
      </c>
      <c r="E120" s="17">
        <v>6</v>
      </c>
      <c r="F120" s="17">
        <v>0.103932010083317</v>
      </c>
      <c r="G120" s="16">
        <v>44985</v>
      </c>
      <c r="H120" s="19">
        <v>6.0761804468123501E-5</v>
      </c>
      <c r="I120" s="12"/>
    </row>
    <row r="121" spans="1:9" ht="14.25">
      <c r="A121" s="13" t="s">
        <v>165</v>
      </c>
      <c r="B121" s="14" t="s">
        <v>15</v>
      </c>
      <c r="C121" s="15" t="s">
        <v>10</v>
      </c>
      <c r="D121" s="16">
        <v>44589</v>
      </c>
      <c r="E121" s="17">
        <v>3</v>
      </c>
      <c r="F121" s="17">
        <v>0.33696098865178298</v>
      </c>
      <c r="G121" s="16">
        <v>45034</v>
      </c>
      <c r="H121" s="17">
        <v>0.68587611661549097</v>
      </c>
      <c r="I121" s="12"/>
    </row>
    <row r="122" spans="1:9" ht="14.25">
      <c r="A122" s="13" t="s">
        <v>166</v>
      </c>
      <c r="B122" s="14" t="s">
        <v>46</v>
      </c>
      <c r="C122" s="15" t="s">
        <v>47</v>
      </c>
      <c r="D122" s="16">
        <v>44733</v>
      </c>
      <c r="E122" s="17">
        <v>9</v>
      </c>
      <c r="F122" s="17">
        <v>0.32825674154548301</v>
      </c>
      <c r="G122" s="16">
        <v>44981</v>
      </c>
      <c r="H122" s="17">
        <v>0.48045519677837101</v>
      </c>
      <c r="I122" s="12"/>
    </row>
    <row r="123" spans="1:9" ht="14.25">
      <c r="A123" s="13" t="s">
        <v>167</v>
      </c>
      <c r="B123" s="14" t="s">
        <v>17</v>
      </c>
      <c r="C123" s="15" t="s">
        <v>18</v>
      </c>
      <c r="D123" s="16">
        <v>44879</v>
      </c>
      <c r="E123" s="17">
        <v>10</v>
      </c>
      <c r="F123" s="17">
        <v>0.47307005712237998</v>
      </c>
      <c r="G123" s="16">
        <v>44937</v>
      </c>
      <c r="H123" s="17">
        <v>0.10169187940690801</v>
      </c>
      <c r="I123" s="12"/>
    </row>
    <row r="124" spans="1:9" ht="14.25">
      <c r="A124" s="13" t="s">
        <v>168</v>
      </c>
      <c r="B124" s="14" t="s">
        <v>34</v>
      </c>
      <c r="C124" s="15" t="s">
        <v>35</v>
      </c>
      <c r="D124" s="16">
        <v>44371</v>
      </c>
      <c r="E124" s="17">
        <v>9</v>
      </c>
      <c r="F124" s="17">
        <v>0.71248835178386805</v>
      </c>
      <c r="G124" s="16">
        <v>44975</v>
      </c>
      <c r="H124" s="17">
        <v>0.42914106932160101</v>
      </c>
      <c r="I124" s="12"/>
    </row>
    <row r="125" spans="1:9" ht="14.25">
      <c r="A125" s="13" t="s">
        <v>169</v>
      </c>
      <c r="B125" s="14" t="s">
        <v>27</v>
      </c>
      <c r="C125" s="15" t="s">
        <v>28</v>
      </c>
      <c r="D125" s="16">
        <v>44792</v>
      </c>
      <c r="E125" s="17">
        <v>1</v>
      </c>
      <c r="F125" s="17">
        <v>0.87147093954098998</v>
      </c>
      <c r="G125" s="16">
        <v>44967</v>
      </c>
      <c r="H125" s="17">
        <v>0.35443622359295701</v>
      </c>
      <c r="I125" s="12"/>
    </row>
    <row r="126" spans="1:9" ht="14.25">
      <c r="A126" s="13" t="s">
        <v>170</v>
      </c>
      <c r="B126" s="14" t="s">
        <v>12</v>
      </c>
      <c r="C126" s="15" t="s">
        <v>13</v>
      </c>
      <c r="D126" s="16">
        <v>44272</v>
      </c>
      <c r="E126" s="17">
        <v>6</v>
      </c>
      <c r="F126" s="17">
        <v>5.4464754581670202E-2</v>
      </c>
      <c r="G126" s="16">
        <v>45013</v>
      </c>
      <c r="H126" s="17">
        <v>0.49434155447053002</v>
      </c>
      <c r="I126" s="12"/>
    </row>
    <row r="127" spans="1:9" ht="14.25">
      <c r="A127" s="13" t="s">
        <v>171</v>
      </c>
      <c r="B127" s="18" t="s">
        <v>103</v>
      </c>
      <c r="C127" s="15" t="s">
        <v>104</v>
      </c>
      <c r="D127" s="16">
        <v>44886</v>
      </c>
      <c r="E127" s="17">
        <v>8</v>
      </c>
      <c r="F127" s="17">
        <v>0.46539821567982897</v>
      </c>
      <c r="G127" s="16">
        <v>45038</v>
      </c>
      <c r="H127" s="17">
        <v>0.39766402949830199</v>
      </c>
      <c r="I127" s="12"/>
    </row>
    <row r="128" spans="1:9" ht="14.25">
      <c r="A128" s="13" t="s">
        <v>172</v>
      </c>
      <c r="B128" s="14" t="s">
        <v>58</v>
      </c>
      <c r="C128" s="15" t="s">
        <v>59</v>
      </c>
      <c r="D128" s="16">
        <v>44380</v>
      </c>
      <c r="E128" s="17">
        <v>2</v>
      </c>
      <c r="F128" s="17">
        <v>0.41769016811982401</v>
      </c>
      <c r="G128" s="16">
        <v>44990</v>
      </c>
      <c r="H128" s="17">
        <v>0.67060305745283799</v>
      </c>
      <c r="I128" s="12"/>
    </row>
    <row r="129" spans="1:9" ht="14.25">
      <c r="A129" s="13" t="s">
        <v>173</v>
      </c>
      <c r="B129" s="14" t="s">
        <v>46</v>
      </c>
      <c r="C129" s="15" t="s">
        <v>47</v>
      </c>
      <c r="D129" s="16">
        <v>44661</v>
      </c>
      <c r="E129" s="17">
        <v>5</v>
      </c>
      <c r="F129" s="17">
        <v>0.90898321519765801</v>
      </c>
      <c r="G129" s="16">
        <v>45067</v>
      </c>
      <c r="H129" s="17">
        <v>0.71076510162728801</v>
      </c>
      <c r="I129" s="12"/>
    </row>
    <row r="130" spans="1:9" ht="14.25">
      <c r="A130" s="13" t="s">
        <v>174</v>
      </c>
      <c r="B130" s="18" t="s">
        <v>103</v>
      </c>
      <c r="C130" s="15" t="s">
        <v>104</v>
      </c>
      <c r="D130" s="16">
        <v>44297</v>
      </c>
      <c r="E130" s="17">
        <v>2</v>
      </c>
      <c r="F130" s="17">
        <v>2.2277472344418001E-2</v>
      </c>
      <c r="G130" s="16">
        <v>45053</v>
      </c>
      <c r="H130" s="17">
        <v>0.31572522679826798</v>
      </c>
      <c r="I130" s="12"/>
    </row>
    <row r="131" spans="1:9" ht="14.25">
      <c r="A131" s="13" t="s">
        <v>175</v>
      </c>
      <c r="B131" s="14" t="s">
        <v>15</v>
      </c>
      <c r="C131" s="15" t="s">
        <v>10</v>
      </c>
      <c r="D131" s="16">
        <v>44223</v>
      </c>
      <c r="E131" s="17">
        <v>10</v>
      </c>
      <c r="F131" s="17">
        <v>4.84656763549157E-2</v>
      </c>
      <c r="G131" s="16">
        <v>45041</v>
      </c>
      <c r="H131" s="17">
        <v>0.76568330987062005</v>
      </c>
      <c r="I131" s="12"/>
    </row>
    <row r="132" spans="1:9" ht="14.25">
      <c r="A132" s="13" t="s">
        <v>176</v>
      </c>
      <c r="B132" s="14" t="s">
        <v>73</v>
      </c>
      <c r="C132" s="15" t="s">
        <v>74</v>
      </c>
      <c r="D132" s="16">
        <v>44616</v>
      </c>
      <c r="E132" s="17">
        <v>10</v>
      </c>
      <c r="F132" s="17">
        <v>0.29076178482231801</v>
      </c>
      <c r="G132" s="16">
        <v>44945</v>
      </c>
      <c r="H132" s="17">
        <v>0.33143123502147698</v>
      </c>
      <c r="I132" s="12"/>
    </row>
    <row r="133" spans="1:9" ht="14.25">
      <c r="A133" s="13" t="s">
        <v>177</v>
      </c>
      <c r="B133" s="14" t="s">
        <v>81</v>
      </c>
      <c r="C133" s="15" t="s">
        <v>62</v>
      </c>
      <c r="D133" s="16">
        <v>44398</v>
      </c>
      <c r="E133" s="17">
        <v>6</v>
      </c>
      <c r="F133" s="17">
        <v>0.74483031602755301</v>
      </c>
      <c r="G133" s="16">
        <v>45067</v>
      </c>
      <c r="H133" s="17">
        <v>0.45618689536000101</v>
      </c>
      <c r="I133" s="12"/>
    </row>
    <row r="134" spans="1:9" ht="14.25">
      <c r="A134" s="13" t="s">
        <v>178</v>
      </c>
      <c r="B134" s="14" t="s">
        <v>30</v>
      </c>
      <c r="C134" s="15" t="s">
        <v>31</v>
      </c>
      <c r="D134" s="16">
        <v>44244</v>
      </c>
      <c r="E134" s="17">
        <v>2</v>
      </c>
      <c r="F134" s="17">
        <v>0.55145811024395297</v>
      </c>
      <c r="G134" s="16">
        <v>44938</v>
      </c>
      <c r="H134" s="17">
        <v>0.43942741221319298</v>
      </c>
      <c r="I134" s="12"/>
    </row>
    <row r="135" spans="1:9" ht="14.25">
      <c r="A135" s="13" t="s">
        <v>179</v>
      </c>
      <c r="B135" s="14" t="s">
        <v>34</v>
      </c>
      <c r="C135" s="15" t="s">
        <v>35</v>
      </c>
      <c r="D135" s="16">
        <v>44715</v>
      </c>
      <c r="E135" s="17">
        <v>2</v>
      </c>
      <c r="F135" s="17">
        <v>0.75204781971908696</v>
      </c>
      <c r="G135" s="16">
        <v>45016</v>
      </c>
      <c r="H135" s="17">
        <v>0.46296822834011098</v>
      </c>
      <c r="I135" s="12"/>
    </row>
    <row r="136" spans="1:9" ht="14.25">
      <c r="A136" s="13" t="s">
        <v>180</v>
      </c>
      <c r="B136" s="14" t="s">
        <v>61</v>
      </c>
      <c r="C136" s="15" t="s">
        <v>62</v>
      </c>
      <c r="D136" s="16">
        <v>44225</v>
      </c>
      <c r="E136" s="17">
        <v>7</v>
      </c>
      <c r="F136" s="17">
        <v>0.47691846634392299</v>
      </c>
      <c r="G136" s="16">
        <v>44981</v>
      </c>
      <c r="H136" s="17">
        <v>0.46204966570717498</v>
      </c>
      <c r="I136" s="12"/>
    </row>
    <row r="137" spans="1:9" ht="14.25">
      <c r="A137" s="13" t="s">
        <v>181</v>
      </c>
      <c r="B137" s="14" t="s">
        <v>129</v>
      </c>
      <c r="C137" s="15" t="s">
        <v>22</v>
      </c>
      <c r="D137" s="16">
        <v>44442</v>
      </c>
      <c r="E137" s="17">
        <v>9</v>
      </c>
      <c r="F137" s="17">
        <v>0.351563700735118</v>
      </c>
      <c r="G137" s="16">
        <v>45023</v>
      </c>
      <c r="H137" s="17">
        <v>0.95442216883254405</v>
      </c>
      <c r="I137" s="12"/>
    </row>
    <row r="138" spans="1:9" ht="14.25">
      <c r="A138" s="13" t="s">
        <v>182</v>
      </c>
      <c r="B138" s="14" t="s">
        <v>34</v>
      </c>
      <c r="C138" s="15" t="s">
        <v>35</v>
      </c>
      <c r="D138" s="16">
        <v>44878</v>
      </c>
      <c r="E138" s="17">
        <v>3</v>
      </c>
      <c r="F138" s="17">
        <v>0.708252824575899</v>
      </c>
      <c r="G138" s="16">
        <v>45047</v>
      </c>
      <c r="H138" s="17">
        <v>0.25743349659995701</v>
      </c>
      <c r="I138" s="12"/>
    </row>
    <row r="139" spans="1:9" ht="14.25">
      <c r="A139" s="13" t="s">
        <v>183</v>
      </c>
      <c r="B139" s="14" t="s">
        <v>54</v>
      </c>
      <c r="C139" s="15" t="s">
        <v>55</v>
      </c>
      <c r="D139" s="16">
        <v>44535</v>
      </c>
      <c r="E139" s="17">
        <v>6</v>
      </c>
      <c r="F139" s="17">
        <v>8.1168066351901699E-2</v>
      </c>
      <c r="G139" s="16">
        <v>45004</v>
      </c>
      <c r="H139" s="17">
        <v>0.51544985308443603</v>
      </c>
      <c r="I139" s="12"/>
    </row>
    <row r="140" spans="1:9" ht="14.25">
      <c r="A140" s="13" t="s">
        <v>184</v>
      </c>
      <c r="B140" s="14" t="s">
        <v>73</v>
      </c>
      <c r="C140" s="15" t="s">
        <v>74</v>
      </c>
      <c r="D140" s="16">
        <v>44815</v>
      </c>
      <c r="E140" s="17">
        <v>3</v>
      </c>
      <c r="F140" s="17">
        <v>0.44727279397540398</v>
      </c>
      <c r="G140" s="16">
        <v>44961</v>
      </c>
      <c r="H140" s="17">
        <v>0.72124646028638995</v>
      </c>
      <c r="I140" s="12"/>
    </row>
    <row r="141" spans="1:9" ht="14.25">
      <c r="A141" s="13" t="s">
        <v>185</v>
      </c>
      <c r="B141" s="14" t="s">
        <v>30</v>
      </c>
      <c r="C141" s="15" t="s">
        <v>31</v>
      </c>
      <c r="D141" s="16">
        <v>44690</v>
      </c>
      <c r="E141" s="17">
        <v>5</v>
      </c>
      <c r="F141" s="17">
        <v>0.55996144918041602</v>
      </c>
      <c r="G141" s="16">
        <v>44982</v>
      </c>
      <c r="H141" s="17">
        <v>4.0845294204603297E-3</v>
      </c>
      <c r="I141" s="12"/>
    </row>
    <row r="142" spans="1:9" ht="14.25">
      <c r="A142" s="13" t="s">
        <v>186</v>
      </c>
      <c r="B142" s="14" t="s">
        <v>129</v>
      </c>
      <c r="C142" s="15" t="s">
        <v>22</v>
      </c>
      <c r="D142" s="16">
        <v>44521</v>
      </c>
      <c r="E142" s="17">
        <v>4</v>
      </c>
      <c r="F142" s="17">
        <v>0.56230632063577901</v>
      </c>
      <c r="G142" s="16">
        <v>45060</v>
      </c>
      <c r="H142" s="17">
        <v>0.68743114384612203</v>
      </c>
      <c r="I142" s="12"/>
    </row>
    <row r="143" spans="1:9" ht="14.25">
      <c r="A143" s="13" t="s">
        <v>187</v>
      </c>
      <c r="B143" s="14" t="s">
        <v>30</v>
      </c>
      <c r="C143" s="15" t="s">
        <v>31</v>
      </c>
      <c r="D143" s="16">
        <v>44769</v>
      </c>
      <c r="E143" s="17">
        <v>5</v>
      </c>
      <c r="F143" s="17">
        <v>0.72618042932337601</v>
      </c>
      <c r="G143" s="16">
        <v>45013</v>
      </c>
      <c r="H143" s="17">
        <v>0.31138195774945998</v>
      </c>
      <c r="I143" s="12"/>
    </row>
    <row r="144" spans="1:9" ht="14.25">
      <c r="A144" s="13" t="s">
        <v>188</v>
      </c>
      <c r="B144" s="14" t="s">
        <v>71</v>
      </c>
      <c r="C144" s="15" t="s">
        <v>50</v>
      </c>
      <c r="D144" s="16">
        <v>44206</v>
      </c>
      <c r="E144" s="17">
        <v>3</v>
      </c>
      <c r="F144" s="17">
        <v>0.113699112632604</v>
      </c>
      <c r="G144" s="16">
        <v>45012</v>
      </c>
      <c r="H144" s="17">
        <v>3.0869795040312301E-2</v>
      </c>
      <c r="I144" s="12"/>
    </row>
    <row r="145" spans="1:9" ht="14.25">
      <c r="A145" s="13" t="s">
        <v>189</v>
      </c>
      <c r="B145" s="14" t="s">
        <v>129</v>
      </c>
      <c r="C145" s="15" t="s">
        <v>22</v>
      </c>
      <c r="D145" s="16">
        <v>44822</v>
      </c>
      <c r="E145" s="17">
        <v>1</v>
      </c>
      <c r="F145" s="17">
        <v>8.6409222229514596E-2</v>
      </c>
      <c r="G145" s="16">
        <v>44945</v>
      </c>
      <c r="H145" s="17">
        <v>0.720395287309052</v>
      </c>
      <c r="I145" s="12"/>
    </row>
    <row r="146" spans="1:9" ht="14.25">
      <c r="A146" s="13" t="s">
        <v>190</v>
      </c>
      <c r="B146" s="14" t="s">
        <v>71</v>
      </c>
      <c r="C146" s="15" t="s">
        <v>50</v>
      </c>
      <c r="D146" s="16">
        <v>44484</v>
      </c>
      <c r="E146" s="17">
        <v>4</v>
      </c>
      <c r="F146" s="17">
        <v>0.573839853564304</v>
      </c>
      <c r="G146" s="16">
        <v>45050</v>
      </c>
      <c r="H146" s="17">
        <v>0.74143260510805697</v>
      </c>
      <c r="I146" s="12"/>
    </row>
    <row r="147" spans="1:9" ht="14.25">
      <c r="A147" s="13" t="s">
        <v>191</v>
      </c>
      <c r="B147" s="14" t="s">
        <v>27</v>
      </c>
      <c r="C147" s="15" t="s">
        <v>28</v>
      </c>
      <c r="D147" s="16">
        <v>44734</v>
      </c>
      <c r="E147" s="17">
        <v>10</v>
      </c>
      <c r="F147" s="17">
        <v>5.8312359538940997E-2</v>
      </c>
      <c r="G147" s="16">
        <v>45041</v>
      </c>
      <c r="H147" s="17">
        <v>0.50418526458823998</v>
      </c>
      <c r="I147" s="12"/>
    </row>
    <row r="148" spans="1:9" ht="14.25">
      <c r="A148" s="13" t="s">
        <v>192</v>
      </c>
      <c r="B148" s="14" t="s">
        <v>54</v>
      </c>
      <c r="C148" s="15" t="s">
        <v>55</v>
      </c>
      <c r="D148" s="16">
        <v>44480</v>
      </c>
      <c r="E148" s="17">
        <v>7</v>
      </c>
      <c r="F148" s="17">
        <v>0.717702757066082</v>
      </c>
      <c r="G148" s="16">
        <v>44936</v>
      </c>
      <c r="H148" s="17">
        <v>0.1182538345041</v>
      </c>
      <c r="I148" s="12"/>
    </row>
    <row r="149" spans="1:9" ht="14.25">
      <c r="A149" s="13" t="s">
        <v>193</v>
      </c>
      <c r="B149" s="14" t="s">
        <v>24</v>
      </c>
      <c r="C149" s="15" t="s">
        <v>25</v>
      </c>
      <c r="D149" s="16">
        <v>44534</v>
      </c>
      <c r="E149" s="17">
        <v>1</v>
      </c>
      <c r="F149" s="17">
        <v>0.29181649358212502</v>
      </c>
      <c r="G149" s="16">
        <v>44944</v>
      </c>
      <c r="H149" s="17">
        <v>0.59525600260086198</v>
      </c>
      <c r="I149" s="12"/>
    </row>
    <row r="150" spans="1:9" ht="14.25">
      <c r="A150" s="13" t="s">
        <v>194</v>
      </c>
      <c r="B150" s="14" t="s">
        <v>58</v>
      </c>
      <c r="C150" s="15" t="s">
        <v>59</v>
      </c>
      <c r="D150" s="16">
        <v>44616</v>
      </c>
      <c r="E150" s="17">
        <v>7</v>
      </c>
      <c r="F150" s="17">
        <v>0.41475447056245102</v>
      </c>
      <c r="G150" s="16">
        <v>44992</v>
      </c>
      <c r="H150" s="17">
        <v>0.41302964862980401</v>
      </c>
      <c r="I150" s="12"/>
    </row>
    <row r="151" spans="1:9" ht="14.25">
      <c r="A151" s="13" t="s">
        <v>195</v>
      </c>
      <c r="B151" s="14" t="s">
        <v>12</v>
      </c>
      <c r="C151" s="15" t="s">
        <v>13</v>
      </c>
      <c r="D151" s="16">
        <v>44766</v>
      </c>
      <c r="E151" s="17">
        <v>3</v>
      </c>
      <c r="F151" s="17">
        <v>0.273622029983696</v>
      </c>
      <c r="G151" s="16">
        <v>45026</v>
      </c>
      <c r="H151" s="17">
        <v>0.28004873586635498</v>
      </c>
      <c r="I151" s="12"/>
    </row>
    <row r="152" spans="1:9" ht="14.25">
      <c r="A152" s="13" t="s">
        <v>196</v>
      </c>
      <c r="B152" s="18" t="s">
        <v>103</v>
      </c>
      <c r="C152" s="15" t="s">
        <v>104</v>
      </c>
      <c r="D152" s="16">
        <v>44857</v>
      </c>
      <c r="E152" s="17">
        <v>5</v>
      </c>
      <c r="F152" s="17">
        <v>0.36944159210677702</v>
      </c>
      <c r="G152" s="16">
        <v>44944</v>
      </c>
      <c r="H152" s="17">
        <v>0.83598479662907399</v>
      </c>
      <c r="I152" s="12"/>
    </row>
    <row r="153" spans="1:9" ht="14.25">
      <c r="A153" s="13" t="s">
        <v>197</v>
      </c>
      <c r="B153" s="18" t="s">
        <v>103</v>
      </c>
      <c r="C153" s="15" t="s">
        <v>104</v>
      </c>
      <c r="D153" s="16">
        <v>44607</v>
      </c>
      <c r="E153" s="17">
        <v>1</v>
      </c>
      <c r="F153" s="17">
        <v>0.58311714000128001</v>
      </c>
      <c r="G153" s="16">
        <v>44986</v>
      </c>
      <c r="H153" s="17">
        <v>0.132094119226041</v>
      </c>
      <c r="I153" s="12"/>
    </row>
    <row r="154" spans="1:9" ht="14.25">
      <c r="A154" s="13" t="s">
        <v>198</v>
      </c>
      <c r="B154" s="14" t="s">
        <v>34</v>
      </c>
      <c r="C154" s="15" t="s">
        <v>35</v>
      </c>
      <c r="D154" s="16">
        <v>44312</v>
      </c>
      <c r="E154" s="17">
        <v>6</v>
      </c>
      <c r="F154" s="17">
        <v>0.65300297719761102</v>
      </c>
      <c r="G154" s="16">
        <v>45013</v>
      </c>
      <c r="H154" s="17">
        <v>0.67542025364515701</v>
      </c>
      <c r="I154" s="12"/>
    </row>
    <row r="155" spans="1:9" ht="14.25">
      <c r="A155" s="13" t="s">
        <v>199</v>
      </c>
      <c r="B155" s="14" t="s">
        <v>71</v>
      </c>
      <c r="C155" s="15" t="s">
        <v>50</v>
      </c>
      <c r="D155" s="16">
        <v>44684</v>
      </c>
      <c r="E155" s="17">
        <v>8</v>
      </c>
      <c r="F155" s="17">
        <v>0.29111039384551202</v>
      </c>
      <c r="G155" s="16">
        <v>45003</v>
      </c>
      <c r="H155" s="17">
        <v>0.67736656660512595</v>
      </c>
      <c r="I155" s="12"/>
    </row>
    <row r="156" spans="1:9" ht="14.25">
      <c r="A156" s="13" t="s">
        <v>200</v>
      </c>
      <c r="B156" s="14" t="s">
        <v>71</v>
      </c>
      <c r="C156" s="15" t="s">
        <v>50</v>
      </c>
      <c r="D156" s="16">
        <v>44240</v>
      </c>
      <c r="E156" s="17">
        <v>4</v>
      </c>
      <c r="F156" s="17">
        <v>0.112536236136402</v>
      </c>
      <c r="G156" s="16">
        <v>45051</v>
      </c>
      <c r="H156" s="17">
        <v>0.73892418680528005</v>
      </c>
      <c r="I156" s="12"/>
    </row>
    <row r="157" spans="1:9" ht="14.25">
      <c r="A157" s="13" t="s">
        <v>201</v>
      </c>
      <c r="B157" s="14" t="s">
        <v>34</v>
      </c>
      <c r="C157" s="15" t="s">
        <v>35</v>
      </c>
      <c r="D157" s="16">
        <v>44579</v>
      </c>
      <c r="E157" s="17">
        <v>9</v>
      </c>
      <c r="F157" s="17">
        <v>0.15192205963339001</v>
      </c>
      <c r="G157" s="16">
        <v>44999</v>
      </c>
      <c r="H157" s="17">
        <v>0.20150857478536399</v>
      </c>
      <c r="I157" s="12"/>
    </row>
    <row r="158" spans="1:9" ht="14.25">
      <c r="A158" s="13" t="s">
        <v>202</v>
      </c>
      <c r="B158" s="18" t="s">
        <v>103</v>
      </c>
      <c r="C158" s="15" t="s">
        <v>104</v>
      </c>
      <c r="D158" s="16">
        <v>44830</v>
      </c>
      <c r="E158" s="17">
        <v>2</v>
      </c>
      <c r="F158" s="17">
        <v>0.28151547287029699</v>
      </c>
      <c r="G158" s="16">
        <v>44971</v>
      </c>
      <c r="H158" s="17">
        <v>0.112845737208008</v>
      </c>
      <c r="I158" s="12"/>
    </row>
    <row r="159" spans="1:9" ht="14.25">
      <c r="A159" s="13" t="s">
        <v>203</v>
      </c>
      <c r="B159" s="14" t="s">
        <v>9</v>
      </c>
      <c r="C159" s="15" t="s">
        <v>10</v>
      </c>
      <c r="D159" s="16">
        <v>44580</v>
      </c>
      <c r="E159" s="17">
        <v>2</v>
      </c>
      <c r="F159" s="17">
        <v>0.47294292208057698</v>
      </c>
      <c r="G159" s="16">
        <v>45023</v>
      </c>
      <c r="H159" s="17">
        <v>0.79212265204075905</v>
      </c>
      <c r="I159" s="12"/>
    </row>
    <row r="160" spans="1:9" ht="14.25">
      <c r="A160" s="13" t="s">
        <v>204</v>
      </c>
      <c r="B160" s="14" t="s">
        <v>9</v>
      </c>
      <c r="C160" s="15" t="s">
        <v>10</v>
      </c>
      <c r="D160" s="16">
        <v>44605</v>
      </c>
      <c r="E160" s="17">
        <v>2</v>
      </c>
      <c r="F160" s="17">
        <v>0.95827680251471803</v>
      </c>
      <c r="G160" s="16">
        <v>45009</v>
      </c>
      <c r="H160" s="17">
        <v>0.89660265479322399</v>
      </c>
      <c r="I160" s="12"/>
    </row>
    <row r="161" spans="1:9" ht="14.25">
      <c r="A161" s="13" t="s">
        <v>205</v>
      </c>
      <c r="B161" s="14" t="s">
        <v>39</v>
      </c>
      <c r="C161" s="15" t="s">
        <v>40</v>
      </c>
      <c r="D161" s="16">
        <v>44604</v>
      </c>
      <c r="E161" s="17">
        <v>2</v>
      </c>
      <c r="F161" s="17">
        <v>0.27963347908695002</v>
      </c>
      <c r="G161" s="16">
        <v>44949</v>
      </c>
      <c r="H161" s="17">
        <v>0.24854191017697499</v>
      </c>
      <c r="I161" s="12"/>
    </row>
    <row r="162" spans="1:9" ht="14.25">
      <c r="A162" s="13" t="s">
        <v>206</v>
      </c>
      <c r="B162" s="14" t="s">
        <v>61</v>
      </c>
      <c r="C162" s="15" t="s">
        <v>62</v>
      </c>
      <c r="D162" s="16">
        <v>44257</v>
      </c>
      <c r="E162" s="17">
        <v>8</v>
      </c>
      <c r="F162" s="17">
        <v>0.434644149591145</v>
      </c>
      <c r="G162" s="16">
        <v>44955</v>
      </c>
      <c r="H162" s="17">
        <v>0.625342854199327</v>
      </c>
      <c r="I162" s="12"/>
    </row>
    <row r="163" spans="1:9" ht="14.25">
      <c r="A163" s="13" t="s">
        <v>207</v>
      </c>
      <c r="B163" s="14" t="s">
        <v>49</v>
      </c>
      <c r="C163" s="15" t="s">
        <v>50</v>
      </c>
      <c r="D163" s="16">
        <v>44745</v>
      </c>
      <c r="E163" s="17">
        <v>5</v>
      </c>
      <c r="F163" s="17">
        <v>0.74838580953710099</v>
      </c>
      <c r="G163" s="16">
        <v>44980</v>
      </c>
      <c r="H163" s="17">
        <v>0.56239389347784197</v>
      </c>
      <c r="I163" s="12"/>
    </row>
    <row r="164" spans="1:9" ht="14.25">
      <c r="A164" s="13" t="s">
        <v>208</v>
      </c>
      <c r="B164" s="14" t="s">
        <v>30</v>
      </c>
      <c r="C164" s="15" t="s">
        <v>31</v>
      </c>
      <c r="D164" s="16">
        <v>44916</v>
      </c>
      <c r="E164" s="17">
        <v>6</v>
      </c>
      <c r="F164" s="17">
        <v>0.48045901029779903</v>
      </c>
      <c r="G164" s="16">
        <v>45064</v>
      </c>
      <c r="H164" s="17">
        <v>0.433788778732414</v>
      </c>
      <c r="I164" s="12"/>
    </row>
    <row r="165" spans="1:9" ht="14.25">
      <c r="A165" s="13" t="s">
        <v>209</v>
      </c>
      <c r="B165" s="14" t="s">
        <v>58</v>
      </c>
      <c r="C165" s="15" t="s">
        <v>59</v>
      </c>
      <c r="D165" s="16">
        <v>44354</v>
      </c>
      <c r="E165" s="17">
        <v>7</v>
      </c>
      <c r="F165" s="17">
        <v>0.98744929724646802</v>
      </c>
      <c r="G165" s="16">
        <v>45049</v>
      </c>
      <c r="H165" s="17">
        <v>0.21163360381443899</v>
      </c>
      <c r="I165" s="12"/>
    </row>
    <row r="166" spans="1:9" ht="14.25">
      <c r="A166" s="13" t="s">
        <v>210</v>
      </c>
      <c r="B166" s="14" t="s">
        <v>9</v>
      </c>
      <c r="C166" s="15" t="s">
        <v>10</v>
      </c>
      <c r="D166" s="16">
        <v>44711</v>
      </c>
      <c r="E166" s="17">
        <v>3</v>
      </c>
      <c r="F166" s="17">
        <v>5.2479096578398297E-2</v>
      </c>
      <c r="G166" s="16">
        <v>45069</v>
      </c>
      <c r="H166" s="17">
        <v>5.8390055671951401E-2</v>
      </c>
      <c r="I166" s="12"/>
    </row>
    <row r="167" spans="1:9" ht="14.25">
      <c r="A167" s="13" t="s">
        <v>211</v>
      </c>
      <c r="B167" s="14" t="s">
        <v>49</v>
      </c>
      <c r="C167" s="15" t="s">
        <v>50</v>
      </c>
      <c r="D167" s="16">
        <v>44801</v>
      </c>
      <c r="E167" s="17">
        <v>4</v>
      </c>
      <c r="F167" s="17">
        <v>6.3638338964366797E-2</v>
      </c>
      <c r="G167" s="16">
        <v>45014</v>
      </c>
      <c r="H167" s="17">
        <v>0.82222519151117301</v>
      </c>
      <c r="I167" s="12"/>
    </row>
    <row r="168" spans="1:9" ht="14.25">
      <c r="A168" s="13" t="s">
        <v>212</v>
      </c>
      <c r="B168" s="14" t="s">
        <v>21</v>
      </c>
      <c r="C168" s="15" t="s">
        <v>22</v>
      </c>
      <c r="D168" s="16">
        <v>44515</v>
      </c>
      <c r="E168" s="17">
        <v>3</v>
      </c>
      <c r="F168" s="17">
        <v>7.0327700844507193E-2</v>
      </c>
      <c r="G168" s="16">
        <v>44974</v>
      </c>
      <c r="H168" s="17">
        <v>9.4112460113233404E-2</v>
      </c>
      <c r="I168" s="12"/>
    </row>
    <row r="169" spans="1:9" ht="14.25">
      <c r="A169" s="13" t="s">
        <v>213</v>
      </c>
      <c r="B169" s="14" t="s">
        <v>81</v>
      </c>
      <c r="C169" s="15" t="s">
        <v>62</v>
      </c>
      <c r="D169" s="16">
        <v>44897</v>
      </c>
      <c r="E169" s="17">
        <v>3</v>
      </c>
      <c r="F169" s="17">
        <v>0.95057620706778501</v>
      </c>
      <c r="G169" s="16">
        <v>45040</v>
      </c>
      <c r="H169" s="17">
        <v>0.96163422719710601</v>
      </c>
      <c r="I169" s="12"/>
    </row>
    <row r="170" spans="1:9" ht="14.25">
      <c r="A170" s="13" t="s">
        <v>214</v>
      </c>
      <c r="B170" s="18" t="s">
        <v>103</v>
      </c>
      <c r="C170" s="15" t="s">
        <v>104</v>
      </c>
      <c r="D170" s="16">
        <v>44903</v>
      </c>
      <c r="E170" s="17">
        <v>1</v>
      </c>
      <c r="F170" s="17">
        <v>0.48177369539871401</v>
      </c>
      <c r="G170" s="16">
        <v>45046</v>
      </c>
      <c r="H170" s="17">
        <v>0.92834498334210402</v>
      </c>
      <c r="I170" s="12"/>
    </row>
    <row r="171" spans="1:9" ht="14.25">
      <c r="A171" s="13" t="s">
        <v>215</v>
      </c>
      <c r="B171" s="14" t="s">
        <v>54</v>
      </c>
      <c r="C171" s="15" t="s">
        <v>55</v>
      </c>
      <c r="D171" s="16">
        <v>44204</v>
      </c>
      <c r="E171" s="17">
        <v>2</v>
      </c>
      <c r="F171" s="17">
        <v>0.43098053100217298</v>
      </c>
      <c r="G171" s="16">
        <v>44948</v>
      </c>
      <c r="H171" s="17">
        <v>0.43731221847381901</v>
      </c>
      <c r="I171" s="12"/>
    </row>
    <row r="172" spans="1:9" ht="14.25">
      <c r="A172" s="13" t="s">
        <v>216</v>
      </c>
      <c r="B172" s="14" t="s">
        <v>24</v>
      </c>
      <c r="C172" s="15" t="s">
        <v>25</v>
      </c>
      <c r="D172" s="16">
        <v>44439</v>
      </c>
      <c r="E172" s="17">
        <v>8</v>
      </c>
      <c r="F172" s="17">
        <v>0.59735476523394404</v>
      </c>
      <c r="G172" s="16">
        <v>44982</v>
      </c>
      <c r="H172" s="17">
        <v>0.16822758298431501</v>
      </c>
      <c r="I172" s="12"/>
    </row>
    <row r="173" spans="1:9" ht="14.25">
      <c r="A173" s="13" t="s">
        <v>217</v>
      </c>
      <c r="B173" s="14" t="s">
        <v>24</v>
      </c>
      <c r="C173" s="15" t="s">
        <v>25</v>
      </c>
      <c r="D173" s="16">
        <v>44449</v>
      </c>
      <c r="E173" s="17">
        <v>6</v>
      </c>
      <c r="F173" s="17">
        <v>0.26280269378864801</v>
      </c>
      <c r="G173" s="16">
        <v>45014</v>
      </c>
      <c r="H173" s="17">
        <v>0.14823080489066301</v>
      </c>
      <c r="I173" s="12"/>
    </row>
    <row r="174" spans="1:9" ht="14.25">
      <c r="A174" s="13" t="s">
        <v>218</v>
      </c>
      <c r="B174" s="14" t="s">
        <v>49</v>
      </c>
      <c r="C174" s="15" t="s">
        <v>50</v>
      </c>
      <c r="D174" s="16">
        <v>44779</v>
      </c>
      <c r="E174" s="17">
        <v>4</v>
      </c>
      <c r="F174" s="17">
        <v>0.90284110874477896</v>
      </c>
      <c r="G174" s="16">
        <v>45008</v>
      </c>
      <c r="H174" s="17">
        <v>0.63507569454438495</v>
      </c>
      <c r="I174" s="12"/>
    </row>
    <row r="175" spans="1:9" ht="14.25">
      <c r="A175" s="13" t="s">
        <v>219</v>
      </c>
      <c r="B175" s="14" t="s">
        <v>17</v>
      </c>
      <c r="C175" s="15" t="s">
        <v>18</v>
      </c>
      <c r="D175" s="16">
        <v>44241</v>
      </c>
      <c r="E175" s="17">
        <v>6</v>
      </c>
      <c r="F175" s="17">
        <v>0.98199261995326603</v>
      </c>
      <c r="G175" s="16">
        <v>44994</v>
      </c>
      <c r="H175" s="17">
        <v>0.54481123922804697</v>
      </c>
      <c r="I175" s="12"/>
    </row>
    <row r="176" spans="1:9" ht="14.25">
      <c r="A176" s="13" t="s">
        <v>220</v>
      </c>
      <c r="B176" s="14" t="s">
        <v>43</v>
      </c>
      <c r="C176" s="15" t="s">
        <v>44</v>
      </c>
      <c r="D176" s="16">
        <v>44229</v>
      </c>
      <c r="E176" s="17">
        <v>3</v>
      </c>
      <c r="F176" s="17">
        <v>0.84716039463076198</v>
      </c>
      <c r="G176" s="16">
        <v>45067</v>
      </c>
      <c r="H176" s="17">
        <v>1.3086187744415801E-2</v>
      </c>
      <c r="I176" s="12"/>
    </row>
    <row r="177" spans="1:9" ht="14.25">
      <c r="A177" s="13" t="s">
        <v>221</v>
      </c>
      <c r="B177" s="14" t="s">
        <v>129</v>
      </c>
      <c r="C177" s="15" t="s">
        <v>22</v>
      </c>
      <c r="D177" s="16">
        <v>44836</v>
      </c>
      <c r="E177" s="17">
        <v>5</v>
      </c>
      <c r="F177" s="17">
        <v>0.30637569785375002</v>
      </c>
      <c r="G177" s="16">
        <v>45008</v>
      </c>
      <c r="H177" s="17">
        <v>1.25503463839893E-3</v>
      </c>
      <c r="I177" s="12"/>
    </row>
    <row r="178" spans="1:9" ht="14.25">
      <c r="A178" s="13" t="s">
        <v>222</v>
      </c>
      <c r="B178" s="14" t="s">
        <v>49</v>
      </c>
      <c r="C178" s="15" t="s">
        <v>50</v>
      </c>
      <c r="D178" s="16">
        <v>44211</v>
      </c>
      <c r="E178" s="17">
        <v>6</v>
      </c>
      <c r="F178" s="17">
        <v>0.76879912576772802</v>
      </c>
      <c r="G178" s="16">
        <v>45006</v>
      </c>
      <c r="H178" s="17">
        <v>0.86548533755676105</v>
      </c>
      <c r="I178" s="12"/>
    </row>
    <row r="179" spans="1:9" ht="14.25">
      <c r="A179" s="13" t="s">
        <v>223</v>
      </c>
      <c r="B179" s="14" t="s">
        <v>34</v>
      </c>
      <c r="C179" s="15" t="s">
        <v>35</v>
      </c>
      <c r="D179" s="16">
        <v>44514</v>
      </c>
      <c r="E179" s="17">
        <v>7</v>
      </c>
      <c r="F179" s="17">
        <v>0.38563992038543599</v>
      </c>
      <c r="G179" s="16">
        <v>45004</v>
      </c>
      <c r="H179" s="17">
        <v>0.508902669316179</v>
      </c>
      <c r="I179" s="12"/>
    </row>
    <row r="180" spans="1:9" ht="14.25">
      <c r="A180" s="13" t="s">
        <v>224</v>
      </c>
      <c r="B180" s="14" t="s">
        <v>81</v>
      </c>
      <c r="C180" s="15" t="s">
        <v>62</v>
      </c>
      <c r="D180" s="16">
        <v>44309</v>
      </c>
      <c r="E180" s="17">
        <v>8</v>
      </c>
      <c r="F180" s="17">
        <v>0.85335977277591302</v>
      </c>
      <c r="G180" s="16">
        <v>45021</v>
      </c>
      <c r="H180" s="17">
        <v>0.99207281995433205</v>
      </c>
      <c r="I180" s="12"/>
    </row>
    <row r="181" spans="1:9" ht="14.25">
      <c r="A181" s="13" t="s">
        <v>225</v>
      </c>
      <c r="B181" s="14" t="s">
        <v>12</v>
      </c>
      <c r="C181" s="15" t="s">
        <v>13</v>
      </c>
      <c r="D181" s="16">
        <v>44289</v>
      </c>
      <c r="E181" s="17">
        <v>5</v>
      </c>
      <c r="F181" s="17">
        <v>0.28334897654743202</v>
      </c>
      <c r="G181" s="16">
        <v>44965</v>
      </c>
      <c r="H181" s="17">
        <v>0.63454053513977304</v>
      </c>
      <c r="I181" s="12"/>
    </row>
    <row r="182" spans="1:9" ht="14.25">
      <c r="A182" s="13" t="s">
        <v>226</v>
      </c>
      <c r="B182" s="14" t="s">
        <v>81</v>
      </c>
      <c r="C182" s="15" t="s">
        <v>62</v>
      </c>
      <c r="D182" s="16">
        <v>44572</v>
      </c>
      <c r="E182" s="17">
        <v>3</v>
      </c>
      <c r="F182" s="17">
        <v>0.117748642112043</v>
      </c>
      <c r="G182" s="16">
        <v>45073</v>
      </c>
      <c r="H182" s="17">
        <v>0.67092430905617095</v>
      </c>
      <c r="I182" s="12"/>
    </row>
    <row r="183" spans="1:9" ht="14.25">
      <c r="A183" s="13" t="s">
        <v>227</v>
      </c>
      <c r="B183" s="14" t="s">
        <v>39</v>
      </c>
      <c r="C183" s="15" t="s">
        <v>40</v>
      </c>
      <c r="D183" s="16">
        <v>44790</v>
      </c>
      <c r="E183" s="17">
        <v>5</v>
      </c>
      <c r="F183" s="17">
        <v>0.76783916519082696</v>
      </c>
      <c r="G183" s="16">
        <v>45021</v>
      </c>
      <c r="H183" s="17">
        <v>0.24099871039557799</v>
      </c>
      <c r="I183" s="12"/>
    </row>
    <row r="184" spans="1:9" ht="14.25">
      <c r="A184" s="13" t="s">
        <v>228</v>
      </c>
      <c r="B184" s="14" t="s">
        <v>39</v>
      </c>
      <c r="C184" s="15" t="s">
        <v>40</v>
      </c>
      <c r="D184" s="16">
        <v>44766</v>
      </c>
      <c r="E184" s="17">
        <v>2</v>
      </c>
      <c r="F184" s="17">
        <v>0.14806713315151801</v>
      </c>
      <c r="G184" s="16">
        <v>45051</v>
      </c>
      <c r="H184" s="17">
        <v>0.312315972509696</v>
      </c>
      <c r="I184" s="12"/>
    </row>
    <row r="185" spans="1:9" ht="14.25">
      <c r="A185" s="13" t="s">
        <v>229</v>
      </c>
      <c r="B185" s="14" t="s">
        <v>39</v>
      </c>
      <c r="C185" s="15" t="s">
        <v>40</v>
      </c>
      <c r="D185" s="16">
        <v>44577</v>
      </c>
      <c r="E185" s="17">
        <v>7</v>
      </c>
      <c r="F185" s="17">
        <v>7.8885651390256904E-3</v>
      </c>
      <c r="G185" s="16">
        <v>45037</v>
      </c>
      <c r="H185" s="17">
        <v>0.42001946730883299</v>
      </c>
      <c r="I185" s="12"/>
    </row>
    <row r="186" spans="1:9" ht="14.25">
      <c r="A186" s="13" t="s">
        <v>230</v>
      </c>
      <c r="B186" s="14" t="s">
        <v>73</v>
      </c>
      <c r="C186" s="15" t="s">
        <v>74</v>
      </c>
      <c r="D186" s="16">
        <v>44416</v>
      </c>
      <c r="E186" s="17">
        <v>7</v>
      </c>
      <c r="F186" s="17">
        <v>6.5026558074850402E-2</v>
      </c>
      <c r="G186" s="16">
        <v>45005</v>
      </c>
      <c r="H186" s="17">
        <v>0.566596656084567</v>
      </c>
      <c r="I186" s="12"/>
    </row>
    <row r="187" spans="1:9" ht="14.25">
      <c r="A187" s="13" t="s">
        <v>231</v>
      </c>
      <c r="B187" s="14" t="s">
        <v>15</v>
      </c>
      <c r="C187" s="15" t="s">
        <v>10</v>
      </c>
      <c r="D187" s="16">
        <v>44883</v>
      </c>
      <c r="E187" s="17">
        <v>1</v>
      </c>
      <c r="F187" s="17">
        <v>0.30777843623572698</v>
      </c>
      <c r="G187" s="16">
        <v>44963</v>
      </c>
      <c r="H187" s="17">
        <v>0.172453184843159</v>
      </c>
      <c r="I187" s="12"/>
    </row>
    <row r="188" spans="1:9" ht="14.25">
      <c r="A188" s="13" t="s">
        <v>232</v>
      </c>
      <c r="B188" s="14" t="s">
        <v>27</v>
      </c>
      <c r="C188" s="15" t="s">
        <v>28</v>
      </c>
      <c r="D188" s="16">
        <v>44214</v>
      </c>
      <c r="E188" s="17">
        <v>5</v>
      </c>
      <c r="F188" s="17">
        <v>0.1874453216227</v>
      </c>
      <c r="G188" s="16">
        <v>44961</v>
      </c>
      <c r="H188" s="17">
        <v>0.22911064366850301</v>
      </c>
      <c r="I188" s="12"/>
    </row>
    <row r="189" spans="1:9" ht="14.25">
      <c r="A189" s="13" t="s">
        <v>233</v>
      </c>
      <c r="B189" s="14" t="s">
        <v>43</v>
      </c>
      <c r="C189" s="15" t="s">
        <v>44</v>
      </c>
      <c r="D189" s="16">
        <v>44403</v>
      </c>
      <c r="E189" s="17">
        <v>6</v>
      </c>
      <c r="F189" s="17">
        <v>0.83300140406454304</v>
      </c>
      <c r="G189" s="16">
        <v>45026</v>
      </c>
      <c r="H189" s="17">
        <v>0.70242147925557197</v>
      </c>
      <c r="I189" s="12"/>
    </row>
    <row r="190" spans="1:9" ht="14.25">
      <c r="A190" s="13" t="s">
        <v>234</v>
      </c>
      <c r="B190" s="14" t="s">
        <v>34</v>
      </c>
      <c r="C190" s="15" t="s">
        <v>35</v>
      </c>
      <c r="D190" s="16">
        <v>44694</v>
      </c>
      <c r="E190" s="17">
        <v>3</v>
      </c>
      <c r="F190" s="17">
        <v>0.27727516856333601</v>
      </c>
      <c r="G190" s="16">
        <v>45036</v>
      </c>
      <c r="H190" s="17">
        <v>0.34199564672456301</v>
      </c>
      <c r="I190" s="12"/>
    </row>
    <row r="191" spans="1:9" ht="14.25">
      <c r="A191" s="13" t="s">
        <v>235</v>
      </c>
      <c r="B191" s="14" t="s">
        <v>9</v>
      </c>
      <c r="C191" s="15" t="s">
        <v>10</v>
      </c>
      <c r="D191" s="16">
        <v>44199</v>
      </c>
      <c r="E191" s="17">
        <v>2</v>
      </c>
      <c r="F191" s="17">
        <v>0.22356266053190499</v>
      </c>
      <c r="G191" s="16">
        <v>44951</v>
      </c>
      <c r="H191" s="17">
        <v>0.43217504342818902</v>
      </c>
      <c r="I191" s="12"/>
    </row>
    <row r="192" spans="1:9" ht="14.25">
      <c r="A192" s="13" t="s">
        <v>236</v>
      </c>
      <c r="B192" s="14" t="s">
        <v>46</v>
      </c>
      <c r="C192" s="15" t="s">
        <v>47</v>
      </c>
      <c r="D192" s="16">
        <v>44606</v>
      </c>
      <c r="E192" s="17">
        <v>6</v>
      </c>
      <c r="F192" s="17">
        <v>0.64447099494037297</v>
      </c>
      <c r="G192" s="16">
        <v>44975</v>
      </c>
      <c r="H192" s="17">
        <v>0.96567027076396705</v>
      </c>
      <c r="I192" s="12"/>
    </row>
    <row r="193" spans="1:9" ht="14.25">
      <c r="A193" s="13" t="s">
        <v>237</v>
      </c>
      <c r="B193" s="14" t="s">
        <v>49</v>
      </c>
      <c r="C193" s="15" t="s">
        <v>50</v>
      </c>
      <c r="D193" s="16">
        <v>44760</v>
      </c>
      <c r="E193" s="17">
        <v>6</v>
      </c>
      <c r="F193" s="17">
        <v>0.91937449423976403</v>
      </c>
      <c r="G193" s="16">
        <v>44941</v>
      </c>
      <c r="H193" s="17">
        <v>0.80855685548065803</v>
      </c>
      <c r="I193" s="12"/>
    </row>
    <row r="194" spans="1:9" ht="14.25">
      <c r="A194" s="13" t="s">
        <v>238</v>
      </c>
      <c r="B194" s="14" t="s">
        <v>71</v>
      </c>
      <c r="C194" s="15" t="s">
        <v>50</v>
      </c>
      <c r="D194" s="16">
        <v>44391</v>
      </c>
      <c r="E194" s="17">
        <v>1</v>
      </c>
      <c r="F194" s="17">
        <v>0.26377783191771698</v>
      </c>
      <c r="G194" s="16">
        <v>44943</v>
      </c>
      <c r="H194" s="17">
        <v>0.53464391868976202</v>
      </c>
      <c r="I194" s="12"/>
    </row>
    <row r="195" spans="1:9" ht="14.25">
      <c r="A195" s="13" t="s">
        <v>239</v>
      </c>
      <c r="B195" s="14" t="s">
        <v>27</v>
      </c>
      <c r="C195" s="15" t="s">
        <v>28</v>
      </c>
      <c r="D195" s="16">
        <v>44457</v>
      </c>
      <c r="E195" s="17">
        <v>3</v>
      </c>
      <c r="F195" s="17">
        <v>0.48376018648020602</v>
      </c>
      <c r="G195" s="16">
        <v>44983</v>
      </c>
      <c r="H195" s="17">
        <v>0.28976743361438201</v>
      </c>
      <c r="I195" s="12"/>
    </row>
    <row r="196" spans="1:9" ht="14.25">
      <c r="A196" s="13" t="s">
        <v>240</v>
      </c>
      <c r="B196" s="14" t="s">
        <v>58</v>
      </c>
      <c r="C196" s="15" t="s">
        <v>59</v>
      </c>
      <c r="D196" s="16">
        <v>44409</v>
      </c>
      <c r="E196" s="17">
        <v>2</v>
      </c>
      <c r="F196" s="17">
        <v>0.56649641364178105</v>
      </c>
      <c r="G196" s="16">
        <v>44948</v>
      </c>
      <c r="H196" s="17">
        <v>0.76019400248091895</v>
      </c>
      <c r="I196" s="12"/>
    </row>
    <row r="197" spans="1:9" ht="14.25">
      <c r="A197" s="13" t="s">
        <v>241</v>
      </c>
      <c r="B197" s="18" t="s">
        <v>103</v>
      </c>
      <c r="C197" s="15" t="s">
        <v>104</v>
      </c>
      <c r="D197" s="16">
        <v>44229</v>
      </c>
      <c r="E197" s="17">
        <v>10</v>
      </c>
      <c r="F197" s="17">
        <v>0.81758392927810297</v>
      </c>
      <c r="G197" s="16">
        <v>44937</v>
      </c>
      <c r="H197" s="17">
        <v>0.16419798109251399</v>
      </c>
      <c r="I197" s="12"/>
    </row>
    <row r="198" spans="1:9" ht="14.25">
      <c r="A198" s="13" t="s">
        <v>242</v>
      </c>
      <c r="B198" s="14" t="s">
        <v>46</v>
      </c>
      <c r="C198" s="15" t="s">
        <v>47</v>
      </c>
      <c r="D198" s="16">
        <v>44412</v>
      </c>
      <c r="E198" s="17">
        <v>5</v>
      </c>
      <c r="F198" s="17">
        <v>0.24147425161639699</v>
      </c>
      <c r="G198" s="16">
        <v>45005</v>
      </c>
      <c r="H198" s="17">
        <v>0.23302367858983999</v>
      </c>
      <c r="I198" s="12"/>
    </row>
    <row r="199" spans="1:9" ht="14.25">
      <c r="A199" s="13" t="s">
        <v>243</v>
      </c>
      <c r="B199" s="14" t="s">
        <v>58</v>
      </c>
      <c r="C199" s="15" t="s">
        <v>59</v>
      </c>
      <c r="D199" s="16">
        <v>44828</v>
      </c>
      <c r="E199" s="17">
        <v>6</v>
      </c>
      <c r="F199" s="17">
        <v>0.51291771398490105</v>
      </c>
      <c r="G199" s="16">
        <v>44987</v>
      </c>
      <c r="H199" s="17">
        <v>0.755021488484095</v>
      </c>
      <c r="I199" s="12"/>
    </row>
    <row r="200" spans="1:9" ht="14.25">
      <c r="A200" s="13" t="s">
        <v>244</v>
      </c>
      <c r="B200" s="14" t="s">
        <v>73</v>
      </c>
      <c r="C200" s="15" t="s">
        <v>74</v>
      </c>
      <c r="D200" s="16">
        <v>44742</v>
      </c>
      <c r="E200" s="17">
        <v>9</v>
      </c>
      <c r="F200" s="17">
        <v>0.30094368268289601</v>
      </c>
      <c r="G200" s="16">
        <v>45037</v>
      </c>
      <c r="H200" s="17">
        <v>0.55983002083455202</v>
      </c>
      <c r="I200" s="12"/>
    </row>
    <row r="201" spans="1:9" ht="14.25">
      <c r="A201" s="13" t="s">
        <v>245</v>
      </c>
      <c r="B201" s="14" t="s">
        <v>58</v>
      </c>
      <c r="C201" s="15" t="s">
        <v>59</v>
      </c>
      <c r="D201" s="16">
        <v>44502</v>
      </c>
      <c r="E201" s="17">
        <v>8</v>
      </c>
      <c r="F201" s="17">
        <v>0.91352809441905303</v>
      </c>
      <c r="G201" s="16">
        <v>44978</v>
      </c>
      <c r="H201" s="17">
        <v>0.137985792121295</v>
      </c>
      <c r="I201" s="12"/>
    </row>
    <row r="202" spans="1:9" ht="12.75">
      <c r="A202" s="20"/>
      <c r="B202" s="21"/>
      <c r="C202" s="12"/>
      <c r="D202" s="22"/>
      <c r="E202" s="12"/>
      <c r="F202" s="12"/>
      <c r="G202" s="22"/>
      <c r="H202" s="12"/>
      <c r="I202" s="12"/>
    </row>
    <row r="203" spans="1:9" ht="14.25">
      <c r="A203" s="20"/>
      <c r="B203" s="21"/>
      <c r="C203" s="12"/>
      <c r="D203" s="23" t="s">
        <v>246</v>
      </c>
      <c r="E203" s="12"/>
      <c r="F203" s="12"/>
      <c r="G203" s="24"/>
      <c r="H203" s="12"/>
      <c r="I203" s="12"/>
    </row>
    <row r="204" spans="1:9" ht="12.75">
      <c r="A204" s="20"/>
      <c r="B204" s="21"/>
      <c r="C204" s="12"/>
      <c r="D204" s="25"/>
      <c r="E204" s="12"/>
      <c r="F204" s="12"/>
      <c r="G204" s="12"/>
      <c r="H204" s="12"/>
      <c r="I204" s="12"/>
    </row>
  </sheetData>
  <pageMargins left="0" right="0" top="0" bottom="0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204"/>
  <sheetViews>
    <sheetView topLeftCell="B1" workbookViewId="0">
      <pane ySplit="1" topLeftCell="A2" activePane="bottomLeft" state="frozen"/>
      <selection pane="bottomLeft" activeCell="F53" sqref="F53"/>
      <selection activeCell="D9" sqref="D9"/>
    </sheetView>
  </sheetViews>
  <sheetFormatPr defaultColWidth="12.5703125" defaultRowHeight="15.75" customHeight="1"/>
  <cols>
    <col min="1" max="1" width="18.7109375" style="1" bestFit="1" customWidth="1"/>
    <col min="2" max="2" width="32.5703125" style="1" bestFit="1" customWidth="1"/>
    <col min="3" max="3" width="29.5703125" style="1" bestFit="1" customWidth="1"/>
    <col min="4" max="4" width="28.5703125" style="1" bestFit="1" customWidth="1"/>
    <col min="5" max="23" width="35.140625" style="1" bestFit="1" customWidth="1"/>
    <col min="24" max="24" width="18.7109375" style="1" bestFit="1" customWidth="1"/>
    <col min="25" max="16384" width="12.5703125" style="1"/>
  </cols>
  <sheetData>
    <row r="1" spans="1:24" s="2" customFormat="1" ht="19.5">
      <c r="A1" s="54" t="s">
        <v>2</v>
      </c>
      <c r="B1" s="54" t="s">
        <v>1</v>
      </c>
      <c r="C1" s="54" t="s">
        <v>247</v>
      </c>
      <c r="D1" s="55" t="s">
        <v>248</v>
      </c>
    </row>
    <row r="2" spans="1:24" ht="16.5">
      <c r="A2" s="53" t="s">
        <v>104</v>
      </c>
      <c r="B2" s="53"/>
      <c r="C2" s="53">
        <v>80</v>
      </c>
      <c r="D2" s="37" t="str">
        <f>IF(C2&gt;66,"yes","no")</f>
        <v>yes</v>
      </c>
    </row>
    <row r="3" spans="1:24" ht="14.25">
      <c r="A3" s="36"/>
      <c r="B3" s="36" t="s">
        <v>103</v>
      </c>
      <c r="C3" s="36">
        <v>80</v>
      </c>
      <c r="D3" s="37"/>
    </row>
    <row r="4" spans="1:24" ht="16.5">
      <c r="A4" s="36" t="s">
        <v>59</v>
      </c>
      <c r="B4" s="36"/>
      <c r="C4" s="36">
        <v>83</v>
      </c>
      <c r="D4" s="37" t="str">
        <f t="shared" ref="D3:D18" si="0">IF(C4&gt;66,"yes","no")</f>
        <v>yes</v>
      </c>
    </row>
    <row r="5" spans="1:24" ht="14.25">
      <c r="A5" s="36"/>
      <c r="B5" s="36" t="s">
        <v>58</v>
      </c>
      <c r="C5" s="36">
        <v>83</v>
      </c>
      <c r="D5" s="37"/>
    </row>
    <row r="6" spans="1:24" ht="16.5">
      <c r="A6" s="36" t="s">
        <v>31</v>
      </c>
      <c r="B6" s="36"/>
      <c r="C6" s="36">
        <v>46</v>
      </c>
      <c r="D6" s="37" t="str">
        <f t="shared" si="0"/>
        <v>no</v>
      </c>
    </row>
    <row r="7" spans="1:24" ht="14.25">
      <c r="A7" s="36"/>
      <c r="B7" s="36" t="s">
        <v>30</v>
      </c>
      <c r="C7" s="36">
        <v>46</v>
      </c>
      <c r="D7" s="37"/>
    </row>
    <row r="8" spans="1:24" ht="16.5">
      <c r="A8" s="36" t="s">
        <v>50</v>
      </c>
      <c r="B8" s="36"/>
      <c r="C8" s="36">
        <v>74</v>
      </c>
      <c r="D8" s="37" t="str">
        <f t="shared" si="0"/>
        <v>yes</v>
      </c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</row>
    <row r="9" spans="1:24" ht="14.25">
      <c r="A9" s="36"/>
      <c r="B9" s="36" t="s">
        <v>49</v>
      </c>
      <c r="C9" s="36">
        <v>39</v>
      </c>
      <c r="D9" s="37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</row>
    <row r="10" spans="1:24" ht="14.25">
      <c r="A10" s="36"/>
      <c r="B10" s="36" t="s">
        <v>71</v>
      </c>
      <c r="C10" s="36">
        <v>35</v>
      </c>
      <c r="D10" s="37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</row>
    <row r="11" spans="1:24" ht="16.5">
      <c r="A11" s="36" t="s">
        <v>22</v>
      </c>
      <c r="B11" s="36"/>
      <c r="C11" s="36">
        <v>70</v>
      </c>
      <c r="D11" s="37" t="str">
        <f t="shared" si="0"/>
        <v>yes</v>
      </c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</row>
    <row r="12" spans="1:24" ht="14.25">
      <c r="A12" s="36"/>
      <c r="B12" s="36" t="s">
        <v>21</v>
      </c>
      <c r="C12" s="36">
        <v>30</v>
      </c>
      <c r="D12" s="37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</row>
    <row r="13" spans="1:24" ht="14.25">
      <c r="A13" s="36"/>
      <c r="B13" s="36" t="s">
        <v>129</v>
      </c>
      <c r="C13" s="36">
        <v>40</v>
      </c>
      <c r="D13" s="37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</row>
    <row r="14" spans="1:24" ht="16.5">
      <c r="A14" s="36" t="s">
        <v>35</v>
      </c>
      <c r="B14" s="36"/>
      <c r="C14" s="36">
        <v>81</v>
      </c>
      <c r="D14" s="37" t="str">
        <f t="shared" si="0"/>
        <v>yes</v>
      </c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</row>
    <row r="15" spans="1:24" ht="14.25">
      <c r="A15" s="36"/>
      <c r="B15" s="36" t="s">
        <v>34</v>
      </c>
      <c r="C15" s="36">
        <v>81</v>
      </c>
      <c r="D15" s="37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</row>
    <row r="16" spans="1:24" ht="16.5">
      <c r="A16" s="36" t="s">
        <v>47</v>
      </c>
      <c r="B16" s="36"/>
      <c r="C16" s="36">
        <v>54</v>
      </c>
      <c r="D16" s="37" t="str">
        <f t="shared" si="0"/>
        <v>no</v>
      </c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</row>
    <row r="17" spans="1:24" ht="14.25">
      <c r="A17" s="36"/>
      <c r="B17" s="36" t="s">
        <v>46</v>
      </c>
      <c r="C17" s="36">
        <v>54</v>
      </c>
      <c r="D17" s="37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</row>
    <row r="18" spans="1:24" ht="16.5">
      <c r="A18" s="36" t="s">
        <v>10</v>
      </c>
      <c r="B18" s="36"/>
      <c r="C18" s="36">
        <v>111</v>
      </c>
      <c r="D18" s="37" t="str">
        <f t="shared" si="0"/>
        <v>yes</v>
      </c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</row>
    <row r="19" spans="1:24" ht="14.25">
      <c r="A19" s="36"/>
      <c r="B19" s="36" t="s">
        <v>9</v>
      </c>
      <c r="C19" s="36">
        <v>75</v>
      </c>
      <c r="D19" s="37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</row>
    <row r="20" spans="1:24" ht="14.25">
      <c r="A20" s="36"/>
      <c r="B20" s="36" t="s">
        <v>15</v>
      </c>
      <c r="C20" s="36">
        <v>36</v>
      </c>
      <c r="D20" s="37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</row>
    <row r="21" spans="1:24" ht="16.5">
      <c r="A21" s="36" t="s">
        <v>13</v>
      </c>
      <c r="B21" s="36"/>
      <c r="C21" s="36">
        <v>40</v>
      </c>
      <c r="D21" s="37" t="str">
        <f t="shared" ref="D21:D37" si="1">IF(C21&gt;66,"yes","no")</f>
        <v>no</v>
      </c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</row>
    <row r="22" spans="1:24" ht="14.25">
      <c r="A22" s="36"/>
      <c r="B22" s="36" t="s">
        <v>12</v>
      </c>
      <c r="C22" s="36">
        <v>40</v>
      </c>
      <c r="D22" s="37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</row>
    <row r="23" spans="1:24" ht="16.5">
      <c r="A23" s="36" t="s">
        <v>44</v>
      </c>
      <c r="B23" s="36"/>
      <c r="C23" s="36">
        <v>43</v>
      </c>
      <c r="D23" s="37" t="str">
        <f t="shared" si="1"/>
        <v>no</v>
      </c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</row>
    <row r="24" spans="1:24" ht="14.25">
      <c r="A24" s="36"/>
      <c r="B24" s="36" t="s">
        <v>43</v>
      </c>
      <c r="C24" s="36">
        <v>43</v>
      </c>
      <c r="D24" s="37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</row>
    <row r="25" spans="1:24" ht="16.5">
      <c r="A25" s="36" t="s">
        <v>40</v>
      </c>
      <c r="B25" s="36"/>
      <c r="C25" s="36">
        <v>35</v>
      </c>
      <c r="D25" s="37" t="str">
        <f t="shared" si="1"/>
        <v>no</v>
      </c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</row>
    <row r="26" spans="1:24" ht="14.25">
      <c r="A26" s="36"/>
      <c r="B26" s="36" t="s">
        <v>39</v>
      </c>
      <c r="C26" s="36">
        <v>35</v>
      </c>
      <c r="D26" s="37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</row>
    <row r="27" spans="1:24" ht="16.5">
      <c r="A27" s="36" t="s">
        <v>28</v>
      </c>
      <c r="B27" s="36"/>
      <c r="C27" s="36">
        <v>34</v>
      </c>
      <c r="D27" s="37" t="str">
        <f t="shared" si="1"/>
        <v>no</v>
      </c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</row>
    <row r="28" spans="1:24" ht="14.25">
      <c r="A28" s="36"/>
      <c r="B28" s="36" t="s">
        <v>27</v>
      </c>
      <c r="C28" s="36">
        <v>34</v>
      </c>
      <c r="D28" s="37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</row>
    <row r="29" spans="1:24" ht="16.5">
      <c r="A29" s="36" t="s">
        <v>25</v>
      </c>
      <c r="B29" s="36"/>
      <c r="C29" s="36">
        <v>36</v>
      </c>
      <c r="D29" s="37" t="str">
        <f t="shared" si="1"/>
        <v>no</v>
      </c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</row>
    <row r="30" spans="1:24" ht="14.25">
      <c r="A30" s="36"/>
      <c r="B30" s="36" t="s">
        <v>24</v>
      </c>
      <c r="C30" s="36">
        <v>36</v>
      </c>
      <c r="D30" s="37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</row>
    <row r="31" spans="1:24" ht="16.5">
      <c r="A31" s="36" t="s">
        <v>18</v>
      </c>
      <c r="B31" s="36"/>
      <c r="C31" s="36">
        <v>49</v>
      </c>
      <c r="D31" s="37" t="str">
        <f t="shared" si="1"/>
        <v>no</v>
      </c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</row>
    <row r="32" spans="1:24" ht="14.25">
      <c r="A32" s="36"/>
      <c r="B32" s="36" t="s">
        <v>17</v>
      </c>
      <c r="C32" s="36">
        <v>49</v>
      </c>
      <c r="D32" s="37"/>
    </row>
    <row r="33" spans="1:4" ht="16.5">
      <c r="A33" s="36" t="s">
        <v>74</v>
      </c>
      <c r="B33" s="36"/>
      <c r="C33" s="36">
        <v>57</v>
      </c>
      <c r="D33" s="37" t="str">
        <f t="shared" si="1"/>
        <v>no</v>
      </c>
    </row>
    <row r="34" spans="1:4" ht="14.25">
      <c r="A34" s="36"/>
      <c r="B34" s="36" t="s">
        <v>73</v>
      </c>
      <c r="C34" s="36">
        <v>57</v>
      </c>
      <c r="D34" s="37"/>
    </row>
    <row r="35" spans="1:4" ht="16.5">
      <c r="A35" s="36" t="s">
        <v>55</v>
      </c>
      <c r="B35" s="36"/>
      <c r="C35" s="36">
        <v>38</v>
      </c>
      <c r="D35" s="37" t="str">
        <f t="shared" si="1"/>
        <v>no</v>
      </c>
    </row>
    <row r="36" spans="1:4" ht="14.25">
      <c r="A36" s="36"/>
      <c r="B36" s="36" t="s">
        <v>54</v>
      </c>
      <c r="C36" s="36">
        <v>38</v>
      </c>
      <c r="D36" s="37"/>
    </row>
    <row r="37" spans="1:4" ht="16.5">
      <c r="A37" s="36" t="s">
        <v>62</v>
      </c>
      <c r="B37" s="36"/>
      <c r="C37" s="36">
        <v>88</v>
      </c>
      <c r="D37" s="37" t="str">
        <f t="shared" si="1"/>
        <v>yes</v>
      </c>
    </row>
    <row r="38" spans="1:4" ht="14.25">
      <c r="A38" s="36"/>
      <c r="B38" s="36" t="s">
        <v>61</v>
      </c>
      <c r="C38" s="36">
        <v>42</v>
      </c>
      <c r="D38" s="37"/>
    </row>
    <row r="39" spans="1:4" ht="14.25">
      <c r="A39" s="36"/>
      <c r="B39" s="36" t="s">
        <v>81</v>
      </c>
      <c r="C39" s="36">
        <v>46</v>
      </c>
      <c r="D39" s="37"/>
    </row>
    <row r="40" spans="1:4" ht="12.75">
      <c r="A40" s="56" t="s">
        <v>249</v>
      </c>
      <c r="B40" s="56"/>
      <c r="C40" s="56">
        <v>1019</v>
      </c>
    </row>
    <row r="41" spans="1:4" ht="12.75">
      <c r="A41" s="12"/>
    </row>
    <row r="42" spans="1:4" ht="12.75">
      <c r="A42" s="12"/>
    </row>
    <row r="43" spans="1:4" ht="12.75">
      <c r="A43" s="12"/>
    </row>
    <row r="44" spans="1:4" ht="12.75">
      <c r="A44" s="12"/>
    </row>
    <row r="45" spans="1:4" ht="12.75">
      <c r="A45" s="12"/>
    </row>
    <row r="46" spans="1:4" ht="12.75">
      <c r="A46" s="12"/>
    </row>
    <row r="47" spans="1:4" ht="12.75">
      <c r="A47" s="12"/>
    </row>
    <row r="48" spans="1:4" ht="12.75">
      <c r="A48" s="12"/>
      <c r="B48" s="35"/>
      <c r="C48" s="35"/>
      <c r="D48" s="35"/>
    </row>
    <row r="49" spans="1:1" ht="12.75">
      <c r="A49" s="12"/>
    </row>
    <row r="50" spans="1:1" ht="12.75">
      <c r="A50" s="12"/>
    </row>
    <row r="51" spans="1:1" ht="12.75">
      <c r="A51" s="12"/>
    </row>
    <row r="52" spans="1:1" ht="12.75">
      <c r="A52" s="12"/>
    </row>
    <row r="53" spans="1:1" ht="12.75">
      <c r="A53" s="12"/>
    </row>
    <row r="54" spans="1:1" ht="12.75">
      <c r="A54" s="12"/>
    </row>
    <row r="55" spans="1:1" ht="12.75">
      <c r="A55" s="12"/>
    </row>
    <row r="56" spans="1:1" ht="12.75">
      <c r="A56" s="12"/>
    </row>
    <row r="57" spans="1:1" ht="12.75">
      <c r="A57" s="12"/>
    </row>
    <row r="58" spans="1:1" ht="12.75">
      <c r="A58" s="12"/>
    </row>
    <row r="59" spans="1:1" ht="12.75">
      <c r="A59" s="12"/>
    </row>
    <row r="60" spans="1:1" ht="12.75">
      <c r="A60" s="12"/>
    </row>
    <row r="61" spans="1:1" ht="12.75">
      <c r="A61" s="12"/>
    </row>
    <row r="62" spans="1:1" ht="12.75">
      <c r="A62" s="12"/>
    </row>
    <row r="63" spans="1:1" ht="12.75">
      <c r="A63" s="12"/>
    </row>
    <row r="64" spans="1:1" ht="12.75">
      <c r="A64" s="12"/>
    </row>
    <row r="65" spans="1:1" ht="12.75">
      <c r="A65" s="12"/>
    </row>
    <row r="66" spans="1:1" ht="12.75">
      <c r="A66" s="12"/>
    </row>
    <row r="67" spans="1:1" ht="12.75">
      <c r="A67" s="12"/>
    </row>
    <row r="68" spans="1:1" ht="12.75">
      <c r="A68" s="12"/>
    </row>
    <row r="69" spans="1:1" ht="12.75">
      <c r="A69" s="12"/>
    </row>
    <row r="70" spans="1:1" ht="12.75">
      <c r="A70" s="12"/>
    </row>
    <row r="71" spans="1:1" ht="12.75">
      <c r="A71" s="12"/>
    </row>
    <row r="72" spans="1:1" ht="12.75">
      <c r="A72" s="12"/>
    </row>
    <row r="73" spans="1:1" ht="12.75">
      <c r="A73" s="12"/>
    </row>
    <row r="74" spans="1:1" ht="12.75">
      <c r="A74" s="12"/>
    </row>
    <row r="75" spans="1:1" ht="12.75">
      <c r="A75" s="12"/>
    </row>
    <row r="76" spans="1:1" ht="12.75">
      <c r="A76" s="12"/>
    </row>
    <row r="77" spans="1:1" ht="12.75">
      <c r="A77" s="12"/>
    </row>
    <row r="78" spans="1:1" ht="12.75">
      <c r="A78" s="12"/>
    </row>
    <row r="79" spans="1:1" ht="12.75">
      <c r="A79" s="12"/>
    </row>
    <row r="80" spans="1:1" ht="12.75">
      <c r="A80" s="12"/>
    </row>
    <row r="81" spans="1:1" ht="12.75">
      <c r="A81" s="12"/>
    </row>
    <row r="82" spans="1:1" ht="12.75">
      <c r="A82" s="12"/>
    </row>
    <row r="83" spans="1:1" ht="12.75">
      <c r="A83" s="12"/>
    </row>
    <row r="84" spans="1:1" ht="12.75">
      <c r="A84" s="12"/>
    </row>
    <row r="85" spans="1:1" ht="12.75">
      <c r="A85" s="12"/>
    </row>
    <row r="86" spans="1:1" ht="12.75">
      <c r="A86" s="12"/>
    </row>
    <row r="87" spans="1:1" ht="12.75">
      <c r="A87" s="12"/>
    </row>
    <row r="88" spans="1:1" ht="12.75">
      <c r="A88" s="12"/>
    </row>
    <row r="89" spans="1:1" ht="12.75">
      <c r="A89" s="12"/>
    </row>
    <row r="90" spans="1:1" ht="12.75">
      <c r="A90" s="12"/>
    </row>
    <row r="91" spans="1:1" ht="12.75">
      <c r="A91" s="12"/>
    </row>
    <row r="92" spans="1:1" ht="12.75">
      <c r="A92" s="12"/>
    </row>
    <row r="93" spans="1:1" ht="12.75">
      <c r="A93" s="12"/>
    </row>
    <row r="94" spans="1:1" ht="12.75">
      <c r="A94" s="12"/>
    </row>
    <row r="95" spans="1:1" ht="12.75">
      <c r="A95" s="12"/>
    </row>
    <row r="96" spans="1:1" ht="12.75">
      <c r="A96" s="12"/>
    </row>
    <row r="97" spans="1:1" ht="12.75">
      <c r="A97" s="12"/>
    </row>
    <row r="98" spans="1:1" ht="12.75">
      <c r="A98" s="12"/>
    </row>
    <row r="99" spans="1:1" ht="12.75">
      <c r="A99" s="12"/>
    </row>
    <row r="100" spans="1:1" ht="12.75">
      <c r="A100" s="12"/>
    </row>
    <row r="101" spans="1:1" ht="12.75">
      <c r="A101" s="12"/>
    </row>
    <row r="102" spans="1:1" ht="12.75">
      <c r="A102" s="12"/>
    </row>
    <row r="103" spans="1:1" ht="12.75">
      <c r="A103" s="12"/>
    </row>
    <row r="104" spans="1:1" ht="12.75">
      <c r="A104" s="12"/>
    </row>
    <row r="105" spans="1:1" ht="12.75">
      <c r="A105" s="12"/>
    </row>
    <row r="106" spans="1:1" ht="12.75">
      <c r="A106" s="12"/>
    </row>
    <row r="107" spans="1:1" ht="12.75">
      <c r="A107" s="12"/>
    </row>
    <row r="108" spans="1:1" ht="12.75">
      <c r="A108" s="12"/>
    </row>
    <row r="109" spans="1:1" ht="12.75">
      <c r="A109" s="12"/>
    </row>
    <row r="110" spans="1:1" ht="12.75">
      <c r="A110" s="12"/>
    </row>
    <row r="111" spans="1:1" ht="12.75">
      <c r="A111" s="12"/>
    </row>
    <row r="112" spans="1:1" ht="12.75">
      <c r="A112" s="12"/>
    </row>
    <row r="113" spans="1:1" ht="12.75">
      <c r="A113" s="12"/>
    </row>
    <row r="114" spans="1:1" ht="12.75">
      <c r="A114" s="12"/>
    </row>
    <row r="115" spans="1:1" ht="12.75">
      <c r="A115" s="12"/>
    </row>
    <row r="116" spans="1:1" ht="12.75">
      <c r="A116" s="12"/>
    </row>
    <row r="117" spans="1:1" ht="12.75">
      <c r="A117" s="12"/>
    </row>
    <row r="118" spans="1:1" ht="12.75">
      <c r="A118" s="12"/>
    </row>
    <row r="119" spans="1:1" ht="12.75">
      <c r="A119" s="12"/>
    </row>
    <row r="120" spans="1:1" ht="12.75">
      <c r="A120" s="12"/>
    </row>
    <row r="121" spans="1:1" ht="12.75">
      <c r="A121" s="12"/>
    </row>
    <row r="122" spans="1:1" ht="12.75">
      <c r="A122" s="12"/>
    </row>
    <row r="123" spans="1:1" ht="12.75">
      <c r="A123" s="12"/>
    </row>
    <row r="124" spans="1:1" ht="12.75">
      <c r="A124" s="12"/>
    </row>
    <row r="125" spans="1:1" ht="12.75">
      <c r="A125" s="12"/>
    </row>
    <row r="126" spans="1:1" ht="12.75">
      <c r="A126" s="12"/>
    </row>
    <row r="127" spans="1:1" ht="12.75">
      <c r="A127" s="12"/>
    </row>
    <row r="128" spans="1:1" ht="12.75">
      <c r="A128" s="12"/>
    </row>
    <row r="129" spans="1:1" ht="12.75">
      <c r="A129" s="12"/>
    </row>
    <row r="130" spans="1:1" ht="12.75">
      <c r="A130" s="12"/>
    </row>
    <row r="131" spans="1:1" ht="12.75">
      <c r="A131" s="12"/>
    </row>
    <row r="132" spans="1:1" ht="12.75">
      <c r="A132" s="12"/>
    </row>
    <row r="133" spans="1:1" ht="12.75">
      <c r="A133" s="12"/>
    </row>
    <row r="134" spans="1:1" ht="12.75">
      <c r="A134" s="12"/>
    </row>
    <row r="135" spans="1:1" ht="12.75">
      <c r="A135" s="12"/>
    </row>
    <row r="136" spans="1:1" ht="12.75">
      <c r="A136" s="12"/>
    </row>
    <row r="137" spans="1:1" ht="12.75">
      <c r="A137" s="12"/>
    </row>
    <row r="138" spans="1:1" ht="12.75">
      <c r="A138" s="12"/>
    </row>
    <row r="139" spans="1:1" ht="12.75">
      <c r="A139" s="12"/>
    </row>
    <row r="140" spans="1:1" ht="12.75">
      <c r="A140" s="12"/>
    </row>
    <row r="141" spans="1:1" ht="12.75">
      <c r="A141" s="12"/>
    </row>
    <row r="142" spans="1:1" ht="12.75">
      <c r="A142" s="12"/>
    </row>
    <row r="143" spans="1:1" ht="12.75">
      <c r="A143" s="12"/>
    </row>
    <row r="144" spans="1:1" ht="12.75">
      <c r="A144" s="12"/>
    </row>
    <row r="145" spans="1:1" ht="12.75">
      <c r="A145" s="12"/>
    </row>
    <row r="146" spans="1:1" ht="12.75">
      <c r="A146" s="12"/>
    </row>
    <row r="147" spans="1:1" ht="12.75">
      <c r="A147" s="12"/>
    </row>
    <row r="148" spans="1:1" ht="12.75">
      <c r="A148" s="12"/>
    </row>
    <row r="149" spans="1:1" ht="12.75">
      <c r="A149" s="12"/>
    </row>
    <row r="150" spans="1:1" ht="12.75">
      <c r="A150" s="12"/>
    </row>
    <row r="151" spans="1:1" ht="12.75">
      <c r="A151" s="12"/>
    </row>
    <row r="152" spans="1:1" ht="12.75">
      <c r="A152" s="12"/>
    </row>
    <row r="153" spans="1:1" ht="12.75">
      <c r="A153" s="12"/>
    </row>
    <row r="154" spans="1:1" ht="12.75">
      <c r="A154" s="12"/>
    </row>
    <row r="155" spans="1:1" ht="12.75">
      <c r="A155" s="12"/>
    </row>
    <row r="156" spans="1:1" ht="12.75">
      <c r="A156" s="12"/>
    </row>
    <row r="157" spans="1:1" ht="12.75">
      <c r="A157" s="12"/>
    </row>
    <row r="158" spans="1:1" ht="12.75">
      <c r="A158" s="12"/>
    </row>
    <row r="159" spans="1:1" ht="12.75">
      <c r="A159" s="12"/>
    </row>
    <row r="160" spans="1:1" ht="12.75">
      <c r="A160" s="12"/>
    </row>
    <row r="161" spans="1:1" ht="12.75">
      <c r="A161" s="12"/>
    </row>
    <row r="162" spans="1:1" ht="12.75">
      <c r="A162" s="12"/>
    </row>
    <row r="163" spans="1:1" ht="12.75">
      <c r="A163" s="12"/>
    </row>
    <row r="164" spans="1:1" ht="12.75">
      <c r="A164" s="12"/>
    </row>
    <row r="165" spans="1:1" ht="12.75">
      <c r="A165" s="12"/>
    </row>
    <row r="166" spans="1:1" ht="12.75">
      <c r="A166" s="12"/>
    </row>
    <row r="167" spans="1:1" ht="12.75">
      <c r="A167" s="12"/>
    </row>
    <row r="168" spans="1:1" ht="12.75">
      <c r="A168" s="12"/>
    </row>
    <row r="169" spans="1:1" ht="12.75">
      <c r="A169" s="12"/>
    </row>
    <row r="170" spans="1:1" ht="12.75">
      <c r="A170" s="12"/>
    </row>
    <row r="171" spans="1:1" ht="12.75">
      <c r="A171" s="12"/>
    </row>
    <row r="172" spans="1:1" ht="12.75">
      <c r="A172" s="12"/>
    </row>
    <row r="173" spans="1:1" ht="12.75">
      <c r="A173" s="12"/>
    </row>
    <row r="174" spans="1:1" ht="12.75">
      <c r="A174" s="12"/>
    </row>
    <row r="175" spans="1:1" ht="12.75">
      <c r="A175" s="12"/>
    </row>
    <row r="176" spans="1:1" ht="12.75">
      <c r="A176" s="12"/>
    </row>
    <row r="177" spans="1:1" ht="12.75">
      <c r="A177" s="12"/>
    </row>
    <row r="178" spans="1:1" ht="12.75">
      <c r="A178" s="12"/>
    </row>
    <row r="179" spans="1:1" ht="12.75">
      <c r="A179" s="12"/>
    </row>
    <row r="180" spans="1:1" ht="12.75">
      <c r="A180" s="12"/>
    </row>
    <row r="181" spans="1:1" ht="12.75">
      <c r="A181" s="12"/>
    </row>
    <row r="182" spans="1:1" ht="12.75">
      <c r="A182" s="12"/>
    </row>
    <row r="183" spans="1:1" ht="12.75">
      <c r="A183" s="12"/>
    </row>
    <row r="184" spans="1:1" ht="12.75">
      <c r="A184" s="12"/>
    </row>
    <row r="185" spans="1:1" ht="12.75">
      <c r="A185" s="12"/>
    </row>
    <row r="186" spans="1:1" ht="12.75">
      <c r="A186" s="12"/>
    </row>
    <row r="187" spans="1:1" ht="12.75">
      <c r="A187" s="12"/>
    </row>
    <row r="188" spans="1:1" ht="12.75">
      <c r="A188" s="12"/>
    </row>
    <row r="189" spans="1:1" ht="12.75">
      <c r="A189" s="12"/>
    </row>
    <row r="190" spans="1:1" ht="12.75">
      <c r="A190" s="12"/>
    </row>
    <row r="191" spans="1:1" ht="12.75">
      <c r="A191" s="12"/>
    </row>
    <row r="192" spans="1:1" ht="12.75">
      <c r="A192" s="12"/>
    </row>
    <row r="193" spans="1:1" ht="12.75">
      <c r="A193" s="12"/>
    </row>
    <row r="194" spans="1:1" ht="12.75">
      <c r="A194" s="12"/>
    </row>
    <row r="195" spans="1:1" ht="12.75">
      <c r="A195" s="12"/>
    </row>
    <row r="196" spans="1:1" ht="12.75">
      <c r="A196" s="12"/>
    </row>
    <row r="197" spans="1:1" ht="12.75">
      <c r="A197" s="12"/>
    </row>
    <row r="198" spans="1:1" ht="12.75">
      <c r="A198" s="12"/>
    </row>
    <row r="199" spans="1:1" ht="12.75">
      <c r="A199" s="12"/>
    </row>
    <row r="200" spans="1:1" ht="12.75">
      <c r="A200" s="12"/>
    </row>
    <row r="201" spans="1:1" ht="12.75">
      <c r="A201" s="12"/>
    </row>
    <row r="202" spans="1:1" ht="12.75">
      <c r="A202" s="12"/>
    </row>
    <row r="203" spans="1:1" ht="12.75">
      <c r="A203" s="12"/>
    </row>
    <row r="204" spans="1:1" ht="12.75">
      <c r="A204" s="12"/>
    </row>
  </sheetData>
  <pageMargins left="0" right="0" top="0" bottom="0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4"/>
  <sheetViews>
    <sheetView workbookViewId="0">
      <selection activeCell="L22" sqref="L22"/>
    </sheetView>
  </sheetViews>
  <sheetFormatPr defaultRowHeight="12.75"/>
  <cols>
    <col min="1" max="1" width="10.85546875" style="26" bestFit="1" customWidth="1"/>
    <col min="2" max="2" width="10.7109375" style="26" bestFit="1" customWidth="1"/>
    <col min="3" max="3" width="11.7109375" style="26" customWidth="1"/>
    <col min="4" max="5" width="9.140625" style="1"/>
    <col min="6" max="6" width="18.85546875" style="1" bestFit="1" customWidth="1"/>
    <col min="7" max="7" width="15.5703125" style="1" bestFit="1" customWidth="1"/>
    <col min="8" max="8" width="15" style="1" bestFit="1" customWidth="1"/>
    <col min="9" max="9" width="17.42578125" style="1" bestFit="1" customWidth="1"/>
    <col min="10" max="10" width="20.28515625" style="1" bestFit="1" customWidth="1"/>
    <col min="11" max="16384" width="9.140625" style="1"/>
  </cols>
  <sheetData>
    <row r="1" spans="1:10" ht="19.5" customHeight="1">
      <c r="A1" s="27" t="s">
        <v>0</v>
      </c>
      <c r="B1" s="27" t="s">
        <v>250</v>
      </c>
      <c r="C1" s="27" t="s">
        <v>251</v>
      </c>
    </row>
    <row r="2" spans="1:10" ht="13.5" customHeight="1">
      <c r="A2" s="7" t="str">
        <f>'My trades'!A20</f>
        <v>cwuqczya</v>
      </c>
      <c r="B2" s="7">
        <f>_xlfn.DAYS('My trades'!G20,'My trades'!D20)</f>
        <v>862</v>
      </c>
      <c r="C2" s="28">
        <f>('My trades'!H20-'My trades'!F20)*'My trades'!E20</f>
        <v>0.29609314466304898</v>
      </c>
    </row>
    <row r="3" spans="1:10" ht="13.5" customHeight="1">
      <c r="A3" s="7" t="str">
        <f>'My trades'!A37</f>
        <v>fjcdzhde</v>
      </c>
      <c r="B3" s="7">
        <f>_xlfn.DAYS('My trades'!G37,'My trades'!D37)</f>
        <v>851</v>
      </c>
      <c r="C3" s="28">
        <f>('My trades'!H37-'My trades'!F37)*'My trades'!E37</f>
        <v>-1.4878863200993582</v>
      </c>
    </row>
    <row r="4" spans="1:10" ht="13.5" customHeight="1">
      <c r="A4" s="7" t="str">
        <f>'My trades'!A3</f>
        <v>aieoltom</v>
      </c>
      <c r="B4" s="7">
        <f>_xlfn.DAYS('My trades'!G3,'My trades'!D3)</f>
        <v>839</v>
      </c>
      <c r="C4" s="28">
        <f>('My trades'!H3-'My trades'!F3)*'My trades'!E3</f>
        <v>0.49681701762970598</v>
      </c>
      <c r="F4" s="39" t="s">
        <v>252</v>
      </c>
      <c r="G4" s="29" t="s">
        <v>253</v>
      </c>
      <c r="H4" s="40" t="s">
        <v>254</v>
      </c>
      <c r="I4" s="38" t="s">
        <v>255</v>
      </c>
      <c r="J4" s="42" t="s">
        <v>256</v>
      </c>
    </row>
    <row r="5" spans="1:10" ht="13.5" customHeight="1">
      <c r="A5" s="7" t="str">
        <f>'My trades'!A176</f>
        <v>xbcdvdtp</v>
      </c>
      <c r="B5" s="7">
        <f>_xlfn.DAYS('My trades'!G176,'My trades'!D176)</f>
        <v>838</v>
      </c>
      <c r="C5" s="28">
        <f>('My trades'!H176-'My trades'!F176)*'My trades'!E176</f>
        <v>-2.5022226206590386</v>
      </c>
      <c r="F5" s="39">
        <v>200</v>
      </c>
      <c r="G5" s="29">
        <v>862</v>
      </c>
      <c r="H5" s="41">
        <v>30</v>
      </c>
      <c r="I5" s="40">
        <v>449.79500000000002</v>
      </c>
      <c r="J5" s="40">
        <f>MODE(B2:B201)</f>
        <v>795</v>
      </c>
    </row>
    <row r="6" spans="1:10" ht="13.5" customHeight="1">
      <c r="A6" s="7" t="str">
        <f>'My trades'!A131</f>
        <v>rcmrnpig</v>
      </c>
      <c r="B6" s="7">
        <f>_xlfn.DAYS('My trades'!G131,'My trades'!D131)</f>
        <v>818</v>
      </c>
      <c r="C6" s="28">
        <f>('My trades'!H131-'My trades'!F131)*'My trades'!E131</f>
        <v>7.1721763351570438</v>
      </c>
    </row>
    <row r="7" spans="1:10" ht="13.5" customHeight="1">
      <c r="A7" s="7" t="str">
        <f>'My trades'!A156</f>
        <v>ueoaufxg</v>
      </c>
      <c r="B7" s="7">
        <f>_xlfn.DAYS('My trades'!G156,'My trades'!D156)</f>
        <v>811</v>
      </c>
      <c r="C7" s="28">
        <f>('My trades'!H156-'My trades'!F156)*'My trades'!E156</f>
        <v>2.5055518026755124</v>
      </c>
    </row>
    <row r="8" spans="1:10" ht="13.5" customHeight="1">
      <c r="A8" s="7" t="str">
        <f>'My trades'!A144</f>
        <v>tazccemg</v>
      </c>
      <c r="B8" s="7">
        <f>_xlfn.DAYS('My trades'!G144,'My trades'!D144)</f>
        <v>806</v>
      </c>
      <c r="C8" s="28">
        <f>('My trades'!H144-'My trades'!F144)*'My trades'!E144</f>
        <v>-0.2484879527768751</v>
      </c>
      <c r="F8" s="1" t="s">
        <v>257</v>
      </c>
      <c r="J8" s="1">
        <f>ROUND(SQRT(F5),0)</f>
        <v>14</v>
      </c>
    </row>
    <row r="9" spans="1:10" ht="13.5" customHeight="1">
      <c r="A9" s="7" t="str">
        <f>'My trades'!A33</f>
        <v>eodhevfz</v>
      </c>
      <c r="B9" s="7">
        <f>_xlfn.DAYS('My trades'!G33,'My trades'!D33)</f>
        <v>795</v>
      </c>
      <c r="C9" s="28">
        <f>('My trades'!H33-'My trades'!F33)*'My trades'!E33</f>
        <v>5.8835676533436034</v>
      </c>
    </row>
    <row r="10" spans="1:10" ht="13.5" customHeight="1">
      <c r="A10" s="7" t="str">
        <f>'My trades'!A106</f>
        <v>nqgoiuik</v>
      </c>
      <c r="B10" s="7">
        <f>_xlfn.DAYS('My trades'!G106,'My trades'!D106)</f>
        <v>795</v>
      </c>
      <c r="C10" s="28">
        <f>('My trades'!H106-'My trades'!F106)*'My trades'!E106</f>
        <v>0.35090031939170097</v>
      </c>
      <c r="F10" s="1" t="s">
        <v>258</v>
      </c>
      <c r="J10" s="1">
        <f>ROUND((G5-H5)/J8,0)</f>
        <v>59</v>
      </c>
    </row>
    <row r="11" spans="1:10" ht="13.5" customHeight="1">
      <c r="A11" s="7" t="str">
        <f>'My trades'!A178</f>
        <v>xgszegxx</v>
      </c>
      <c r="B11" s="7">
        <f>_xlfn.DAYS('My trades'!G178,'My trades'!D178)</f>
        <v>795</v>
      </c>
      <c r="C11" s="28">
        <f>('My trades'!H178-'My trades'!F178)*'My trades'!E178</f>
        <v>0.58011727073419816</v>
      </c>
    </row>
    <row r="12" spans="1:10" ht="13.5" customHeight="1">
      <c r="A12" s="7" t="str">
        <f>'My trades'!A57</f>
        <v>hkesgmfj</v>
      </c>
      <c r="B12" s="7">
        <f>_xlfn.DAYS('My trades'!G57,'My trades'!D57)</f>
        <v>793</v>
      </c>
      <c r="C12" s="28">
        <f>('My trades'!H57-'My trades'!F57)*'My trades'!E57</f>
        <v>2.2708822152455479</v>
      </c>
    </row>
    <row r="13" spans="1:10" ht="13.5" customHeight="1">
      <c r="A13" s="7" t="str">
        <f>'My trades'!A111</f>
        <v>ohtzxhrm</v>
      </c>
      <c r="B13" s="7">
        <f>_xlfn.DAYS('My trades'!G111,'My trades'!D111)</f>
        <v>791</v>
      </c>
      <c r="C13" s="28">
        <f>('My trades'!H111-'My trades'!F111)*'My trades'!E111</f>
        <v>-3.196256783170444</v>
      </c>
      <c r="F13" s="66" t="s">
        <v>259</v>
      </c>
      <c r="G13" s="66" t="s">
        <v>260</v>
      </c>
      <c r="H13" s="66" t="s">
        <v>261</v>
      </c>
      <c r="I13" s="66" t="s">
        <v>262</v>
      </c>
      <c r="J13" s="66" t="s">
        <v>263</v>
      </c>
    </row>
    <row r="14" spans="1:10" ht="13.5" customHeight="1">
      <c r="A14" s="7" t="str">
        <f>'My trades'!A96</f>
        <v>mfwvjgje</v>
      </c>
      <c r="B14" s="7">
        <f>_xlfn.DAYS('My trades'!G96,'My trades'!D96)</f>
        <v>780</v>
      </c>
      <c r="C14" s="28">
        <f>('My trades'!H96-'My trades'!F96)*'My trades'!E96</f>
        <v>-0.596471375813306</v>
      </c>
      <c r="F14" s="30">
        <v>1</v>
      </c>
      <c r="G14" s="30">
        <v>30</v>
      </c>
      <c r="H14" s="31">
        <f t="shared" ref="H14:H26" si="0">G14+$J$10</f>
        <v>89</v>
      </c>
      <c r="I14" s="31" t="str">
        <f t="shared" ref="I14:I27" si="1">G14&amp;"-"&amp;H14</f>
        <v>30-89</v>
      </c>
      <c r="J14" s="30">
        <f t="shared" ref="J14:J27" si="2">COUNTIFS($B$2:$B$201,"&gt;="&amp;G14,$B$2:$B$201,"&lt;"&amp;H14)</f>
        <v>11</v>
      </c>
    </row>
    <row r="15" spans="1:10" ht="13.5" customHeight="1">
      <c r="A15" s="7" t="str">
        <f>'My trades'!A90</f>
        <v>lenpuaop</v>
      </c>
      <c r="B15" s="7">
        <f>_xlfn.DAYS('My trades'!G90,'My trades'!D90)</f>
        <v>771</v>
      </c>
      <c r="C15" s="28">
        <f>('My trades'!H90-'My trades'!F90)*'My trades'!E90</f>
        <v>0.8764495480595611</v>
      </c>
      <c r="F15" s="30">
        <v>2</v>
      </c>
      <c r="G15" s="30">
        <f t="shared" ref="G15:G27" si="3">H14</f>
        <v>89</v>
      </c>
      <c r="H15" s="31">
        <f t="shared" si="0"/>
        <v>148</v>
      </c>
      <c r="I15" s="31" t="str">
        <f t="shared" si="1"/>
        <v>89-148</v>
      </c>
      <c r="J15" s="30">
        <f t="shared" si="2"/>
        <v>9</v>
      </c>
    </row>
    <row r="16" spans="1:10" ht="13.5" customHeight="1">
      <c r="A16" s="7" t="str">
        <f>'My trades'!A18</f>
        <v>cnitsbpk</v>
      </c>
      <c r="B16" s="7">
        <f>_xlfn.DAYS('My trades'!G18,'My trades'!D18)</f>
        <v>762</v>
      </c>
      <c r="C16" s="28">
        <f>('My trades'!H18-'My trades'!F18)*'My trades'!E18</f>
        <v>-0.17044592791049001</v>
      </c>
      <c r="F16" s="30">
        <v>3</v>
      </c>
      <c r="G16" s="30">
        <f t="shared" si="3"/>
        <v>148</v>
      </c>
      <c r="H16" s="31">
        <f t="shared" si="0"/>
        <v>207</v>
      </c>
      <c r="I16" s="31" t="str">
        <f t="shared" si="1"/>
        <v>148-207</v>
      </c>
      <c r="J16" s="30">
        <f t="shared" si="2"/>
        <v>13</v>
      </c>
    </row>
    <row r="17" spans="1:10" ht="13.5" customHeight="1">
      <c r="A17" s="7" t="str">
        <f>'My trades'!A95</f>
        <v>mfdlyjqb</v>
      </c>
      <c r="B17" s="7">
        <f>_xlfn.DAYS('My trades'!G95,'My trades'!D95)</f>
        <v>758</v>
      </c>
      <c r="C17" s="28">
        <f>('My trades'!H95-'My trades'!F95)*'My trades'!E95</f>
        <v>-0.44170898255380009</v>
      </c>
      <c r="F17" s="30">
        <v>4</v>
      </c>
      <c r="G17" s="30">
        <f t="shared" si="3"/>
        <v>207</v>
      </c>
      <c r="H17" s="31">
        <f t="shared" si="0"/>
        <v>266</v>
      </c>
      <c r="I17" s="31" t="str">
        <f t="shared" si="1"/>
        <v>207-266</v>
      </c>
      <c r="J17" s="30">
        <f t="shared" si="2"/>
        <v>19</v>
      </c>
    </row>
    <row r="18" spans="1:10" ht="13.5" customHeight="1">
      <c r="A18" s="7" t="str">
        <f>'My trades'!A130</f>
        <v>qonnwndv</v>
      </c>
      <c r="B18" s="7">
        <f>_xlfn.DAYS('My trades'!G130,'My trades'!D130)</f>
        <v>756</v>
      </c>
      <c r="C18" s="28">
        <f>('My trades'!H130-'My trades'!F130)*'My trades'!E130</f>
        <v>0.58689550890769993</v>
      </c>
      <c r="F18" s="30">
        <v>5</v>
      </c>
      <c r="G18" s="30">
        <f t="shared" si="3"/>
        <v>266</v>
      </c>
      <c r="H18" s="31">
        <f t="shared" si="0"/>
        <v>325</v>
      </c>
      <c r="I18" s="31" t="str">
        <f t="shared" si="1"/>
        <v>266-325</v>
      </c>
      <c r="J18" s="30">
        <f t="shared" si="2"/>
        <v>15</v>
      </c>
    </row>
    <row r="19" spans="1:10" ht="13.5" customHeight="1">
      <c r="A19" s="7" t="str">
        <f>'My trades'!A136</f>
        <v>rypujago</v>
      </c>
      <c r="B19" s="7">
        <f>_xlfn.DAYS('My trades'!G136,'My trades'!D136)</f>
        <v>756</v>
      </c>
      <c r="C19" s="28">
        <f>('My trades'!H136-'My trades'!F136)*'My trades'!E136</f>
        <v>-0.10408160445723602</v>
      </c>
      <c r="F19" s="30">
        <v>6</v>
      </c>
      <c r="G19" s="30">
        <f t="shared" si="3"/>
        <v>325</v>
      </c>
      <c r="H19" s="31">
        <f t="shared" si="0"/>
        <v>384</v>
      </c>
      <c r="I19" s="31" t="str">
        <f t="shared" si="1"/>
        <v>325-384</v>
      </c>
      <c r="J19" s="30">
        <f t="shared" si="2"/>
        <v>13</v>
      </c>
    </row>
    <row r="20" spans="1:10" ht="13.5" customHeight="1">
      <c r="A20" s="7" t="str">
        <f>'My trades'!A175</f>
        <v>wzerurjz</v>
      </c>
      <c r="B20" s="7">
        <f>_xlfn.DAYS('My trades'!G175,'My trades'!D175)</f>
        <v>753</v>
      </c>
      <c r="C20" s="28">
        <f>('My trades'!H175-'My trades'!F175)*'My trades'!E175</f>
        <v>-2.6230882843513141</v>
      </c>
      <c r="F20" s="30">
        <v>7</v>
      </c>
      <c r="G20" s="30">
        <f t="shared" si="3"/>
        <v>384</v>
      </c>
      <c r="H20" s="31">
        <f t="shared" si="0"/>
        <v>443</v>
      </c>
      <c r="I20" s="31" t="str">
        <f t="shared" si="1"/>
        <v>384-443</v>
      </c>
      <c r="J20" s="30">
        <f t="shared" si="2"/>
        <v>19</v>
      </c>
    </row>
    <row r="21" spans="1:10" ht="13.5" customHeight="1">
      <c r="A21" s="7" t="str">
        <f>'My trades'!A191</f>
        <v>yrvvdedn</v>
      </c>
      <c r="B21" s="7">
        <f>_xlfn.DAYS('My trades'!G191,'My trades'!D191)</f>
        <v>752</v>
      </c>
      <c r="C21" s="28">
        <f>('My trades'!H191-'My trades'!F191)*'My trades'!E191</f>
        <v>0.41722476579256806</v>
      </c>
      <c r="F21" s="30">
        <v>8</v>
      </c>
      <c r="G21" s="30">
        <f t="shared" si="3"/>
        <v>443</v>
      </c>
      <c r="H21" s="31">
        <f t="shared" si="0"/>
        <v>502</v>
      </c>
      <c r="I21" s="31" t="str">
        <f t="shared" si="1"/>
        <v>443-502</v>
      </c>
      <c r="J21" s="30">
        <f t="shared" si="2"/>
        <v>17</v>
      </c>
    </row>
    <row r="22" spans="1:10" ht="13.5" customHeight="1">
      <c r="A22" s="7" t="str">
        <f>'My trades'!A92</f>
        <v>loffykcg</v>
      </c>
      <c r="B22" s="7">
        <f>_xlfn.DAYS('My trades'!G92,'My trades'!D92)</f>
        <v>751</v>
      </c>
      <c r="C22" s="28">
        <f>('My trades'!H92-'My trades'!F92)*'My trades'!E92</f>
        <v>-0.89242284784400605</v>
      </c>
      <c r="F22" s="30">
        <v>9</v>
      </c>
      <c r="G22" s="30">
        <f t="shared" si="3"/>
        <v>502</v>
      </c>
      <c r="H22" s="31">
        <f t="shared" si="0"/>
        <v>561</v>
      </c>
      <c r="I22" s="31" t="str">
        <f t="shared" si="1"/>
        <v>502-561</v>
      </c>
      <c r="J22" s="30">
        <f t="shared" si="2"/>
        <v>12</v>
      </c>
    </row>
    <row r="23" spans="1:10" ht="13.5" customHeight="1">
      <c r="A23" s="7" t="str">
        <f>'My trades'!A91</f>
        <v>lkxgzzvq</v>
      </c>
      <c r="B23" s="7">
        <f>_xlfn.DAYS('My trades'!G91,'My trades'!D91)</f>
        <v>747</v>
      </c>
      <c r="C23" s="28">
        <f>('My trades'!H91-'My trades'!F91)*'My trades'!E91</f>
        <v>1.0089173340834001</v>
      </c>
      <c r="F23" s="30">
        <v>10</v>
      </c>
      <c r="G23" s="30">
        <f t="shared" si="3"/>
        <v>561</v>
      </c>
      <c r="H23" s="31">
        <f t="shared" si="0"/>
        <v>620</v>
      </c>
      <c r="I23" s="31" t="str">
        <f t="shared" si="1"/>
        <v>561-620</v>
      </c>
      <c r="J23" s="30">
        <f t="shared" si="2"/>
        <v>18</v>
      </c>
    </row>
    <row r="24" spans="1:10" ht="13.5" customHeight="1">
      <c r="A24" s="7" t="str">
        <f>'My trades'!A188</f>
        <v>ynqvlbrq</v>
      </c>
      <c r="B24" s="7">
        <f>_xlfn.DAYS('My trades'!G188,'My trades'!D188)</f>
        <v>747</v>
      </c>
      <c r="C24" s="28">
        <f>('My trades'!H188-'My trades'!F188)*'My trades'!E188</f>
        <v>0.20832661022901502</v>
      </c>
      <c r="F24" s="30">
        <v>11</v>
      </c>
      <c r="G24" s="30">
        <f t="shared" si="3"/>
        <v>620</v>
      </c>
      <c r="H24" s="31">
        <f t="shared" si="0"/>
        <v>679</v>
      </c>
      <c r="I24" s="31" t="str">
        <f t="shared" si="1"/>
        <v>620-679</v>
      </c>
      <c r="J24" s="30">
        <f t="shared" si="2"/>
        <v>11</v>
      </c>
    </row>
    <row r="25" spans="1:10" ht="13.5" customHeight="1">
      <c r="A25" s="7" t="str">
        <f>'My trades'!A171</f>
        <v>wgpoqytj</v>
      </c>
      <c r="B25" s="7">
        <f>_xlfn.DAYS('My trades'!G171,'My trades'!D171)</f>
        <v>744</v>
      </c>
      <c r="C25" s="28">
        <f>('My trades'!H171-'My trades'!F171)*'My trades'!E171</f>
        <v>1.2663374943292061E-2</v>
      </c>
      <c r="F25" s="30">
        <v>12</v>
      </c>
      <c r="G25" s="30">
        <f t="shared" si="3"/>
        <v>679</v>
      </c>
      <c r="H25" s="31">
        <f t="shared" si="0"/>
        <v>738</v>
      </c>
      <c r="I25" s="31" t="str">
        <f t="shared" si="1"/>
        <v>679-738</v>
      </c>
      <c r="J25" s="30">
        <f t="shared" si="2"/>
        <v>17</v>
      </c>
    </row>
    <row r="26" spans="1:10" ht="13.5" customHeight="1">
      <c r="A26" s="7" t="str">
        <f>'My trades'!A42</f>
        <v>fzpkolfu</v>
      </c>
      <c r="B26" s="7">
        <f>_xlfn.DAYS('My trades'!G42,'My trades'!D42)</f>
        <v>743</v>
      </c>
      <c r="C26" s="28">
        <f>('My trades'!H42-'My trades'!F42)*'My trades'!E42</f>
        <v>2.0811125741674505</v>
      </c>
      <c r="F26" s="30">
        <v>13</v>
      </c>
      <c r="G26" s="30">
        <f t="shared" si="3"/>
        <v>738</v>
      </c>
      <c r="H26" s="31">
        <f t="shared" si="0"/>
        <v>797</v>
      </c>
      <c r="I26" s="31" t="str">
        <f t="shared" si="1"/>
        <v>738-797</v>
      </c>
      <c r="J26" s="30">
        <f t="shared" si="2"/>
        <v>19</v>
      </c>
    </row>
    <row r="27" spans="1:10" ht="13.5" customHeight="1">
      <c r="A27" s="7" t="str">
        <f>'My trades'!A126</f>
        <v>qdqbwhng</v>
      </c>
      <c r="B27" s="7">
        <f>_xlfn.DAYS('My trades'!G126,'My trades'!D126)</f>
        <v>741</v>
      </c>
      <c r="C27" s="28">
        <f>('My trades'!H126-'My trades'!F126)*'My trades'!E126</f>
        <v>2.6392607993331589</v>
      </c>
      <c r="F27" s="30">
        <v>14</v>
      </c>
      <c r="G27" s="30">
        <f t="shared" si="3"/>
        <v>797</v>
      </c>
      <c r="H27" s="31">
        <v>862</v>
      </c>
      <c r="I27" s="31" t="str">
        <f t="shared" si="1"/>
        <v>797-862</v>
      </c>
      <c r="J27" s="30">
        <f t="shared" si="2"/>
        <v>6</v>
      </c>
    </row>
    <row r="28" spans="1:10" ht="13.5" customHeight="1">
      <c r="A28" s="7" t="str">
        <f>'My trades'!A47</f>
        <v>goxmkirb</v>
      </c>
      <c r="B28" s="7">
        <f>_xlfn.DAYS('My trades'!G47,'My trades'!D47)</f>
        <v>730</v>
      </c>
      <c r="C28" s="28">
        <f>('My trades'!H47-'My trades'!F47)*'My trades'!E47</f>
        <v>-0.35893634273319763</v>
      </c>
    </row>
    <row r="29" spans="1:10" ht="13.5" customHeight="1">
      <c r="A29" s="7" t="str">
        <f>'My trades'!A89</f>
        <v>ldjllwvy</v>
      </c>
      <c r="B29" s="7">
        <f>_xlfn.DAYS('My trades'!G89,'My trades'!D89)</f>
        <v>728</v>
      </c>
      <c r="C29" s="28">
        <f>('My trades'!H89-'My trades'!F89)*'My trades'!E89</f>
        <v>-0.57964845503028029</v>
      </c>
    </row>
    <row r="30" spans="1:10" ht="13.5" customHeight="1">
      <c r="A30" s="7" t="str">
        <f>'My trades'!A83</f>
        <v>koqfbdwf</v>
      </c>
      <c r="B30" s="7">
        <f>_xlfn.DAYS('My trades'!G83,'My trades'!D83)</f>
        <v>722</v>
      </c>
      <c r="C30" s="28">
        <f>('My trades'!H83-'My trades'!F83)*'My trades'!E83</f>
        <v>1.3298450652868796</v>
      </c>
    </row>
    <row r="31" spans="1:10" ht="13.5" customHeight="1">
      <c r="A31" s="7" t="str">
        <f>'My trades'!A115</f>
        <v>ossshndu</v>
      </c>
      <c r="B31" s="7">
        <f>_xlfn.DAYS('My trades'!G115,'My trades'!D115)</f>
        <v>715</v>
      </c>
      <c r="C31" s="28">
        <f>('My trades'!H115-'My trades'!F115)*'My trades'!E115</f>
        <v>-4.208624827664635</v>
      </c>
    </row>
    <row r="32" spans="1:10" ht="13.5" customHeight="1">
      <c r="A32" s="7" t="str">
        <f>'My trades'!A81</f>
        <v>knifvikn</v>
      </c>
      <c r="B32" s="7">
        <f>_xlfn.DAYS('My trades'!G81,'My trades'!D81)</f>
        <v>714</v>
      </c>
      <c r="C32" s="28">
        <f>('My trades'!H81-'My trades'!F81)*'My trades'!E81</f>
        <v>0.62501571139692591</v>
      </c>
    </row>
    <row r="33" spans="1:3" ht="13.5" customHeight="1">
      <c r="A33" s="7" t="str">
        <f>'My trades'!A180</f>
        <v>xkdlzakx</v>
      </c>
      <c r="B33" s="7">
        <f>_xlfn.DAYS('My trades'!G180,'My trades'!D180)</f>
        <v>712</v>
      </c>
      <c r="C33" s="28">
        <f>('My trades'!H180-'My trades'!F180)*'My trades'!E180</f>
        <v>1.1097043774273523</v>
      </c>
    </row>
    <row r="34" spans="1:3" ht="13.5" customHeight="1">
      <c r="A34" s="7" t="str">
        <f>'My trades'!A23</f>
        <v>dcplrgaa</v>
      </c>
      <c r="B34" s="7">
        <f>_xlfn.DAYS('My trades'!G23,'My trades'!D23)</f>
        <v>708</v>
      </c>
      <c r="C34" s="28">
        <f>('My trades'!H23-'My trades'!F23)*'My trades'!E23</f>
        <v>-2.5885468441152</v>
      </c>
    </row>
    <row r="35" spans="1:3" ht="13.5" customHeight="1">
      <c r="A35" s="7" t="str">
        <f>'My trades'!A197</f>
        <v>zlqfijoe</v>
      </c>
      <c r="B35" s="7">
        <f>_xlfn.DAYS('My trades'!G197,'My trades'!D197)</f>
        <v>708</v>
      </c>
      <c r="C35" s="28">
        <f>('My trades'!H197-'My trades'!F197)*'My trades'!E197</f>
        <v>-6.5338594818558899</v>
      </c>
    </row>
    <row r="36" spans="1:3" ht="13.5" customHeight="1">
      <c r="A36" s="7" t="str">
        <f>'My trades'!A46</f>
        <v>gnghjpok</v>
      </c>
      <c r="B36" s="7">
        <f>_xlfn.DAYS('My trades'!G46,'My trades'!D46)</f>
        <v>707</v>
      </c>
      <c r="C36" s="28">
        <f>('My trades'!H46-'My trades'!F46)*'My trades'!E46</f>
        <v>-5.0188697949823471</v>
      </c>
    </row>
    <row r="37" spans="1:3" ht="13.5" customHeight="1">
      <c r="A37" s="7" t="str">
        <f>'My trades'!A62</f>
        <v>hutszssu</v>
      </c>
      <c r="B37" s="7">
        <f>_xlfn.DAYS('My trades'!G62,'My trades'!D62)</f>
        <v>705</v>
      </c>
      <c r="C37" s="28">
        <f>('My trades'!H62-'My trades'!F62)*'My trades'!E62</f>
        <v>-4.4499802946322493</v>
      </c>
    </row>
    <row r="38" spans="1:3" ht="13.5" customHeight="1">
      <c r="A38" s="7" t="str">
        <f>'My trades'!A154</f>
        <v>tyoavqhc</v>
      </c>
      <c r="B38" s="7">
        <f>_xlfn.DAYS('My trades'!G154,'My trades'!D154)</f>
        <v>701</v>
      </c>
      <c r="C38" s="28">
        <f>('My trades'!H154-'My trades'!F154)*'My trades'!E154</f>
        <v>0.13450365868527592</v>
      </c>
    </row>
    <row r="39" spans="1:3" ht="13.5" customHeight="1">
      <c r="A39" s="7" t="str">
        <f>'My trades'!A162</f>
        <v>upcbwvls</v>
      </c>
      <c r="B39" s="7">
        <f>_xlfn.DAYS('My trades'!G162,'My trades'!D162)</f>
        <v>698</v>
      </c>
      <c r="C39" s="28">
        <f>('My trades'!H162-'My trades'!F162)*'My trades'!E162</f>
        <v>1.525589636865456</v>
      </c>
    </row>
    <row r="40" spans="1:3" ht="13.5" customHeight="1">
      <c r="A40" s="7" t="str">
        <f>'My trades'!A165</f>
        <v>vggvbbxh</v>
      </c>
      <c r="B40" s="7">
        <f>_xlfn.DAYS('My trades'!G165,'My trades'!D165)</f>
        <v>695</v>
      </c>
      <c r="C40" s="28">
        <f>('My trades'!H165-'My trades'!F165)*'My trades'!E165</f>
        <v>-5.4307098540242036</v>
      </c>
    </row>
    <row r="41" spans="1:3" ht="13.5" customHeight="1">
      <c r="A41" s="7" t="str">
        <f>'My trades'!A134</f>
        <v>rkupdsbn</v>
      </c>
      <c r="B41" s="7">
        <f>_xlfn.DAYS('My trades'!G134,'My trades'!D134)</f>
        <v>694</v>
      </c>
      <c r="C41" s="28">
        <f>('My trades'!H134-'My trades'!F134)*'My trades'!E134</f>
        <v>-0.22406139606151998</v>
      </c>
    </row>
    <row r="42" spans="1:3" ht="13.5" customHeight="1">
      <c r="A42" s="7" t="str">
        <f>'My trades'!A66</f>
        <v>ifomvwpk</v>
      </c>
      <c r="B42" s="7">
        <f>_xlfn.DAYS('My trades'!G66,'My trades'!D66)</f>
        <v>688</v>
      </c>
      <c r="C42" s="28">
        <f>('My trades'!H66-'My trades'!F66)*'My trades'!E66</f>
        <v>-3.0697853937032005E-2</v>
      </c>
    </row>
    <row r="43" spans="1:3" ht="13.5" customHeight="1">
      <c r="A43" s="7" t="str">
        <f>'My trades'!A31</f>
        <v>ekteqlhb</v>
      </c>
      <c r="B43" s="7">
        <f>_xlfn.DAYS('My trades'!G31,'My trades'!D31)</f>
        <v>686</v>
      </c>
      <c r="C43" s="28">
        <f>('My trades'!H31-'My trades'!F31)*'My trades'!E31</f>
        <v>0.15328853698608502</v>
      </c>
    </row>
    <row r="44" spans="1:3" ht="13.5" customHeight="1">
      <c r="A44" s="7" t="str">
        <f>'My trades'!A79</f>
        <v>kltxxoqv</v>
      </c>
      <c r="B44" s="7">
        <f>_xlfn.DAYS('My trades'!G79,'My trades'!D79)</f>
        <v>682</v>
      </c>
      <c r="C44" s="28">
        <f>('My trades'!H79-'My trades'!F79)*'My trades'!E79</f>
        <v>-2.6177536356825777</v>
      </c>
    </row>
    <row r="45" spans="1:3" ht="13.5" customHeight="1">
      <c r="A45" s="7" t="str">
        <f>'My trades'!A181</f>
        <v>xmfevyrg</v>
      </c>
      <c r="B45" s="7">
        <f>_xlfn.DAYS('My trades'!G181,'My trades'!D181)</f>
        <v>676</v>
      </c>
      <c r="C45" s="28">
        <f>('My trades'!H181-'My trades'!F181)*'My trades'!E181</f>
        <v>1.7559577929617052</v>
      </c>
    </row>
    <row r="46" spans="1:3" ht="13.5" customHeight="1">
      <c r="A46" s="7" t="str">
        <f>'My trades'!A133</f>
        <v>rgbcrwet</v>
      </c>
      <c r="B46" s="7">
        <f>_xlfn.DAYS('My trades'!G133,'My trades'!D133)</f>
        <v>669</v>
      </c>
      <c r="C46" s="28">
        <f>('My trades'!H133-'My trades'!F133)*'My trades'!E133</f>
        <v>-1.731860524005312</v>
      </c>
    </row>
    <row r="47" spans="1:3" ht="13.5" customHeight="1">
      <c r="A47" s="7" t="str">
        <f>'My trades'!A15</f>
        <v>cetffxgx</v>
      </c>
      <c r="B47" s="7">
        <f>_xlfn.DAYS('My trades'!G15,'My trades'!D15)</f>
        <v>668</v>
      </c>
      <c r="C47" s="28">
        <f>('My trades'!H15-'My trades'!F15)*'My trades'!E15</f>
        <v>0.52361641145730609</v>
      </c>
    </row>
    <row r="48" spans="1:3" ht="13.5" customHeight="1">
      <c r="A48" s="7" t="str">
        <f>'My trades'!A61</f>
        <v>hrfilyua</v>
      </c>
      <c r="B48" s="7">
        <f>_xlfn.DAYS('My trades'!G61,'My trades'!D61)</f>
        <v>644</v>
      </c>
      <c r="C48" s="28">
        <f>('My trades'!H61-'My trades'!F61)*'My trades'!E61</f>
        <v>1.1964639334637579</v>
      </c>
    </row>
    <row r="49" spans="1:3" ht="13.5" customHeight="1">
      <c r="A49" s="7" t="str">
        <f>'My trades'!A54</f>
        <v>hfjghpbq</v>
      </c>
      <c r="B49" s="7">
        <f>_xlfn.DAYS('My trades'!G54,'My trades'!D54)</f>
        <v>635</v>
      </c>
      <c r="C49" s="28">
        <f>('My trades'!H54-'My trades'!F54)*'My trades'!E54</f>
        <v>6.5021316256868396</v>
      </c>
    </row>
    <row r="50" spans="1:3" ht="13.5" customHeight="1">
      <c r="A50" s="7" t="str">
        <f>'My trades'!A21</f>
        <v>cymioqte</v>
      </c>
      <c r="B50" s="7">
        <f>_xlfn.DAYS('My trades'!G21,'My trades'!D21)</f>
        <v>634</v>
      </c>
      <c r="C50" s="28">
        <f>('My trades'!H21-'My trades'!F21)*'My trades'!E21</f>
        <v>0.301704449179653</v>
      </c>
    </row>
    <row r="51" spans="1:3" ht="13.5" customHeight="1">
      <c r="A51" s="7" t="str">
        <f>'My trades'!A6</f>
        <v>bbjeprsq</v>
      </c>
      <c r="B51" s="7">
        <f>_xlfn.DAYS('My trades'!G6,'My trades'!D6)</f>
        <v>626</v>
      </c>
      <c r="C51" s="28">
        <f>('My trades'!H6-'My trades'!F6)*'My trades'!E6</f>
        <v>-3.1851052688947403</v>
      </c>
    </row>
    <row r="52" spans="1:3" ht="13.5" customHeight="1">
      <c r="A52" s="7" t="str">
        <f>'My trades'!A19</f>
        <v>cntrbotn</v>
      </c>
      <c r="B52" s="7">
        <f>_xlfn.DAYS('My trades'!G19,'My trades'!D19)</f>
        <v>623</v>
      </c>
      <c r="C52" s="28">
        <f>('My trades'!H19-'My trades'!F19)*'My trades'!E19</f>
        <v>0.44281898729743208</v>
      </c>
    </row>
    <row r="53" spans="1:3" ht="13.5" customHeight="1">
      <c r="A53" s="7" t="str">
        <f>'My trades'!A107</f>
        <v>nriklgrf</v>
      </c>
      <c r="B53" s="7">
        <f>_xlfn.DAYS('My trades'!G107,'My trades'!D107)</f>
        <v>623</v>
      </c>
      <c r="C53" s="28">
        <f>('My trades'!H107-'My trades'!F107)*'My trades'!E107</f>
        <v>-1.7681553669948498</v>
      </c>
    </row>
    <row r="54" spans="1:3" ht="13.5" customHeight="1">
      <c r="A54" s="7" t="str">
        <f>'My trades'!A189</f>
        <v>ynrcizqr</v>
      </c>
      <c r="B54" s="7">
        <f>_xlfn.DAYS('My trades'!G189,'My trades'!D189)</f>
        <v>623</v>
      </c>
      <c r="C54" s="28">
        <f>('My trades'!H189-'My trades'!F189)*'My trades'!E189</f>
        <v>-0.78347954885382642</v>
      </c>
    </row>
    <row r="55" spans="1:3" ht="13.5" customHeight="1">
      <c r="A55" s="7" t="str">
        <f>'My trades'!A53</f>
        <v>hfdavabb</v>
      </c>
      <c r="B55" s="7">
        <f>_xlfn.DAYS('My trades'!G53,'My trades'!D53)</f>
        <v>622</v>
      </c>
      <c r="C55" s="28">
        <f>('My trades'!H53-'My trades'!F53)*'My trades'!E53</f>
        <v>-0.30381566673822691</v>
      </c>
    </row>
    <row r="56" spans="1:3" ht="13.5" customHeight="1">
      <c r="A56" s="7" t="str">
        <f>'My trades'!A64</f>
        <v>icbmbfqb</v>
      </c>
      <c r="B56" s="7">
        <f>_xlfn.DAYS('My trades'!G64,'My trades'!D64)</f>
        <v>617</v>
      </c>
      <c r="C56" s="28">
        <f>('My trades'!H64-'My trades'!F64)*'My trades'!E64</f>
        <v>-4.9242570254792817</v>
      </c>
    </row>
    <row r="57" spans="1:3" ht="13.5" customHeight="1">
      <c r="A57" s="7" t="str">
        <f>'My trades'!A52</f>
        <v>heuzjzpi</v>
      </c>
      <c r="B57" s="7">
        <f>_xlfn.DAYS('My trades'!G52,'My trades'!D52)</f>
        <v>615</v>
      </c>
      <c r="C57" s="28">
        <f>('My trades'!H52-'My trades'!F52)*'My trades'!E52</f>
        <v>-1.5872857242842442</v>
      </c>
    </row>
    <row r="58" spans="1:3" ht="13.5" customHeight="1">
      <c r="A58" s="7" t="str">
        <f>'My trades'!A98</f>
        <v>mjbwcafl</v>
      </c>
      <c r="B58" s="7">
        <f>_xlfn.DAYS('My trades'!G98,'My trades'!D98)</f>
        <v>615</v>
      </c>
      <c r="C58" s="28">
        <f>('My trades'!H98-'My trades'!F98)*'My trades'!E98</f>
        <v>-1.493851455533969</v>
      </c>
    </row>
    <row r="59" spans="1:3" ht="13.5" customHeight="1">
      <c r="A59" s="7" t="str">
        <f>'My trades'!A128</f>
        <v>qhprzdnb</v>
      </c>
      <c r="B59" s="7">
        <f>_xlfn.DAYS('My trades'!G128,'My trades'!D128)</f>
        <v>610</v>
      </c>
      <c r="C59" s="28">
        <f>('My trades'!H128-'My trades'!F128)*'My trades'!E128</f>
        <v>0.50582577866602796</v>
      </c>
    </row>
    <row r="60" spans="1:3" ht="13.5" customHeight="1">
      <c r="A60" s="7" t="str">
        <f>'My trades'!A59</f>
        <v>hnmvqkxv</v>
      </c>
      <c r="B60" s="7">
        <f>_xlfn.DAYS('My trades'!G59,'My trades'!D59)</f>
        <v>609</v>
      </c>
      <c r="C60" s="28">
        <f>('My trades'!H59-'My trades'!F59)*'My trades'!E59</f>
        <v>-2.660822045115486</v>
      </c>
    </row>
    <row r="61" spans="1:3" ht="13.5" customHeight="1">
      <c r="A61" s="7" t="str">
        <f>'My trades'!A94</f>
        <v>maizvkuo</v>
      </c>
      <c r="B61" s="7">
        <f>_xlfn.DAYS('My trades'!G94,'My trades'!D94)</f>
        <v>609</v>
      </c>
      <c r="C61" s="28">
        <f>('My trades'!H94-'My trades'!F94)*'My trades'!E94</f>
        <v>5.9739185775797843E-4</v>
      </c>
    </row>
    <row r="62" spans="1:3" ht="13.5" customHeight="1">
      <c r="A62" s="7" t="str">
        <f>'My trades'!A35</f>
        <v>fenldjbq</v>
      </c>
      <c r="B62" s="7">
        <f>_xlfn.DAYS('My trades'!G35,'My trades'!D35)</f>
        <v>607</v>
      </c>
      <c r="C62" s="28">
        <f>('My trades'!H35-'My trades'!F35)*'My trades'!E35</f>
        <v>-2.7592838303516798</v>
      </c>
    </row>
    <row r="63" spans="1:3" ht="13.5" customHeight="1">
      <c r="A63" s="7" t="str">
        <f>'My trades'!A124</f>
        <v>pysaclod</v>
      </c>
      <c r="B63" s="7">
        <f>_xlfn.DAYS('My trades'!G124,'My trades'!D124)</f>
        <v>604</v>
      </c>
      <c r="C63" s="28">
        <f>('My trades'!H124-'My trades'!F124)*'My trades'!E124</f>
        <v>-2.5501255421604032</v>
      </c>
    </row>
    <row r="64" spans="1:3" ht="13.5" customHeight="1">
      <c r="A64" s="7" t="str">
        <f>'My trades'!A198</f>
        <v>zrgkwdyf</v>
      </c>
      <c r="B64" s="7">
        <f>_xlfn.DAYS('My trades'!G198,'My trades'!D198)</f>
        <v>593</v>
      </c>
      <c r="C64" s="28">
        <f>('My trades'!H198-'My trades'!F198)*'My trades'!E198</f>
        <v>-4.2252865132784978E-2</v>
      </c>
    </row>
    <row r="65" spans="1:3" ht="13.5" customHeight="1">
      <c r="A65" s="7" t="str">
        <f>'My trades'!A12</f>
        <v>brxwzrct</v>
      </c>
      <c r="B65" s="7">
        <f>_xlfn.DAYS('My trades'!G12,'My trades'!D12)</f>
        <v>589</v>
      </c>
      <c r="C65" s="28">
        <f>('My trades'!H12-'My trades'!F12)*'My trades'!E12</f>
        <v>0.47934230714693549</v>
      </c>
    </row>
    <row r="66" spans="1:3" ht="13.5" customHeight="1">
      <c r="A66" s="7" t="str">
        <f>'My trades'!A186</f>
        <v>ydcmffnz</v>
      </c>
      <c r="B66" s="7">
        <f>_xlfn.DAYS('My trades'!G186,'My trades'!D186)</f>
        <v>589</v>
      </c>
      <c r="C66" s="28">
        <f>('My trades'!H186-'My trades'!F186)*'My trades'!E186</f>
        <v>3.5109906860680162</v>
      </c>
    </row>
    <row r="67" spans="1:3" ht="13.5" customHeight="1">
      <c r="A67" s="7" t="str">
        <f>'My trades'!A49</f>
        <v>hafqyymf</v>
      </c>
      <c r="B67" s="7">
        <f>_xlfn.DAYS('My trades'!G49,'My trades'!D49)</f>
        <v>588</v>
      </c>
      <c r="C67" s="28">
        <f>('My trades'!H49-'My trades'!F49)*'My trades'!E49</f>
        <v>-3.32862008852215</v>
      </c>
    </row>
    <row r="68" spans="1:3" ht="13.5" customHeight="1">
      <c r="A68" s="7" t="str">
        <f>'My trades'!A137</f>
        <v>scoljxeg</v>
      </c>
      <c r="B68" s="7">
        <f>_xlfn.DAYS('My trades'!G137,'My trades'!D137)</f>
        <v>581</v>
      </c>
      <c r="C68" s="28">
        <f>('My trades'!H137-'My trades'!F137)*'My trades'!E137</f>
        <v>5.4257262128768344</v>
      </c>
    </row>
    <row r="69" spans="1:3" ht="13.5" customHeight="1">
      <c r="A69" s="7" t="str">
        <f>'My trades'!A99</f>
        <v>mjyuxzvj</v>
      </c>
      <c r="B69" s="7">
        <f>_xlfn.DAYS('My trades'!G99,'My trades'!D99)</f>
        <v>576</v>
      </c>
      <c r="C69" s="28">
        <f>('My trades'!H99-'My trades'!F99)*'My trades'!E99</f>
        <v>0.151434489277396</v>
      </c>
    </row>
    <row r="70" spans="1:3" ht="13.5" customHeight="1">
      <c r="A70" s="7" t="str">
        <f>'My trades'!A10</f>
        <v>bjfxoyxb</v>
      </c>
      <c r="B70" s="7">
        <f>_xlfn.DAYS('My trades'!G10,'My trades'!D10)</f>
        <v>573</v>
      </c>
      <c r="C70" s="28">
        <f>('My trades'!H10-'My trades'!F10)*'My trades'!E10</f>
        <v>1.3264069051873706</v>
      </c>
    </row>
    <row r="71" spans="1:3" ht="13.5" customHeight="1">
      <c r="A71" s="7" t="str">
        <f>'My trades'!A78</f>
        <v>kdxpqsjj</v>
      </c>
      <c r="B71" s="7">
        <f>_xlfn.DAYS('My trades'!G78,'My trades'!D78)</f>
        <v>568</v>
      </c>
      <c r="C71" s="28">
        <f>('My trades'!H78-'My trades'!F78)*'My trades'!E78</f>
        <v>-1.6126856601637303</v>
      </c>
    </row>
    <row r="72" spans="1:3" ht="13.5" customHeight="1">
      <c r="A72" s="7" t="str">
        <f>'My trades'!A146</f>
        <v>tiebtpqq</v>
      </c>
      <c r="B72" s="7">
        <f>_xlfn.DAYS('My trades'!G146,'My trades'!D146)</f>
        <v>566</v>
      </c>
      <c r="C72" s="28">
        <f>('My trades'!H146-'My trades'!F146)*'My trades'!E146</f>
        <v>0.67037100617501189</v>
      </c>
    </row>
    <row r="73" spans="1:3" ht="13.5" customHeight="1">
      <c r="A73" s="7" t="str">
        <f>'My trades'!A173</f>
        <v>wiujcxll</v>
      </c>
      <c r="B73" s="7">
        <f>_xlfn.DAYS('My trades'!G173,'My trades'!D173)</f>
        <v>565</v>
      </c>
      <c r="C73" s="28">
        <f>('My trades'!H173-'My trades'!F173)*'My trades'!E173</f>
        <v>-0.68743133338791007</v>
      </c>
    </row>
    <row r="74" spans="1:3" ht="13.5" customHeight="1">
      <c r="A74" s="7" t="str">
        <f>'My trades'!A29</f>
        <v>egvfikiy</v>
      </c>
      <c r="B74" s="7">
        <f>_xlfn.DAYS('My trades'!G29,'My trades'!D29)</f>
        <v>557</v>
      </c>
      <c r="C74" s="28">
        <f>('My trades'!H29-'My trades'!F29)*'My trades'!E29</f>
        <v>-7.6959515288168023E-2</v>
      </c>
    </row>
    <row r="75" spans="1:3" ht="13.5" customHeight="1">
      <c r="A75" s="7" t="str">
        <f>'My trades'!A194</f>
        <v>yyclexzy</v>
      </c>
      <c r="B75" s="7">
        <f>_xlfn.DAYS('My trades'!G194,'My trades'!D194)</f>
        <v>552</v>
      </c>
      <c r="C75" s="28">
        <f>('My trades'!H194-'My trades'!F194)*'My trades'!E194</f>
        <v>0.27086608677204504</v>
      </c>
    </row>
    <row r="76" spans="1:3" ht="13.5" customHeight="1">
      <c r="A76" s="7" t="str">
        <f>'My trades'!A24</f>
        <v>dieionnl</v>
      </c>
      <c r="B76" s="7">
        <f>_xlfn.DAYS('My trades'!G24,'My trades'!D24)</f>
        <v>547</v>
      </c>
      <c r="C76" s="28">
        <f>('My trades'!H24-'My trades'!F24)*'My trades'!E24</f>
        <v>0.76109127749102012</v>
      </c>
    </row>
    <row r="77" spans="1:3" ht="13.5" customHeight="1">
      <c r="A77" s="7" t="str">
        <f>'My trades'!A22</f>
        <v>dcnexoao</v>
      </c>
      <c r="B77" s="7">
        <f>_xlfn.DAYS('My trades'!G22,'My trades'!D22)</f>
        <v>546</v>
      </c>
      <c r="C77" s="28">
        <f>('My trades'!H22-'My trades'!F22)*'My trades'!E22</f>
        <v>-0.61275828035882995</v>
      </c>
    </row>
    <row r="78" spans="1:3" ht="13.5" customHeight="1">
      <c r="A78" s="7" t="str">
        <f>'My trades'!A172</f>
        <v>wgzgfkki</v>
      </c>
      <c r="B78" s="7">
        <f>_xlfn.DAYS('My trades'!G172,'My trades'!D172)</f>
        <v>543</v>
      </c>
      <c r="C78" s="28">
        <f>('My trades'!H172-'My trades'!F172)*'My trades'!E172</f>
        <v>-3.4330174579970323</v>
      </c>
    </row>
    <row r="79" spans="1:3" ht="13.5" customHeight="1">
      <c r="A79" s="7" t="str">
        <f>'My trades'!A142</f>
        <v>slqawwyu</v>
      </c>
      <c r="B79" s="7">
        <f>_xlfn.DAYS('My trades'!G142,'My trades'!D142)</f>
        <v>539</v>
      </c>
      <c r="C79" s="28">
        <f>('My trades'!H142-'My trades'!F142)*'My trades'!E142</f>
        <v>0.50049929284137207</v>
      </c>
    </row>
    <row r="80" spans="1:3" ht="13.5" customHeight="1">
      <c r="A80" s="7" t="str">
        <f>'My trades'!A196</f>
        <v>zkxftiop</v>
      </c>
      <c r="B80" s="7">
        <f>_xlfn.DAYS('My trades'!G196,'My trades'!D196)</f>
        <v>539</v>
      </c>
      <c r="C80" s="28">
        <f>('My trades'!H196-'My trades'!F196)*'My trades'!E196</f>
        <v>0.3873951776782758</v>
      </c>
    </row>
    <row r="81" spans="1:3" ht="13.5" customHeight="1">
      <c r="A81" s="7" t="str">
        <f>'My trades'!A116</f>
        <v>pberstsl</v>
      </c>
      <c r="B81" s="7">
        <f>_xlfn.DAYS('My trades'!G116,'My trades'!D116)</f>
        <v>534</v>
      </c>
      <c r="C81" s="28">
        <f>('My trades'!H116-'My trades'!F116)*'My trades'!E116</f>
        <v>-0.24632205548731403</v>
      </c>
    </row>
    <row r="82" spans="1:3" ht="13.5" customHeight="1">
      <c r="A82" s="7" t="str">
        <f>'My trades'!A195</f>
        <v>zhhtkovi</v>
      </c>
      <c r="B82" s="7">
        <f>_xlfn.DAYS('My trades'!G195,'My trades'!D195)</f>
        <v>526</v>
      </c>
      <c r="C82" s="28">
        <f>('My trades'!H195-'My trades'!F195)*'My trades'!E195</f>
        <v>-0.58197825859747199</v>
      </c>
    </row>
    <row r="83" spans="1:3" ht="13.5" customHeight="1">
      <c r="A83" s="7" t="str">
        <f>'My trades'!A50</f>
        <v>hdpggnqd</v>
      </c>
      <c r="B83" s="7">
        <f>_xlfn.DAYS('My trades'!G50,'My trades'!D50)</f>
        <v>524</v>
      </c>
      <c r="C83" s="28">
        <f>('My trades'!H50-'My trades'!F50)*'My trades'!E50</f>
        <v>1.8146635979030941</v>
      </c>
    </row>
    <row r="84" spans="1:3" ht="13.5" customHeight="1">
      <c r="A84" s="7" t="str">
        <f>'My trades'!A30</f>
        <v>eknpqcge</v>
      </c>
      <c r="B84" s="7">
        <f>_xlfn.DAYS('My trades'!G30,'My trades'!D30)</f>
        <v>513</v>
      </c>
      <c r="C84" s="28">
        <f>('My trades'!H30-'My trades'!F30)*'My trades'!E30</f>
        <v>2.432401333318098</v>
      </c>
    </row>
    <row r="85" spans="1:3" ht="13.5" customHeight="1">
      <c r="A85" s="7" t="str">
        <f>'My trades'!A75</f>
        <v>jxgqnvpx</v>
      </c>
      <c r="B85" s="7">
        <f>_xlfn.DAYS('My trades'!G75,'My trades'!D75)</f>
        <v>510</v>
      </c>
      <c r="C85" s="28">
        <f>('My trades'!H75-'My trades'!F75)*'My trades'!E75</f>
        <v>3.6786823427516997</v>
      </c>
    </row>
    <row r="86" spans="1:3" ht="13.5" customHeight="1">
      <c r="A86" s="7" t="str">
        <f>'My trades'!A182</f>
        <v>xmzhzbvl</v>
      </c>
      <c r="B86" s="7">
        <f>_xlfn.DAYS('My trades'!G182,'My trades'!D182)</f>
        <v>501</v>
      </c>
      <c r="C86" s="28">
        <f>('My trades'!H182-'My trades'!F182)*'My trades'!E182</f>
        <v>1.6595270008323837</v>
      </c>
    </row>
    <row r="87" spans="1:3" ht="13.5" customHeight="1">
      <c r="A87" s="7" t="str">
        <f>'My trades'!A34</f>
        <v>ewzlrcco</v>
      </c>
      <c r="B87" s="7">
        <f>_xlfn.DAYS('My trades'!G34,'My trades'!D34)</f>
        <v>499</v>
      </c>
      <c r="C87" s="28">
        <f>('My trades'!H34-'My trades'!F34)*'My trades'!E34</f>
        <v>2.9976291326534672</v>
      </c>
    </row>
    <row r="88" spans="1:3" ht="13.5" customHeight="1">
      <c r="A88" s="7" t="str">
        <f>'My trades'!A102</f>
        <v>mxpzparg</v>
      </c>
      <c r="B88" s="7">
        <f>_xlfn.DAYS('My trades'!G102,'My trades'!D102)</f>
        <v>494</v>
      </c>
      <c r="C88" s="28">
        <f>('My trades'!H102-'My trades'!F102)*'My trades'!E102</f>
        <v>-2.7225392516182776</v>
      </c>
    </row>
    <row r="89" spans="1:3" ht="13.5" customHeight="1">
      <c r="A89" s="7" t="str">
        <f>'My trades'!A179</f>
        <v>xgxazdwr</v>
      </c>
      <c r="B89" s="7">
        <f>_xlfn.DAYS('My trades'!G179,'My trades'!D179)</f>
        <v>490</v>
      </c>
      <c r="C89" s="28">
        <f>('My trades'!H179-'My trades'!F179)*'My trades'!E179</f>
        <v>0.86283924251520117</v>
      </c>
    </row>
    <row r="90" spans="1:3" ht="13.5" customHeight="1">
      <c r="A90" s="7" t="str">
        <f>'My trades'!A13</f>
        <v>bumcnvke</v>
      </c>
      <c r="B90" s="7">
        <f>_xlfn.DAYS('My trades'!G13,'My trades'!D13)</f>
        <v>488</v>
      </c>
      <c r="C90" s="28">
        <f>('My trades'!H13-'My trades'!F13)*'My trades'!E13</f>
        <v>1.3598595032375105</v>
      </c>
    </row>
    <row r="91" spans="1:3" ht="13.5" customHeight="1">
      <c r="A91" s="7" t="str">
        <f>'My trades'!A40</f>
        <v>frlnnmpc</v>
      </c>
      <c r="B91" s="7">
        <f>_xlfn.DAYS('My trades'!G40,'My trades'!D40)</f>
        <v>482</v>
      </c>
      <c r="C91" s="28">
        <f>('My trades'!H40-'My trades'!F40)*'My trades'!E40</f>
        <v>-4.8240735386516205</v>
      </c>
    </row>
    <row r="92" spans="1:3" ht="13.5" customHeight="1">
      <c r="A92" s="7" t="str">
        <f>'My trades'!A201</f>
        <v>zvxjotpr</v>
      </c>
      <c r="B92" s="7">
        <f>_xlfn.DAYS('My trades'!G201,'My trades'!D201)</f>
        <v>476</v>
      </c>
      <c r="C92" s="28">
        <f>('My trades'!H201-'My trades'!F201)*'My trades'!E201</f>
        <v>-6.204338418382064</v>
      </c>
    </row>
    <row r="93" spans="1:3" ht="13.5" customHeight="1">
      <c r="A93" s="7" t="str">
        <f>'My trades'!A139</f>
        <v>sejklwar</v>
      </c>
      <c r="B93" s="7">
        <f>_xlfn.DAYS('My trades'!G139,'My trades'!D139)</f>
        <v>469</v>
      </c>
      <c r="C93" s="28">
        <f>('My trades'!H139-'My trades'!F139)*'My trades'!E139</f>
        <v>2.6056907203952058</v>
      </c>
    </row>
    <row r="94" spans="1:3" ht="13.5" customHeight="1">
      <c r="A94" s="7" t="str">
        <f>'My trades'!A71</f>
        <v>jgrpnvil</v>
      </c>
      <c r="B94" s="7">
        <f>_xlfn.DAYS('My trades'!G71,'My trades'!D71)</f>
        <v>467</v>
      </c>
      <c r="C94" s="28">
        <f>('My trades'!H71-'My trades'!F71)*'My trades'!E71</f>
        <v>0.470060188958903</v>
      </c>
    </row>
    <row r="95" spans="1:3" ht="13.5" customHeight="1">
      <c r="A95" s="7" t="str">
        <f>'My trades'!A28</f>
        <v>ebkkmqbi</v>
      </c>
      <c r="B95" s="7">
        <f>_xlfn.DAYS('My trades'!G28,'My trades'!D28)</f>
        <v>465</v>
      </c>
      <c r="C95" s="28">
        <f>('My trades'!H28-'My trades'!F28)*'My trades'!E28</f>
        <v>-3.8535105118851813</v>
      </c>
    </row>
    <row r="96" spans="1:3" ht="13.5" customHeight="1">
      <c r="A96" s="7" t="str">
        <f>'My trades'!A185</f>
        <v>ybasexlh</v>
      </c>
      <c r="B96" s="7">
        <f>_xlfn.DAYS('My trades'!G185,'My trades'!D185)</f>
        <v>460</v>
      </c>
      <c r="C96" s="28">
        <f>('My trades'!H185-'My trades'!F185)*'My trades'!E185</f>
        <v>2.8849163151886512</v>
      </c>
    </row>
    <row r="97" spans="1:3" ht="13.5" customHeight="1">
      <c r="A97" s="7" t="str">
        <f>'My trades'!A168</f>
        <v>vqkagvwm</v>
      </c>
      <c r="B97" s="7">
        <f>_xlfn.DAYS('My trades'!G168,'My trades'!D168)</f>
        <v>459</v>
      </c>
      <c r="C97" s="28">
        <f>('My trades'!H168-'My trades'!F168)*'My trades'!E168</f>
        <v>7.1354277806178631E-2</v>
      </c>
    </row>
    <row r="98" spans="1:3" ht="13.5" customHeight="1">
      <c r="A98" s="7" t="str">
        <f>'My trades'!A148</f>
        <v>tsmbtvip</v>
      </c>
      <c r="B98" s="7">
        <f>_xlfn.DAYS('My trades'!G148,'My trades'!D148)</f>
        <v>456</v>
      </c>
      <c r="C98" s="28">
        <f>('My trades'!H148-'My trades'!F148)*'My trades'!E148</f>
        <v>-4.196142457933874</v>
      </c>
    </row>
    <row r="99" spans="1:3" ht="13.5" customHeight="1">
      <c r="A99" s="7" t="str">
        <f>'My trades'!A4</f>
        <v>almuieaq</v>
      </c>
      <c r="B99" s="7">
        <f>_xlfn.DAYS('My trades'!G4,'My trades'!D4)</f>
        <v>449</v>
      </c>
      <c r="C99" s="28">
        <f>('My trades'!H4-'My trades'!F4)*'My trades'!E4</f>
        <v>-1.5501903178054743</v>
      </c>
    </row>
    <row r="100" spans="1:3" ht="13.5" customHeight="1">
      <c r="A100" s="7" t="str">
        <f>'My trades'!A39</f>
        <v>fkgjitio</v>
      </c>
      <c r="B100" s="7">
        <f>_xlfn.DAYS('My trades'!G39,'My trades'!D39)</f>
        <v>448</v>
      </c>
      <c r="C100" s="28">
        <f>('My trades'!H39-'My trades'!F39)*'My trades'!E39</f>
        <v>-2.2252395811399799</v>
      </c>
    </row>
    <row r="101" spans="1:3" ht="13.5" customHeight="1">
      <c r="A101" s="7" t="str">
        <f>'My trades'!A121</f>
        <v>pxkjcmpp</v>
      </c>
      <c r="B101" s="7">
        <f>_xlfn.DAYS('My trades'!G121,'My trades'!D121)</f>
        <v>445</v>
      </c>
      <c r="C101" s="28">
        <f>('My trades'!H121-'My trades'!F121)*'My trades'!E121</f>
        <v>1.046745383891124</v>
      </c>
    </row>
    <row r="102" spans="1:3" ht="13.5" customHeight="1">
      <c r="A102" s="7" t="str">
        <f>'My trades'!A159</f>
        <v>uiytklhp</v>
      </c>
      <c r="B102" s="7">
        <f>_xlfn.DAYS('My trades'!G159,'My trades'!D159)</f>
        <v>443</v>
      </c>
      <c r="C102" s="28">
        <f>('My trades'!H159-'My trades'!F159)*'My trades'!E159</f>
        <v>0.63835945992036414</v>
      </c>
    </row>
    <row r="103" spans="1:3" ht="13.5" customHeight="1">
      <c r="A103" s="7" t="str">
        <f>'My trades'!A7</f>
        <v>bcizkhng</v>
      </c>
      <c r="B103" s="7">
        <f>_xlfn.DAYS('My trades'!G7,'My trades'!D7)</f>
        <v>440</v>
      </c>
      <c r="C103" s="28">
        <f>('My trades'!H7-'My trades'!F7)*'My trades'!E7</f>
        <v>0.67427563789571499</v>
      </c>
    </row>
    <row r="104" spans="1:3" ht="13.5" customHeight="1">
      <c r="A104" s="7" t="str">
        <f>'My trades'!A93</f>
        <v>lpzjhtkm</v>
      </c>
      <c r="B104" s="7">
        <f>_xlfn.DAYS('My trades'!G93,'My trades'!D93)</f>
        <v>436</v>
      </c>
      <c r="C104" s="28">
        <f>('My trades'!H93-'My trades'!F93)*'My trades'!E93</f>
        <v>1.7071996658142359</v>
      </c>
    </row>
    <row r="105" spans="1:3" ht="13.5" customHeight="1">
      <c r="A105" s="7" t="str">
        <f>'My trades'!A36</f>
        <v>fipcayvv</v>
      </c>
      <c r="B105" s="7">
        <f>_xlfn.DAYS('My trades'!G36,'My trades'!D36)</f>
        <v>434</v>
      </c>
      <c r="C105" s="28">
        <f>('My trades'!H36-'My trades'!F36)*'My trades'!E36</f>
        <v>-0.62411902987622447</v>
      </c>
    </row>
    <row r="106" spans="1:3" ht="13.5" customHeight="1">
      <c r="A106" s="7" t="str">
        <f>'My trades'!A88</f>
        <v>kweyaukr</v>
      </c>
      <c r="B106" s="7">
        <f>_xlfn.DAYS('My trades'!G88,'My trades'!D88)</f>
        <v>433</v>
      </c>
      <c r="C106" s="28">
        <f>('My trades'!H88-'My trades'!F88)*'My trades'!E88</f>
        <v>0.4542755046532776</v>
      </c>
    </row>
    <row r="107" spans="1:3" ht="13.5" customHeight="1">
      <c r="A107" s="7" t="str">
        <f>'My trades'!A8</f>
        <v>bdkloegq</v>
      </c>
      <c r="B107" s="7">
        <f>_xlfn.DAYS('My trades'!G8,'My trades'!D8)</f>
        <v>430</v>
      </c>
      <c r="C107" s="28">
        <f>('My trades'!H8-'My trades'!F8)*'My trades'!E8</f>
        <v>0.91937945611308602</v>
      </c>
    </row>
    <row r="108" spans="1:3" ht="13.5" customHeight="1">
      <c r="A108" s="7" t="str">
        <f>'My trades'!A51</f>
        <v>hdslpwul</v>
      </c>
      <c r="B108" s="7">
        <f>_xlfn.DAYS('My trades'!G51,'My trades'!D51)</f>
        <v>428</v>
      </c>
      <c r="C108" s="28">
        <f>('My trades'!H51-'My trades'!F51)*'My trades'!E51</f>
        <v>2.075152539482163</v>
      </c>
    </row>
    <row r="109" spans="1:3" ht="13.5" customHeight="1">
      <c r="A109" s="7" t="str">
        <f>'My trades'!A157</f>
        <v>ugegxjpi</v>
      </c>
      <c r="B109" s="7">
        <f>_xlfn.DAYS('My trades'!G157,'My trades'!D157)</f>
        <v>420</v>
      </c>
      <c r="C109" s="28">
        <f>('My trades'!H157-'My trades'!F157)*'My trades'!E157</f>
        <v>0.44627863636776588</v>
      </c>
    </row>
    <row r="110" spans="1:3" ht="13.5" customHeight="1">
      <c r="A110" s="7" t="str">
        <f>'My trades'!A100</f>
        <v>mkxkerbr</v>
      </c>
      <c r="B110" s="7">
        <f>_xlfn.DAYS('My trades'!G100,'My trades'!D100)</f>
        <v>418</v>
      </c>
      <c r="C110" s="28">
        <f>('My trades'!H100-'My trades'!F100)*'My trades'!E100</f>
        <v>-4.8620707049910061E-2</v>
      </c>
    </row>
    <row r="111" spans="1:3" ht="13.5" customHeight="1">
      <c r="A111" s="7" t="str">
        <f>'My trades'!A117</f>
        <v>pcifviip</v>
      </c>
      <c r="B111" s="7">
        <f>_xlfn.DAYS('My trades'!G117,'My trades'!D117)</f>
        <v>417</v>
      </c>
      <c r="C111" s="28">
        <f>('My trades'!H117-'My trades'!F117)*'My trades'!E117</f>
        <v>-3.0400181772773198</v>
      </c>
    </row>
    <row r="112" spans="1:3" ht="13.5" customHeight="1">
      <c r="A112" s="7" t="str">
        <f>'My trades'!A149</f>
        <v>tsrjnkjg</v>
      </c>
      <c r="B112" s="7">
        <f>_xlfn.DAYS('My trades'!G149,'My trades'!D149)</f>
        <v>410</v>
      </c>
      <c r="C112" s="28">
        <f>('My trades'!H149-'My trades'!F149)*'My trades'!E149</f>
        <v>0.30343950901873695</v>
      </c>
    </row>
    <row r="113" spans="1:3" ht="13.5" customHeight="1">
      <c r="A113" s="7" t="str">
        <f>'My trades'!A9</f>
        <v>beszhcyh</v>
      </c>
      <c r="B113" s="7">
        <f>_xlfn.DAYS('My trades'!G9,'My trades'!D9)</f>
        <v>407</v>
      </c>
      <c r="C113" s="28">
        <f>('My trades'!H9-'My trades'!F9)*'My trades'!E9</f>
        <v>1.0126794928685681</v>
      </c>
    </row>
    <row r="114" spans="1:3" ht="13.5" customHeight="1">
      <c r="A114" s="7" t="str">
        <f>'My trades'!A82</f>
        <v>knrhgdai</v>
      </c>
      <c r="B114" s="7">
        <f>_xlfn.DAYS('My trades'!G82,'My trades'!D82)</f>
        <v>407</v>
      </c>
      <c r="C114" s="28">
        <f>('My trades'!H82-'My trades'!F82)*'My trades'!E82</f>
        <v>-0.37735846191132916</v>
      </c>
    </row>
    <row r="115" spans="1:3" ht="13.5" customHeight="1">
      <c r="A115" s="7" t="str">
        <f>'My trades'!A129</f>
        <v>qklyndfp</v>
      </c>
      <c r="B115" s="7">
        <f>_xlfn.DAYS('My trades'!G129,'My trades'!D129)</f>
        <v>406</v>
      </c>
      <c r="C115" s="28">
        <f>('My trades'!H129-'My trades'!F129)*'My trades'!E129</f>
        <v>-0.99109056785185001</v>
      </c>
    </row>
    <row r="116" spans="1:3" ht="13.5" customHeight="1">
      <c r="A116" s="7" t="str">
        <f>'My trades'!A160</f>
        <v>umdvcmek</v>
      </c>
      <c r="B116" s="7">
        <f>_xlfn.DAYS('My trades'!G160,'My trades'!D160)</f>
        <v>404</v>
      </c>
      <c r="C116" s="28">
        <f>('My trades'!H160-'My trades'!F160)*'My trades'!E160</f>
        <v>-0.12334829544298809</v>
      </c>
    </row>
    <row r="117" spans="1:3" ht="13.5" customHeight="1">
      <c r="A117" s="7" t="str">
        <f>'My trades'!A11</f>
        <v>bpjmrhjo</v>
      </c>
      <c r="B117" s="7">
        <f>_xlfn.DAYS('My trades'!G11,'My trades'!D11)</f>
        <v>400</v>
      </c>
      <c r="C117" s="28">
        <f>('My trades'!H11-'My trades'!F11)*'My trades'!E11</f>
        <v>1.0623777349169758</v>
      </c>
    </row>
    <row r="118" spans="1:3" ht="13.5" customHeight="1">
      <c r="A118" s="7" t="str">
        <f>'My trades'!A86</f>
        <v>krqkwnaw</v>
      </c>
      <c r="B118" s="7">
        <f>_xlfn.DAYS('My trades'!G86,'My trades'!D86)</f>
        <v>397</v>
      </c>
      <c r="C118" s="28">
        <f>('My trades'!H86-'My trades'!F86)*'My trades'!E86</f>
        <v>-0.20186197918953602</v>
      </c>
    </row>
    <row r="119" spans="1:3" ht="13.5" customHeight="1">
      <c r="A119" s="7" t="str">
        <f>'My trades'!A104</f>
        <v>njxhycea</v>
      </c>
      <c r="B119" s="7">
        <f>_xlfn.DAYS('My trades'!G104,'My trades'!D104)</f>
        <v>396</v>
      </c>
      <c r="C119" s="28">
        <f>('My trades'!H104-'My trades'!F104)*'My trades'!E104</f>
        <v>3.3086654370845152</v>
      </c>
    </row>
    <row r="120" spans="1:3" ht="13.5" customHeight="1">
      <c r="A120" s="7" t="str">
        <f>'My trades'!A105</f>
        <v>nklszbdc</v>
      </c>
      <c r="B120" s="7">
        <f>_xlfn.DAYS('My trades'!G105,'My trades'!D105)</f>
        <v>392</v>
      </c>
      <c r="C120" s="28">
        <f>('My trades'!H105-'My trades'!F105)*'My trades'!E105</f>
        <v>-5.0818807518380593</v>
      </c>
    </row>
    <row r="121" spans="1:3" ht="13.5" customHeight="1">
      <c r="A121" s="7" t="str">
        <f>'My trades'!A32</f>
        <v>emjmheht</v>
      </c>
      <c r="B121" s="7">
        <f>_xlfn.DAYS('My trades'!G32,'My trades'!D32)</f>
        <v>387</v>
      </c>
      <c r="C121" s="28">
        <f>('My trades'!H32-'My trades'!F32)*'My trades'!E32</f>
        <v>5.7730508510901872</v>
      </c>
    </row>
    <row r="122" spans="1:3" ht="13.5" customHeight="1">
      <c r="A122" s="7" t="str">
        <f>'My trades'!A153</f>
        <v>txuwmhfn</v>
      </c>
      <c r="B122" s="7">
        <f>_xlfn.DAYS('My trades'!G153,'My trades'!D153)</f>
        <v>379</v>
      </c>
      <c r="C122" s="28">
        <f>('My trades'!H153-'My trades'!F153)*'My trades'!E153</f>
        <v>-0.45102302077523904</v>
      </c>
    </row>
    <row r="123" spans="1:3" ht="13.5" customHeight="1">
      <c r="A123" s="7" t="str">
        <f>'My trades'!A150</f>
        <v>ttxgpfqy</v>
      </c>
      <c r="B123" s="7">
        <f>_xlfn.DAYS('My trades'!G150,'My trades'!D150)</f>
        <v>376</v>
      </c>
      <c r="C123" s="28">
        <f>('My trades'!H150-'My trades'!F150)*'My trades'!E150</f>
        <v>-1.2073753528529019E-2</v>
      </c>
    </row>
    <row r="124" spans="1:3" ht="13.5" customHeight="1">
      <c r="A124" s="7" t="str">
        <f>'My trades'!A114</f>
        <v>orgnwenh</v>
      </c>
      <c r="B124" s="7">
        <f>_xlfn.DAYS('My trades'!G114,'My trades'!D114)</f>
        <v>375</v>
      </c>
      <c r="C124" s="28">
        <f>('My trades'!H114-'My trades'!F114)*'My trades'!E114</f>
        <v>0.51729142881164603</v>
      </c>
    </row>
    <row r="125" spans="1:3" ht="13.5" customHeight="1">
      <c r="A125" s="7" t="str">
        <f>'My trades'!A192</f>
        <v>ysndnwiy</v>
      </c>
      <c r="B125" s="7">
        <f>_xlfn.DAYS('My trades'!G192,'My trades'!D192)</f>
        <v>369</v>
      </c>
      <c r="C125" s="28">
        <f>('My trades'!H192-'My trades'!F192)*'My trades'!E192</f>
        <v>1.9271956549415645</v>
      </c>
    </row>
    <row r="126" spans="1:3" ht="13.5" customHeight="1">
      <c r="A126" s="7" t="str">
        <f>'My trades'!A118</f>
        <v>pnsxdhqo</v>
      </c>
      <c r="B126" s="7">
        <f>_xlfn.DAYS('My trades'!G118,'My trades'!D118)</f>
        <v>361</v>
      </c>
      <c r="C126" s="28">
        <f>('My trades'!H118-'My trades'!F118)*'My trades'!E118</f>
        <v>-0.14332616076687998</v>
      </c>
    </row>
    <row r="127" spans="1:3" ht="13.5" customHeight="1">
      <c r="A127" s="7" t="str">
        <f>'My trades'!A166</f>
        <v>vjtxbscg</v>
      </c>
      <c r="B127" s="7">
        <f>_xlfn.DAYS('My trades'!G166,'My trades'!D166)</f>
        <v>358</v>
      </c>
      <c r="C127" s="28">
        <f>('My trades'!H166-'My trades'!F166)*'My trades'!E166</f>
        <v>1.7732877280659309E-2</v>
      </c>
    </row>
    <row r="128" spans="1:3" ht="13.5" customHeight="1">
      <c r="A128" s="7" t="str">
        <f>'My trades'!A67</f>
        <v>ifskxsgr</v>
      </c>
      <c r="B128" s="7">
        <f>_xlfn.DAYS('My trades'!G67,'My trades'!D67)</f>
        <v>355</v>
      </c>
      <c r="C128" s="28">
        <f>('My trades'!H67-'My trades'!F67)*'My trades'!E67</f>
        <v>-0.57038561737306004</v>
      </c>
    </row>
    <row r="129" spans="1:3" ht="13.5" customHeight="1">
      <c r="A129" s="7" t="str">
        <f>'My trades'!A84</f>
        <v>kpoujdyl</v>
      </c>
      <c r="B129" s="7">
        <f>_xlfn.DAYS('My trades'!G84,'My trades'!D84)</f>
        <v>351</v>
      </c>
      <c r="C129" s="28">
        <f>('My trades'!H84-'My trades'!F84)*'My trades'!E84</f>
        <v>0.12174590279516</v>
      </c>
    </row>
    <row r="130" spans="1:3" ht="13.5" customHeight="1">
      <c r="A130" s="7" t="str">
        <f>'My trades'!A161</f>
        <v>unxxstxp</v>
      </c>
      <c r="B130" s="7">
        <f>_xlfn.DAYS('My trades'!G161,'My trades'!D161)</f>
        <v>345</v>
      </c>
      <c r="C130" s="28">
        <f>('My trades'!H161-'My trades'!F161)*'My trades'!E161</f>
        <v>-6.2183137819950052E-2</v>
      </c>
    </row>
    <row r="131" spans="1:3" ht="13.5" customHeight="1">
      <c r="A131" s="7" t="str">
        <f>'My trades'!A58</f>
        <v>hmtiybmi</v>
      </c>
      <c r="B131" s="7">
        <f>_xlfn.DAYS('My trades'!G58,'My trades'!D58)</f>
        <v>344</v>
      </c>
      <c r="C131" s="28">
        <f>('My trades'!H58-'My trades'!F58)*'My trades'!E58</f>
        <v>1.2820395994142724</v>
      </c>
    </row>
    <row r="132" spans="1:3" ht="13.5" customHeight="1">
      <c r="A132" s="7" t="str">
        <f>'My trades'!A190</f>
        <v>ypdwpcvo</v>
      </c>
      <c r="B132" s="7">
        <f>_xlfn.DAYS('My trades'!G190,'My trades'!D190)</f>
        <v>342</v>
      </c>
      <c r="C132" s="28">
        <f>('My trades'!H190-'My trades'!F190)*'My trades'!E190</f>
        <v>0.19416143448368101</v>
      </c>
    </row>
    <row r="133" spans="1:3" ht="13.5" customHeight="1">
      <c r="A133" s="7" t="str">
        <f>'My trades'!A132</f>
        <v>rfngluke</v>
      </c>
      <c r="B133" s="7">
        <f>_xlfn.DAYS('My trades'!G132,'My trades'!D132)</f>
        <v>329</v>
      </c>
      <c r="C133" s="28">
        <f>('My trades'!H132-'My trades'!F132)*'My trades'!E132</f>
        <v>0.40669450199158963</v>
      </c>
    </row>
    <row r="134" spans="1:3" ht="13.5" customHeight="1">
      <c r="A134" s="7" t="str">
        <f>'My trades'!A48</f>
        <v>gsarsxnf</v>
      </c>
      <c r="B134" s="7">
        <f>_xlfn.DAYS('My trades'!G48,'My trades'!D48)</f>
        <v>326</v>
      </c>
      <c r="C134" s="28">
        <f>('My trades'!H48-'My trades'!F48)*'My trades'!E48</f>
        <v>-6.5528850516359043</v>
      </c>
    </row>
    <row r="135" spans="1:3" ht="13.5" customHeight="1">
      <c r="A135" s="7" t="str">
        <f>'My trades'!A55</f>
        <v>hflsqchs</v>
      </c>
      <c r="B135" s="7">
        <f>_xlfn.DAYS('My trades'!G55,'My trades'!D55)</f>
        <v>324</v>
      </c>
      <c r="C135" s="28">
        <f>('My trades'!H55-'My trades'!F55)*'My trades'!E55</f>
        <v>1.111511838610578</v>
      </c>
    </row>
    <row r="136" spans="1:3" ht="13.5" customHeight="1">
      <c r="A136" s="7" t="str">
        <f>'My trades'!A155</f>
        <v>ucjtvrzo</v>
      </c>
      <c r="B136" s="7">
        <f>_xlfn.DAYS('My trades'!G155,'My trades'!D155)</f>
        <v>319</v>
      </c>
      <c r="C136" s="28">
        <f>('My trades'!H155-'My trades'!F155)*'My trades'!E155</f>
        <v>3.0900493820769115</v>
      </c>
    </row>
    <row r="137" spans="1:3" ht="13.5" customHeight="1">
      <c r="A137" s="7" t="str">
        <f>'My trades'!A74</f>
        <v>jvcllvko</v>
      </c>
      <c r="B137" s="7">
        <f>_xlfn.DAYS('My trades'!G74,'My trades'!D74)</f>
        <v>310</v>
      </c>
      <c r="C137" s="28">
        <f>('My trades'!H74-'My trades'!F74)*'My trades'!E74</f>
        <v>-1.3307948236361038</v>
      </c>
    </row>
    <row r="138" spans="1:3" ht="13.5" customHeight="1">
      <c r="A138" s="7" t="str">
        <f>'My trades'!A119</f>
        <v>poohpdwc</v>
      </c>
      <c r="B138" s="7">
        <f>_xlfn.DAYS('My trades'!G119,'My trades'!D119)</f>
        <v>308</v>
      </c>
      <c r="C138" s="28">
        <f>('My trades'!H119-'My trades'!F119)*'My trades'!E119</f>
        <v>-3.6237978366431691</v>
      </c>
    </row>
    <row r="139" spans="1:3" ht="13.5" customHeight="1">
      <c r="A139" s="7" t="str">
        <f>'My trades'!A5</f>
        <v>apxkynfx</v>
      </c>
      <c r="B139" s="7">
        <f>_xlfn.DAYS('My trades'!G5,'My trades'!D5)</f>
        <v>307</v>
      </c>
      <c r="C139" s="28">
        <f>('My trades'!H5-'My trades'!F5)*'My trades'!E5</f>
        <v>0.36765639973741299</v>
      </c>
    </row>
    <row r="140" spans="1:3" ht="13.5" customHeight="1">
      <c r="A140" s="7" t="str">
        <f>'My trades'!A147</f>
        <v>tjtyuhoi</v>
      </c>
      <c r="B140" s="7">
        <f>_xlfn.DAYS('My trades'!G147,'My trades'!D147)</f>
        <v>307</v>
      </c>
      <c r="C140" s="28">
        <f>('My trades'!H147-'My trades'!F147)*'My trades'!E147</f>
        <v>4.4587290504929902</v>
      </c>
    </row>
    <row r="141" spans="1:3" ht="13.5" customHeight="1">
      <c r="A141" s="7" t="str">
        <f>'My trades'!A135</f>
        <v>rxbzlipl</v>
      </c>
      <c r="B141" s="7">
        <f>_xlfn.DAYS('My trades'!G135,'My trades'!D135)</f>
        <v>301</v>
      </c>
      <c r="C141" s="28">
        <f>('My trades'!H135-'My trades'!F135)*'My trades'!E135</f>
        <v>-0.57815918275795197</v>
      </c>
    </row>
    <row r="142" spans="1:3" ht="13.5" customHeight="1">
      <c r="A142" s="7" t="str">
        <f>'My trades'!A200</f>
        <v>zsylhezi</v>
      </c>
      <c r="B142" s="7">
        <f>_xlfn.DAYS('My trades'!G200,'My trades'!D200)</f>
        <v>295</v>
      </c>
      <c r="C142" s="28">
        <f>('My trades'!H200-'My trades'!F200)*'My trades'!E200</f>
        <v>2.3299770433649041</v>
      </c>
    </row>
    <row r="143" spans="1:3" ht="13.5" customHeight="1">
      <c r="A143" s="7" t="str">
        <f>'My trades'!A76</f>
        <v>jyrrbwon</v>
      </c>
      <c r="B143" s="7">
        <f>_xlfn.DAYS('My trades'!G76,'My trades'!D76)</f>
        <v>294</v>
      </c>
      <c r="C143" s="28">
        <f>('My trades'!H76-'My trades'!F76)*'My trades'!E76</f>
        <v>-0.147372694291836</v>
      </c>
    </row>
    <row r="144" spans="1:3" ht="13.5" customHeight="1">
      <c r="A144" s="7" t="str">
        <f>'My trades'!A141</f>
        <v>sgdkuekd</v>
      </c>
      <c r="B144" s="7">
        <f>_xlfn.DAYS('My trades'!G141,'My trades'!D141)</f>
        <v>292</v>
      </c>
      <c r="C144" s="28">
        <f>('My trades'!H141-'My trades'!F141)*'My trades'!E141</f>
        <v>-2.7793845987997785</v>
      </c>
    </row>
    <row r="145" spans="1:3" ht="13.5" customHeight="1">
      <c r="A145" s="7" t="str">
        <f>'My trades'!A184</f>
        <v>xydeqivj</v>
      </c>
      <c r="B145" s="7">
        <f>_xlfn.DAYS('My trades'!G184,'My trades'!D184)</f>
        <v>285</v>
      </c>
      <c r="C145" s="28">
        <f>('My trades'!H184-'My trades'!F184)*'My trades'!E184</f>
        <v>0.32849767871635599</v>
      </c>
    </row>
    <row r="146" spans="1:3" ht="13.5" customHeight="1">
      <c r="A146" s="7" t="str">
        <f>'My trades'!A65</f>
        <v>icgddrqk</v>
      </c>
      <c r="B146" s="7">
        <f>_xlfn.DAYS('My trades'!G65,'My trades'!D65)</f>
        <v>281</v>
      </c>
      <c r="C146" s="28">
        <f>('My trades'!H65-'My trades'!F65)*'My trades'!E65</f>
        <v>0.56354077591473983</v>
      </c>
    </row>
    <row r="147" spans="1:3" ht="13.5" customHeight="1">
      <c r="A147" s="7" t="str">
        <f>'My trades'!A44</f>
        <v>gfiuzniq</v>
      </c>
      <c r="B147" s="7">
        <f>_xlfn.DAYS('My trades'!G44,'My trades'!D44)</f>
        <v>277</v>
      </c>
      <c r="C147" s="28">
        <f>('My trades'!H44-'My trades'!F44)*'My trades'!E44</f>
        <v>5.6557296266118122</v>
      </c>
    </row>
    <row r="148" spans="1:3" ht="13.5" customHeight="1">
      <c r="A148" s="7" t="str">
        <f>'My trades'!A112</f>
        <v>olnjegug</v>
      </c>
      <c r="B148" s="7">
        <f>_xlfn.DAYS('My trades'!G112,'My trades'!D112)</f>
        <v>271</v>
      </c>
      <c r="C148" s="28">
        <f>('My trades'!H112-'My trades'!F112)*'My trades'!E112</f>
        <v>-2.2984402212260577</v>
      </c>
    </row>
    <row r="149" spans="1:3" ht="13.5" customHeight="1">
      <c r="A149" s="7" t="str">
        <f>'My trades'!A16</f>
        <v>chhqshvn</v>
      </c>
      <c r="B149" s="7">
        <f>_xlfn.DAYS('My trades'!G16,'My trades'!D16)</f>
        <v>267</v>
      </c>
      <c r="C149" s="28">
        <f>('My trades'!H16-'My trades'!F16)*'My trades'!E16</f>
        <v>-0.37738991121094789</v>
      </c>
    </row>
    <row r="150" spans="1:3" ht="13.5" customHeight="1">
      <c r="A150" s="7" t="str">
        <f>'My trades'!A151</f>
        <v>tuneagik</v>
      </c>
      <c r="B150" s="7">
        <f>_xlfn.DAYS('My trades'!G151,'My trades'!D151)</f>
        <v>260</v>
      </c>
      <c r="C150" s="28">
        <f>('My trades'!H151-'My trades'!F151)*'My trades'!E151</f>
        <v>1.9280117647976935E-2</v>
      </c>
    </row>
    <row r="151" spans="1:3" ht="13.5" customHeight="1">
      <c r="A151" s="7" t="str">
        <f>'My trades'!A68</f>
        <v>ivnpgban</v>
      </c>
      <c r="B151" s="7">
        <f>_xlfn.DAYS('My trades'!G68,'My trades'!D68)</f>
        <v>257</v>
      </c>
      <c r="C151" s="28">
        <f>('My trades'!H68-'My trades'!F68)*'My trades'!E68</f>
        <v>-0.42779265355129403</v>
      </c>
    </row>
    <row r="152" spans="1:3" ht="13.5" customHeight="1">
      <c r="A152" s="7" t="str">
        <f>'My trades'!A2</f>
        <v>agfgcfxt</v>
      </c>
      <c r="B152" s="7">
        <f>_xlfn.DAYS('My trades'!G2,'My trades'!D2)</f>
        <v>251</v>
      </c>
      <c r="C152" s="28">
        <f>('My trades'!H2-'My trades'!F2)*'My trades'!E2</f>
        <v>1.917610405077395</v>
      </c>
    </row>
    <row r="153" spans="1:3" ht="13.5" customHeight="1">
      <c r="A153" s="7" t="str">
        <f>'My trades'!A122</f>
        <v>pxzcvvvv</v>
      </c>
      <c r="B153" s="7">
        <f>_xlfn.DAYS('My trades'!G122,'My trades'!D122)</f>
        <v>248</v>
      </c>
      <c r="C153" s="28">
        <f>('My trades'!H122-'My trades'!F122)*'My trades'!E122</f>
        <v>1.3697860970959921</v>
      </c>
    </row>
    <row r="154" spans="1:3" ht="13.5" customHeight="1">
      <c r="A154" s="7" t="str">
        <f>'My trades'!A73</f>
        <v>jszxcuxx</v>
      </c>
      <c r="B154" s="7">
        <f>_xlfn.DAYS('My trades'!G73,'My trades'!D73)</f>
        <v>244</v>
      </c>
      <c r="C154" s="28">
        <f>('My trades'!H73-'My trades'!F73)*'My trades'!E73</f>
        <v>6.7107767243110796</v>
      </c>
    </row>
    <row r="155" spans="1:3" ht="13.5" customHeight="1">
      <c r="A155" s="7" t="str">
        <f>'My trades'!A143</f>
        <v>stsjuvrd</v>
      </c>
      <c r="B155" s="7">
        <f>_xlfn.DAYS('My trades'!G143,'My trades'!D143)</f>
        <v>244</v>
      </c>
      <c r="C155" s="28">
        <f>('My trades'!H143-'My trades'!F143)*'My trades'!E143</f>
        <v>-2.0739923578695802</v>
      </c>
    </row>
    <row r="156" spans="1:3" ht="13.5" customHeight="1">
      <c r="A156" s="7" t="str">
        <f>'My trades'!A110</f>
        <v>ogszgnpm</v>
      </c>
      <c r="B156" s="7">
        <f>_xlfn.DAYS('My trades'!G110,'My trades'!D110)</f>
        <v>242</v>
      </c>
      <c r="C156" s="28">
        <f>('My trades'!H110-'My trades'!F110)*'My trades'!E110</f>
        <v>0.18643050150905299</v>
      </c>
    </row>
    <row r="157" spans="1:3" ht="13.5" customHeight="1">
      <c r="A157" s="7" t="str">
        <f>'My trades'!A97</f>
        <v>mghfyjbr</v>
      </c>
      <c r="B157" s="7">
        <f>_xlfn.DAYS('My trades'!G97,'My trades'!D97)</f>
        <v>241</v>
      </c>
      <c r="C157" s="28">
        <f>('My trades'!H97-'My trades'!F97)*'My trades'!E97</f>
        <v>-1.5146400479562974</v>
      </c>
    </row>
    <row r="158" spans="1:3" ht="13.5" customHeight="1">
      <c r="A158" s="7" t="str">
        <f>'My trades'!A25</f>
        <v>dlgsjszn</v>
      </c>
      <c r="B158" s="7">
        <f>_xlfn.DAYS('My trades'!G25,'My trades'!D25)</f>
        <v>237</v>
      </c>
      <c r="C158" s="28">
        <f>('My trades'!H25-'My trades'!F25)*'My trades'!E25</f>
        <v>0.44720070488754604</v>
      </c>
    </row>
    <row r="159" spans="1:3" ht="13.5" customHeight="1">
      <c r="A159" s="7" t="str">
        <f>'My trades'!A163</f>
        <v>uvenvheh</v>
      </c>
      <c r="B159" s="7">
        <f>_xlfn.DAYS('My trades'!G163,'My trades'!D163)</f>
        <v>235</v>
      </c>
      <c r="C159" s="28">
        <f>('My trades'!H163-'My trades'!F163)*'My trades'!E163</f>
        <v>-0.92995958029629511</v>
      </c>
    </row>
    <row r="160" spans="1:3" ht="13.5" customHeight="1">
      <c r="A160" s="7" t="str">
        <f>'My trades'!A183</f>
        <v>xslzwome</v>
      </c>
      <c r="B160" s="7">
        <f>_xlfn.DAYS('My trades'!G183,'My trades'!D183)</f>
        <v>231</v>
      </c>
      <c r="C160" s="28">
        <f>('My trades'!H183-'My trades'!F183)*'My trades'!E183</f>
        <v>-2.634202273976245</v>
      </c>
    </row>
    <row r="161" spans="1:3" ht="13.5" customHeight="1">
      <c r="A161" s="7" t="str">
        <f>'My trades'!A77</f>
        <v>kcqqvvon</v>
      </c>
      <c r="B161" s="7">
        <f>_xlfn.DAYS('My trades'!G77,'My trades'!D77)</f>
        <v>229</v>
      </c>
      <c r="C161" s="28">
        <f>('My trades'!H77-'My trades'!F77)*'My trades'!E77</f>
        <v>-2.1369087276919081</v>
      </c>
    </row>
    <row r="162" spans="1:3" ht="13.5" customHeight="1">
      <c r="A162" s="7" t="str">
        <f>'My trades'!A174</f>
        <v>wmesgogf</v>
      </c>
      <c r="B162" s="7">
        <f>_xlfn.DAYS('My trades'!G174,'My trades'!D174)</f>
        <v>229</v>
      </c>
      <c r="C162" s="28">
        <f>('My trades'!H174-'My trades'!F174)*'My trades'!E174</f>
        <v>-1.0710616568015761</v>
      </c>
    </row>
    <row r="163" spans="1:3" ht="13.5" customHeight="1">
      <c r="A163" s="7" t="str">
        <f>'My trades'!A45</f>
        <v>giuqiukz</v>
      </c>
      <c r="B163" s="7">
        <f>_xlfn.DAYS('My trades'!G45,'My trades'!D45)</f>
        <v>227</v>
      </c>
      <c r="C163" s="28">
        <f>('My trades'!H45-'My trades'!F45)*'My trades'!E45</f>
        <v>-0.55470984456488792</v>
      </c>
    </row>
    <row r="164" spans="1:3" ht="13.5" customHeight="1">
      <c r="A164" s="7" t="str">
        <f>'My trades'!A72</f>
        <v>jhrvrggo</v>
      </c>
      <c r="B164" s="7">
        <f>_xlfn.DAYS('My trades'!G72,'My trades'!D72)</f>
        <v>222</v>
      </c>
      <c r="C164" s="28">
        <f>('My trades'!H72-'My trades'!F72)*'My trades'!E72</f>
        <v>7.8785100953612991E-2</v>
      </c>
    </row>
    <row r="165" spans="1:3" ht="13.5" customHeight="1">
      <c r="A165" s="7" t="str">
        <f>'My trades'!A167</f>
        <v>vnkvbrpg</v>
      </c>
      <c r="B165" s="7">
        <f>_xlfn.DAYS('My trades'!G167,'My trades'!D167)</f>
        <v>213</v>
      </c>
      <c r="C165" s="28">
        <f>('My trades'!H167-'My trades'!F167)*'My trades'!E167</f>
        <v>3.034347410187225</v>
      </c>
    </row>
    <row r="166" spans="1:3" ht="13.5" customHeight="1">
      <c r="A166" s="7" t="str">
        <f>'My trades'!A85</f>
        <v>kqbdcljv</v>
      </c>
      <c r="B166" s="7">
        <f>_xlfn.DAYS('My trades'!G85,'My trades'!D85)</f>
        <v>212</v>
      </c>
      <c r="C166" s="28">
        <f>('My trades'!H85-'My trades'!F85)*'My trades'!E85</f>
        <v>1.3297794837764578</v>
      </c>
    </row>
    <row r="167" spans="1:3" ht="13.5" customHeight="1">
      <c r="A167" s="7" t="str">
        <f>'My trades'!A27</f>
        <v>dspetbsq</v>
      </c>
      <c r="B167" s="7">
        <f>_xlfn.DAYS('My trades'!G27,'My trades'!D27)</f>
        <v>207</v>
      </c>
      <c r="C167" s="28">
        <f>('My trades'!H27-'My trades'!F27)*'My trades'!E27</f>
        <v>-5.4295326750647517</v>
      </c>
    </row>
    <row r="168" spans="1:3" ht="13.5" customHeight="1">
      <c r="A168" s="7" t="str">
        <f>'My trades'!A87</f>
        <v>kwbxqlin</v>
      </c>
      <c r="B168" s="7">
        <f>_xlfn.DAYS('My trades'!G87,'My trades'!D87)</f>
        <v>207</v>
      </c>
      <c r="C168" s="28">
        <f>('My trades'!H87-'My trades'!F87)*'My trades'!E87</f>
        <v>5.5166451515307351</v>
      </c>
    </row>
    <row r="169" spans="1:3" ht="13.5" customHeight="1">
      <c r="A169" s="7" t="str">
        <f>'My trades'!A69</f>
        <v>iztdnkqz</v>
      </c>
      <c r="B169" s="7">
        <f>_xlfn.DAYS('My trades'!G69,'My trades'!D69)</f>
        <v>204</v>
      </c>
      <c r="C169" s="28">
        <f>('My trades'!H69-'My trades'!F69)*'My trades'!E69</f>
        <v>-2.5716032628258279</v>
      </c>
    </row>
    <row r="170" spans="1:3" ht="13.5" customHeight="1">
      <c r="A170" s="7" t="str">
        <f>'My trades'!A80</f>
        <v>kmlcsefq</v>
      </c>
      <c r="B170" s="7">
        <f>_xlfn.DAYS('My trades'!G80,'My trades'!D80)</f>
        <v>199</v>
      </c>
      <c r="C170" s="28">
        <f>('My trades'!H80-'My trades'!F80)*'My trades'!E80</f>
        <v>-0.20085805852064986</v>
      </c>
    </row>
    <row r="171" spans="1:3" ht="13.5" customHeight="1">
      <c r="A171" s="7" t="str">
        <f>'My trades'!A120</f>
        <v>pswtoazn</v>
      </c>
      <c r="B171" s="7">
        <f>_xlfn.DAYS('My trades'!G120,'My trades'!D120)</f>
        <v>184</v>
      </c>
      <c r="C171" s="28">
        <f>('My trades'!H120-'My trades'!F120)*'My trades'!E120</f>
        <v>-0.62322748967309327</v>
      </c>
    </row>
    <row r="172" spans="1:3" ht="13.5" customHeight="1">
      <c r="A172" s="7" t="str">
        <f>'My trades'!A63</f>
        <v>iagrfath</v>
      </c>
      <c r="B172" s="7">
        <f>_xlfn.DAYS('My trades'!G63,'My trades'!D63)</f>
        <v>181</v>
      </c>
      <c r="C172" s="28">
        <f>('My trades'!H63-'My trades'!F63)*'My trades'!E63</f>
        <v>0.4006979438649676</v>
      </c>
    </row>
    <row r="173" spans="1:3" ht="13.5" customHeight="1">
      <c r="A173" s="7" t="str">
        <f>'My trades'!A193</f>
        <v>ywfotaaf</v>
      </c>
      <c r="B173" s="7">
        <f>_xlfn.DAYS('My trades'!G193,'My trades'!D193)</f>
        <v>181</v>
      </c>
      <c r="C173" s="28">
        <f>('My trades'!H193-'My trades'!F193)*'My trades'!E193</f>
        <v>-0.66490583255463598</v>
      </c>
    </row>
    <row r="174" spans="1:3" ht="13.5" customHeight="1">
      <c r="A174" s="7" t="str">
        <f>'My trades'!A125</f>
        <v>pywztrno</v>
      </c>
      <c r="B174" s="7">
        <f>_xlfn.DAYS('My trades'!G125,'My trades'!D125)</f>
        <v>175</v>
      </c>
      <c r="C174" s="28">
        <f>('My trades'!H125-'My trades'!F125)*'My trades'!E125</f>
        <v>-0.51703471594803296</v>
      </c>
    </row>
    <row r="175" spans="1:3" ht="13.5" customHeight="1">
      <c r="A175" s="7" t="str">
        <f>'My trades'!A177</f>
        <v>xgimgqvp</v>
      </c>
      <c r="B175" s="7">
        <f>_xlfn.DAYS('My trades'!G177,'My trades'!D177)</f>
        <v>172</v>
      </c>
      <c r="C175" s="28">
        <f>('My trades'!H177-'My trades'!F177)*'My trades'!E177</f>
        <v>-1.5256033160767555</v>
      </c>
    </row>
    <row r="176" spans="1:3" ht="13.5" customHeight="1">
      <c r="A176" s="7" t="str">
        <f>'My trades'!A138</f>
        <v>seaeoiib</v>
      </c>
      <c r="B176" s="7">
        <f>_xlfn.DAYS('My trades'!G138,'My trades'!D138)</f>
        <v>169</v>
      </c>
      <c r="C176" s="28">
        <f>('My trades'!H138-'My trades'!F138)*'My trades'!E138</f>
        <v>-1.3524579839278259</v>
      </c>
    </row>
    <row r="177" spans="1:3" ht="13.5" customHeight="1">
      <c r="A177" s="7" t="str">
        <f>'My trades'!A109</f>
        <v>nzyednpn</v>
      </c>
      <c r="B177" s="7">
        <f>_xlfn.DAYS('My trades'!G109,'My trades'!D109)</f>
        <v>163</v>
      </c>
      <c r="C177" s="28">
        <f>('My trades'!H109-'My trades'!F109)*'My trades'!E109</f>
        <v>4.3623326726628289</v>
      </c>
    </row>
    <row r="178" spans="1:3" ht="13.5" customHeight="1">
      <c r="A178" s="7" t="str">
        <f>'My trades'!A56</f>
        <v>hfwtmipz</v>
      </c>
      <c r="B178" s="7">
        <f>_xlfn.DAYS('My trades'!G56,'My trades'!D56)</f>
        <v>162</v>
      </c>
      <c r="C178" s="28">
        <f>('My trades'!H56-'My trades'!F56)*'My trades'!E56</f>
        <v>2.824521311271774</v>
      </c>
    </row>
    <row r="179" spans="1:3" ht="13.5" customHeight="1">
      <c r="A179" s="7" t="str">
        <f>'My trades'!A199</f>
        <v>zsbkamjf</v>
      </c>
      <c r="B179" s="7">
        <f>_xlfn.DAYS('My trades'!G199,'My trades'!D199)</f>
        <v>159</v>
      </c>
      <c r="C179" s="28">
        <f>('My trades'!H199-'My trades'!F199)*'My trades'!E199</f>
        <v>1.4526226469951637</v>
      </c>
    </row>
    <row r="180" spans="1:3" ht="13.5" customHeight="1">
      <c r="A180" s="7" t="str">
        <f>'My trades'!A127</f>
        <v>qexyofhb</v>
      </c>
      <c r="B180" s="7">
        <f>_xlfn.DAYS('My trades'!G127,'My trades'!D127)</f>
        <v>152</v>
      </c>
      <c r="C180" s="28">
        <f>('My trades'!H127-'My trades'!F127)*'My trades'!E127</f>
        <v>-0.54187348945221592</v>
      </c>
    </row>
    <row r="181" spans="1:3" ht="13.5" customHeight="1">
      <c r="A181" s="7" t="str">
        <f>'My trades'!A164</f>
        <v>vajwbmmv</v>
      </c>
      <c r="B181" s="7">
        <f>_xlfn.DAYS('My trades'!G164,'My trades'!D164)</f>
        <v>148</v>
      </c>
      <c r="C181" s="28">
        <f>('My trades'!H164-'My trades'!F164)*'My trades'!E164</f>
        <v>-0.28002138939231014</v>
      </c>
    </row>
    <row r="182" spans="1:3" ht="13.5" customHeight="1">
      <c r="A182" s="7" t="str">
        <f>'My trades'!A140</f>
        <v>seszlhqz</v>
      </c>
      <c r="B182" s="7">
        <f>_xlfn.DAYS('My trades'!G140,'My trades'!D140)</f>
        <v>146</v>
      </c>
      <c r="C182" s="28">
        <f>('My trades'!H140-'My trades'!F140)*'My trades'!E140</f>
        <v>0.82192099893295789</v>
      </c>
    </row>
    <row r="183" spans="1:3" ht="13.5" customHeight="1">
      <c r="A183" s="7" t="str">
        <f>'My trades'!A169</f>
        <v>waxzujox</v>
      </c>
      <c r="B183" s="7">
        <f>_xlfn.DAYS('My trades'!G169,'My trades'!D169)</f>
        <v>143</v>
      </c>
      <c r="C183" s="28">
        <f>('My trades'!H169-'My trades'!F169)*'My trades'!E169</f>
        <v>3.3174060387963E-2</v>
      </c>
    </row>
    <row r="184" spans="1:3" ht="13.5" customHeight="1">
      <c r="A184" s="7" t="str">
        <f>'My trades'!A170</f>
        <v>wfglkcmq</v>
      </c>
      <c r="B184" s="7">
        <f>_xlfn.DAYS('My trades'!G170,'My trades'!D170)</f>
        <v>143</v>
      </c>
      <c r="C184" s="28">
        <f>('My trades'!H170-'My trades'!F170)*'My trades'!E170</f>
        <v>0.44657128794339002</v>
      </c>
    </row>
    <row r="185" spans="1:3" ht="13.5" customHeight="1">
      <c r="A185" s="7" t="str">
        <f>'My trades'!A158</f>
        <v>uijhzhtp</v>
      </c>
      <c r="B185" s="7">
        <f>_xlfn.DAYS('My trades'!G158,'My trades'!D158)</f>
        <v>141</v>
      </c>
      <c r="C185" s="28">
        <f>('My trades'!H158-'My trades'!F158)*'My trades'!E158</f>
        <v>-0.33733947132457798</v>
      </c>
    </row>
    <row r="186" spans="1:3" ht="13.5" customHeight="1">
      <c r="A186" s="7" t="str">
        <f>'My trades'!A38</f>
        <v>fjhbimle</v>
      </c>
      <c r="B186" s="7">
        <f>_xlfn.DAYS('My trades'!G38,'My trades'!D38)</f>
        <v>130</v>
      </c>
      <c r="C186" s="28">
        <f>('My trades'!H38-'My trades'!F38)*'My trades'!E38</f>
        <v>-0.41919267769104795</v>
      </c>
    </row>
    <row r="187" spans="1:3" ht="13.5" customHeight="1">
      <c r="A187" s="7" t="str">
        <f>'My trades'!A108</f>
        <v>nuleyiit</v>
      </c>
      <c r="B187" s="7">
        <f>_xlfn.DAYS('My trades'!G108,'My trades'!D108)</f>
        <v>126</v>
      </c>
      <c r="C187" s="28">
        <f>('My trades'!H108-'My trades'!F108)*'My trades'!E108</f>
        <v>2.067388635922967</v>
      </c>
    </row>
    <row r="188" spans="1:3" ht="13.5" customHeight="1">
      <c r="A188" s="7" t="str">
        <f>'My trades'!A145</f>
        <v>tgayvhvz</v>
      </c>
      <c r="B188" s="7">
        <f>_xlfn.DAYS('My trades'!G145,'My trades'!D145)</f>
        <v>123</v>
      </c>
      <c r="C188" s="28">
        <f>('My trades'!H145-'My trades'!F145)*'My trades'!E145</f>
        <v>0.63398606507953736</v>
      </c>
    </row>
    <row r="189" spans="1:3" ht="13.5" customHeight="1">
      <c r="A189" s="7" t="str">
        <f>'My trades'!A14</f>
        <v>cesjzpbs</v>
      </c>
      <c r="B189" s="7">
        <f>_xlfn.DAYS('My trades'!G14,'My trades'!D14)</f>
        <v>109</v>
      </c>
      <c r="C189" s="28">
        <f>('My trades'!H14-'My trades'!F14)*'My trades'!E14</f>
        <v>2.9151706939834798</v>
      </c>
    </row>
    <row r="190" spans="1:3" ht="13.5" customHeight="1">
      <c r="A190" s="7" t="str">
        <f>'My trades'!A43</f>
        <v>gcndrwci</v>
      </c>
      <c r="B190" s="7">
        <f>_xlfn.DAYS('My trades'!G43,'My trades'!D43)</f>
        <v>106</v>
      </c>
      <c r="C190" s="28">
        <f>('My trades'!H43-'My trades'!F43)*'My trades'!E43</f>
        <v>1.7198007376601101</v>
      </c>
    </row>
    <row r="191" spans="1:3" ht="13.5" customHeight="1">
      <c r="A191" s="7" t="str">
        <f>'My trades'!A70</f>
        <v>jarhgmub</v>
      </c>
      <c r="B191" s="7">
        <f>_xlfn.DAYS('My trades'!G70,'My trades'!D70)</f>
        <v>88</v>
      </c>
      <c r="C191" s="28">
        <f>('My trades'!H70-'My trades'!F70)*'My trades'!E70</f>
        <v>0.4358493707488762</v>
      </c>
    </row>
    <row r="192" spans="1:3" ht="13.5" customHeight="1">
      <c r="A192" s="7" t="str">
        <f>'My trades'!A152</f>
        <v>twxakkhn</v>
      </c>
      <c r="B192" s="7">
        <f>_xlfn.DAYS('My trades'!G152,'My trades'!D152)</f>
        <v>87</v>
      </c>
      <c r="C192" s="28">
        <f>('My trades'!H152-'My trades'!F152)*'My trades'!E152</f>
        <v>2.3327160226114847</v>
      </c>
    </row>
    <row r="193" spans="1:3" ht="13.5" customHeight="1">
      <c r="A193" s="7" t="str">
        <f>'My trades'!A187</f>
        <v>yjrqvwdc</v>
      </c>
      <c r="B193" s="7">
        <f>_xlfn.DAYS('My trades'!G187,'My trades'!D187)</f>
        <v>80</v>
      </c>
      <c r="C193" s="28">
        <f>('My trades'!H187-'My trades'!F187)*'My trades'!E187</f>
        <v>-0.13532525139256799</v>
      </c>
    </row>
    <row r="194" spans="1:3" ht="13.5" customHeight="1">
      <c r="A194" s="7" t="str">
        <f>'My trades'!A17</f>
        <v>ciykrilb</v>
      </c>
      <c r="B194" s="7">
        <f>_xlfn.DAYS('My trades'!G17,'My trades'!D17)</f>
        <v>78</v>
      </c>
      <c r="C194" s="28">
        <f>('My trades'!H17-'My trades'!F17)*'My trades'!E17</f>
        <v>-4.0381767903821597</v>
      </c>
    </row>
    <row r="195" spans="1:3" ht="13.5" customHeight="1">
      <c r="A195" s="7" t="str">
        <f>'My trades'!A41</f>
        <v>fucpzbpk</v>
      </c>
      <c r="B195" s="7">
        <f>_xlfn.DAYS('My trades'!G41,'My trades'!D41)</f>
        <v>71</v>
      </c>
      <c r="C195" s="28">
        <f>('My trades'!H41-'My trades'!F41)*'My trades'!E41</f>
        <v>-1.6706742578156639</v>
      </c>
    </row>
    <row r="196" spans="1:3" ht="13.5" customHeight="1">
      <c r="A196" s="7" t="str">
        <f>'My trades'!A103</f>
        <v>nheepbxg</v>
      </c>
      <c r="B196" s="7">
        <f>_xlfn.DAYS('My trades'!G103,'My trades'!D103)</f>
        <v>69</v>
      </c>
      <c r="C196" s="28">
        <f>('My trades'!H103-'My trades'!F103)*'My trades'!E103</f>
        <v>-2.6947242268262701</v>
      </c>
    </row>
    <row r="197" spans="1:3" ht="13.5" customHeight="1">
      <c r="A197" s="7" t="str">
        <f>'My trades'!A123</f>
        <v>pyljmfku</v>
      </c>
      <c r="B197" s="7">
        <f>_xlfn.DAYS('My trades'!G123,'My trades'!D123)</f>
        <v>58</v>
      </c>
      <c r="C197" s="28">
        <f>('My trades'!H123-'My trades'!F123)*'My trades'!E123</f>
        <v>-3.7137817771547201</v>
      </c>
    </row>
    <row r="198" spans="1:3" ht="13.5" customHeight="1">
      <c r="A198" s="7" t="str">
        <f>'My trades'!A101</f>
        <v>mxmztjnk</v>
      </c>
      <c r="B198" s="7">
        <f>_xlfn.DAYS('My trades'!G101,'My trades'!D101)</f>
        <v>57</v>
      </c>
      <c r="C198" s="28">
        <f>('My trades'!H101-'My trades'!F101)*'My trades'!E101</f>
        <v>1.1022958217852696</v>
      </c>
    </row>
    <row r="199" spans="1:3" ht="13.5" customHeight="1">
      <c r="A199" s="7" t="str">
        <f>'My trades'!A26</f>
        <v>dpaxyvrx</v>
      </c>
      <c r="B199" s="7">
        <f>_xlfn.DAYS('My trades'!G26,'My trades'!D26)</f>
        <v>51</v>
      </c>
      <c r="C199" s="28">
        <f>('My trades'!H26-'My trades'!F26)*'My trades'!E26</f>
        <v>-0.32528106858049388</v>
      </c>
    </row>
    <row r="200" spans="1:3" ht="13.5" customHeight="1">
      <c r="A200" s="7" t="str">
        <f>'My trades'!A113</f>
        <v>oplgqwal</v>
      </c>
      <c r="B200" s="7">
        <f>_xlfn.DAYS('My trades'!G113,'My trades'!D113)</f>
        <v>42</v>
      </c>
      <c r="C200" s="28">
        <f>('My trades'!H113-'My trades'!F113)*'My trades'!E113</f>
        <v>-6.4196120465471962</v>
      </c>
    </row>
    <row r="201" spans="1:3" ht="13.5" customHeight="1">
      <c r="A201" s="7" t="str">
        <f>'My trades'!A60</f>
        <v>hpvfzslv</v>
      </c>
      <c r="B201" s="7">
        <f>_xlfn.DAYS('My trades'!G60,'My trades'!D60)</f>
        <v>30</v>
      </c>
      <c r="C201" s="28">
        <f>('My trades'!H60-'My trades'!F60)*'My trades'!E60</f>
        <v>1.1391515254013935</v>
      </c>
    </row>
    <row r="202" spans="1:3">
      <c r="A202" s="20"/>
      <c r="B202" s="20"/>
      <c r="C202" s="20"/>
    </row>
    <row r="203" spans="1:3">
      <c r="A203" s="20"/>
      <c r="B203" s="20"/>
      <c r="C203" s="20"/>
    </row>
    <row r="204" spans="1:3">
      <c r="A204" s="20"/>
      <c r="B204" s="20"/>
      <c r="C204" s="20"/>
    </row>
  </sheetData>
  <pageMargins left="0.7" right="0.7" top="0.75" bottom="0.75" header="0.3" footer="0.3"/>
  <pageSetup paperSize="9" orientation="portrait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04"/>
  <sheetViews>
    <sheetView tabSelected="1" workbookViewId="0">
      <selection activeCell="F38" sqref="F38"/>
    </sheetView>
  </sheetViews>
  <sheetFormatPr defaultRowHeight="12.75"/>
  <cols>
    <col min="1" max="1" width="12.5703125" style="1"/>
    <col min="2" max="2" width="21.7109375" style="1" bestFit="1" customWidth="1"/>
    <col min="3" max="3" width="14.42578125" style="1" customWidth="1"/>
    <col min="4" max="4" width="11" style="1" customWidth="1"/>
    <col min="5" max="5" width="17.140625" style="1" bestFit="1" customWidth="1"/>
    <col min="6" max="15" width="10.42578125" style="1" customWidth="1"/>
    <col min="16" max="16" width="11.5703125" style="1" bestFit="1" customWidth="1"/>
    <col min="17" max="17" width="11.42578125" style="1" bestFit="1" customWidth="1"/>
    <col min="18" max="18" width="7.42578125" style="1" bestFit="1" customWidth="1"/>
    <col min="19" max="19" width="15.5703125" style="1" bestFit="1" customWidth="1"/>
    <col min="20" max="20" width="13" style="1" bestFit="1" customWidth="1"/>
    <col min="21" max="21" width="18.7109375" style="1" bestFit="1" customWidth="1"/>
    <col min="22" max="16384" width="9.140625" style="1"/>
  </cols>
  <sheetData>
    <row r="1" spans="1:16" ht="19.5">
      <c r="A1" s="3" t="s">
        <v>2</v>
      </c>
      <c r="B1" s="3" t="s">
        <v>264</v>
      </c>
    </row>
    <row r="2" spans="1:16" ht="14.25">
      <c r="A2" s="9" t="s">
        <v>10</v>
      </c>
      <c r="B2" s="11">
        <v>7</v>
      </c>
    </row>
    <row r="3" spans="1:16" ht="14.25">
      <c r="A3" s="15" t="s">
        <v>13</v>
      </c>
      <c r="B3" s="17">
        <v>2</v>
      </c>
    </row>
    <row r="4" spans="1:16" ht="14.25">
      <c r="A4" s="15" t="s">
        <v>10</v>
      </c>
      <c r="B4" s="17">
        <v>6</v>
      </c>
    </row>
    <row r="5" spans="1:16" ht="14.25">
      <c r="A5" s="15" t="s">
        <v>18</v>
      </c>
      <c r="B5" s="17">
        <v>1</v>
      </c>
    </row>
    <row r="6" spans="1:16" ht="15.75" customHeight="1">
      <c r="A6" s="15" t="s">
        <v>10</v>
      </c>
      <c r="B6" s="17">
        <v>9</v>
      </c>
      <c r="D6" s="76"/>
      <c r="E6" s="77"/>
      <c r="F6" s="67" t="s">
        <v>264</v>
      </c>
      <c r="G6" s="68"/>
      <c r="H6" s="68"/>
      <c r="I6" s="68"/>
      <c r="J6" s="68"/>
      <c r="K6" s="68"/>
      <c r="L6" s="68"/>
      <c r="M6" s="68"/>
      <c r="N6" s="68"/>
      <c r="O6" s="69"/>
      <c r="P6" s="43"/>
    </row>
    <row r="7" spans="1:16" ht="14.25">
      <c r="A7" s="15" t="s">
        <v>22</v>
      </c>
      <c r="B7" s="17">
        <v>1</v>
      </c>
      <c r="D7" s="76"/>
      <c r="E7" s="77"/>
      <c r="F7" s="67"/>
      <c r="G7" s="68"/>
      <c r="H7" s="68"/>
      <c r="I7" s="68"/>
      <c r="J7" s="68"/>
      <c r="K7" s="68"/>
      <c r="L7" s="68"/>
      <c r="M7" s="68"/>
      <c r="N7" s="68"/>
      <c r="O7" s="69"/>
      <c r="P7" s="43"/>
    </row>
    <row r="8" spans="1:16" ht="19.5">
      <c r="A8" s="15" t="s">
        <v>25</v>
      </c>
      <c r="B8" s="17">
        <v>3</v>
      </c>
      <c r="D8" s="78"/>
      <c r="E8" s="77"/>
      <c r="F8" s="63">
        <v>1</v>
      </c>
      <c r="G8" s="63">
        <v>2</v>
      </c>
      <c r="H8" s="63">
        <v>3</v>
      </c>
      <c r="I8" s="63">
        <v>4</v>
      </c>
      <c r="J8" s="63">
        <v>5</v>
      </c>
      <c r="K8" s="63">
        <v>6</v>
      </c>
      <c r="L8" s="63">
        <v>7</v>
      </c>
      <c r="M8" s="63">
        <v>8</v>
      </c>
      <c r="N8" s="63">
        <v>9</v>
      </c>
      <c r="O8" s="63">
        <v>10</v>
      </c>
      <c r="P8" s="64" t="s">
        <v>265</v>
      </c>
    </row>
    <row r="9" spans="1:16" ht="17.25" customHeight="1">
      <c r="A9" s="15" t="s">
        <v>28</v>
      </c>
      <c r="B9" s="17">
        <v>4</v>
      </c>
      <c r="D9" s="70" t="s">
        <v>266</v>
      </c>
      <c r="E9" s="63" t="s">
        <v>104</v>
      </c>
      <c r="F9" s="44">
        <v>3</v>
      </c>
      <c r="G9" s="45">
        <v>2</v>
      </c>
      <c r="H9" s="45">
        <v>1</v>
      </c>
      <c r="I9" s="45">
        <v>0</v>
      </c>
      <c r="J9" s="45">
        <v>3</v>
      </c>
      <c r="K9" s="45">
        <v>1</v>
      </c>
      <c r="L9" s="45">
        <v>3</v>
      </c>
      <c r="M9" s="45">
        <v>1</v>
      </c>
      <c r="N9" s="45">
        <v>0</v>
      </c>
      <c r="O9" s="49">
        <v>2</v>
      </c>
      <c r="P9" s="57">
        <v>16</v>
      </c>
    </row>
    <row r="10" spans="1:16" ht="17.25" customHeight="1">
      <c r="A10" s="15" t="s">
        <v>31</v>
      </c>
      <c r="B10" s="17">
        <v>10</v>
      </c>
      <c r="D10" s="71"/>
      <c r="E10" s="63" t="s">
        <v>59</v>
      </c>
      <c r="F10" s="47">
        <v>2</v>
      </c>
      <c r="G10" s="46">
        <v>3</v>
      </c>
      <c r="H10" s="46">
        <v>1</v>
      </c>
      <c r="I10" s="46">
        <v>1</v>
      </c>
      <c r="J10" s="46">
        <v>0</v>
      </c>
      <c r="K10" s="46">
        <v>1</v>
      </c>
      <c r="L10" s="46">
        <v>4</v>
      </c>
      <c r="M10" s="46">
        <v>2</v>
      </c>
      <c r="N10" s="46">
        <v>2</v>
      </c>
      <c r="O10" s="50">
        <v>0</v>
      </c>
      <c r="P10" s="57">
        <v>16</v>
      </c>
    </row>
    <row r="11" spans="1:16" ht="17.25" customHeight="1">
      <c r="A11" s="15" t="s">
        <v>22</v>
      </c>
      <c r="B11" s="17">
        <v>6</v>
      </c>
      <c r="D11" s="71"/>
      <c r="E11" s="63" t="s">
        <v>31</v>
      </c>
      <c r="F11" s="47">
        <v>0</v>
      </c>
      <c r="G11" s="46">
        <v>2</v>
      </c>
      <c r="H11" s="46">
        <v>0</v>
      </c>
      <c r="I11" s="46">
        <v>0</v>
      </c>
      <c r="J11" s="46">
        <v>2</v>
      </c>
      <c r="K11" s="46">
        <v>2</v>
      </c>
      <c r="L11" s="46">
        <v>0</v>
      </c>
      <c r="M11" s="46">
        <v>0</v>
      </c>
      <c r="N11" s="46">
        <v>0</v>
      </c>
      <c r="O11" s="50">
        <v>2</v>
      </c>
      <c r="P11" s="57">
        <v>8</v>
      </c>
    </row>
    <row r="12" spans="1:16" ht="17.25" customHeight="1">
      <c r="A12" s="15" t="s">
        <v>35</v>
      </c>
      <c r="B12" s="17">
        <v>5</v>
      </c>
      <c r="D12" s="71"/>
      <c r="E12" s="63" t="s">
        <v>50</v>
      </c>
      <c r="F12" s="47">
        <v>2</v>
      </c>
      <c r="G12" s="46">
        <v>1</v>
      </c>
      <c r="H12" s="46">
        <v>1</v>
      </c>
      <c r="I12" s="46">
        <v>6</v>
      </c>
      <c r="J12" s="46">
        <v>1</v>
      </c>
      <c r="K12" s="46">
        <v>2</v>
      </c>
      <c r="L12" s="46">
        <v>0</v>
      </c>
      <c r="M12" s="46">
        <v>1</v>
      </c>
      <c r="N12" s="46">
        <v>2</v>
      </c>
      <c r="O12" s="50">
        <v>0</v>
      </c>
      <c r="P12" s="57">
        <v>16</v>
      </c>
    </row>
    <row r="13" spans="1:16" ht="17.25" customHeight="1">
      <c r="A13" s="15" t="s">
        <v>10</v>
      </c>
      <c r="B13" s="17">
        <v>10</v>
      </c>
      <c r="D13" s="71"/>
      <c r="E13" s="63" t="s">
        <v>22</v>
      </c>
      <c r="F13" s="47">
        <v>3</v>
      </c>
      <c r="G13" s="46">
        <v>1</v>
      </c>
      <c r="H13" s="46">
        <v>2</v>
      </c>
      <c r="I13" s="46">
        <v>3</v>
      </c>
      <c r="J13" s="46">
        <v>2</v>
      </c>
      <c r="K13" s="46">
        <v>3</v>
      </c>
      <c r="L13" s="46">
        <v>0</v>
      </c>
      <c r="M13" s="46">
        <v>0</v>
      </c>
      <c r="N13" s="46">
        <v>1</v>
      </c>
      <c r="O13" s="50">
        <v>1</v>
      </c>
      <c r="P13" s="57">
        <v>16</v>
      </c>
    </row>
    <row r="14" spans="1:16" ht="17.25" customHeight="1">
      <c r="A14" s="15" t="s">
        <v>10</v>
      </c>
      <c r="B14" s="17">
        <v>8</v>
      </c>
      <c r="D14" s="71"/>
      <c r="E14" s="63" t="s">
        <v>35</v>
      </c>
      <c r="F14" s="47">
        <v>1</v>
      </c>
      <c r="G14" s="46">
        <v>1</v>
      </c>
      <c r="H14" s="46">
        <v>3</v>
      </c>
      <c r="I14" s="46">
        <v>0</v>
      </c>
      <c r="J14" s="46">
        <v>4</v>
      </c>
      <c r="K14" s="46">
        <v>4</v>
      </c>
      <c r="L14" s="46">
        <v>1</v>
      </c>
      <c r="M14" s="46">
        <v>0</v>
      </c>
      <c r="N14" s="46">
        <v>2</v>
      </c>
      <c r="O14" s="50">
        <v>0</v>
      </c>
      <c r="P14" s="57">
        <v>16</v>
      </c>
    </row>
    <row r="15" spans="1:16" ht="17.25" customHeight="1">
      <c r="A15" s="15" t="s">
        <v>40</v>
      </c>
      <c r="B15" s="17">
        <v>6</v>
      </c>
      <c r="D15" s="71"/>
      <c r="E15" s="63" t="s">
        <v>47</v>
      </c>
      <c r="F15" s="47">
        <v>0</v>
      </c>
      <c r="G15" s="46">
        <v>0</v>
      </c>
      <c r="H15" s="46">
        <v>0</v>
      </c>
      <c r="I15" s="46">
        <v>0</v>
      </c>
      <c r="J15" s="46">
        <v>3</v>
      </c>
      <c r="K15" s="46">
        <v>1</v>
      </c>
      <c r="L15" s="46">
        <v>2</v>
      </c>
      <c r="M15" s="46">
        <v>0</v>
      </c>
      <c r="N15" s="46">
        <v>1</v>
      </c>
      <c r="O15" s="50">
        <v>1</v>
      </c>
      <c r="P15" s="57">
        <v>8</v>
      </c>
    </row>
    <row r="16" spans="1:16" ht="17.25" customHeight="1">
      <c r="A16" s="15" t="s">
        <v>28</v>
      </c>
      <c r="B16" s="17">
        <v>6</v>
      </c>
      <c r="D16" s="71"/>
      <c r="E16" s="63" t="s">
        <v>10</v>
      </c>
      <c r="F16" s="47">
        <v>4</v>
      </c>
      <c r="G16" s="46">
        <v>4</v>
      </c>
      <c r="H16" s="46">
        <v>4</v>
      </c>
      <c r="I16" s="46">
        <v>1</v>
      </c>
      <c r="J16" s="46">
        <v>1</v>
      </c>
      <c r="K16" s="46">
        <v>3</v>
      </c>
      <c r="L16" s="46">
        <v>2</v>
      </c>
      <c r="M16" s="46">
        <v>1</v>
      </c>
      <c r="N16" s="46">
        <v>2</v>
      </c>
      <c r="O16" s="50">
        <v>2</v>
      </c>
      <c r="P16" s="57">
        <v>24</v>
      </c>
    </row>
    <row r="17" spans="1:16" ht="17.25" customHeight="1">
      <c r="A17" s="15" t="s">
        <v>44</v>
      </c>
      <c r="B17" s="17">
        <v>8</v>
      </c>
      <c r="D17" s="71"/>
      <c r="E17" s="63" t="s">
        <v>13</v>
      </c>
      <c r="F17" s="47">
        <v>0</v>
      </c>
      <c r="G17" s="46">
        <v>2</v>
      </c>
      <c r="H17" s="46">
        <v>1</v>
      </c>
      <c r="I17" s="46">
        <v>1</v>
      </c>
      <c r="J17" s="46">
        <v>1</v>
      </c>
      <c r="K17" s="46">
        <v>1</v>
      </c>
      <c r="L17" s="46">
        <v>0</v>
      </c>
      <c r="M17" s="46">
        <v>1</v>
      </c>
      <c r="N17" s="46">
        <v>0</v>
      </c>
      <c r="O17" s="50">
        <v>1</v>
      </c>
      <c r="P17" s="57">
        <v>8</v>
      </c>
    </row>
    <row r="18" spans="1:16" ht="17.25" customHeight="1">
      <c r="A18" s="15" t="s">
        <v>47</v>
      </c>
      <c r="B18" s="17">
        <v>5</v>
      </c>
      <c r="D18" s="71"/>
      <c r="E18" s="63" t="s">
        <v>44</v>
      </c>
      <c r="F18" s="47">
        <v>1</v>
      </c>
      <c r="G18" s="46">
        <v>1</v>
      </c>
      <c r="H18" s="46">
        <v>1</v>
      </c>
      <c r="I18" s="46">
        <v>0</v>
      </c>
      <c r="J18" s="46">
        <v>0</v>
      </c>
      <c r="K18" s="46">
        <v>2</v>
      </c>
      <c r="L18" s="46">
        <v>0</v>
      </c>
      <c r="M18" s="46">
        <v>2</v>
      </c>
      <c r="N18" s="46">
        <v>1</v>
      </c>
      <c r="O18" s="50">
        <v>0</v>
      </c>
      <c r="P18" s="57">
        <v>8</v>
      </c>
    </row>
    <row r="19" spans="1:16" ht="17.25" customHeight="1">
      <c r="A19" s="15" t="s">
        <v>50</v>
      </c>
      <c r="B19" s="17">
        <v>4</v>
      </c>
      <c r="D19" s="71"/>
      <c r="E19" s="63" t="s">
        <v>40</v>
      </c>
      <c r="F19" s="47">
        <v>1</v>
      </c>
      <c r="G19" s="46">
        <v>2</v>
      </c>
      <c r="H19" s="46">
        <v>0</v>
      </c>
      <c r="I19" s="46">
        <v>0</v>
      </c>
      <c r="J19" s="46">
        <v>2</v>
      </c>
      <c r="K19" s="46">
        <v>1</v>
      </c>
      <c r="L19" s="46">
        <v>2</v>
      </c>
      <c r="M19" s="46">
        <v>0</v>
      </c>
      <c r="N19" s="46">
        <v>0</v>
      </c>
      <c r="O19" s="50">
        <v>0</v>
      </c>
      <c r="P19" s="57">
        <v>8</v>
      </c>
    </row>
    <row r="20" spans="1:16" ht="17.25" customHeight="1">
      <c r="A20" s="15" t="s">
        <v>10</v>
      </c>
      <c r="B20" s="17">
        <v>1</v>
      </c>
      <c r="D20" s="71"/>
      <c r="E20" s="63" t="s">
        <v>28</v>
      </c>
      <c r="F20" s="47">
        <v>2</v>
      </c>
      <c r="G20" s="46">
        <v>0</v>
      </c>
      <c r="H20" s="46">
        <v>1</v>
      </c>
      <c r="I20" s="46">
        <v>2</v>
      </c>
      <c r="J20" s="46">
        <v>1</v>
      </c>
      <c r="K20" s="46">
        <v>1</v>
      </c>
      <c r="L20" s="46">
        <v>0</v>
      </c>
      <c r="M20" s="46">
        <v>0</v>
      </c>
      <c r="N20" s="46">
        <v>0</v>
      </c>
      <c r="O20" s="50">
        <v>1</v>
      </c>
      <c r="P20" s="57">
        <v>8</v>
      </c>
    </row>
    <row r="21" spans="1:16" ht="17.25" customHeight="1">
      <c r="A21" s="15" t="s">
        <v>44</v>
      </c>
      <c r="B21" s="17">
        <v>1</v>
      </c>
      <c r="D21" s="71"/>
      <c r="E21" s="63" t="s">
        <v>25</v>
      </c>
      <c r="F21" s="47">
        <v>2</v>
      </c>
      <c r="G21" s="46">
        <v>0</v>
      </c>
      <c r="H21" s="46">
        <v>2</v>
      </c>
      <c r="I21" s="46">
        <v>0</v>
      </c>
      <c r="J21" s="46">
        <v>0</v>
      </c>
      <c r="K21" s="46">
        <v>1</v>
      </c>
      <c r="L21" s="46">
        <v>2</v>
      </c>
      <c r="M21" s="46">
        <v>1</v>
      </c>
      <c r="N21" s="46">
        <v>0</v>
      </c>
      <c r="O21" s="50">
        <v>0</v>
      </c>
      <c r="P21" s="57">
        <v>8</v>
      </c>
    </row>
    <row r="22" spans="1:16" ht="17.25" customHeight="1">
      <c r="A22" s="15" t="s">
        <v>55</v>
      </c>
      <c r="B22" s="17">
        <v>1</v>
      </c>
      <c r="D22" s="71"/>
      <c r="E22" s="63" t="s">
        <v>18</v>
      </c>
      <c r="F22" s="47">
        <v>2</v>
      </c>
      <c r="G22" s="46">
        <v>0</v>
      </c>
      <c r="H22" s="46">
        <v>0</v>
      </c>
      <c r="I22" s="46">
        <v>0</v>
      </c>
      <c r="J22" s="46">
        <v>0</v>
      </c>
      <c r="K22" s="46">
        <v>2</v>
      </c>
      <c r="L22" s="46">
        <v>0</v>
      </c>
      <c r="M22" s="46">
        <v>2</v>
      </c>
      <c r="N22" s="46">
        <v>1</v>
      </c>
      <c r="O22" s="50">
        <v>1</v>
      </c>
      <c r="P22" s="57">
        <v>8</v>
      </c>
    </row>
    <row r="23" spans="1:16" ht="17.25" customHeight="1">
      <c r="A23" s="15" t="s">
        <v>10</v>
      </c>
      <c r="B23" s="17">
        <v>9</v>
      </c>
      <c r="D23" s="71"/>
      <c r="E23" s="63" t="s">
        <v>74</v>
      </c>
      <c r="F23" s="47">
        <v>0</v>
      </c>
      <c r="G23" s="46">
        <v>0</v>
      </c>
      <c r="H23" s="46">
        <v>1</v>
      </c>
      <c r="I23" s="46">
        <v>1</v>
      </c>
      <c r="J23" s="46">
        <v>1</v>
      </c>
      <c r="K23" s="46">
        <v>0</v>
      </c>
      <c r="L23" s="46">
        <v>1</v>
      </c>
      <c r="M23" s="46">
        <v>0</v>
      </c>
      <c r="N23" s="46">
        <v>2</v>
      </c>
      <c r="O23" s="50">
        <v>2</v>
      </c>
      <c r="P23" s="57">
        <v>8</v>
      </c>
    </row>
    <row r="24" spans="1:16" ht="17.25" customHeight="1">
      <c r="A24" s="15" t="s">
        <v>59</v>
      </c>
      <c r="B24" s="17">
        <v>2</v>
      </c>
      <c r="D24" s="71"/>
      <c r="E24" s="63" t="s">
        <v>55</v>
      </c>
      <c r="F24" s="47">
        <v>1</v>
      </c>
      <c r="G24" s="46">
        <v>2</v>
      </c>
      <c r="H24" s="46">
        <v>0</v>
      </c>
      <c r="I24" s="46">
        <v>1</v>
      </c>
      <c r="J24" s="46">
        <v>0</v>
      </c>
      <c r="K24" s="46">
        <v>1</v>
      </c>
      <c r="L24" s="46">
        <v>2</v>
      </c>
      <c r="M24" s="46">
        <v>0</v>
      </c>
      <c r="N24" s="46">
        <v>1</v>
      </c>
      <c r="O24" s="50">
        <v>0</v>
      </c>
      <c r="P24" s="57">
        <v>8</v>
      </c>
    </row>
    <row r="25" spans="1:16" ht="17.25" customHeight="1">
      <c r="A25" s="15" t="s">
        <v>62</v>
      </c>
      <c r="B25" s="17">
        <v>3</v>
      </c>
      <c r="D25" s="72"/>
      <c r="E25" s="63" t="s">
        <v>62</v>
      </c>
      <c r="F25" s="51">
        <v>2</v>
      </c>
      <c r="G25" s="48">
        <v>1</v>
      </c>
      <c r="H25" s="48">
        <v>3</v>
      </c>
      <c r="I25" s="48">
        <v>2</v>
      </c>
      <c r="J25" s="48">
        <v>0</v>
      </c>
      <c r="K25" s="48">
        <v>1</v>
      </c>
      <c r="L25" s="48">
        <v>1</v>
      </c>
      <c r="M25" s="48">
        <v>3</v>
      </c>
      <c r="N25" s="48">
        <v>0</v>
      </c>
      <c r="O25" s="52">
        <v>3</v>
      </c>
      <c r="P25" s="58">
        <v>16</v>
      </c>
    </row>
    <row r="26" spans="1:16" ht="21" customHeight="1">
      <c r="A26" s="15" t="s">
        <v>31</v>
      </c>
      <c r="B26" s="17">
        <v>2</v>
      </c>
      <c r="D26" s="43"/>
      <c r="E26" s="65" t="s">
        <v>265</v>
      </c>
      <c r="F26" s="59">
        <v>26</v>
      </c>
      <c r="G26" s="60">
        <v>22</v>
      </c>
      <c r="H26" s="60">
        <v>21</v>
      </c>
      <c r="I26" s="60">
        <v>18</v>
      </c>
      <c r="J26" s="60">
        <v>21</v>
      </c>
      <c r="K26" s="60">
        <v>27</v>
      </c>
      <c r="L26" s="60">
        <v>20</v>
      </c>
      <c r="M26" s="60">
        <v>14</v>
      </c>
      <c r="N26" s="60">
        <v>15</v>
      </c>
      <c r="O26" s="61">
        <v>16</v>
      </c>
      <c r="P26" s="62">
        <v>200</v>
      </c>
    </row>
    <row r="27" spans="1:16" ht="14.25">
      <c r="A27" s="15" t="s">
        <v>59</v>
      </c>
      <c r="B27" s="17">
        <v>8</v>
      </c>
    </row>
    <row r="28" spans="1:16" ht="14.25">
      <c r="A28" s="15" t="s">
        <v>25</v>
      </c>
      <c r="B28" s="17">
        <v>7</v>
      </c>
    </row>
    <row r="29" spans="1:16" ht="14.25">
      <c r="A29" s="15" t="s">
        <v>10</v>
      </c>
      <c r="B29" s="17">
        <v>1</v>
      </c>
    </row>
    <row r="30" spans="1:16" ht="14.25">
      <c r="A30" s="15" t="s">
        <v>10</v>
      </c>
      <c r="B30" s="17">
        <v>3</v>
      </c>
    </row>
    <row r="31" spans="1:16" ht="18" customHeight="1">
      <c r="A31" s="15" t="s">
        <v>35</v>
      </c>
      <c r="B31" s="17">
        <v>1</v>
      </c>
      <c r="D31" s="79" t="s">
        <v>267</v>
      </c>
      <c r="E31" s="79"/>
      <c r="F31" s="79"/>
      <c r="G31" s="79"/>
      <c r="H31" s="79"/>
      <c r="I31" s="79"/>
      <c r="J31" s="79"/>
      <c r="K31" s="79"/>
    </row>
    <row r="32" spans="1:16" ht="14.25" customHeight="1">
      <c r="A32" s="15" t="s">
        <v>55</v>
      </c>
      <c r="B32" s="17">
        <v>7</v>
      </c>
      <c r="D32" s="79"/>
      <c r="E32" s="79"/>
      <c r="F32" s="79"/>
      <c r="G32" s="79"/>
      <c r="H32" s="79"/>
      <c r="I32" s="79"/>
      <c r="J32" s="79"/>
      <c r="K32" s="79"/>
    </row>
    <row r="33" spans="1:20" ht="14.25">
      <c r="A33" s="15" t="s">
        <v>50</v>
      </c>
      <c r="B33" s="17">
        <v>9</v>
      </c>
    </row>
    <row r="34" spans="1:20" ht="14.25">
      <c r="A34" s="15" t="s">
        <v>74</v>
      </c>
      <c r="B34" s="17">
        <v>9</v>
      </c>
      <c r="D34" s="30" t="s">
        <v>268</v>
      </c>
      <c r="E34" s="32">
        <f>L24/P26</f>
        <v>0.01</v>
      </c>
    </row>
    <row r="35" spans="1:20" ht="14.25">
      <c r="A35" s="15" t="s">
        <v>35</v>
      </c>
      <c r="B35" s="17">
        <v>5</v>
      </c>
    </row>
    <row r="36" spans="1:20" ht="14.25" customHeight="1">
      <c r="A36" s="15" t="s">
        <v>18</v>
      </c>
      <c r="B36" s="17">
        <v>8</v>
      </c>
      <c r="N36" s="73" t="s">
        <v>269</v>
      </c>
      <c r="O36" s="73"/>
      <c r="P36" s="73"/>
      <c r="Q36" s="73"/>
      <c r="R36" s="73"/>
      <c r="S36" s="73"/>
      <c r="T36" s="73"/>
    </row>
    <row r="37" spans="1:20" ht="14.25">
      <c r="A37" s="15" t="s">
        <v>22</v>
      </c>
      <c r="B37" s="17">
        <v>3</v>
      </c>
      <c r="N37" s="73"/>
      <c r="O37" s="73"/>
      <c r="P37" s="73"/>
      <c r="Q37" s="73"/>
      <c r="R37" s="73"/>
      <c r="S37" s="73"/>
      <c r="T37" s="73"/>
    </row>
    <row r="38" spans="1:20" ht="14.25">
      <c r="A38" s="15" t="s">
        <v>74</v>
      </c>
      <c r="B38" s="17">
        <v>4</v>
      </c>
      <c r="E38" s="33"/>
      <c r="F38" s="33"/>
    </row>
    <row r="39" spans="1:20" ht="14.25">
      <c r="A39" s="15" t="s">
        <v>35</v>
      </c>
      <c r="B39" s="17">
        <v>3</v>
      </c>
      <c r="N39" s="74" t="s">
        <v>270</v>
      </c>
      <c r="O39" s="75"/>
      <c r="P39" s="34">
        <f>SUM(F23:M23,F21:M21,F15:M19,F12:M12)/P26</f>
        <v>0.37</v>
      </c>
    </row>
    <row r="40" spans="1:20" ht="14.25">
      <c r="A40" s="15" t="s">
        <v>62</v>
      </c>
      <c r="B40" s="17">
        <v>10</v>
      </c>
    </row>
    <row r="41" spans="1:20" ht="14.25">
      <c r="A41" s="15" t="s">
        <v>13</v>
      </c>
      <c r="B41" s="17">
        <v>4</v>
      </c>
    </row>
    <row r="42" spans="1:20" ht="14.25">
      <c r="A42" s="15" t="s">
        <v>62</v>
      </c>
      <c r="B42" s="17">
        <v>10</v>
      </c>
    </row>
    <row r="43" spans="1:20" ht="14.25">
      <c r="A43" s="15" t="s">
        <v>13</v>
      </c>
      <c r="B43" s="17">
        <v>10</v>
      </c>
    </row>
    <row r="44" spans="1:20" ht="14.25">
      <c r="A44" s="15" t="s">
        <v>44</v>
      </c>
      <c r="B44" s="17">
        <v>6</v>
      </c>
    </row>
    <row r="45" spans="1:20" ht="14.25">
      <c r="A45" s="15" t="s">
        <v>10</v>
      </c>
      <c r="B45" s="17">
        <v>1</v>
      </c>
    </row>
    <row r="46" spans="1:20" ht="14.25">
      <c r="A46" s="15" t="s">
        <v>50</v>
      </c>
      <c r="B46" s="17">
        <v>9</v>
      </c>
    </row>
    <row r="47" spans="1:20" ht="14.25">
      <c r="A47" s="15" t="s">
        <v>35</v>
      </c>
      <c r="B47" s="17">
        <v>6</v>
      </c>
    </row>
    <row r="48" spans="1:20" ht="14.25">
      <c r="A48" s="15" t="s">
        <v>47</v>
      </c>
      <c r="B48" s="17">
        <v>7</v>
      </c>
    </row>
    <row r="49" spans="1:2" ht="14.25">
      <c r="A49" s="15" t="s">
        <v>31</v>
      </c>
      <c r="B49" s="17">
        <v>10</v>
      </c>
    </row>
    <row r="50" spans="1:2" ht="14.25">
      <c r="A50" s="15" t="s">
        <v>25</v>
      </c>
      <c r="B50" s="17">
        <v>3</v>
      </c>
    </row>
    <row r="51" spans="1:2" ht="14.25">
      <c r="A51" s="15" t="s">
        <v>55</v>
      </c>
      <c r="B51" s="17">
        <v>9</v>
      </c>
    </row>
    <row r="52" spans="1:2" ht="14.25">
      <c r="A52" s="15" t="s">
        <v>62</v>
      </c>
      <c r="B52" s="17">
        <v>4</v>
      </c>
    </row>
    <row r="53" spans="1:2" ht="14.25">
      <c r="A53" s="15" t="s">
        <v>18</v>
      </c>
      <c r="B53" s="17">
        <v>1</v>
      </c>
    </row>
    <row r="54" spans="1:2" ht="14.25">
      <c r="A54" s="15" t="s">
        <v>18</v>
      </c>
      <c r="B54" s="17">
        <v>9</v>
      </c>
    </row>
    <row r="55" spans="1:2" ht="14.25">
      <c r="A55" s="15" t="s">
        <v>55</v>
      </c>
      <c r="B55" s="17">
        <v>2</v>
      </c>
    </row>
    <row r="56" spans="1:2" ht="14.25">
      <c r="A56" s="15" t="s">
        <v>25</v>
      </c>
      <c r="B56" s="17">
        <v>7</v>
      </c>
    </row>
    <row r="57" spans="1:2" ht="14.25">
      <c r="A57" s="15" t="s">
        <v>28</v>
      </c>
      <c r="B57" s="17">
        <v>4</v>
      </c>
    </row>
    <row r="58" spans="1:2" ht="14.25">
      <c r="A58" s="15" t="s">
        <v>44</v>
      </c>
      <c r="B58" s="17">
        <v>2</v>
      </c>
    </row>
    <row r="59" spans="1:2" ht="14.25">
      <c r="A59" s="15" t="s">
        <v>50</v>
      </c>
      <c r="B59" s="17">
        <v>4</v>
      </c>
    </row>
    <row r="60" spans="1:2" ht="14.25">
      <c r="A60" s="15" t="s">
        <v>35</v>
      </c>
      <c r="B60" s="17">
        <v>6</v>
      </c>
    </row>
    <row r="61" spans="1:2" ht="14.25">
      <c r="A61" s="15" t="s">
        <v>104</v>
      </c>
      <c r="B61" s="17">
        <v>6</v>
      </c>
    </row>
    <row r="62" spans="1:2" ht="14.25">
      <c r="A62" s="15" t="s">
        <v>40</v>
      </c>
      <c r="B62" s="17">
        <v>7</v>
      </c>
    </row>
    <row r="63" spans="1:2" ht="14.25">
      <c r="A63" s="15" t="s">
        <v>13</v>
      </c>
      <c r="B63" s="17">
        <v>8</v>
      </c>
    </row>
    <row r="64" spans="1:2" ht="14.25">
      <c r="A64" s="15" t="s">
        <v>59</v>
      </c>
      <c r="B64" s="17">
        <v>9</v>
      </c>
    </row>
    <row r="65" spans="1:2" ht="14.25">
      <c r="A65" s="15" t="s">
        <v>35</v>
      </c>
      <c r="B65" s="17">
        <v>5</v>
      </c>
    </row>
    <row r="66" spans="1:2" ht="14.25">
      <c r="A66" s="15" t="s">
        <v>28</v>
      </c>
      <c r="B66" s="17">
        <v>1</v>
      </c>
    </row>
    <row r="67" spans="1:2" ht="14.25">
      <c r="A67" s="15" t="s">
        <v>50</v>
      </c>
      <c r="B67" s="17">
        <v>2</v>
      </c>
    </row>
    <row r="68" spans="1:2" ht="14.25">
      <c r="A68" s="15" t="s">
        <v>59</v>
      </c>
      <c r="B68" s="17">
        <v>1</v>
      </c>
    </row>
    <row r="69" spans="1:2" ht="14.25">
      <c r="A69" s="15" t="s">
        <v>62</v>
      </c>
      <c r="B69" s="17">
        <v>4</v>
      </c>
    </row>
    <row r="70" spans="1:2" ht="14.25">
      <c r="A70" s="15" t="s">
        <v>10</v>
      </c>
      <c r="B70" s="17">
        <v>4</v>
      </c>
    </row>
    <row r="71" spans="1:2" ht="14.25">
      <c r="A71" s="15" t="s">
        <v>104</v>
      </c>
      <c r="B71" s="17">
        <v>5</v>
      </c>
    </row>
    <row r="72" spans="1:2" ht="14.25">
      <c r="A72" s="15" t="s">
        <v>62</v>
      </c>
      <c r="B72" s="17">
        <v>1</v>
      </c>
    </row>
    <row r="73" spans="1:2" ht="14.25">
      <c r="A73" s="15" t="s">
        <v>47</v>
      </c>
      <c r="B73" s="17">
        <v>7</v>
      </c>
    </row>
    <row r="74" spans="1:2" ht="14.25">
      <c r="A74" s="15" t="s">
        <v>22</v>
      </c>
      <c r="B74" s="17">
        <v>4</v>
      </c>
    </row>
    <row r="75" spans="1:2" ht="14.25">
      <c r="A75" s="15" t="s">
        <v>18</v>
      </c>
      <c r="B75" s="17">
        <v>6</v>
      </c>
    </row>
    <row r="76" spans="1:2" ht="14.25">
      <c r="A76" s="15" t="s">
        <v>59</v>
      </c>
      <c r="B76" s="17">
        <v>1</v>
      </c>
    </row>
    <row r="77" spans="1:2" ht="14.25">
      <c r="A77" s="15" t="s">
        <v>10</v>
      </c>
      <c r="B77" s="17">
        <v>3</v>
      </c>
    </row>
    <row r="78" spans="1:2" ht="14.25">
      <c r="A78" s="15" t="s">
        <v>35</v>
      </c>
      <c r="B78" s="17">
        <v>5</v>
      </c>
    </row>
    <row r="79" spans="1:2" ht="14.25">
      <c r="A79" s="15" t="s">
        <v>59</v>
      </c>
      <c r="B79" s="17">
        <v>3</v>
      </c>
    </row>
    <row r="80" spans="1:2" ht="14.25">
      <c r="A80" s="15" t="s">
        <v>74</v>
      </c>
      <c r="B80" s="17">
        <v>5</v>
      </c>
    </row>
    <row r="81" spans="1:2" ht="14.25">
      <c r="A81" s="15" t="s">
        <v>10</v>
      </c>
      <c r="B81" s="17">
        <v>6</v>
      </c>
    </row>
    <row r="82" spans="1:2" ht="14.25">
      <c r="A82" s="15" t="s">
        <v>104</v>
      </c>
      <c r="B82" s="17">
        <v>10</v>
      </c>
    </row>
    <row r="83" spans="1:2" ht="14.25">
      <c r="A83" s="15" t="s">
        <v>44</v>
      </c>
      <c r="B83" s="17">
        <v>8</v>
      </c>
    </row>
    <row r="84" spans="1:2" ht="14.25">
      <c r="A84" s="15" t="s">
        <v>50</v>
      </c>
      <c r="B84" s="17">
        <v>1</v>
      </c>
    </row>
    <row r="85" spans="1:2" ht="14.25">
      <c r="A85" s="15" t="s">
        <v>22</v>
      </c>
      <c r="B85" s="17">
        <v>6</v>
      </c>
    </row>
    <row r="86" spans="1:2" ht="14.25">
      <c r="A86" s="15" t="s">
        <v>62</v>
      </c>
      <c r="B86" s="17">
        <v>1</v>
      </c>
    </row>
    <row r="87" spans="1:2" ht="14.25">
      <c r="A87" s="15" t="s">
        <v>22</v>
      </c>
      <c r="B87" s="17">
        <v>6</v>
      </c>
    </row>
    <row r="88" spans="1:2" ht="14.25">
      <c r="A88" s="15" t="s">
        <v>104</v>
      </c>
      <c r="B88" s="17">
        <v>7</v>
      </c>
    </row>
    <row r="89" spans="1:2" ht="14.25">
      <c r="A89" s="15" t="s">
        <v>35</v>
      </c>
      <c r="B89" s="17">
        <v>6</v>
      </c>
    </row>
    <row r="90" spans="1:2" ht="14.25">
      <c r="A90" s="15" t="s">
        <v>10</v>
      </c>
      <c r="B90" s="17">
        <v>7</v>
      </c>
    </row>
    <row r="91" spans="1:2" ht="14.25">
      <c r="A91" s="15" t="s">
        <v>22</v>
      </c>
      <c r="B91" s="17">
        <v>10</v>
      </c>
    </row>
    <row r="92" spans="1:2" ht="14.25">
      <c r="A92" s="15" t="s">
        <v>10</v>
      </c>
      <c r="B92" s="17">
        <v>2</v>
      </c>
    </row>
    <row r="93" spans="1:2" ht="14.25">
      <c r="A93" s="15" t="s">
        <v>59</v>
      </c>
      <c r="B93" s="17">
        <v>4</v>
      </c>
    </row>
    <row r="94" spans="1:2" ht="14.25">
      <c r="A94" s="15" t="s">
        <v>62</v>
      </c>
      <c r="B94" s="17">
        <v>2</v>
      </c>
    </row>
    <row r="95" spans="1:2" ht="14.25">
      <c r="A95" s="15" t="s">
        <v>104</v>
      </c>
      <c r="B95" s="17">
        <v>5</v>
      </c>
    </row>
    <row r="96" spans="1:2" ht="14.25">
      <c r="A96" s="15" t="s">
        <v>22</v>
      </c>
      <c r="B96" s="17">
        <v>2</v>
      </c>
    </row>
    <row r="97" spans="1:2" ht="14.25">
      <c r="A97" s="15" t="s">
        <v>22</v>
      </c>
      <c r="B97" s="17">
        <v>5</v>
      </c>
    </row>
    <row r="98" spans="1:2" ht="14.25">
      <c r="A98" s="15" t="s">
        <v>104</v>
      </c>
      <c r="B98" s="17">
        <v>7</v>
      </c>
    </row>
    <row r="99" spans="1:2" ht="14.25">
      <c r="A99" s="15" t="s">
        <v>22</v>
      </c>
      <c r="B99" s="17">
        <v>4</v>
      </c>
    </row>
    <row r="100" spans="1:2" ht="14.25">
      <c r="A100" s="15" t="s">
        <v>10</v>
      </c>
      <c r="B100" s="17">
        <v>5</v>
      </c>
    </row>
    <row r="101" spans="1:2" ht="14.25">
      <c r="A101" s="15" t="s">
        <v>31</v>
      </c>
      <c r="B101" s="17">
        <v>6</v>
      </c>
    </row>
    <row r="102" spans="1:2" ht="14.25">
      <c r="A102" s="15" t="s">
        <v>104</v>
      </c>
      <c r="B102" s="17">
        <v>3</v>
      </c>
    </row>
    <row r="103" spans="1:2" ht="14.25">
      <c r="A103" s="15" t="s">
        <v>74</v>
      </c>
      <c r="B103" s="17">
        <v>10</v>
      </c>
    </row>
    <row r="104" spans="1:2" ht="14.25">
      <c r="A104" s="15" t="s">
        <v>40</v>
      </c>
      <c r="B104" s="17">
        <v>5</v>
      </c>
    </row>
    <row r="105" spans="1:2" ht="14.25">
      <c r="A105" s="15" t="s">
        <v>104</v>
      </c>
      <c r="B105" s="17">
        <v>7</v>
      </c>
    </row>
    <row r="106" spans="1:2" ht="14.25">
      <c r="A106" s="15" t="s">
        <v>40</v>
      </c>
      <c r="B106" s="17">
        <v>1</v>
      </c>
    </row>
    <row r="107" spans="1:2" ht="14.25">
      <c r="A107" s="15" t="s">
        <v>62</v>
      </c>
      <c r="B107" s="17">
        <v>10</v>
      </c>
    </row>
    <row r="108" spans="1:2" ht="14.25">
      <c r="A108" s="15" t="s">
        <v>59</v>
      </c>
      <c r="B108" s="17">
        <v>7</v>
      </c>
    </row>
    <row r="109" spans="1:2" ht="14.25">
      <c r="A109" s="15" t="s">
        <v>47</v>
      </c>
      <c r="B109" s="17">
        <v>10</v>
      </c>
    </row>
    <row r="110" spans="1:2" ht="14.25">
      <c r="A110" s="15" t="s">
        <v>22</v>
      </c>
      <c r="B110" s="17">
        <v>1</v>
      </c>
    </row>
    <row r="111" spans="1:2" ht="14.25">
      <c r="A111" s="15" t="s">
        <v>59</v>
      </c>
      <c r="B111" s="17">
        <v>7</v>
      </c>
    </row>
    <row r="112" spans="1:2" ht="14.25">
      <c r="A112" s="15" t="s">
        <v>18</v>
      </c>
      <c r="B112" s="17">
        <v>8</v>
      </c>
    </row>
    <row r="113" spans="1:2" ht="14.25">
      <c r="A113" s="15" t="s">
        <v>59</v>
      </c>
      <c r="B113" s="17">
        <v>9</v>
      </c>
    </row>
    <row r="114" spans="1:2" ht="14.25">
      <c r="A114" s="15" t="s">
        <v>13</v>
      </c>
      <c r="B114" s="17">
        <v>2</v>
      </c>
    </row>
    <row r="115" spans="1:2" ht="14.25">
      <c r="A115" s="15" t="s">
        <v>44</v>
      </c>
      <c r="B115" s="17">
        <v>9</v>
      </c>
    </row>
    <row r="116" spans="1:2" ht="14.25">
      <c r="A116" s="15" t="s">
        <v>25</v>
      </c>
      <c r="B116" s="17">
        <v>1</v>
      </c>
    </row>
    <row r="117" spans="1:2" ht="14.25">
      <c r="A117" s="15" t="s">
        <v>62</v>
      </c>
      <c r="B117" s="17">
        <v>8</v>
      </c>
    </row>
    <row r="118" spans="1:2" ht="14.25">
      <c r="A118" s="15" t="s">
        <v>104</v>
      </c>
      <c r="B118" s="17">
        <v>1</v>
      </c>
    </row>
    <row r="119" spans="1:2" ht="14.25">
      <c r="A119" s="15" t="s">
        <v>55</v>
      </c>
      <c r="B119" s="17">
        <v>4</v>
      </c>
    </row>
    <row r="120" spans="1:2" ht="14.25">
      <c r="A120" s="15" t="s">
        <v>10</v>
      </c>
      <c r="B120" s="17">
        <v>6</v>
      </c>
    </row>
    <row r="121" spans="1:2" ht="14.25">
      <c r="A121" s="15" t="s">
        <v>10</v>
      </c>
      <c r="B121" s="17">
        <v>3</v>
      </c>
    </row>
    <row r="122" spans="1:2" ht="14.25">
      <c r="A122" s="15" t="s">
        <v>47</v>
      </c>
      <c r="B122" s="17">
        <v>9</v>
      </c>
    </row>
    <row r="123" spans="1:2" ht="14.25">
      <c r="A123" s="15" t="s">
        <v>18</v>
      </c>
      <c r="B123" s="17">
        <v>10</v>
      </c>
    </row>
    <row r="124" spans="1:2" ht="14.25">
      <c r="A124" s="15" t="s">
        <v>35</v>
      </c>
      <c r="B124" s="17">
        <v>9</v>
      </c>
    </row>
    <row r="125" spans="1:2" ht="14.25">
      <c r="A125" s="15" t="s">
        <v>28</v>
      </c>
      <c r="B125" s="17">
        <v>1</v>
      </c>
    </row>
    <row r="126" spans="1:2" ht="14.25">
      <c r="A126" s="15" t="s">
        <v>13</v>
      </c>
      <c r="B126" s="17">
        <v>6</v>
      </c>
    </row>
    <row r="127" spans="1:2" ht="14.25">
      <c r="A127" s="15" t="s">
        <v>104</v>
      </c>
      <c r="B127" s="17">
        <v>8</v>
      </c>
    </row>
    <row r="128" spans="1:2" ht="14.25">
      <c r="A128" s="15" t="s">
        <v>59</v>
      </c>
      <c r="B128" s="17">
        <v>2</v>
      </c>
    </row>
    <row r="129" spans="1:2" ht="14.25">
      <c r="A129" s="15" t="s">
        <v>47</v>
      </c>
      <c r="B129" s="17">
        <v>5</v>
      </c>
    </row>
    <row r="130" spans="1:2" ht="14.25">
      <c r="A130" s="15" t="s">
        <v>104</v>
      </c>
      <c r="B130" s="17">
        <v>2</v>
      </c>
    </row>
    <row r="131" spans="1:2" ht="14.25">
      <c r="A131" s="15" t="s">
        <v>10</v>
      </c>
      <c r="B131" s="17">
        <v>10</v>
      </c>
    </row>
    <row r="132" spans="1:2" ht="14.25">
      <c r="A132" s="15" t="s">
        <v>74</v>
      </c>
      <c r="B132" s="17">
        <v>10</v>
      </c>
    </row>
    <row r="133" spans="1:2" ht="14.25">
      <c r="A133" s="15" t="s">
        <v>62</v>
      </c>
      <c r="B133" s="17">
        <v>6</v>
      </c>
    </row>
    <row r="134" spans="1:2" ht="14.25">
      <c r="A134" s="15" t="s">
        <v>31</v>
      </c>
      <c r="B134" s="17">
        <v>2</v>
      </c>
    </row>
    <row r="135" spans="1:2" ht="14.25">
      <c r="A135" s="15" t="s">
        <v>35</v>
      </c>
      <c r="B135" s="17">
        <v>2</v>
      </c>
    </row>
    <row r="136" spans="1:2" ht="14.25">
      <c r="A136" s="15" t="s">
        <v>62</v>
      </c>
      <c r="B136" s="17">
        <v>7</v>
      </c>
    </row>
    <row r="137" spans="1:2" ht="14.25">
      <c r="A137" s="15" t="s">
        <v>22</v>
      </c>
      <c r="B137" s="17">
        <v>9</v>
      </c>
    </row>
    <row r="138" spans="1:2" ht="14.25">
      <c r="A138" s="15" t="s">
        <v>35</v>
      </c>
      <c r="B138" s="17">
        <v>3</v>
      </c>
    </row>
    <row r="139" spans="1:2" ht="14.25">
      <c r="A139" s="15" t="s">
        <v>55</v>
      </c>
      <c r="B139" s="17">
        <v>6</v>
      </c>
    </row>
    <row r="140" spans="1:2" ht="14.25">
      <c r="A140" s="15" t="s">
        <v>74</v>
      </c>
      <c r="B140" s="17">
        <v>3</v>
      </c>
    </row>
    <row r="141" spans="1:2" ht="14.25">
      <c r="A141" s="15" t="s">
        <v>31</v>
      </c>
      <c r="B141" s="17">
        <v>5</v>
      </c>
    </row>
    <row r="142" spans="1:2" ht="14.25">
      <c r="A142" s="15" t="s">
        <v>22</v>
      </c>
      <c r="B142" s="17">
        <v>4</v>
      </c>
    </row>
    <row r="143" spans="1:2" ht="14.25">
      <c r="A143" s="15" t="s">
        <v>31</v>
      </c>
      <c r="B143" s="17">
        <v>5</v>
      </c>
    </row>
    <row r="144" spans="1:2" ht="14.25">
      <c r="A144" s="15" t="s">
        <v>50</v>
      </c>
      <c r="B144" s="17">
        <v>3</v>
      </c>
    </row>
    <row r="145" spans="1:2" ht="14.25">
      <c r="A145" s="15" t="s">
        <v>22</v>
      </c>
      <c r="B145" s="17">
        <v>1</v>
      </c>
    </row>
    <row r="146" spans="1:2" ht="14.25">
      <c r="A146" s="15" t="s">
        <v>50</v>
      </c>
      <c r="B146" s="17">
        <v>4</v>
      </c>
    </row>
    <row r="147" spans="1:2" ht="14.25">
      <c r="A147" s="15" t="s">
        <v>28</v>
      </c>
      <c r="B147" s="17">
        <v>10</v>
      </c>
    </row>
    <row r="148" spans="1:2" ht="14.25">
      <c r="A148" s="15" t="s">
        <v>55</v>
      </c>
      <c r="B148" s="17">
        <v>7</v>
      </c>
    </row>
    <row r="149" spans="1:2" ht="14.25">
      <c r="A149" s="15" t="s">
        <v>25</v>
      </c>
      <c r="B149" s="17">
        <v>1</v>
      </c>
    </row>
    <row r="150" spans="1:2" ht="14.25">
      <c r="A150" s="15" t="s">
        <v>59</v>
      </c>
      <c r="B150" s="17">
        <v>7</v>
      </c>
    </row>
    <row r="151" spans="1:2" ht="14.25">
      <c r="A151" s="15" t="s">
        <v>13</v>
      </c>
      <c r="B151" s="17">
        <v>3</v>
      </c>
    </row>
    <row r="152" spans="1:2" ht="14.25">
      <c r="A152" s="15" t="s">
        <v>104</v>
      </c>
      <c r="B152" s="17">
        <v>5</v>
      </c>
    </row>
    <row r="153" spans="1:2" ht="14.25">
      <c r="A153" s="15" t="s">
        <v>104</v>
      </c>
      <c r="B153" s="17">
        <v>1</v>
      </c>
    </row>
    <row r="154" spans="1:2" ht="14.25">
      <c r="A154" s="15" t="s">
        <v>35</v>
      </c>
      <c r="B154" s="17">
        <v>6</v>
      </c>
    </row>
    <row r="155" spans="1:2" ht="14.25">
      <c r="A155" s="15" t="s">
        <v>50</v>
      </c>
      <c r="B155" s="17">
        <v>8</v>
      </c>
    </row>
    <row r="156" spans="1:2" ht="14.25">
      <c r="A156" s="15" t="s">
        <v>50</v>
      </c>
      <c r="B156" s="17">
        <v>4</v>
      </c>
    </row>
    <row r="157" spans="1:2" ht="14.25">
      <c r="A157" s="15" t="s">
        <v>35</v>
      </c>
      <c r="B157" s="17">
        <v>9</v>
      </c>
    </row>
    <row r="158" spans="1:2" ht="14.25">
      <c r="A158" s="15" t="s">
        <v>104</v>
      </c>
      <c r="B158" s="17">
        <v>2</v>
      </c>
    </row>
    <row r="159" spans="1:2" ht="14.25">
      <c r="A159" s="15" t="s">
        <v>10</v>
      </c>
      <c r="B159" s="17">
        <v>2</v>
      </c>
    </row>
    <row r="160" spans="1:2" ht="14.25">
      <c r="A160" s="15" t="s">
        <v>10</v>
      </c>
      <c r="B160" s="17">
        <v>2</v>
      </c>
    </row>
    <row r="161" spans="1:2" ht="14.25">
      <c r="A161" s="15" t="s">
        <v>40</v>
      </c>
      <c r="B161" s="17">
        <v>2</v>
      </c>
    </row>
    <row r="162" spans="1:2" ht="14.25">
      <c r="A162" s="15" t="s">
        <v>62</v>
      </c>
      <c r="B162" s="17">
        <v>8</v>
      </c>
    </row>
    <row r="163" spans="1:2" ht="14.25">
      <c r="A163" s="15" t="s">
        <v>50</v>
      </c>
      <c r="B163" s="17">
        <v>5</v>
      </c>
    </row>
    <row r="164" spans="1:2" ht="14.25">
      <c r="A164" s="15" t="s">
        <v>31</v>
      </c>
      <c r="B164" s="17">
        <v>6</v>
      </c>
    </row>
    <row r="165" spans="1:2" ht="14.25">
      <c r="A165" s="15" t="s">
        <v>59</v>
      </c>
      <c r="B165" s="17">
        <v>7</v>
      </c>
    </row>
    <row r="166" spans="1:2" ht="14.25">
      <c r="A166" s="15" t="s">
        <v>10</v>
      </c>
      <c r="B166" s="17">
        <v>3</v>
      </c>
    </row>
    <row r="167" spans="1:2" ht="14.25">
      <c r="A167" s="15" t="s">
        <v>50</v>
      </c>
      <c r="B167" s="17">
        <v>4</v>
      </c>
    </row>
    <row r="168" spans="1:2" ht="14.25">
      <c r="A168" s="15" t="s">
        <v>22</v>
      </c>
      <c r="B168" s="17">
        <v>3</v>
      </c>
    </row>
    <row r="169" spans="1:2" ht="14.25">
      <c r="A169" s="15" t="s">
        <v>62</v>
      </c>
      <c r="B169" s="17">
        <v>3</v>
      </c>
    </row>
    <row r="170" spans="1:2" ht="14.25">
      <c r="A170" s="15" t="s">
        <v>104</v>
      </c>
      <c r="B170" s="17">
        <v>1</v>
      </c>
    </row>
    <row r="171" spans="1:2" ht="14.25">
      <c r="A171" s="15" t="s">
        <v>55</v>
      </c>
      <c r="B171" s="17">
        <v>2</v>
      </c>
    </row>
    <row r="172" spans="1:2" ht="14.25">
      <c r="A172" s="15" t="s">
        <v>25</v>
      </c>
      <c r="B172" s="17">
        <v>8</v>
      </c>
    </row>
    <row r="173" spans="1:2" ht="14.25">
      <c r="A173" s="15" t="s">
        <v>25</v>
      </c>
      <c r="B173" s="17">
        <v>6</v>
      </c>
    </row>
    <row r="174" spans="1:2" ht="14.25">
      <c r="A174" s="15" t="s">
        <v>50</v>
      </c>
      <c r="B174" s="17">
        <v>4</v>
      </c>
    </row>
    <row r="175" spans="1:2" ht="14.25">
      <c r="A175" s="15" t="s">
        <v>18</v>
      </c>
      <c r="B175" s="17">
        <v>6</v>
      </c>
    </row>
    <row r="176" spans="1:2" ht="14.25">
      <c r="A176" s="15" t="s">
        <v>44</v>
      </c>
      <c r="B176" s="17">
        <v>3</v>
      </c>
    </row>
    <row r="177" spans="1:2" ht="14.25">
      <c r="A177" s="15" t="s">
        <v>22</v>
      </c>
      <c r="B177" s="17">
        <v>5</v>
      </c>
    </row>
    <row r="178" spans="1:2" ht="14.25">
      <c r="A178" s="15" t="s">
        <v>50</v>
      </c>
      <c r="B178" s="17">
        <v>6</v>
      </c>
    </row>
    <row r="179" spans="1:2" ht="14.25">
      <c r="A179" s="15" t="s">
        <v>35</v>
      </c>
      <c r="B179" s="17">
        <v>7</v>
      </c>
    </row>
    <row r="180" spans="1:2" ht="14.25">
      <c r="A180" s="15" t="s">
        <v>62</v>
      </c>
      <c r="B180" s="17">
        <v>8</v>
      </c>
    </row>
    <row r="181" spans="1:2" ht="14.25">
      <c r="A181" s="15" t="s">
        <v>13</v>
      </c>
      <c r="B181" s="17">
        <v>5</v>
      </c>
    </row>
    <row r="182" spans="1:2" ht="14.25">
      <c r="A182" s="15" t="s">
        <v>62</v>
      </c>
      <c r="B182" s="17">
        <v>3</v>
      </c>
    </row>
    <row r="183" spans="1:2" ht="14.25">
      <c r="A183" s="15" t="s">
        <v>40</v>
      </c>
      <c r="B183" s="17">
        <v>5</v>
      </c>
    </row>
    <row r="184" spans="1:2" ht="14.25">
      <c r="A184" s="15" t="s">
        <v>40</v>
      </c>
      <c r="B184" s="17">
        <v>2</v>
      </c>
    </row>
    <row r="185" spans="1:2" ht="14.25">
      <c r="A185" s="15" t="s">
        <v>40</v>
      </c>
      <c r="B185" s="17">
        <v>7</v>
      </c>
    </row>
    <row r="186" spans="1:2" ht="14.25">
      <c r="A186" s="15" t="s">
        <v>74</v>
      </c>
      <c r="B186" s="17">
        <v>7</v>
      </c>
    </row>
    <row r="187" spans="1:2" ht="14.25">
      <c r="A187" s="15" t="s">
        <v>10</v>
      </c>
      <c r="B187" s="17">
        <v>1</v>
      </c>
    </row>
    <row r="188" spans="1:2" ht="14.25">
      <c r="A188" s="15" t="s">
        <v>28</v>
      </c>
      <c r="B188" s="17">
        <v>5</v>
      </c>
    </row>
    <row r="189" spans="1:2" ht="14.25">
      <c r="A189" s="15" t="s">
        <v>44</v>
      </c>
      <c r="B189" s="17">
        <v>6</v>
      </c>
    </row>
    <row r="190" spans="1:2" ht="14.25">
      <c r="A190" s="15" t="s">
        <v>35</v>
      </c>
      <c r="B190" s="17">
        <v>3</v>
      </c>
    </row>
    <row r="191" spans="1:2" ht="14.25">
      <c r="A191" s="15" t="s">
        <v>10</v>
      </c>
      <c r="B191" s="17">
        <v>2</v>
      </c>
    </row>
    <row r="192" spans="1:2" ht="14.25">
      <c r="A192" s="15" t="s">
        <v>47</v>
      </c>
      <c r="B192" s="17">
        <v>6</v>
      </c>
    </row>
    <row r="193" spans="1:2" ht="14.25">
      <c r="A193" s="15" t="s">
        <v>50</v>
      </c>
      <c r="B193" s="17">
        <v>6</v>
      </c>
    </row>
    <row r="194" spans="1:2" ht="14.25">
      <c r="A194" s="15" t="s">
        <v>50</v>
      </c>
      <c r="B194" s="17">
        <v>1</v>
      </c>
    </row>
    <row r="195" spans="1:2" ht="14.25">
      <c r="A195" s="15" t="s">
        <v>28</v>
      </c>
      <c r="B195" s="17">
        <v>3</v>
      </c>
    </row>
    <row r="196" spans="1:2" ht="14.25">
      <c r="A196" s="15" t="s">
        <v>59</v>
      </c>
      <c r="B196" s="17">
        <v>2</v>
      </c>
    </row>
    <row r="197" spans="1:2" ht="14.25">
      <c r="A197" s="15" t="s">
        <v>104</v>
      </c>
      <c r="B197" s="17">
        <v>10</v>
      </c>
    </row>
    <row r="198" spans="1:2" ht="14.25">
      <c r="A198" s="15" t="s">
        <v>47</v>
      </c>
      <c r="B198" s="17">
        <v>5</v>
      </c>
    </row>
    <row r="199" spans="1:2" ht="14.25">
      <c r="A199" s="15" t="s">
        <v>59</v>
      </c>
      <c r="B199" s="17">
        <v>6</v>
      </c>
    </row>
    <row r="200" spans="1:2" ht="14.25">
      <c r="A200" s="15" t="s">
        <v>74</v>
      </c>
      <c r="B200" s="17">
        <v>9</v>
      </c>
    </row>
    <row r="201" spans="1:2" ht="14.25">
      <c r="A201" s="15" t="s">
        <v>59</v>
      </c>
      <c r="B201" s="17">
        <v>8</v>
      </c>
    </row>
    <row r="202" spans="1:2">
      <c r="A202" s="12"/>
      <c r="B202" s="12"/>
    </row>
    <row r="203" spans="1:2">
      <c r="A203" s="12"/>
      <c r="B203" s="12"/>
    </row>
    <row r="204" spans="1:2">
      <c r="A204" s="12"/>
      <c r="B204" s="12"/>
    </row>
  </sheetData>
  <mergeCells count="6">
    <mergeCell ref="F6:O7"/>
    <mergeCell ref="D9:D25"/>
    <mergeCell ref="N36:T37"/>
    <mergeCell ref="N39:O39"/>
    <mergeCell ref="D6:E8"/>
    <mergeCell ref="D31:K32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2023-05-26T15:43:04Z</dcterms:created>
  <dcterms:modified xsi:type="dcterms:W3CDTF">2024-02-28T20:44:42Z</dcterms:modified>
  <cp:category/>
  <cp:contentStatus/>
</cp:coreProperties>
</file>