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sper\Documents\Dropbox\Go_Kart\03_Electronics\03_Spice_simulations\Inverter\"/>
    </mc:Choice>
  </mc:AlternateContent>
  <xr:revisionPtr revIDLastSave="0" documentId="8_{EDD0EDB5-9700-44AA-A9EF-34580060316F}" xr6:coauthVersionLast="32" xr6:coauthVersionMax="32" xr10:uidLastSave="{00000000-0000-0000-0000-000000000000}"/>
  <bookViews>
    <workbookView xWindow="0" yWindow="0" windowWidth="17256" windowHeight="5652" xr2:uid="{78FC6136-2766-4C82-BDB4-C835FBDA6CA3}"/>
  </bookViews>
  <sheets>
    <sheet name="Ark1" sheetId="1" r:id="rId1"/>
  </sheets>
  <definedNames>
    <definedName name="delay">'Ark1'!$C$7</definedName>
    <definedName name="tr">'Ark1'!$C$5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26" i="1"/>
  <c r="C26" i="1"/>
  <c r="K9" i="1"/>
  <c r="J9" i="1"/>
  <c r="C7" i="1"/>
  <c r="C5" i="1"/>
  <c r="C16" i="1"/>
  <c r="C14" i="1"/>
  <c r="C10" i="1"/>
  <c r="G10" i="1" s="1"/>
  <c r="G11" i="1" l="1"/>
  <c r="K11" i="1" s="1"/>
  <c r="K10" i="1"/>
  <c r="E10" i="1"/>
  <c r="G12" i="1" l="1"/>
  <c r="K12" i="1" s="1"/>
  <c r="E11" i="1"/>
  <c r="J10" i="1"/>
  <c r="G13" i="1" l="1"/>
  <c r="K13" i="1" s="1"/>
  <c r="J11" i="1"/>
  <c r="E12" i="1"/>
  <c r="G14" i="1" l="1"/>
  <c r="K14" i="1" s="1"/>
  <c r="J12" i="1"/>
  <c r="E13" i="1"/>
  <c r="G15" i="1" l="1"/>
  <c r="K15" i="1" s="1"/>
  <c r="J13" i="1"/>
  <c r="E14" i="1"/>
  <c r="G16" i="1" l="1"/>
  <c r="K16" i="1" s="1"/>
  <c r="J14" i="1"/>
  <c r="E15" i="1"/>
  <c r="G17" i="1" l="1"/>
  <c r="K17" i="1" s="1"/>
  <c r="J15" i="1"/>
  <c r="E16" i="1"/>
  <c r="J16" i="1" l="1"/>
  <c r="E17" i="1"/>
  <c r="C18" i="1" s="1"/>
  <c r="G18" i="1" s="1"/>
  <c r="K18" i="1" s="1"/>
  <c r="G23" i="1" s="1"/>
  <c r="J17" i="1" l="1"/>
  <c r="E18" i="1"/>
  <c r="J18" i="1" s="1"/>
  <c r="G22" i="1" l="1"/>
</calcChain>
</file>

<file path=xl/sharedStrings.xml><?xml version="1.0" encoding="utf-8"?>
<sst xmlns="http://schemas.openxmlformats.org/spreadsheetml/2006/main" count="17" uniqueCount="13">
  <si>
    <t>t</t>
  </si>
  <si>
    <t>v</t>
  </si>
  <si>
    <t>V high</t>
  </si>
  <si>
    <t>t high</t>
  </si>
  <si>
    <t>u sec</t>
  </si>
  <si>
    <t>tr</t>
  </si>
  <si>
    <t>delay</t>
  </si>
  <si>
    <t>High</t>
  </si>
  <si>
    <t>Low</t>
  </si>
  <si>
    <t>I</t>
  </si>
  <si>
    <t>A</t>
  </si>
  <si>
    <t>V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</si>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</sst>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'Ark1'!$F$8</c:f>
              <c:strCache>
                <c:ptCount val="1"/>
                <c:pt idx="0">
                  <c:v>V high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'Ark1'!$E$9:$E$28</c:f>
              <c:numCache>
                <c:formatCode>0.00E+00</c:formatCode>
                <c:ptCount val="20"/>
                <c:pt idx="0" formatCode="General">
                  <c:v>0</c:v>
                </c:pt>
                <c:pt idx="1">
                  <c:v>9.9999999999999991E-5</c:v>
                </c:pt>
                <c:pt idx="2">
                  <c:v>1.0001999999999999E-4</c:v>
                </c:pt>
                <c:pt idx="3">
                  <c:v>6.5001999999999996E-4</c:v>
                </c:pt>
                <c:pt idx="4">
                  <c:v>6.5003999999999995E-4</c:v>
                </c:pt>
                <c:pt idx="5">
                  <c:v>6.9003999999999995E-4</c:v>
                </c:pt>
                <c:pt idx="6">
                  <c:v>6.9005999999999994E-4</c:v>
                </c:pt>
                <c:pt idx="7">
                  <c:v>7.3005999999999993E-4</c:v>
                </c:pt>
                <c:pt idx="8">
                  <c:v>7.3007999999999992E-4</c:v>
                </c:pt>
                <c:pt idx="9">
                  <c:v>1E-3</c:v>
                </c:pt>
              </c:numCache>
            </c:numRef>
          </c:xVal>
          <c:yVal>
            <c:numRef>
              <c:f>'Ark1'!$F$9:$F$28</c:f>
              <c:numCache>
                <c:formatCode>General</c:formatCode>
                <c:ptCount val="20"/>
                <c:pt idx="0">
                  <c:v>-8.6999999999999993</c:v>
                </c:pt>
                <c:pt idx="1">
                  <c:v>-8.6999999999999993</c:v>
                </c:pt>
                <c:pt idx="2">
                  <c:v>15</c:v>
                </c:pt>
                <c:pt idx="3">
                  <c:v>15</c:v>
                </c:pt>
                <c:pt idx="4">
                  <c:v>-8.6999999999999993</c:v>
                </c:pt>
                <c:pt idx="5">
                  <c:v>-8.6999999999999993</c:v>
                </c:pt>
                <c:pt idx="6">
                  <c:v>15</c:v>
                </c:pt>
                <c:pt idx="7">
                  <c:v>15</c:v>
                </c:pt>
                <c:pt idx="8">
                  <c:v>-8.6999999999999993</c:v>
                </c:pt>
                <c:pt idx="9">
                  <c:v>-8.6999999999999993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8B-4C81-B907-8985947739C7}"/>
            </c:ext>
          </c:extLst>
        </c:ser>
        <c:ser>
          <c:idx val="1"/>
          <c:order val="1"/>
          <c:tx>
            <c:strRef>
              <c:f>'Ark1'!$H$8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'Ark1'!$G$9:$G$18</c:f>
              <c:numCache>
                <c:formatCode>0.00E+00</c:formatCode>
                <c:ptCount val="10"/>
                <c:pt idx="0" formatCode="General">
                  <c:v>0</c:v>
                </c:pt>
                <c:pt idx="1">
                  <c:v>9.8999999999999994E-5</c:v>
                </c:pt>
                <c:pt idx="2">
                  <c:v>9.9019999999999997E-5</c:v>
                </c:pt>
                <c:pt idx="3">
                  <c:v>6.5101999999999998E-4</c:v>
                </c:pt>
                <c:pt idx="4">
                  <c:v>6.5103999999999997E-4</c:v>
                </c:pt>
                <c:pt idx="5">
                  <c:v>6.8903999999999992E-4</c:v>
                </c:pt>
                <c:pt idx="6">
                  <c:v>6.8905999999999991E-4</c:v>
                </c:pt>
                <c:pt idx="7">
                  <c:v>7.3105999999999996E-4</c:v>
                </c:pt>
                <c:pt idx="8">
                  <c:v>7.3107999999999995E-4</c:v>
                </c:pt>
                <c:pt idx="9">
                  <c:v>1.0010000000000002E-3</c:v>
                </c:pt>
              </c:numCache>
            </c:numRef>
          </c:xVal>
          <c:yVal>
            <c:numRef>
              <c:f>'Ark1'!$H$9:$H$18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-8.6999999999999993</c:v>
                </c:pt>
                <c:pt idx="3">
                  <c:v>-8.6999999999999993</c:v>
                </c:pt>
                <c:pt idx="4">
                  <c:v>15</c:v>
                </c:pt>
                <c:pt idx="5">
                  <c:v>15</c:v>
                </c:pt>
                <c:pt idx="6">
                  <c:v>-8.6999999999999993</c:v>
                </c:pt>
                <c:pt idx="7">
                  <c:v>-8.6999999999999993</c:v>
                </c:pt>
                <c:pt idx="8">
                  <c:v>-8.6999999999999993</c:v>
                </c:pt>
                <c:pt idx="9">
                  <c:v>-8.6999999999999993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8B-4C81-B907-898594773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324687"/>
        <c:axId val="1381489871"/>
      </c:scatterChart>
      <c:valAx>
        <c:axId val="137932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81489871"/>
        <c:crosses val="autoZero"/>
        <c:crossBetween val="midCat"/>
      </c:valAx>
      <c:valAx>
        <c:axId val="138148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7932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579120</xdr:colOff>
      <xdr:row>3</xdr:row>
      <xdr:rowOff>179070</xdr:rowOff>
    </xdr:from>
    <xdr:to>
      <xdr:col>20</xdr:col>
      <xdr:colOff>274320</xdr:colOff>
      <xdr:row>18</xdr:row>
      <xdr:rowOff>179070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B7457E7-B866-4D13-9DA8-24E6CE503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046E-773E-4B20-8953-E56FA5F3483C}">
  <dimension ref="B4:K26"/>
  <sheetViews>
    <sheetView tabSelected="1" topLeftCell="A6" workbookViewId="0">
      <selection activeCell="B6" sqref="B6:U29"/>
    </sheetView>
  </sheetViews>
  <sheetFormatPr defaultRowHeight="14.4" x14ac:dyDescent="0.3"/>
  <sheetData>
    <row r="4" spans="2:11" x14ac:dyDescent="0.3">
      <c r="B4" t="s">
        <v>4</v>
      </c>
      <c r="C4" s="2" t="s">
        <v>5</v>
      </c>
    </row>
    <row r="5" spans="2:11" x14ac:dyDescent="0.3">
      <c r="B5">
        <v>0.02</v>
      </c>
      <c r="C5" s="1">
        <f>B5*0.000001</f>
        <v>2E-8</v>
      </c>
    </row>
    <row r="6" spans="2:11" x14ac:dyDescent="0.3">
      <c r="C6" s="2" t="s">
        <v>6</v>
      </c>
    </row>
    <row r="7" spans="2:11" x14ac:dyDescent="0.3">
      <c r="B7">
        <v>1</v>
      </c>
      <c r="C7" s="1">
        <f>B7*0.000001</f>
        <v>9.9999999999999995E-7</v>
      </c>
    </row>
    <row r="8" spans="2:11" x14ac:dyDescent="0.3">
      <c r="B8" s="2" t="s">
        <v>4</v>
      </c>
      <c r="E8" s="2" t="s">
        <v>3</v>
      </c>
      <c r="F8" s="2" t="s">
        <v>2</v>
      </c>
      <c r="G8" s="2" t="s">
        <v>0</v>
      </c>
      <c r="H8" s="2" t="s">
        <v>1</v>
      </c>
      <c r="J8" s="2" t="s">
        <v>7</v>
      </c>
      <c r="K8" s="2" t="s">
        <v>8</v>
      </c>
    </row>
    <row r="9" spans="2:11" x14ac:dyDescent="0.3">
      <c r="E9">
        <v>0</v>
      </c>
      <c r="F9">
        <v>-8.6999999999999993</v>
      </c>
      <c r="G9">
        <v>0</v>
      </c>
      <c r="H9">
        <v>15</v>
      </c>
      <c r="J9" t="str">
        <f>E9*1000000&amp;"u "&amp;F9</f>
        <v>0u -8,7</v>
      </c>
      <c r="K9" t="str">
        <f>G9*1000000&amp;"u "&amp;H9</f>
        <v>0u 15</v>
      </c>
    </row>
    <row r="10" spans="2:11" x14ac:dyDescent="0.3">
      <c r="B10">
        <v>100</v>
      </c>
      <c r="C10" s="1">
        <f>B10*0.000001</f>
        <v>9.9999999999999991E-5</v>
      </c>
      <c r="E10" s="1">
        <f>C10</f>
        <v>9.9999999999999991E-5</v>
      </c>
      <c r="F10">
        <v>-8.6999999999999993</v>
      </c>
      <c r="G10" s="1">
        <f>C10-delay</f>
        <v>9.8999999999999994E-5</v>
      </c>
      <c r="H10">
        <v>15</v>
      </c>
      <c r="J10" t="str">
        <f t="shared" ref="J10:J18" si="0">E10*1000000&amp;"u "&amp;F10</f>
        <v>100u -8,7</v>
      </c>
      <c r="K10" t="str">
        <f t="shared" ref="K10:K18" si="1">G10*1000000&amp;"u "&amp;H10</f>
        <v>99u 15</v>
      </c>
    </row>
    <row r="11" spans="2:11" x14ac:dyDescent="0.3">
      <c r="E11" s="1">
        <f>E10+tr</f>
        <v>1.0001999999999999E-4</v>
      </c>
      <c r="F11">
        <v>15</v>
      </c>
      <c r="G11" s="1">
        <f>G10+tr</f>
        <v>9.9019999999999997E-5</v>
      </c>
      <c r="H11">
        <v>-8.6999999999999993</v>
      </c>
      <c r="J11" t="str">
        <f t="shared" si="0"/>
        <v>100,02u 15</v>
      </c>
      <c r="K11" t="str">
        <f t="shared" si="1"/>
        <v>99,02u -8,7</v>
      </c>
    </row>
    <row r="12" spans="2:11" x14ac:dyDescent="0.3">
      <c r="B12" s="3">
        <v>550</v>
      </c>
      <c r="C12" s="1">
        <f>B12*0.000001</f>
        <v>5.4999999999999992E-4</v>
      </c>
      <c r="E12" s="1">
        <f>E11+C12</f>
        <v>6.5001999999999996E-4</v>
      </c>
      <c r="F12">
        <v>15</v>
      </c>
      <c r="G12" s="1">
        <f>G11+C12+2*delay</f>
        <v>6.5101999999999998E-4</v>
      </c>
      <c r="H12">
        <v>-8.6999999999999993</v>
      </c>
      <c r="J12" t="str">
        <f t="shared" si="0"/>
        <v>650,02u 15</v>
      </c>
      <c r="K12" t="str">
        <f t="shared" si="1"/>
        <v>651,02u -8,7</v>
      </c>
    </row>
    <row r="13" spans="2:11" x14ac:dyDescent="0.3">
      <c r="E13" s="1">
        <f>E12+tr</f>
        <v>6.5003999999999995E-4</v>
      </c>
      <c r="F13">
        <v>-8.6999999999999993</v>
      </c>
      <c r="G13" s="1">
        <f>G12+tr</f>
        <v>6.5103999999999997E-4</v>
      </c>
      <c r="H13">
        <v>15</v>
      </c>
      <c r="J13" t="str">
        <f t="shared" si="0"/>
        <v>650,04u -8,7</v>
      </c>
      <c r="K13" t="str">
        <f t="shared" si="1"/>
        <v>651,04u 15</v>
      </c>
    </row>
    <row r="14" spans="2:11" x14ac:dyDescent="0.3">
      <c r="B14">
        <v>40</v>
      </c>
      <c r="C14" s="1">
        <f>B14*0.000001</f>
        <v>3.9999999999999996E-5</v>
      </c>
      <c r="E14" s="1">
        <f>E13+C14</f>
        <v>6.9003999999999995E-4</v>
      </c>
      <c r="F14">
        <v>-8.6999999999999993</v>
      </c>
      <c r="G14" s="1">
        <f>G13+C14-2*delay</f>
        <v>6.8903999999999992E-4</v>
      </c>
      <c r="H14">
        <v>15</v>
      </c>
      <c r="J14" t="str">
        <f t="shared" si="0"/>
        <v>690,04u -8,7</v>
      </c>
      <c r="K14" t="str">
        <f t="shared" si="1"/>
        <v>689,04u 15</v>
      </c>
    </row>
    <row r="15" spans="2:11" x14ac:dyDescent="0.3">
      <c r="E15" s="1">
        <f>E14+tr</f>
        <v>6.9005999999999994E-4</v>
      </c>
      <c r="F15">
        <v>15</v>
      </c>
      <c r="G15" s="1">
        <f>G14+tr</f>
        <v>6.8905999999999991E-4</v>
      </c>
      <c r="H15">
        <v>-8.6999999999999993</v>
      </c>
      <c r="J15" t="str">
        <f t="shared" si="0"/>
        <v>690,06u 15</v>
      </c>
      <c r="K15" t="str">
        <f t="shared" si="1"/>
        <v>689,06u -8,7</v>
      </c>
    </row>
    <row r="16" spans="2:11" x14ac:dyDescent="0.3">
      <c r="B16">
        <v>40</v>
      </c>
      <c r="C16" s="1">
        <f>B16*0.000001</f>
        <v>3.9999999999999996E-5</v>
      </c>
      <c r="E16" s="1">
        <f>E15+C16</f>
        <v>7.3005999999999993E-4</v>
      </c>
      <c r="F16">
        <v>15</v>
      </c>
      <c r="G16" s="1">
        <f>G15+C16+2*delay</f>
        <v>7.3105999999999996E-4</v>
      </c>
      <c r="H16">
        <v>-8.6999999999999993</v>
      </c>
      <c r="J16" t="str">
        <f t="shared" si="0"/>
        <v>730,06u 15</v>
      </c>
      <c r="K16" t="str">
        <f t="shared" si="1"/>
        <v>731,06u -8,7</v>
      </c>
    </row>
    <row r="17" spans="2:11" x14ac:dyDescent="0.3">
      <c r="E17" s="1">
        <f>E16+tr</f>
        <v>7.3007999999999992E-4</v>
      </c>
      <c r="F17">
        <v>-8.6999999999999993</v>
      </c>
      <c r="G17" s="1">
        <f>G16+tr</f>
        <v>7.3107999999999995E-4</v>
      </c>
      <c r="H17">
        <v>-8.6999999999999993</v>
      </c>
      <c r="J17" t="str">
        <f t="shared" si="0"/>
        <v>730,08u -8,7</v>
      </c>
      <c r="K17" t="str">
        <f t="shared" si="1"/>
        <v>731,08u -8,7</v>
      </c>
    </row>
    <row r="18" spans="2:11" x14ac:dyDescent="0.3">
      <c r="B18">
        <v>1E-3</v>
      </c>
      <c r="C18" s="1">
        <f>B18-E17</f>
        <v>2.699200000000001E-4</v>
      </c>
      <c r="E18" s="1">
        <f>E17+C18</f>
        <v>1E-3</v>
      </c>
      <c r="F18">
        <v>-8.6999999999999993</v>
      </c>
      <c r="G18" s="1">
        <f>G17+C18</f>
        <v>1.0010000000000002E-3</v>
      </c>
      <c r="H18">
        <v>-8.6999999999999993</v>
      </c>
      <c r="J18" t="str">
        <f t="shared" si="0"/>
        <v>1000u -8,7</v>
      </c>
      <c r="K18" t="str">
        <f t="shared" si="1"/>
        <v>1001u -8,7</v>
      </c>
    </row>
    <row r="22" spans="2:11" x14ac:dyDescent="0.3">
      <c r="F22" s="2" t="s">
        <v>7</v>
      </c>
      <c r="G22" t="str">
        <f>SUBSTITUTE("PWL REPEAT FOREVER("&amp;J9&amp;" "&amp;J10&amp;" "&amp;J11&amp;" "&amp;J12&amp;" "&amp;J13&amp;" "&amp;J14&amp;" "&amp;J15&amp;" "&amp;J16&amp;" "&amp;J17&amp;" "&amp;J18&amp;") ENDREPEAT",",",".")</f>
        <v>PWL REPEAT FOREVER(0u -8.7 100u -8.7 100.02u 15 650.02u 15 650.04u -8.7 690.04u -8.7 690.06u 15 730.06u 15 730.08u -8.7 1000u -8.7) ENDREPEAT</v>
      </c>
    </row>
    <row r="23" spans="2:11" x14ac:dyDescent="0.3">
      <c r="B23" t="s">
        <v>11</v>
      </c>
      <c r="C23">
        <v>36</v>
      </c>
      <c r="F23" s="2" t="s">
        <v>8</v>
      </c>
      <c r="G23" t="str">
        <f>SUBSTITUTE("PWL REPEAT FOREVER("&amp;K9&amp;" "&amp;K10&amp;" "&amp;K11&amp;" "&amp;K12&amp;" "&amp;K13&amp;" "&amp;K14&amp;" "&amp;K15&amp;" "&amp;K16&amp;" "&amp;K17&amp;" "&amp;K18&amp;") ENDREPEAT",",",".")</f>
        <v>PWL REPEAT FOREVER(0u 15 99u 15 99.02u -8.7 651.02u -8.7 651.04u 15 689.04u 15 689.06u -8.7 731.06u -8.7 731.08u -8.7 1001u -8.7) ENDREPEAT</v>
      </c>
    </row>
    <row r="24" spans="2:11" x14ac:dyDescent="0.3">
      <c r="B24" t="s">
        <v>9</v>
      </c>
      <c r="C24">
        <v>25</v>
      </c>
      <c r="D24" t="s">
        <v>10</v>
      </c>
    </row>
    <row r="25" spans="2:11" x14ac:dyDescent="0.3">
      <c r="B25" t="s">
        <v>12</v>
      </c>
      <c r="C25" s="1">
        <v>1.8E-3</v>
      </c>
    </row>
    <row r="26" spans="2:11" x14ac:dyDescent="0.3">
      <c r="B26" t="s">
        <v>0</v>
      </c>
      <c r="C26" s="1">
        <f>C25/C23*C24</f>
        <v>1.2499999999999998E-3</v>
      </c>
      <c r="D26" s="1">
        <f>C26*1000000</f>
        <v>1249.9999999999998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Ark1</vt:lpstr>
      <vt:lpstr>delay</vt:lpstr>
      <vt:lpstr>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</cp:lastModifiedBy>
  <dcterms:created xsi:type="dcterms:W3CDTF">2018-05-16T06:30:07Z</dcterms:created>
  <dcterms:modified xsi:type="dcterms:W3CDTF">2018-05-18T12:26:05Z</dcterms:modified>
</cp:coreProperties>
</file>