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Foglio1" sheetId="1" r:id="rId1"/>
  </sheets>
  <calcPr calcId="152511"/>
</workbook>
</file>

<file path=xl/calcChain.xml><?xml version="1.0" encoding="utf-8"?>
<calcChain xmlns="http://schemas.openxmlformats.org/spreadsheetml/2006/main">
  <c r="J14" i="1" l="1"/>
  <c r="J30" i="1" l="1"/>
  <c r="J21" i="1"/>
  <c r="J12" i="1"/>
  <c r="I29" i="1"/>
  <c r="H29" i="1"/>
  <c r="G29" i="1"/>
  <c r="F29" i="1"/>
  <c r="E29" i="1"/>
  <c r="B29" i="1"/>
  <c r="I21" i="1"/>
  <c r="H21" i="1"/>
  <c r="G21" i="1"/>
  <c r="F21" i="1"/>
  <c r="E21" i="1"/>
  <c r="B21" i="1"/>
  <c r="B22" i="1"/>
  <c r="E22" i="1"/>
  <c r="F22" i="1"/>
  <c r="G22" i="1"/>
  <c r="H22" i="1"/>
  <c r="I22" i="1"/>
  <c r="J22" i="1"/>
  <c r="I12" i="1"/>
  <c r="J29" i="1" l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I31" i="1"/>
  <c r="H31" i="1"/>
  <c r="G31" i="1"/>
  <c r="F31" i="1"/>
  <c r="E31" i="1"/>
  <c r="B31" i="1"/>
  <c r="I30" i="1"/>
  <c r="H30" i="1"/>
  <c r="G30" i="1"/>
  <c r="F30" i="1"/>
  <c r="E30" i="1"/>
  <c r="B30" i="1"/>
  <c r="I28" i="1"/>
  <c r="H28" i="1"/>
  <c r="G28" i="1"/>
  <c r="F28" i="1"/>
  <c r="E28" i="1"/>
  <c r="B28" i="1"/>
  <c r="A28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AK26" i="1"/>
  <c r="AG26" i="1"/>
  <c r="U26" i="1"/>
  <c r="Q26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I20" i="1"/>
  <c r="H20" i="1"/>
  <c r="G20" i="1"/>
  <c r="F20" i="1"/>
  <c r="E20" i="1"/>
  <c r="B20" i="1"/>
  <c r="I19" i="1"/>
  <c r="H19" i="1"/>
  <c r="G19" i="1"/>
  <c r="F19" i="1"/>
  <c r="E19" i="1"/>
  <c r="B19" i="1"/>
  <c r="A19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AG17" i="1"/>
  <c r="AC17" i="1"/>
  <c r="Q17" i="1"/>
  <c r="M17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H14" i="1"/>
  <c r="D3" i="1" s="1"/>
  <c r="G14" i="1"/>
  <c r="D2" i="1" s="1"/>
  <c r="I13" i="1"/>
  <c r="J13" i="1" s="1"/>
  <c r="I11" i="1"/>
  <c r="J11" i="1" s="1"/>
  <c r="I10" i="1"/>
  <c r="I14" i="1" s="1"/>
  <c r="AO8" i="1"/>
  <c r="AO17" i="1" s="1"/>
  <c r="AN8" i="1"/>
  <c r="AN26" i="1" s="1"/>
  <c r="AM8" i="1"/>
  <c r="AM17" i="1" s="1"/>
  <c r="AL8" i="1"/>
  <c r="AL17" i="1" s="1"/>
  <c r="AK8" i="1"/>
  <c r="AK17" i="1" s="1"/>
  <c r="AJ8" i="1"/>
  <c r="AJ26" i="1" s="1"/>
  <c r="AI8" i="1"/>
  <c r="AI26" i="1" s="1"/>
  <c r="AH8" i="1"/>
  <c r="AH17" i="1" s="1"/>
  <c r="AG8" i="1"/>
  <c r="AF8" i="1"/>
  <c r="AF26" i="1" s="1"/>
  <c r="AE8" i="1"/>
  <c r="AE17" i="1" s="1"/>
  <c r="AD8" i="1"/>
  <c r="AD17" i="1" s="1"/>
  <c r="AC8" i="1"/>
  <c r="AC26" i="1" s="1"/>
  <c r="AB8" i="1"/>
  <c r="AB26" i="1" s="1"/>
  <c r="AA8" i="1"/>
  <c r="AA26" i="1" s="1"/>
  <c r="Z8" i="1"/>
  <c r="Z17" i="1" s="1"/>
  <c r="Y8" i="1"/>
  <c r="Y17" i="1" s="1"/>
  <c r="X8" i="1"/>
  <c r="X26" i="1" s="1"/>
  <c r="W8" i="1"/>
  <c r="W17" i="1" s="1"/>
  <c r="V8" i="1"/>
  <c r="V17" i="1" s="1"/>
  <c r="U8" i="1"/>
  <c r="U17" i="1" s="1"/>
  <c r="T8" i="1"/>
  <c r="T26" i="1" s="1"/>
  <c r="S8" i="1"/>
  <c r="S26" i="1" s="1"/>
  <c r="R8" i="1"/>
  <c r="R17" i="1" s="1"/>
  <c r="Q8" i="1"/>
  <c r="P8" i="1"/>
  <c r="P26" i="1" s="1"/>
  <c r="O8" i="1"/>
  <c r="O17" i="1" s="1"/>
  <c r="N8" i="1"/>
  <c r="N17" i="1" s="1"/>
  <c r="M8" i="1"/>
  <c r="M26" i="1" s="1"/>
  <c r="L8" i="1"/>
  <c r="L26" i="1" s="1"/>
  <c r="K8" i="1"/>
  <c r="K26" i="1" s="1"/>
  <c r="AH3" i="1" l="1"/>
  <c r="G3" i="1" s="1"/>
  <c r="G5" i="1" s="1"/>
  <c r="Y26" i="1"/>
  <c r="AO26" i="1"/>
  <c r="K17" i="1"/>
  <c r="S17" i="1"/>
  <c r="AA17" i="1"/>
  <c r="AI17" i="1"/>
  <c r="O26" i="1"/>
  <c r="W26" i="1"/>
  <c r="AE26" i="1"/>
  <c r="AM26" i="1"/>
  <c r="H23" i="1"/>
  <c r="AH2" i="1"/>
  <c r="I23" i="1"/>
  <c r="H32" i="1"/>
  <c r="L17" i="1"/>
  <c r="P17" i="1"/>
  <c r="T17" i="1"/>
  <c r="X17" i="1"/>
  <c r="AB17" i="1"/>
  <c r="AF17" i="1"/>
  <c r="AJ17" i="1"/>
  <c r="AN17" i="1"/>
  <c r="J19" i="1"/>
  <c r="G23" i="1"/>
  <c r="N26" i="1"/>
  <c r="R26" i="1"/>
  <c r="V26" i="1"/>
  <c r="Z26" i="1"/>
  <c r="AD26" i="1"/>
  <c r="AH26" i="1"/>
  <c r="AL26" i="1"/>
  <c r="I32" i="1"/>
  <c r="J10" i="1"/>
  <c r="J20" i="1"/>
  <c r="J28" i="1"/>
  <c r="J31" i="1"/>
  <c r="G32" i="1"/>
  <c r="J32" i="1" l="1"/>
  <c r="J23" i="1"/>
</calcChain>
</file>

<file path=xl/comments1.xml><?xml version="1.0" encoding="utf-8"?>
<comments xmlns="http://schemas.openxmlformats.org/spreadsheetml/2006/main">
  <authors>
    <author>Autore</author>
  </authors>
  <commentList>
    <comment ref="G3" authorId="0" shapeId="0">
      <text>
        <r>
          <rPr>
            <b/>
            <sz val="10"/>
            <color indexed="81"/>
            <rFont val="Calibri"/>
            <family val="2"/>
            <scheme val="minor"/>
          </rPr>
          <t xml:space="preserve">Decurtata quota accantonamento e sconto
</t>
        </r>
      </text>
    </comment>
    <comment ref="AH3" authorId="0" shapeId="0">
      <text>
        <r>
          <rPr>
            <b/>
            <sz val="10"/>
            <color indexed="81"/>
            <rFont val="Calibri"/>
            <family val="2"/>
            <scheme val="minor"/>
          </rPr>
          <t>Inserito accantonamento 0,5%</t>
        </r>
      </text>
    </comment>
    <comment ref="J14" authorId="0" shapeId="0">
      <text>
        <r>
          <rPr>
            <b/>
            <sz val="10"/>
            <color indexed="81"/>
            <rFont val="Calibri"/>
            <family val="2"/>
            <scheme val="minor"/>
          </rPr>
          <t xml:space="preserve">Decurtata quota accantonamento e sconto
</t>
        </r>
      </text>
    </comment>
  </commentList>
</comments>
</file>

<file path=xl/sharedStrings.xml><?xml version="1.0" encoding="utf-8"?>
<sst xmlns="http://schemas.openxmlformats.org/spreadsheetml/2006/main" count="71" uniqueCount="43">
  <si>
    <t>TIM Open Access - AT Pay</t>
  </si>
  <si>
    <t>Previsioni a Finire</t>
  </si>
  <si>
    <t>Supervisor:</t>
  </si>
  <si>
    <t>Obiettivo (pezzi):</t>
  </si>
  <si>
    <t>Pezzi:</t>
  </si>
  <si>
    <t>Progress al:</t>
  </si>
  <si>
    <t>Obiettivo (€):</t>
  </si>
  <si>
    <t>Fatturato:</t>
  </si>
  <si>
    <t>Consuntivo (pezzi):</t>
  </si>
  <si>
    <t>Costi:</t>
  </si>
  <si>
    <t>Consuntivo (€):</t>
  </si>
  <si>
    <t>Margine:</t>
  </si>
  <si>
    <t>Bonus/Malus</t>
  </si>
  <si>
    <t>Sconto TIM</t>
  </si>
  <si>
    <t>Accantonam.</t>
  </si>
  <si>
    <t>-</t>
  </si>
  <si>
    <t>Valori Contrattuali</t>
  </si>
  <si>
    <t>Obiettivi</t>
  </si>
  <si>
    <t>Volumi giornalieri totali (consuntivo e preventivo)</t>
  </si>
  <si>
    <t>Sede</t>
  </si>
  <si>
    <t>Tipo pezzo</t>
  </si>
  <si>
    <t>TML</t>
  </si>
  <si>
    <t>Prezzo
al minuto</t>
  </si>
  <si>
    <t>Prezzo
a pezzo</t>
  </si>
  <si>
    <t>Obiettivo
(pezzi)</t>
  </si>
  <si>
    <t>Obiettivo
(€)</t>
  </si>
  <si>
    <t>Totale
(pezzi)</t>
  </si>
  <si>
    <t>Totale
(€)</t>
  </si>
  <si>
    <t>Operativa</t>
  </si>
  <si>
    <t>Consuntivi</t>
  </si>
  <si>
    <t>Volumi giornalieri a consuntivo</t>
  </si>
  <si>
    <t>Previsioni</t>
  </si>
  <si>
    <t>Volumi giornalieri previsionali / Forecast</t>
  </si>
  <si>
    <t>lun</t>
  </si>
  <si>
    <t>mar</t>
  </si>
  <si>
    <t>mer</t>
  </si>
  <si>
    <t>gio</t>
  </si>
  <si>
    <t>ven</t>
  </si>
  <si>
    <t>sab</t>
  </si>
  <si>
    <t>dom</t>
  </si>
  <si>
    <t>totale</t>
  </si>
  <si>
    <t>Distr. Vol.</t>
  </si>
  <si>
    <t>Media Vol.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</si>
</sst>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7" formatCode="&quot;€&quot;\ #,##0.00;\-&quot;€&quot;\ #,##0.00"/>
    <numFmt numFmtId="44" formatCode="_-&quot;€&quot;\ * #,##0.00_-;\-&quot;€&quot;\ * #,##0.00_-;_-&quot;€&quot;\ * &quot;-&quot;??_-;_-@_-"/>
    <numFmt numFmtId="164" formatCode="dd/mm"/>
    <numFmt numFmtId="165" formatCode="0.0%"/>
    <numFmt numFmtId="166" formatCode="d/m;@"/>
    <numFmt numFmtId="167" formatCode="&quot;€&quot;\ #,##0.00"/>
  </numFmts>
  <fonts count="15" x14ac:knownFonts="1">
    <font>
      <sz val="11"/>
      <color theme="1"/>
      <name val="Calibri"/>
      <family val="2"/>
      <scheme val="minor"/>
    </font>
    <font>
      <b/>
      <sz val="11"/>
      <color indexed="9"/>
      <name val="Calibri"/>
      <family val="2"/>
    </font>
    <font>
      <b/>
      <sz val="10"/>
      <name val="Calibri"/>
      <family val="2"/>
    </font>
    <font>
      <sz val="10"/>
      <color indexed="8"/>
      <name val="Calibri"/>
      <family val="2"/>
    </font>
    <font>
      <b/>
      <sz val="10"/>
      <color indexed="8"/>
      <name val="Calibri"/>
      <family val="2"/>
    </font>
    <font>
      <sz val="10"/>
      <name val="Calibri"/>
      <family val="2"/>
    </font>
    <font>
      <sz val="10"/>
      <color theme="1"/>
      <name val="Calibri"/>
      <family val="2"/>
    </font>
    <font>
      <sz val="11"/>
      <color indexed="8"/>
      <name val="Calibri"/>
      <family val="2"/>
    </font>
    <font>
      <b/>
      <sz val="10"/>
      <color indexed="81"/>
      <name val="Calibri"/>
      <family val="2"/>
      <scheme val="minor"/>
    </font>
    <font>
      <b/>
      <sz val="10"/>
      <color indexed="9"/>
      <name val="Calibri"/>
      <family val="2"/>
    </font>
    <font>
      <sz val="10"/>
      <color rgb="FF9C0006"/>
      <name val="Calibri"/>
      <family val="2"/>
    </font>
    <font>
      <sz val="8"/>
      <color indexed="8"/>
      <name val="Calibri"/>
      <family val="2"/>
    </font>
    <font>
      <sz val="10"/>
      <color indexed="9"/>
      <name val="Calibri"/>
      <family val="2"/>
    </font>
    <font>
      <sz val="8"/>
      <color theme="1"/>
      <name val="Calibri"/>
      <family val="2"/>
    </font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96969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1" tint="0.249977111117893"/>
        <bgColor indexed="64"/>
      </patternFill>
    </fill>
  </fills>
  <borders count="59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7" fillId="0" borderId="0" applyFont="0" applyFill="0" applyBorder="0" applyAlignment="0" applyProtection="0"/>
    <xf numFmtId="44" fontId="14" fillId="0" borderId="0" applyFont="0" applyFill="0" applyBorder="0" applyAlignment="0" applyProtection="0"/>
  </cellStyleXfs>
  <cellXfs count="176">
    <xf numFmtId="0" fontId="0" fillId="0" borderId="0" xfId="0"/>
    <xf numFmtId="0" fontId="2" fillId="3" borderId="0" xfId="0" applyFont="1" applyFill="1" applyBorder="1" applyAlignment="1">
      <alignment horizontal="right"/>
    </xf>
    <xf numFmtId="0" fontId="3" fillId="3" borderId="0" xfId="0" applyFont="1" applyFill="1" applyAlignment="1"/>
    <xf numFmtId="0" fontId="4" fillId="3" borderId="4" xfId="0" applyFont="1" applyFill="1" applyBorder="1" applyAlignment="1">
      <alignment horizontal="left" indent="2"/>
    </xf>
    <xf numFmtId="3" fontId="3" fillId="3" borderId="0" xfId="0" applyNumberFormat="1" applyFont="1" applyFill="1" applyAlignment="1">
      <alignment horizontal="left"/>
    </xf>
    <xf numFmtId="0" fontId="3" fillId="3" borderId="0" xfId="0" applyFont="1" applyFill="1" applyBorder="1" applyAlignment="1">
      <alignment vertical="center"/>
    </xf>
    <xf numFmtId="0" fontId="4" fillId="3" borderId="5" xfId="0" applyFont="1" applyFill="1" applyBorder="1" applyAlignment="1">
      <alignment horizontal="left" indent="1"/>
    </xf>
    <xf numFmtId="3" fontId="3" fillId="3" borderId="4" xfId="0" applyNumberFormat="1" applyFont="1" applyFill="1" applyBorder="1" applyAlignment="1">
      <alignment horizontal="left"/>
    </xf>
    <xf numFmtId="0" fontId="2" fillId="3" borderId="0" xfId="0" applyFont="1" applyFill="1" applyBorder="1" applyAlignment="1">
      <alignment horizontal="right" vertical="top"/>
    </xf>
    <xf numFmtId="164" fontId="5" fillId="3" borderId="0" xfId="0" applyNumberFormat="1" applyFont="1" applyFill="1" applyBorder="1" applyAlignment="1">
      <alignment horizontal="left" vertical="top"/>
    </xf>
    <xf numFmtId="0" fontId="4" fillId="3" borderId="0" xfId="0" applyFont="1" applyFill="1" applyBorder="1" applyAlignment="1">
      <alignment horizontal="left" vertical="top" indent="2"/>
    </xf>
    <xf numFmtId="0" fontId="4" fillId="3" borderId="6" xfId="0" applyFont="1" applyFill="1" applyBorder="1" applyAlignment="1">
      <alignment horizontal="left" vertical="top" indent="1"/>
    </xf>
    <xf numFmtId="0" fontId="4" fillId="3" borderId="0" xfId="0" applyFont="1" applyFill="1" applyBorder="1" applyAlignment="1">
      <alignment horizontal="left" indent="2"/>
    </xf>
    <xf numFmtId="3" fontId="3" fillId="3" borderId="0" xfId="0" applyNumberFormat="1" applyFont="1" applyFill="1" applyBorder="1" applyAlignment="1">
      <alignment horizontal="left"/>
    </xf>
    <xf numFmtId="0" fontId="4" fillId="3" borderId="6" xfId="0" applyFont="1" applyFill="1" applyBorder="1" applyAlignment="1">
      <alignment horizontal="left" indent="1"/>
    </xf>
    <xf numFmtId="4" fontId="3" fillId="4" borderId="0" xfId="0" applyNumberFormat="1" applyFont="1" applyFill="1" applyBorder="1" applyAlignment="1">
      <alignment horizontal="left"/>
    </xf>
    <xf numFmtId="0" fontId="4" fillId="3" borderId="0" xfId="0" applyFont="1" applyFill="1" applyAlignment="1">
      <alignment horizontal="left" vertical="top" indent="2"/>
    </xf>
    <xf numFmtId="9" fontId="3" fillId="3" borderId="0" xfId="1" applyFont="1" applyFill="1" applyBorder="1" applyAlignment="1">
      <alignment horizontal="left" vertical="top"/>
    </xf>
    <xf numFmtId="0" fontId="3" fillId="2" borderId="0" xfId="0" applyFont="1" applyFill="1" applyAlignment="1">
      <alignment vertical="center"/>
    </xf>
    <xf numFmtId="0" fontId="9" fillId="2" borderId="4" xfId="0" applyFont="1" applyFill="1" applyBorder="1" applyAlignment="1">
      <alignment horizontal="center"/>
    </xf>
    <xf numFmtId="0" fontId="11" fillId="2" borderId="21" xfId="0" applyFont="1" applyFill="1" applyBorder="1" applyAlignment="1">
      <alignment horizontal="center" vertical="center"/>
    </xf>
    <xf numFmtId="0" fontId="11" fillId="2" borderId="22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top" wrapText="1"/>
    </xf>
    <xf numFmtId="166" fontId="11" fillId="2" borderId="23" xfId="0" applyNumberFormat="1" applyFont="1" applyFill="1" applyBorder="1" applyAlignment="1">
      <alignment horizontal="center" vertical="center"/>
    </xf>
    <xf numFmtId="166" fontId="11" fillId="2" borderId="24" xfId="0" applyNumberFormat="1" applyFont="1" applyFill="1" applyBorder="1" applyAlignment="1">
      <alignment horizontal="center" vertical="center"/>
    </xf>
    <xf numFmtId="0" fontId="3" fillId="5" borderId="25" xfId="0" applyFont="1" applyFill="1" applyBorder="1" applyAlignment="1">
      <alignment horizontal="center" vertical="center"/>
    </xf>
    <xf numFmtId="44" fontId="3" fillId="5" borderId="21" xfId="0" applyNumberFormat="1" applyFont="1" applyFill="1" applyBorder="1" applyAlignment="1">
      <alignment vertical="center"/>
    </xf>
    <xf numFmtId="44" fontId="3" fillId="5" borderId="22" xfId="0" applyNumberFormat="1" applyFont="1" applyFill="1" applyBorder="1" applyAlignment="1">
      <alignment vertical="center"/>
    </xf>
    <xf numFmtId="3" fontId="3" fillId="5" borderId="25" xfId="0" applyNumberFormat="1" applyFont="1" applyFill="1" applyBorder="1" applyAlignment="1">
      <alignment horizontal="right" vertical="center" indent="1"/>
    </xf>
    <xf numFmtId="44" fontId="3" fillId="3" borderId="22" xfId="0" applyNumberFormat="1" applyFont="1" applyFill="1" applyBorder="1" applyAlignment="1">
      <alignment vertical="center"/>
    </xf>
    <xf numFmtId="3" fontId="3" fillId="4" borderId="25" xfId="0" applyNumberFormat="1" applyFont="1" applyFill="1" applyBorder="1" applyAlignment="1">
      <alignment horizontal="right" vertical="center" indent="1"/>
    </xf>
    <xf numFmtId="44" fontId="3" fillId="3" borderId="26" xfId="0" applyNumberFormat="1" applyFont="1" applyFill="1" applyBorder="1" applyAlignment="1">
      <alignment vertical="center"/>
    </xf>
    <xf numFmtId="1" fontId="11" fillId="3" borderId="25" xfId="0" applyNumberFormat="1" applyFont="1" applyFill="1" applyBorder="1" applyAlignment="1">
      <alignment vertical="center"/>
    </xf>
    <xf numFmtId="1" fontId="11" fillId="3" borderId="21" xfId="0" applyNumberFormat="1" applyFont="1" applyFill="1" applyBorder="1" applyAlignment="1">
      <alignment vertical="center"/>
    </xf>
    <xf numFmtId="1" fontId="11" fillId="3" borderId="22" xfId="0" applyNumberFormat="1" applyFont="1" applyFill="1" applyBorder="1" applyAlignment="1">
      <alignment vertical="center"/>
    </xf>
    <xf numFmtId="0" fontId="3" fillId="5" borderId="30" xfId="0" applyFont="1" applyFill="1" applyBorder="1" applyAlignment="1">
      <alignment horizontal="center" vertical="center"/>
    </xf>
    <xf numFmtId="44" fontId="3" fillId="5" borderId="31" xfId="0" applyNumberFormat="1" applyFont="1" applyFill="1" applyBorder="1" applyAlignment="1">
      <alignment vertical="center"/>
    </xf>
    <xf numFmtId="44" fontId="3" fillId="5" borderId="32" xfId="0" applyNumberFormat="1" applyFont="1" applyFill="1" applyBorder="1" applyAlignment="1">
      <alignment vertical="center"/>
    </xf>
    <xf numFmtId="3" fontId="3" fillId="5" borderId="30" xfId="0" applyNumberFormat="1" applyFont="1" applyFill="1" applyBorder="1" applyAlignment="1">
      <alignment horizontal="right" vertical="center" indent="1"/>
    </xf>
    <xf numFmtId="44" fontId="3" fillId="3" borderId="32" xfId="0" applyNumberFormat="1" applyFont="1" applyFill="1" applyBorder="1" applyAlignment="1">
      <alignment vertical="center"/>
    </xf>
    <xf numFmtId="3" fontId="3" fillId="3" borderId="30" xfId="0" applyNumberFormat="1" applyFont="1" applyFill="1" applyBorder="1" applyAlignment="1">
      <alignment horizontal="right" vertical="center" indent="1"/>
    </xf>
    <xf numFmtId="44" fontId="3" fillId="3" borderId="33" xfId="0" applyNumberFormat="1" applyFont="1" applyFill="1" applyBorder="1" applyAlignment="1">
      <alignment vertical="center"/>
    </xf>
    <xf numFmtId="1" fontId="11" fillId="3" borderId="30" xfId="0" applyNumberFormat="1" applyFont="1" applyFill="1" applyBorder="1" applyAlignment="1">
      <alignment vertical="center"/>
    </xf>
    <xf numFmtId="1" fontId="11" fillId="3" borderId="34" xfId="0" applyNumberFormat="1" applyFont="1" applyFill="1" applyBorder="1" applyAlignment="1">
      <alignment vertical="center"/>
    </xf>
    <xf numFmtId="1" fontId="11" fillId="3" borderId="32" xfId="0" applyNumberFormat="1" applyFont="1" applyFill="1" applyBorder="1" applyAlignment="1">
      <alignment vertical="center"/>
    </xf>
    <xf numFmtId="0" fontId="3" fillId="3" borderId="4" xfId="0" applyFont="1" applyFill="1" applyBorder="1" applyAlignment="1">
      <alignment vertical="center"/>
    </xf>
    <xf numFmtId="3" fontId="3" fillId="3" borderId="37" xfId="0" applyNumberFormat="1" applyFont="1" applyFill="1" applyBorder="1" applyAlignment="1">
      <alignment horizontal="right" vertical="center" indent="1"/>
    </xf>
    <xf numFmtId="44" fontId="3" fillId="3" borderId="19" xfId="0" applyNumberFormat="1" applyFont="1" applyFill="1" applyBorder="1" applyAlignment="1">
      <alignment vertical="center"/>
    </xf>
    <xf numFmtId="44" fontId="3" fillId="3" borderId="38" xfId="0" applyNumberFormat="1" applyFont="1" applyFill="1" applyBorder="1" applyAlignment="1">
      <alignment vertical="center"/>
    </xf>
    <xf numFmtId="1" fontId="11" fillId="3" borderId="37" xfId="0" applyNumberFormat="1" applyFont="1" applyFill="1" applyBorder="1" applyAlignment="1">
      <alignment vertical="center"/>
    </xf>
    <xf numFmtId="1" fontId="11" fillId="3" borderId="39" xfId="0" applyNumberFormat="1" applyFont="1" applyFill="1" applyBorder="1" applyAlignment="1">
      <alignment vertical="center"/>
    </xf>
    <xf numFmtId="1" fontId="11" fillId="3" borderId="19" xfId="0" applyNumberFormat="1" applyFont="1" applyFill="1" applyBorder="1" applyAlignment="1">
      <alignment vertical="center"/>
    </xf>
    <xf numFmtId="0" fontId="12" fillId="2" borderId="1" xfId="0" applyFont="1" applyFill="1" applyBorder="1" applyAlignment="1">
      <alignment vertical="center"/>
    </xf>
    <xf numFmtId="0" fontId="11" fillId="2" borderId="25" xfId="0" applyFont="1" applyFill="1" applyBorder="1" applyAlignment="1">
      <alignment horizontal="center" vertical="center"/>
    </xf>
    <xf numFmtId="166" fontId="11" fillId="2" borderId="40" xfId="0" applyNumberFormat="1" applyFont="1" applyFill="1" applyBorder="1" applyAlignment="1">
      <alignment horizontal="center" vertical="center"/>
    </xf>
    <xf numFmtId="166" fontId="11" fillId="7" borderId="23" xfId="0" applyNumberFormat="1" applyFont="1" applyFill="1" applyBorder="1" applyAlignment="1">
      <alignment horizontal="center" vertical="center"/>
    </xf>
    <xf numFmtId="0" fontId="3" fillId="8" borderId="25" xfId="0" applyFont="1" applyFill="1" applyBorder="1" applyAlignment="1">
      <alignment horizontal="center" vertical="center"/>
    </xf>
    <xf numFmtId="44" fontId="3" fillId="8" borderId="21" xfId="0" applyNumberFormat="1" applyFont="1" applyFill="1" applyBorder="1" applyAlignment="1">
      <alignment vertical="center"/>
    </xf>
    <xf numFmtId="44" fontId="3" fillId="8" borderId="26" xfId="0" applyNumberFormat="1" applyFont="1" applyFill="1" applyBorder="1" applyAlignment="1">
      <alignment vertical="center"/>
    </xf>
    <xf numFmtId="3" fontId="3" fillId="8" borderId="25" xfId="0" applyNumberFormat="1" applyFont="1" applyFill="1" applyBorder="1" applyAlignment="1">
      <alignment horizontal="right" vertical="center" indent="1"/>
    </xf>
    <xf numFmtId="3" fontId="3" fillId="3" borderId="25" xfId="0" applyNumberFormat="1" applyFont="1" applyFill="1" applyBorder="1" applyAlignment="1">
      <alignment horizontal="right" vertical="center" indent="1"/>
    </xf>
    <xf numFmtId="1" fontId="13" fillId="8" borderId="41" xfId="0" applyNumberFormat="1" applyFont="1" applyFill="1" applyBorder="1" applyAlignment="1">
      <alignment vertical="center"/>
    </xf>
    <xf numFmtId="1" fontId="13" fillId="8" borderId="31" xfId="0" applyNumberFormat="1" applyFont="1" applyFill="1" applyBorder="1" applyAlignment="1">
      <alignment vertical="center"/>
    </xf>
    <xf numFmtId="1" fontId="13" fillId="8" borderId="11" xfId="0" applyNumberFormat="1" applyFont="1" applyFill="1" applyBorder="1" applyAlignment="1">
      <alignment vertical="center"/>
    </xf>
    <xf numFmtId="0" fontId="3" fillId="8" borderId="30" xfId="0" applyFont="1" applyFill="1" applyBorder="1" applyAlignment="1">
      <alignment horizontal="center" vertical="center"/>
    </xf>
    <xf numFmtId="44" fontId="3" fillId="8" borderId="34" xfId="0" applyNumberFormat="1" applyFont="1" applyFill="1" applyBorder="1" applyAlignment="1">
      <alignment vertical="center"/>
    </xf>
    <xf numFmtId="44" fontId="3" fillId="8" borderId="33" xfId="0" applyNumberFormat="1" applyFont="1" applyFill="1" applyBorder="1" applyAlignment="1">
      <alignment vertical="center"/>
    </xf>
    <xf numFmtId="3" fontId="3" fillId="8" borderId="30" xfId="0" applyNumberFormat="1" applyFont="1" applyFill="1" applyBorder="1" applyAlignment="1">
      <alignment horizontal="right" vertical="center" indent="1"/>
    </xf>
    <xf numFmtId="3" fontId="3" fillId="3" borderId="41" xfId="0" applyNumberFormat="1" applyFont="1" applyFill="1" applyBorder="1" applyAlignment="1">
      <alignment horizontal="right" vertical="center" indent="1"/>
    </xf>
    <xf numFmtId="1" fontId="13" fillId="8" borderId="30" xfId="0" applyNumberFormat="1" applyFont="1" applyFill="1" applyBorder="1" applyAlignment="1">
      <alignment vertical="center"/>
    </xf>
    <xf numFmtId="1" fontId="13" fillId="8" borderId="34" xfId="0" applyNumberFormat="1" applyFont="1" applyFill="1" applyBorder="1" applyAlignment="1">
      <alignment vertical="center"/>
    </xf>
    <xf numFmtId="1" fontId="13" fillId="8" borderId="32" xfId="0" applyNumberFormat="1" applyFont="1" applyFill="1" applyBorder="1" applyAlignment="1">
      <alignment vertical="center"/>
    </xf>
    <xf numFmtId="0" fontId="3" fillId="8" borderId="4" xfId="0" applyFont="1" applyFill="1" applyBorder="1" applyAlignment="1">
      <alignment vertical="center"/>
    </xf>
    <xf numFmtId="3" fontId="3" fillId="8" borderId="5" xfId="0" applyNumberFormat="1" applyFont="1" applyFill="1" applyBorder="1" applyAlignment="1">
      <alignment horizontal="right" vertical="center" indent="1"/>
    </xf>
    <xf numFmtId="44" fontId="3" fillId="8" borderId="38" xfId="0" applyNumberFormat="1" applyFont="1" applyFill="1" applyBorder="1" applyAlignment="1">
      <alignment vertical="center"/>
    </xf>
    <xf numFmtId="3" fontId="3" fillId="3" borderId="5" xfId="0" applyNumberFormat="1" applyFont="1" applyFill="1" applyBorder="1" applyAlignment="1">
      <alignment horizontal="right" vertical="center" indent="1"/>
    </xf>
    <xf numFmtId="1" fontId="11" fillId="8" borderId="37" xfId="0" applyNumberFormat="1" applyFont="1" applyFill="1" applyBorder="1" applyAlignment="1">
      <alignment vertical="center"/>
    </xf>
    <xf numFmtId="1" fontId="11" fillId="8" borderId="39" xfId="0" applyNumberFormat="1" applyFont="1" applyFill="1" applyBorder="1" applyAlignment="1">
      <alignment vertical="center"/>
    </xf>
    <xf numFmtId="1" fontId="11" fillId="8" borderId="19" xfId="0" applyNumberFormat="1" applyFont="1" applyFill="1" applyBorder="1" applyAlignment="1">
      <alignment vertical="center"/>
    </xf>
    <xf numFmtId="0" fontId="3" fillId="2" borderId="27" xfId="0" applyFont="1" applyFill="1" applyBorder="1" applyAlignment="1">
      <alignment horizontal="right" vertical="center"/>
    </xf>
    <xf numFmtId="0" fontId="4" fillId="2" borderId="0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11" fillId="2" borderId="10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vertical="center"/>
    </xf>
    <xf numFmtId="0" fontId="3" fillId="2" borderId="40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0" fontId="3" fillId="2" borderId="4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vertical="center"/>
    </xf>
    <xf numFmtId="0" fontId="3" fillId="2" borderId="1" xfId="0" applyFont="1" applyFill="1" applyBorder="1" applyAlignment="1">
      <alignment vertical="center"/>
    </xf>
    <xf numFmtId="166" fontId="11" fillId="2" borderId="43" xfId="0" applyNumberFormat="1" applyFont="1" applyFill="1" applyBorder="1" applyAlignment="1">
      <alignment horizontal="center" vertical="center"/>
    </xf>
    <xf numFmtId="0" fontId="4" fillId="2" borderId="44" xfId="0" applyFont="1" applyFill="1" applyBorder="1" applyAlignment="1">
      <alignment horizontal="center" vertical="center"/>
    </xf>
    <xf numFmtId="9" fontId="3" fillId="5" borderId="45" xfId="1" applyFont="1" applyFill="1" applyBorder="1" applyAlignment="1">
      <alignment horizontal="center" vertical="center"/>
    </xf>
    <xf numFmtId="9" fontId="3" fillId="5" borderId="46" xfId="1" applyFont="1" applyFill="1" applyBorder="1" applyAlignment="1">
      <alignment horizontal="center" vertical="center"/>
    </xf>
    <xf numFmtId="9" fontId="3" fillId="5" borderId="47" xfId="1" applyFont="1" applyFill="1" applyBorder="1" applyAlignment="1">
      <alignment horizontal="center" vertical="center"/>
    </xf>
    <xf numFmtId="9" fontId="3" fillId="8" borderId="48" xfId="0" applyNumberFormat="1" applyFont="1" applyFill="1" applyBorder="1" applyAlignment="1">
      <alignment horizontal="center" vertical="center"/>
    </xf>
    <xf numFmtId="0" fontId="3" fillId="8" borderId="48" xfId="0" applyFont="1" applyFill="1" applyBorder="1" applyAlignment="1">
      <alignment vertical="center"/>
    </xf>
    <xf numFmtId="0" fontId="3" fillId="8" borderId="49" xfId="0" applyFont="1" applyFill="1" applyBorder="1" applyAlignment="1">
      <alignment vertical="center"/>
    </xf>
    <xf numFmtId="3" fontId="3" fillId="8" borderId="50" xfId="0" applyNumberFormat="1" applyFont="1" applyFill="1" applyBorder="1" applyAlignment="1">
      <alignment horizontal="right" vertical="center" indent="1"/>
    </xf>
    <xf numFmtId="1" fontId="11" fillId="8" borderId="25" xfId="0" applyNumberFormat="1" applyFont="1" applyFill="1" applyBorder="1" applyAlignment="1">
      <alignment vertical="center"/>
    </xf>
    <xf numFmtId="1" fontId="11" fillId="8" borderId="10" xfId="0" applyNumberFormat="1" applyFont="1" applyFill="1" applyBorder="1" applyAlignment="1">
      <alignment vertical="center"/>
    </xf>
    <xf numFmtId="1" fontId="11" fillId="8" borderId="7" xfId="0" applyNumberFormat="1" applyFont="1" applyFill="1" applyBorder="1" applyAlignment="1">
      <alignment vertical="center"/>
    </xf>
    <xf numFmtId="0" fontId="4" fillId="2" borderId="51" xfId="0" applyFont="1" applyFill="1" applyBorder="1" applyAlignment="1">
      <alignment horizontal="center" vertical="center"/>
    </xf>
    <xf numFmtId="1" fontId="3" fillId="8" borderId="52" xfId="0" applyNumberFormat="1" applyFont="1" applyFill="1" applyBorder="1" applyAlignment="1">
      <alignment horizontal="center" vertical="center"/>
    </xf>
    <xf numFmtId="0" fontId="3" fillId="8" borderId="50" xfId="0" applyNumberFormat="1" applyFont="1" applyFill="1" applyBorder="1" applyAlignment="1">
      <alignment vertical="center"/>
    </xf>
    <xf numFmtId="0" fontId="3" fillId="8" borderId="41" xfId="0" applyFont="1" applyFill="1" applyBorder="1" applyAlignment="1">
      <alignment vertical="center"/>
    </xf>
    <xf numFmtId="9" fontId="3" fillId="8" borderId="11" xfId="1" applyFont="1" applyFill="1" applyBorder="1" applyAlignment="1">
      <alignment vertical="center"/>
    </xf>
    <xf numFmtId="0" fontId="3" fillId="8" borderId="41" xfId="0" applyFont="1" applyFill="1" applyBorder="1" applyAlignment="1">
      <alignment horizontal="center" vertical="center"/>
    </xf>
    <xf numFmtId="3" fontId="3" fillId="8" borderId="41" xfId="0" applyNumberFormat="1" applyFont="1" applyFill="1" applyBorder="1" applyAlignment="1">
      <alignment horizontal="right" vertical="center" indent="1"/>
    </xf>
    <xf numFmtId="44" fontId="3" fillId="8" borderId="53" xfId="0" applyNumberFormat="1" applyFont="1" applyFill="1" applyBorder="1" applyAlignment="1">
      <alignment vertical="center"/>
    </xf>
    <xf numFmtId="1" fontId="11" fillId="8" borderId="30" xfId="0" applyNumberFormat="1" applyFont="1" applyFill="1" applyBorder="1" applyAlignment="1">
      <alignment vertical="center"/>
    </xf>
    <xf numFmtId="1" fontId="11" fillId="8" borderId="54" xfId="0" applyNumberFormat="1" applyFont="1" applyFill="1" applyBorder="1" applyAlignment="1">
      <alignment vertical="center"/>
    </xf>
    <xf numFmtId="1" fontId="11" fillId="8" borderId="55" xfId="0" applyNumberFormat="1" applyFont="1" applyFill="1" applyBorder="1" applyAlignment="1">
      <alignment vertical="center"/>
    </xf>
    <xf numFmtId="1" fontId="3" fillId="8" borderId="54" xfId="0" applyNumberFormat="1" applyFont="1" applyFill="1" applyBorder="1" applyAlignment="1">
      <alignment horizontal="center" vertical="center"/>
    </xf>
    <xf numFmtId="0" fontId="3" fillId="8" borderId="28" xfId="0" applyNumberFormat="1" applyFont="1" applyFill="1" applyBorder="1" applyAlignment="1">
      <alignment vertical="center"/>
    </xf>
    <xf numFmtId="9" fontId="3" fillId="8" borderId="32" xfId="1" applyFont="1" applyFill="1" applyBorder="1" applyAlignment="1">
      <alignment vertical="center"/>
    </xf>
    <xf numFmtId="3" fontId="3" fillId="8" borderId="56" xfId="0" applyNumberFormat="1" applyFont="1" applyFill="1" applyBorder="1" applyAlignment="1">
      <alignment horizontal="right" vertical="center" indent="1"/>
    </xf>
    <xf numFmtId="44" fontId="3" fillId="8" borderId="57" xfId="0" applyNumberFormat="1" applyFont="1" applyFill="1" applyBorder="1" applyAlignment="1">
      <alignment vertical="center"/>
    </xf>
    <xf numFmtId="1" fontId="11" fillId="8" borderId="40" xfId="0" applyNumberFormat="1" applyFont="1" applyFill="1" applyBorder="1" applyAlignment="1">
      <alignment vertical="center"/>
    </xf>
    <xf numFmtId="1" fontId="11" fillId="8" borderId="43" xfId="0" applyNumberFormat="1" applyFont="1" applyFill="1" applyBorder="1" applyAlignment="1">
      <alignment vertical="center"/>
    </xf>
    <xf numFmtId="1" fontId="11" fillId="8" borderId="58" xfId="0" applyNumberFormat="1" applyFont="1" applyFill="1" applyBorder="1" applyAlignment="1">
      <alignment vertical="center"/>
    </xf>
    <xf numFmtId="0" fontId="4" fillId="2" borderId="27" xfId="0" applyFont="1" applyFill="1" applyBorder="1" applyAlignment="1">
      <alignment horizontal="center" vertical="center"/>
    </xf>
    <xf numFmtId="1" fontId="3" fillId="8" borderId="16" xfId="0" applyNumberFormat="1" applyFont="1" applyFill="1" applyBorder="1" applyAlignment="1">
      <alignment horizontal="center" vertical="center"/>
    </xf>
    <xf numFmtId="0" fontId="3" fillId="8" borderId="15" xfId="0" applyNumberFormat="1" applyFont="1" applyFill="1" applyBorder="1" applyAlignment="1">
      <alignment vertical="center"/>
    </xf>
    <xf numFmtId="0" fontId="3" fillId="8" borderId="56" xfId="0" applyFont="1" applyFill="1" applyBorder="1" applyAlignment="1">
      <alignment vertical="center"/>
    </xf>
    <xf numFmtId="9" fontId="3" fillId="8" borderId="17" xfId="1" applyFont="1" applyFill="1" applyBorder="1" applyAlignment="1">
      <alignment vertical="center"/>
    </xf>
    <xf numFmtId="3" fontId="3" fillId="8" borderId="37" xfId="0" applyNumberFormat="1" applyFont="1" applyFill="1" applyBorder="1" applyAlignment="1">
      <alignment horizontal="right" vertical="center" indent="1"/>
    </xf>
    <xf numFmtId="1" fontId="11" fillId="8" borderId="18" xfId="0" applyNumberFormat="1" applyFont="1" applyFill="1" applyBorder="1" applyAlignment="1">
      <alignment vertical="center"/>
    </xf>
    <xf numFmtId="0" fontId="6" fillId="3" borderId="0" xfId="0" applyFont="1" applyFill="1" applyBorder="1" applyAlignment="1"/>
    <xf numFmtId="7" fontId="6" fillId="3" borderId="0" xfId="0" applyNumberFormat="1" applyFont="1" applyFill="1" applyBorder="1" applyAlignment="1"/>
    <xf numFmtId="0" fontId="3" fillId="9" borderId="0" xfId="0" applyFont="1" applyFill="1" applyAlignment="1">
      <alignment vertical="center"/>
    </xf>
    <xf numFmtId="0" fontId="3" fillId="9" borderId="0" xfId="0" applyFont="1" applyFill="1" applyBorder="1" applyAlignment="1">
      <alignment vertical="center"/>
    </xf>
    <xf numFmtId="0" fontId="9" fillId="2" borderId="4" xfId="0" applyFont="1" applyFill="1" applyBorder="1" applyAlignment="1">
      <alignment vertical="center" wrapText="1"/>
    </xf>
    <xf numFmtId="0" fontId="9" fillId="2" borderId="20" xfId="0" applyFont="1" applyFill="1" applyBorder="1" applyAlignment="1">
      <alignment vertical="center" wrapText="1"/>
    </xf>
    <xf numFmtId="0" fontId="9" fillId="2" borderId="1" xfId="0" applyFont="1" applyFill="1" applyBorder="1" applyAlignment="1">
      <alignment vertical="center" wrapText="1"/>
    </xf>
    <xf numFmtId="0" fontId="9" fillId="2" borderId="2" xfId="0" applyFont="1" applyFill="1" applyBorder="1" applyAlignment="1">
      <alignment vertical="center" wrapText="1"/>
    </xf>
    <xf numFmtId="0" fontId="9" fillId="2" borderId="5" xfId="0" applyFont="1" applyFill="1" applyBorder="1" applyAlignment="1">
      <alignment vertical="center" wrapText="1"/>
    </xf>
    <xf numFmtId="0" fontId="9" fillId="2" borderId="3" xfId="0" applyFont="1" applyFill="1" applyBorder="1" applyAlignment="1">
      <alignment vertical="center" wrapText="1"/>
    </xf>
    <xf numFmtId="0" fontId="9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9" fillId="2" borderId="3" xfId="0" applyFont="1" applyFill="1" applyBorder="1" applyAlignment="1">
      <alignment vertical="center"/>
    </xf>
    <xf numFmtId="0" fontId="9" fillId="2" borderId="2" xfId="0" applyFont="1" applyFill="1" applyBorder="1" applyAlignment="1">
      <alignment vertical="center"/>
    </xf>
    <xf numFmtId="0" fontId="3" fillId="5" borderId="9" xfId="0" applyFont="1" applyFill="1" applyBorder="1" applyAlignment="1">
      <alignment vertical="center"/>
    </xf>
    <xf numFmtId="0" fontId="3" fillId="5" borderId="8" xfId="0" applyFont="1" applyFill="1" applyBorder="1" applyAlignment="1">
      <alignment vertical="center"/>
    </xf>
    <xf numFmtId="0" fontId="3" fillId="5" borderId="28" xfId="0" applyFont="1" applyFill="1" applyBorder="1" applyAlignment="1">
      <alignment vertical="center"/>
    </xf>
    <xf numFmtId="0" fontId="3" fillId="5" borderId="29" xfId="0" applyFont="1" applyFill="1" applyBorder="1" applyAlignment="1">
      <alignment vertical="center"/>
    </xf>
    <xf numFmtId="0" fontId="6" fillId="5" borderId="35" xfId="0" applyFont="1" applyFill="1" applyBorder="1" applyAlignment="1">
      <alignment vertical="center"/>
    </xf>
    <xf numFmtId="0" fontId="6" fillId="5" borderId="36" xfId="0" applyFont="1" applyFill="1" applyBorder="1" applyAlignment="1">
      <alignment vertical="center"/>
    </xf>
    <xf numFmtId="0" fontId="3" fillId="8" borderId="9" xfId="0" applyNumberFormat="1" applyFont="1" applyFill="1" applyBorder="1" applyAlignment="1">
      <alignment vertical="center"/>
    </xf>
    <xf numFmtId="0" fontId="3" fillId="8" borderId="8" xfId="0" applyNumberFormat="1" applyFont="1" applyFill="1" applyBorder="1" applyAlignment="1">
      <alignment vertical="center"/>
    </xf>
    <xf numFmtId="0" fontId="3" fillId="8" borderId="28" xfId="0" applyFont="1" applyFill="1" applyBorder="1" applyAlignment="1">
      <alignment vertical="center"/>
    </xf>
    <xf numFmtId="0" fontId="3" fillId="8" borderId="29" xfId="0" applyFont="1" applyFill="1" applyBorder="1" applyAlignment="1">
      <alignment vertical="center"/>
    </xf>
    <xf numFmtId="0" fontId="3" fillId="8" borderId="35" xfId="0" applyFont="1" applyFill="1" applyBorder="1" applyAlignment="1">
      <alignment vertical="center"/>
    </xf>
    <xf numFmtId="0" fontId="3" fillId="8" borderId="36" xfId="0" applyFont="1" applyFill="1" applyBorder="1" applyAlignment="1">
      <alignment vertical="center"/>
    </xf>
    <xf numFmtId="0" fontId="3" fillId="8" borderId="9" xfId="0" applyFont="1" applyFill="1" applyBorder="1" applyAlignment="1">
      <alignment vertical="center"/>
    </xf>
    <xf numFmtId="0" fontId="3" fillId="8" borderId="8" xfId="0" applyFont="1" applyFill="1" applyBorder="1" applyAlignment="1">
      <alignment vertical="center"/>
    </xf>
    <xf numFmtId="0" fontId="4" fillId="2" borderId="6" xfId="0" applyFont="1" applyFill="1" applyBorder="1" applyAlignment="1">
      <alignment vertical="center"/>
    </xf>
    <xf numFmtId="0" fontId="9" fillId="2" borderId="7" xfId="0" applyFont="1" applyFill="1" applyBorder="1" applyAlignment="1">
      <alignment vertical="center" wrapText="1"/>
    </xf>
    <xf numFmtId="0" fontId="9" fillId="2" borderId="8" xfId="0" applyFont="1" applyFill="1" applyBorder="1" applyAlignment="1">
      <alignment vertical="center" wrapText="1"/>
    </xf>
    <xf numFmtId="165" fontId="3" fillId="5" borderId="9" xfId="0" applyNumberFormat="1" applyFont="1" applyFill="1" applyBorder="1" applyAlignment="1">
      <alignment vertical="center"/>
    </xf>
    <xf numFmtId="165" fontId="3" fillId="5" borderId="10" xfId="0" applyNumberFormat="1" applyFont="1" applyFill="1" applyBorder="1" applyAlignment="1">
      <alignment vertical="center"/>
    </xf>
    <xf numFmtId="44" fontId="10" fillId="6" borderId="11" xfId="0" applyNumberFormat="1" applyFont="1" applyFill="1" applyBorder="1" applyAlignment="1">
      <alignment vertical="center"/>
    </xf>
    <xf numFmtId="44" fontId="10" fillId="6" borderId="12" xfId="0" applyNumberFormat="1" applyFont="1" applyFill="1" applyBorder="1" applyAlignment="1">
      <alignment vertical="center"/>
    </xf>
    <xf numFmtId="0" fontId="9" fillId="2" borderId="13" xfId="0" applyFont="1" applyFill="1" applyBorder="1" applyAlignment="1">
      <alignment vertical="center" wrapText="1"/>
    </xf>
    <xf numFmtId="0" fontId="9" fillId="2" borderId="14" xfId="0" applyFont="1" applyFill="1" applyBorder="1" applyAlignment="1">
      <alignment vertical="center" wrapText="1"/>
    </xf>
    <xf numFmtId="9" fontId="3" fillId="5" borderId="15" xfId="0" applyNumberFormat="1" applyFont="1" applyFill="1" applyBorder="1" applyAlignment="1">
      <alignment vertical="center"/>
    </xf>
    <xf numFmtId="9" fontId="3" fillId="5" borderId="16" xfId="0" applyNumberFormat="1" applyFont="1" applyFill="1" applyBorder="1" applyAlignment="1">
      <alignment vertical="center"/>
    </xf>
    <xf numFmtId="44" fontId="10" fillId="6" borderId="17" xfId="0" applyNumberFormat="1" applyFont="1" applyFill="1" applyBorder="1" applyAlignment="1">
      <alignment vertical="center"/>
    </xf>
    <xf numFmtId="44" fontId="10" fillId="6" borderId="13" xfId="0" applyNumberFormat="1" applyFont="1" applyFill="1" applyBorder="1" applyAlignment="1">
      <alignment vertical="center"/>
    </xf>
    <xf numFmtId="0" fontId="3" fillId="5" borderId="20" xfId="0" applyFont="1" applyFill="1" applyBorder="1" applyAlignment="1">
      <alignment vertical="center"/>
    </xf>
    <xf numFmtId="0" fontId="3" fillId="5" borderId="27" xfId="0" applyFont="1" applyFill="1" applyBorder="1" applyAlignment="1">
      <alignment vertical="center"/>
    </xf>
    <xf numFmtId="0" fontId="3" fillId="8" borderId="20" xfId="0" applyFont="1" applyFill="1" applyBorder="1" applyAlignment="1">
      <alignment vertical="center"/>
    </xf>
    <xf numFmtId="0" fontId="3" fillId="8" borderId="27" xfId="0" applyFont="1" applyFill="1" applyBorder="1" applyAlignment="1">
      <alignment vertical="center"/>
    </xf>
    <xf numFmtId="167" fontId="3" fillId="3" borderId="0" xfId="2" applyNumberFormat="1" applyFont="1" applyFill="1" applyBorder="1" applyAlignment="1">
      <alignment horizontal="left" vertical="top"/>
    </xf>
  </cellXfs>
  <cellStyles count="3">
    <cellStyle name="Normale" xfId="0" builtinId="0"/>
    <cellStyle name="Percentuale 2" xfId="1"/>
    <cellStyle name="Valuta" xfId="2" builtinId="4"/>
  </cellStyles>
  <dxfs count="2">
    <dxf>
      <fill>
        <patternFill>
          <bgColor theme="9"/>
        </patternFill>
      </fill>
    </dxf>
    <dxf>
      <fill>
        <patternFill>
          <bgColor theme="9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A33"/>
  <sheetViews>
    <sheetView tabSelected="1" zoomScale="80" zoomScaleNormal="80" workbookViewId="0">
      <selection activeCell="J15" sqref="J15"/>
    </sheetView>
  </sheetViews>
  <sheetFormatPr defaultColWidth="9.109375" defaultRowHeight="17.100000000000001" customHeight="1" x14ac:dyDescent="0.3"/>
  <cols>
    <col min="1" max="2" width="12.6640625" style="130" customWidth="1"/>
    <col min="3" max="3" width="18.6640625" style="130" customWidth="1"/>
    <col min="4" max="6" width="10.6640625" style="130" customWidth="1"/>
    <col min="7" max="7" width="13.33203125" style="130" customWidth="1"/>
    <col min="8" max="8" width="14.6640625" style="130" customWidth="1"/>
    <col min="9" max="9" width="11.6640625" style="130" customWidth="1"/>
    <col min="10" max="10" width="14.6640625" style="130" customWidth="1"/>
    <col min="11" max="41" width="4.6640625" style="130" customWidth="1"/>
    <col min="42" max="42" width="5.6640625" style="131" customWidth="1"/>
    <col min="43" max="43" width="13.6640625" style="130" customWidth="1"/>
    <col min="44" max="53" width="6.6640625" style="130" customWidth="1"/>
    <col min="54" max="16384" width="9.109375" style="130"/>
  </cols>
  <sheetData>
    <row r="1" spans="1:53" ht="24.9" customHeight="1" thickBot="1" x14ac:dyDescent="0.35">
      <c r="A1" s="139" t="s">
        <v>0</v>
      </c>
      <c r="B1" s="139"/>
      <c r="C1" s="139"/>
      <c r="D1" s="139"/>
      <c r="E1" s="140"/>
      <c r="F1" s="141" t="s">
        <v>1</v>
      </c>
      <c r="G1" s="139"/>
      <c r="AC1" s="134" t="s">
        <v>12</v>
      </c>
      <c r="AD1" s="134"/>
      <c r="AE1" s="134"/>
      <c r="AF1" s="134"/>
      <c r="AG1" s="134"/>
      <c r="AH1" s="134"/>
      <c r="AI1" s="134"/>
      <c r="AJ1" s="134"/>
    </row>
    <row r="2" spans="1:53" s="131" customFormat="1" ht="17.100000000000001" customHeight="1" x14ac:dyDescent="0.3">
      <c r="A2" s="1" t="s">
        <v>2</v>
      </c>
      <c r="B2" s="2"/>
      <c r="C2" s="3" t="s">
        <v>3</v>
      </c>
      <c r="D2" s="4">
        <f>G14</f>
        <v>0</v>
      </c>
      <c r="E2" s="5"/>
      <c r="F2" s="6" t="s">
        <v>4</v>
      </c>
      <c r="G2" s="7"/>
      <c r="J2" s="130"/>
      <c r="K2" s="130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0"/>
      <c r="AA2" s="130"/>
      <c r="AB2" s="130"/>
      <c r="AC2" s="159" t="s">
        <v>13</v>
      </c>
      <c r="AD2" s="159"/>
      <c r="AE2" s="160"/>
      <c r="AF2" s="161"/>
      <c r="AG2" s="162"/>
      <c r="AH2" s="163">
        <f>(F10*I10+F11*I11)*$AF$2</f>
        <v>0</v>
      </c>
      <c r="AI2" s="164"/>
      <c r="AJ2" s="164"/>
      <c r="AK2" s="130"/>
      <c r="AL2" s="130"/>
      <c r="AM2" s="130"/>
      <c r="AN2" s="130"/>
      <c r="AO2" s="130"/>
      <c r="AQ2" s="130"/>
      <c r="AR2" s="130"/>
      <c r="AS2" s="130"/>
      <c r="AT2" s="130"/>
      <c r="AU2" s="130"/>
      <c r="AV2" s="130"/>
      <c r="AW2" s="130"/>
      <c r="AX2" s="130"/>
      <c r="AY2" s="130"/>
      <c r="AZ2" s="130"/>
      <c r="BA2" s="130"/>
    </row>
    <row r="3" spans="1:53" s="131" customFormat="1" ht="17.100000000000001" customHeight="1" x14ac:dyDescent="0.3">
      <c r="A3" s="8" t="s">
        <v>5</v>
      </c>
      <c r="B3" s="9"/>
      <c r="C3" s="10" t="s">
        <v>6</v>
      </c>
      <c r="D3" s="175">
        <f>H14</f>
        <v>0</v>
      </c>
      <c r="E3" s="5"/>
      <c r="F3" s="11" t="s">
        <v>7</v>
      </c>
      <c r="G3" s="175">
        <f>J14</f>
        <v>0</v>
      </c>
      <c r="J3" s="130"/>
      <c r="K3" s="130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0"/>
      <c r="AA3" s="130"/>
      <c r="AB3" s="130"/>
      <c r="AC3" s="165" t="s">
        <v>14</v>
      </c>
      <c r="AD3" s="165"/>
      <c r="AE3" s="166"/>
      <c r="AF3" s="167" t="s">
        <v>15</v>
      </c>
      <c r="AG3" s="168"/>
      <c r="AH3" s="169">
        <f>(-1.45*I14)+SUM(J10:J13)/(1+$AF$2)*-0.05</f>
        <v>0</v>
      </c>
      <c r="AI3" s="170"/>
      <c r="AJ3" s="170"/>
      <c r="AK3" s="130"/>
      <c r="AL3" s="130"/>
      <c r="AM3" s="130"/>
      <c r="AN3" s="130"/>
      <c r="AO3" s="130"/>
      <c r="AQ3" s="130"/>
      <c r="AR3" s="130"/>
      <c r="AS3" s="130"/>
      <c r="AT3" s="130"/>
      <c r="AU3" s="130"/>
      <c r="AV3" s="130"/>
      <c r="AW3" s="130"/>
      <c r="AX3" s="130"/>
      <c r="AY3" s="130"/>
      <c r="AZ3" s="130"/>
      <c r="BA3" s="130"/>
    </row>
    <row r="4" spans="1:53" s="131" customFormat="1" ht="17.100000000000001" customHeight="1" x14ac:dyDescent="0.3">
      <c r="A4" s="128"/>
      <c r="B4" s="128"/>
      <c r="C4" s="12" t="s">
        <v>8</v>
      </c>
      <c r="D4" s="13"/>
      <c r="E4" s="5"/>
      <c r="F4" s="14" t="s">
        <v>9</v>
      </c>
      <c r="G4" s="15"/>
      <c r="J4" s="130"/>
      <c r="K4" s="130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0"/>
      <c r="AA4" s="130"/>
      <c r="AB4" s="130"/>
      <c r="AC4" s="130"/>
      <c r="AD4" s="130"/>
      <c r="AE4" s="130"/>
      <c r="AF4" s="130"/>
      <c r="AG4" s="130"/>
      <c r="AH4" s="130"/>
      <c r="AI4" s="130"/>
      <c r="AJ4" s="130"/>
      <c r="AK4" s="130"/>
      <c r="AL4" s="130"/>
      <c r="AM4" s="130"/>
      <c r="AN4" s="130"/>
      <c r="AO4" s="130"/>
      <c r="AQ4" s="130"/>
      <c r="AR4" s="130"/>
      <c r="AS4" s="130"/>
      <c r="AT4" s="130"/>
      <c r="AU4" s="130"/>
      <c r="AV4" s="130"/>
      <c r="AW4" s="130"/>
      <c r="AX4" s="130"/>
      <c r="AY4" s="130"/>
      <c r="AZ4" s="130"/>
      <c r="BA4" s="130"/>
    </row>
    <row r="5" spans="1:53" s="131" customFormat="1" ht="17.100000000000001" customHeight="1" x14ac:dyDescent="0.3">
      <c r="A5" s="129"/>
      <c r="B5" s="129"/>
      <c r="C5" s="16" t="s">
        <v>10</v>
      </c>
      <c r="D5" s="175"/>
      <c r="E5" s="5"/>
      <c r="F5" s="11" t="s">
        <v>11</v>
      </c>
      <c r="G5" s="17">
        <f>IFERROR(1-G4/G3,0)</f>
        <v>0</v>
      </c>
      <c r="J5" s="130"/>
      <c r="K5" s="130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0"/>
      <c r="AA5" s="130"/>
      <c r="AB5" s="130"/>
      <c r="AC5" s="130"/>
      <c r="AD5" s="130"/>
      <c r="AE5" s="130"/>
      <c r="AF5" s="130"/>
      <c r="AG5" s="130"/>
      <c r="AH5" s="130"/>
      <c r="AI5" s="130"/>
      <c r="AJ5" s="130"/>
      <c r="AK5" s="130"/>
      <c r="AL5" s="130"/>
      <c r="AM5" s="130"/>
      <c r="AN5" s="130"/>
      <c r="AO5" s="130"/>
      <c r="AQ5" s="130"/>
      <c r="AR5" s="130"/>
      <c r="AS5" s="130"/>
      <c r="AT5" s="130"/>
      <c r="AU5" s="130"/>
      <c r="AV5" s="130"/>
      <c r="AW5" s="130"/>
      <c r="AX5" s="130"/>
      <c r="AY5" s="130"/>
      <c r="AZ5" s="130"/>
      <c r="BA5" s="130"/>
    </row>
    <row r="6" spans="1:53" s="131" customFormat="1" ht="30" customHeight="1" x14ac:dyDescent="0.3">
      <c r="A6" s="130"/>
      <c r="B6" s="130"/>
      <c r="C6" s="130"/>
      <c r="D6" s="130"/>
      <c r="E6" s="130"/>
      <c r="F6" s="130"/>
      <c r="G6" s="130"/>
      <c r="H6" s="130"/>
      <c r="I6" s="130"/>
      <c r="J6" s="130"/>
      <c r="K6" s="130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0"/>
      <c r="AA6" s="130"/>
      <c r="AB6" s="130"/>
      <c r="AC6" s="130"/>
      <c r="AD6" s="130"/>
      <c r="AE6" s="130"/>
      <c r="AF6" s="130"/>
      <c r="AG6" s="130"/>
      <c r="AH6" s="130"/>
      <c r="AI6" s="130"/>
      <c r="AJ6" s="130"/>
      <c r="AK6" s="130"/>
      <c r="AL6" s="130"/>
      <c r="AM6" s="130"/>
      <c r="AN6" s="130"/>
      <c r="AO6" s="130"/>
      <c r="AQ6" s="130"/>
      <c r="AR6" s="130"/>
      <c r="AS6" s="130"/>
      <c r="AT6" s="130"/>
      <c r="AU6" s="130"/>
      <c r="AV6" s="130"/>
      <c r="AW6" s="130"/>
      <c r="AX6" s="130"/>
      <c r="AY6" s="130"/>
      <c r="AZ6" s="130"/>
      <c r="BA6" s="130"/>
    </row>
    <row r="7" spans="1:53" s="131" customFormat="1" ht="17.100000000000001" customHeight="1" thickBot="1" x14ac:dyDescent="0.35">
      <c r="A7" s="18"/>
      <c r="B7" s="18"/>
      <c r="C7" s="18"/>
      <c r="D7" s="142" t="s">
        <v>16</v>
      </c>
      <c r="E7" s="138"/>
      <c r="F7" s="143"/>
      <c r="G7" s="142" t="s">
        <v>17</v>
      </c>
      <c r="H7" s="143"/>
      <c r="I7" s="142" t="s">
        <v>1</v>
      </c>
      <c r="J7" s="143"/>
      <c r="K7" s="142" t="s">
        <v>18</v>
      </c>
      <c r="L7" s="138"/>
      <c r="M7" s="138"/>
      <c r="N7" s="138"/>
      <c r="O7" s="138"/>
      <c r="P7" s="138"/>
      <c r="Q7" s="138"/>
      <c r="R7" s="138"/>
      <c r="S7" s="138"/>
      <c r="T7" s="138"/>
      <c r="U7" s="138"/>
      <c r="V7" s="138"/>
      <c r="W7" s="138"/>
      <c r="X7" s="138"/>
      <c r="Y7" s="138"/>
      <c r="Z7" s="138"/>
      <c r="AA7" s="138"/>
      <c r="AB7" s="138"/>
      <c r="AC7" s="138"/>
      <c r="AD7" s="138"/>
      <c r="AE7" s="138"/>
      <c r="AF7" s="138"/>
      <c r="AG7" s="138"/>
      <c r="AH7" s="138"/>
      <c r="AI7" s="138"/>
      <c r="AJ7" s="138"/>
      <c r="AK7" s="138"/>
      <c r="AL7" s="138"/>
      <c r="AM7" s="138"/>
      <c r="AN7" s="138"/>
      <c r="AO7" s="138"/>
      <c r="AT7" s="130"/>
      <c r="AU7" s="130"/>
      <c r="AV7" s="130"/>
      <c r="AW7" s="130"/>
      <c r="AX7" s="130"/>
      <c r="AY7" s="130"/>
      <c r="AZ7" s="130"/>
      <c r="BA7" s="130"/>
    </row>
    <row r="8" spans="1:53" s="131" customFormat="1" ht="17.100000000000001" customHeight="1" x14ac:dyDescent="0.3">
      <c r="A8" s="19" t="s">
        <v>19</v>
      </c>
      <c r="B8" s="132" t="s">
        <v>20</v>
      </c>
      <c r="C8" s="133"/>
      <c r="D8" s="136" t="s">
        <v>21</v>
      </c>
      <c r="E8" s="132" t="s">
        <v>22</v>
      </c>
      <c r="F8" s="132" t="s">
        <v>23</v>
      </c>
      <c r="G8" s="136" t="s">
        <v>24</v>
      </c>
      <c r="H8" s="133" t="s">
        <v>25</v>
      </c>
      <c r="I8" s="132" t="s">
        <v>26</v>
      </c>
      <c r="J8" s="133" t="s">
        <v>27</v>
      </c>
      <c r="K8" s="20">
        <f t="shared" ref="K8:AO8" si="0">WEEKDAY(K9,2)</f>
        <v>1</v>
      </c>
      <c r="L8" s="20">
        <f t="shared" si="0"/>
        <v>2</v>
      </c>
      <c r="M8" s="20">
        <f t="shared" si="0"/>
        <v>3</v>
      </c>
      <c r="N8" s="20">
        <f t="shared" si="0"/>
        <v>4</v>
      </c>
      <c r="O8" s="20">
        <f t="shared" si="0"/>
        <v>5</v>
      </c>
      <c r="P8" s="20">
        <f t="shared" si="0"/>
        <v>6</v>
      </c>
      <c r="Q8" s="20">
        <f t="shared" si="0"/>
        <v>7</v>
      </c>
      <c r="R8" s="20">
        <f t="shared" si="0"/>
        <v>1</v>
      </c>
      <c r="S8" s="20">
        <f t="shared" si="0"/>
        <v>2</v>
      </c>
      <c r="T8" s="20">
        <f t="shared" si="0"/>
        <v>3</v>
      </c>
      <c r="U8" s="20">
        <f t="shared" si="0"/>
        <v>4</v>
      </c>
      <c r="V8" s="20">
        <f t="shared" si="0"/>
        <v>5</v>
      </c>
      <c r="W8" s="20">
        <f t="shared" si="0"/>
        <v>6</v>
      </c>
      <c r="X8" s="20">
        <f t="shared" si="0"/>
        <v>7</v>
      </c>
      <c r="Y8" s="20">
        <f t="shared" si="0"/>
        <v>1</v>
      </c>
      <c r="Z8" s="20">
        <f t="shared" si="0"/>
        <v>2</v>
      </c>
      <c r="AA8" s="20">
        <f t="shared" si="0"/>
        <v>3</v>
      </c>
      <c r="AB8" s="20">
        <f t="shared" si="0"/>
        <v>4</v>
      </c>
      <c r="AC8" s="20">
        <f t="shared" si="0"/>
        <v>5</v>
      </c>
      <c r="AD8" s="20">
        <f t="shared" si="0"/>
        <v>6</v>
      </c>
      <c r="AE8" s="20">
        <f t="shared" si="0"/>
        <v>7</v>
      </c>
      <c r="AF8" s="20">
        <f t="shared" si="0"/>
        <v>1</v>
      </c>
      <c r="AG8" s="20">
        <f t="shared" si="0"/>
        <v>2</v>
      </c>
      <c r="AH8" s="20">
        <f t="shared" si="0"/>
        <v>3</v>
      </c>
      <c r="AI8" s="20">
        <f t="shared" si="0"/>
        <v>4</v>
      </c>
      <c r="AJ8" s="20">
        <f t="shared" si="0"/>
        <v>5</v>
      </c>
      <c r="AK8" s="20">
        <f t="shared" si="0"/>
        <v>6</v>
      </c>
      <c r="AL8" s="20">
        <f t="shared" si="0"/>
        <v>7</v>
      </c>
      <c r="AM8" s="20">
        <f t="shared" si="0"/>
        <v>1</v>
      </c>
      <c r="AN8" s="20">
        <f t="shared" si="0"/>
        <v>2</v>
      </c>
      <c r="AO8" s="21">
        <f t="shared" si="0"/>
        <v>3</v>
      </c>
      <c r="AQ8" s="130"/>
      <c r="AR8" s="130"/>
      <c r="AS8" s="130"/>
      <c r="AT8" s="130"/>
      <c r="AU8" s="130"/>
      <c r="AV8" s="130"/>
      <c r="AW8" s="130"/>
      <c r="AX8" s="130"/>
      <c r="AY8" s="130"/>
      <c r="AZ8" s="130"/>
      <c r="BA8" s="130"/>
    </row>
    <row r="9" spans="1:53" s="131" customFormat="1" ht="17.100000000000001" customHeight="1" thickBot="1" x14ac:dyDescent="0.35">
      <c r="A9" s="22" t="s">
        <v>28</v>
      </c>
      <c r="B9" s="134"/>
      <c r="C9" s="135"/>
      <c r="D9" s="137"/>
      <c r="E9" s="138"/>
      <c r="F9" s="138"/>
      <c r="G9" s="142"/>
      <c r="H9" s="143"/>
      <c r="I9" s="134"/>
      <c r="J9" s="135"/>
      <c r="K9" s="23">
        <v>43374</v>
      </c>
      <c r="L9" s="23">
        <v>43375</v>
      </c>
      <c r="M9" s="23">
        <v>43376</v>
      </c>
      <c r="N9" s="23">
        <v>43377</v>
      </c>
      <c r="O9" s="23">
        <v>43378</v>
      </c>
      <c r="P9" s="23">
        <v>43379</v>
      </c>
      <c r="Q9" s="23">
        <v>43380</v>
      </c>
      <c r="R9" s="23">
        <v>43381</v>
      </c>
      <c r="S9" s="23">
        <v>43382</v>
      </c>
      <c r="T9" s="23">
        <v>43383</v>
      </c>
      <c r="U9" s="23">
        <v>43384</v>
      </c>
      <c r="V9" s="23">
        <v>43385</v>
      </c>
      <c r="W9" s="23">
        <v>43386</v>
      </c>
      <c r="X9" s="23">
        <v>43387</v>
      </c>
      <c r="Y9" s="23">
        <v>43388</v>
      </c>
      <c r="Z9" s="23">
        <v>43389</v>
      </c>
      <c r="AA9" s="23">
        <v>43390</v>
      </c>
      <c r="AB9" s="23">
        <v>43391</v>
      </c>
      <c r="AC9" s="23">
        <v>43392</v>
      </c>
      <c r="AD9" s="23">
        <v>43393</v>
      </c>
      <c r="AE9" s="23">
        <v>43394</v>
      </c>
      <c r="AF9" s="23">
        <v>43395</v>
      </c>
      <c r="AG9" s="23">
        <v>43396</v>
      </c>
      <c r="AH9" s="23">
        <v>43397</v>
      </c>
      <c r="AI9" s="23">
        <v>43398</v>
      </c>
      <c r="AJ9" s="23">
        <v>43399</v>
      </c>
      <c r="AK9" s="23">
        <v>43400</v>
      </c>
      <c r="AL9" s="23">
        <v>43401</v>
      </c>
      <c r="AM9" s="23">
        <v>43402</v>
      </c>
      <c r="AN9" s="23">
        <v>43403</v>
      </c>
      <c r="AO9" s="24">
        <v>43404</v>
      </c>
      <c r="AQ9" s="130"/>
      <c r="AR9" s="130"/>
      <c r="AS9" s="130"/>
      <c r="AT9" s="130"/>
      <c r="AU9" s="130"/>
      <c r="AV9" s="130"/>
      <c r="AW9" s="130"/>
      <c r="AX9" s="130"/>
      <c r="AY9" s="130"/>
      <c r="AZ9" s="130"/>
      <c r="BA9" s="130"/>
    </row>
    <row r="10" spans="1:53" s="131" customFormat="1" ht="17.100000000000001" customHeight="1" x14ac:dyDescent="0.3">
      <c r="A10" s="171"/>
      <c r="B10" s="144"/>
      <c r="C10" s="145"/>
      <c r="D10" s="25"/>
      <c r="E10" s="26"/>
      <c r="F10" s="27"/>
      <c r="G10" s="28"/>
      <c r="H10" s="29"/>
      <c r="I10" s="30">
        <f>SUM(K10:AO10)</f>
        <v>0</v>
      </c>
      <c r="J10" s="31">
        <f>F10*I10*(1+$AF$2)</f>
        <v>0</v>
      </c>
      <c r="K10" s="32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34"/>
      <c r="AQ10" s="130"/>
      <c r="AR10" s="130"/>
      <c r="AS10" s="130"/>
      <c r="AT10" s="130"/>
      <c r="AU10" s="130"/>
      <c r="AV10" s="130"/>
      <c r="AW10" s="130"/>
      <c r="AX10" s="130"/>
      <c r="AY10" s="130"/>
      <c r="AZ10" s="130"/>
      <c r="BA10" s="130"/>
    </row>
    <row r="11" spans="1:53" s="131" customFormat="1" ht="17.100000000000001" customHeight="1" x14ac:dyDescent="0.3">
      <c r="A11" s="172"/>
      <c r="B11" s="146"/>
      <c r="C11" s="147"/>
      <c r="D11" s="35"/>
      <c r="E11" s="36"/>
      <c r="F11" s="37"/>
      <c r="G11" s="38"/>
      <c r="H11" s="39"/>
      <c r="I11" s="40">
        <f>SUM(K11:AO11)</f>
        <v>0</v>
      </c>
      <c r="J11" s="41">
        <f>F11*I11*(1+$AF$2)</f>
        <v>0</v>
      </c>
      <c r="K11" s="42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43"/>
      <c r="AG11" s="43"/>
      <c r="AH11" s="43"/>
      <c r="AI11" s="43"/>
      <c r="AJ11" s="43"/>
      <c r="AK11" s="43"/>
      <c r="AL11" s="43"/>
      <c r="AM11" s="43"/>
      <c r="AN11" s="43"/>
      <c r="AO11" s="44"/>
      <c r="AQ11" s="130"/>
      <c r="AR11" s="130"/>
      <c r="AS11" s="130"/>
      <c r="AT11" s="130"/>
      <c r="AU11" s="130"/>
      <c r="AV11" s="130"/>
      <c r="AW11" s="130"/>
      <c r="AX11" s="130"/>
      <c r="AY11" s="130"/>
      <c r="AZ11" s="130"/>
      <c r="BA11" s="130"/>
    </row>
    <row r="12" spans="1:53" s="131" customFormat="1" ht="17.100000000000001" customHeight="1" x14ac:dyDescent="0.3">
      <c r="A12" s="172"/>
      <c r="B12" s="146"/>
      <c r="C12" s="147"/>
      <c r="D12" s="35"/>
      <c r="E12" s="36"/>
      <c r="F12" s="37"/>
      <c r="G12" s="38"/>
      <c r="H12" s="39"/>
      <c r="I12" s="40">
        <f>SUM(K12:AO12)</f>
        <v>0</v>
      </c>
      <c r="J12" s="41">
        <f>F12*I12</f>
        <v>0</v>
      </c>
      <c r="K12" s="42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  <c r="AB12" s="43"/>
      <c r="AC12" s="43"/>
      <c r="AD12" s="43"/>
      <c r="AE12" s="43"/>
      <c r="AF12" s="43"/>
      <c r="AG12" s="43"/>
      <c r="AH12" s="43"/>
      <c r="AI12" s="43"/>
      <c r="AJ12" s="43"/>
      <c r="AK12" s="43"/>
      <c r="AL12" s="43"/>
      <c r="AM12" s="43"/>
      <c r="AN12" s="43"/>
      <c r="AO12" s="44"/>
      <c r="AQ12" s="130"/>
      <c r="AR12" s="130"/>
      <c r="AS12" s="130"/>
      <c r="AT12" s="130"/>
      <c r="AU12" s="130"/>
      <c r="AV12" s="130"/>
      <c r="AW12" s="130"/>
      <c r="AX12" s="130"/>
      <c r="AY12" s="130"/>
      <c r="AZ12" s="130"/>
      <c r="BA12" s="130"/>
    </row>
    <row r="13" spans="1:53" s="131" customFormat="1" ht="17.100000000000001" customHeight="1" thickBot="1" x14ac:dyDescent="0.35">
      <c r="A13" s="172"/>
      <c r="B13" s="148"/>
      <c r="C13" s="149"/>
      <c r="D13" s="35"/>
      <c r="E13" s="36"/>
      <c r="F13" s="37"/>
      <c r="G13" s="38"/>
      <c r="H13" s="39"/>
      <c r="I13" s="40">
        <f>SUM(K13:AO13)</f>
        <v>0</v>
      </c>
      <c r="J13" s="41">
        <f>F13*I13</f>
        <v>0</v>
      </c>
      <c r="K13" s="42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43"/>
      <c r="AJ13" s="43"/>
      <c r="AK13" s="43"/>
      <c r="AL13" s="43"/>
      <c r="AM13" s="43"/>
      <c r="AN13" s="43"/>
      <c r="AO13" s="44"/>
      <c r="AQ13" s="130"/>
      <c r="AR13" s="130"/>
      <c r="AS13" s="130"/>
      <c r="AT13" s="130"/>
      <c r="AU13" s="130"/>
      <c r="AV13" s="130"/>
      <c r="AW13" s="130"/>
      <c r="AX13" s="130"/>
      <c r="AY13" s="130"/>
      <c r="AZ13" s="130"/>
      <c r="BA13" s="130"/>
    </row>
    <row r="14" spans="1:53" s="131" customFormat="1" ht="16.8" customHeight="1" x14ac:dyDescent="0.3">
      <c r="A14" s="45"/>
      <c r="B14" s="45"/>
      <c r="C14" s="45"/>
      <c r="D14" s="45"/>
      <c r="E14" s="45"/>
      <c r="F14" s="45"/>
      <c r="G14" s="46">
        <f>SUM(G10:G13)</f>
        <v>0</v>
      </c>
      <c r="H14" s="47">
        <f>SUM(H10:H13)</f>
        <v>0</v>
      </c>
      <c r="I14" s="46">
        <f>SUM(I10:I13)</f>
        <v>0</v>
      </c>
      <c r="J14" s="48">
        <f>SUM(J10:J13)+$AH$3+AH2</f>
        <v>0</v>
      </c>
      <c r="K14" s="49">
        <f t="shared" ref="K14:AO14" si="1">SUM(K10:K13)</f>
        <v>0</v>
      </c>
      <c r="L14" s="50">
        <f t="shared" si="1"/>
        <v>0</v>
      </c>
      <c r="M14" s="50">
        <f t="shared" si="1"/>
        <v>0</v>
      </c>
      <c r="N14" s="50">
        <f t="shared" si="1"/>
        <v>0</v>
      </c>
      <c r="O14" s="50">
        <f t="shared" si="1"/>
        <v>0</v>
      </c>
      <c r="P14" s="50">
        <f t="shared" si="1"/>
        <v>0</v>
      </c>
      <c r="Q14" s="50">
        <f t="shared" si="1"/>
        <v>0</v>
      </c>
      <c r="R14" s="50">
        <f t="shared" si="1"/>
        <v>0</v>
      </c>
      <c r="S14" s="50">
        <f t="shared" si="1"/>
        <v>0</v>
      </c>
      <c r="T14" s="50">
        <f t="shared" si="1"/>
        <v>0</v>
      </c>
      <c r="U14" s="50">
        <f t="shared" si="1"/>
        <v>0</v>
      </c>
      <c r="V14" s="50">
        <f t="shared" si="1"/>
        <v>0</v>
      </c>
      <c r="W14" s="50">
        <f t="shared" si="1"/>
        <v>0</v>
      </c>
      <c r="X14" s="50">
        <f t="shared" si="1"/>
        <v>0</v>
      </c>
      <c r="Y14" s="50">
        <f t="shared" si="1"/>
        <v>0</v>
      </c>
      <c r="Z14" s="50">
        <f t="shared" si="1"/>
        <v>0</v>
      </c>
      <c r="AA14" s="50">
        <f t="shared" si="1"/>
        <v>0</v>
      </c>
      <c r="AB14" s="50">
        <f t="shared" si="1"/>
        <v>0</v>
      </c>
      <c r="AC14" s="50">
        <f t="shared" si="1"/>
        <v>0</v>
      </c>
      <c r="AD14" s="50">
        <f t="shared" si="1"/>
        <v>0</v>
      </c>
      <c r="AE14" s="50">
        <f t="shared" si="1"/>
        <v>0</v>
      </c>
      <c r="AF14" s="50">
        <f t="shared" si="1"/>
        <v>0</v>
      </c>
      <c r="AG14" s="50">
        <f t="shared" si="1"/>
        <v>0</v>
      </c>
      <c r="AH14" s="50">
        <f t="shared" si="1"/>
        <v>0</v>
      </c>
      <c r="AI14" s="50">
        <f t="shared" si="1"/>
        <v>0</v>
      </c>
      <c r="AJ14" s="50">
        <f t="shared" si="1"/>
        <v>0</v>
      </c>
      <c r="AK14" s="50">
        <f t="shared" si="1"/>
        <v>0</v>
      </c>
      <c r="AL14" s="50">
        <f t="shared" si="1"/>
        <v>0</v>
      </c>
      <c r="AM14" s="50">
        <f t="shared" si="1"/>
        <v>0</v>
      </c>
      <c r="AN14" s="50">
        <f t="shared" si="1"/>
        <v>0</v>
      </c>
      <c r="AO14" s="51">
        <f t="shared" si="1"/>
        <v>0</v>
      </c>
      <c r="AQ14" s="130"/>
      <c r="AR14" s="130"/>
      <c r="AS14" s="130"/>
      <c r="AT14" s="130"/>
      <c r="AU14" s="130"/>
      <c r="AV14" s="130"/>
      <c r="AW14" s="130"/>
      <c r="AX14" s="130"/>
      <c r="AY14" s="130"/>
      <c r="AZ14" s="130"/>
      <c r="BA14" s="130"/>
    </row>
    <row r="15" spans="1:53" s="131" customFormat="1" ht="30" customHeight="1" x14ac:dyDescent="0.3">
      <c r="A15" s="130"/>
      <c r="B15" s="130"/>
      <c r="C15" s="130"/>
      <c r="D15" s="130"/>
      <c r="E15" s="130"/>
      <c r="F15" s="130"/>
      <c r="G15" s="130"/>
      <c r="H15" s="130"/>
      <c r="I15" s="130"/>
      <c r="J15" s="130"/>
      <c r="K15" s="130"/>
      <c r="L15" s="130"/>
      <c r="M15" s="130"/>
      <c r="N15" s="130"/>
      <c r="O15" s="130"/>
      <c r="P15" s="130"/>
      <c r="Q15" s="130"/>
      <c r="R15" s="130"/>
      <c r="S15" s="130"/>
      <c r="T15" s="130"/>
      <c r="U15" s="130"/>
      <c r="V15" s="130"/>
      <c r="W15" s="130"/>
      <c r="X15" s="130"/>
      <c r="Y15" s="130"/>
      <c r="Z15" s="130"/>
      <c r="AA15" s="130"/>
      <c r="AB15" s="130"/>
      <c r="AC15" s="130"/>
      <c r="AD15" s="130"/>
      <c r="AE15" s="130"/>
      <c r="AF15" s="130"/>
      <c r="AG15" s="130"/>
      <c r="AH15" s="130"/>
      <c r="AI15" s="130"/>
      <c r="AJ15" s="130"/>
      <c r="AK15" s="130"/>
      <c r="AL15" s="130"/>
      <c r="AM15" s="130"/>
      <c r="AN15" s="130"/>
      <c r="AO15" s="130"/>
      <c r="AQ15" s="130"/>
      <c r="AR15" s="130"/>
      <c r="AS15" s="130"/>
      <c r="AT15" s="130"/>
      <c r="AU15" s="130"/>
      <c r="AV15" s="130"/>
      <c r="AW15" s="130"/>
      <c r="AX15" s="130"/>
      <c r="AY15" s="130"/>
      <c r="AZ15" s="130"/>
      <c r="BA15" s="130"/>
    </row>
    <row r="16" spans="1:53" s="131" customFormat="1" ht="17.100000000000001" customHeight="1" thickBot="1" x14ac:dyDescent="0.35">
      <c r="A16" s="52"/>
      <c r="B16" s="52"/>
      <c r="C16" s="52"/>
      <c r="D16" s="142" t="s">
        <v>16</v>
      </c>
      <c r="E16" s="138"/>
      <c r="F16" s="143"/>
      <c r="G16" s="142" t="s">
        <v>17</v>
      </c>
      <c r="H16" s="143"/>
      <c r="I16" s="142" t="s">
        <v>29</v>
      </c>
      <c r="J16" s="143"/>
      <c r="K16" s="142" t="s">
        <v>30</v>
      </c>
      <c r="L16" s="138"/>
      <c r="M16" s="138"/>
      <c r="N16" s="138"/>
      <c r="O16" s="138"/>
      <c r="P16" s="138"/>
      <c r="Q16" s="138"/>
      <c r="R16" s="138"/>
      <c r="S16" s="138"/>
      <c r="T16" s="138"/>
      <c r="U16" s="138"/>
      <c r="V16" s="138"/>
      <c r="W16" s="138"/>
      <c r="X16" s="138"/>
      <c r="Y16" s="138"/>
      <c r="Z16" s="138"/>
      <c r="AA16" s="138"/>
      <c r="AB16" s="138"/>
      <c r="AC16" s="138"/>
      <c r="AD16" s="138"/>
      <c r="AE16" s="138"/>
      <c r="AF16" s="138"/>
      <c r="AG16" s="138"/>
      <c r="AH16" s="138"/>
      <c r="AI16" s="138"/>
      <c r="AJ16" s="138"/>
      <c r="AK16" s="138"/>
      <c r="AL16" s="138"/>
      <c r="AM16" s="138"/>
      <c r="AN16" s="138"/>
      <c r="AO16" s="138"/>
      <c r="AQ16" s="130"/>
      <c r="AR16" s="130"/>
      <c r="AS16" s="130"/>
      <c r="AT16" s="130"/>
      <c r="AU16" s="130"/>
      <c r="AV16" s="130"/>
      <c r="AW16" s="130"/>
      <c r="AX16" s="130"/>
      <c r="AY16" s="130"/>
      <c r="AZ16" s="130"/>
      <c r="BA16" s="130"/>
    </row>
    <row r="17" spans="1:53" ht="17.100000000000001" customHeight="1" x14ac:dyDescent="0.3">
      <c r="A17" s="19" t="s">
        <v>19</v>
      </c>
      <c r="B17" s="132" t="s">
        <v>20</v>
      </c>
      <c r="C17" s="132"/>
      <c r="D17" s="136" t="s">
        <v>21</v>
      </c>
      <c r="E17" s="132" t="s">
        <v>22</v>
      </c>
      <c r="F17" s="132" t="s">
        <v>23</v>
      </c>
      <c r="G17" s="136" t="s">
        <v>24</v>
      </c>
      <c r="H17" s="133" t="s">
        <v>25</v>
      </c>
      <c r="I17" s="132" t="s">
        <v>26</v>
      </c>
      <c r="J17" s="133" t="s">
        <v>27</v>
      </c>
      <c r="K17" s="53">
        <f t="shared" ref="K17:AO17" si="2">K8</f>
        <v>1</v>
      </c>
      <c r="L17" s="20">
        <f t="shared" si="2"/>
        <v>2</v>
      </c>
      <c r="M17" s="20">
        <f t="shared" si="2"/>
        <v>3</v>
      </c>
      <c r="N17" s="20">
        <f t="shared" si="2"/>
        <v>4</v>
      </c>
      <c r="O17" s="20">
        <f t="shared" si="2"/>
        <v>5</v>
      </c>
      <c r="P17" s="20">
        <f t="shared" si="2"/>
        <v>6</v>
      </c>
      <c r="Q17" s="20">
        <f t="shared" si="2"/>
        <v>7</v>
      </c>
      <c r="R17" s="20">
        <f t="shared" si="2"/>
        <v>1</v>
      </c>
      <c r="S17" s="20">
        <f t="shared" si="2"/>
        <v>2</v>
      </c>
      <c r="T17" s="20">
        <f t="shared" si="2"/>
        <v>3</v>
      </c>
      <c r="U17" s="20">
        <f t="shared" si="2"/>
        <v>4</v>
      </c>
      <c r="V17" s="20">
        <f t="shared" si="2"/>
        <v>5</v>
      </c>
      <c r="W17" s="20">
        <f t="shared" si="2"/>
        <v>6</v>
      </c>
      <c r="X17" s="20">
        <f t="shared" si="2"/>
        <v>7</v>
      </c>
      <c r="Y17" s="20">
        <f t="shared" si="2"/>
        <v>1</v>
      </c>
      <c r="Z17" s="20">
        <f t="shared" si="2"/>
        <v>2</v>
      </c>
      <c r="AA17" s="20">
        <f t="shared" si="2"/>
        <v>3</v>
      </c>
      <c r="AB17" s="20">
        <f t="shared" si="2"/>
        <v>4</v>
      </c>
      <c r="AC17" s="20">
        <f t="shared" si="2"/>
        <v>5</v>
      </c>
      <c r="AD17" s="20">
        <f t="shared" si="2"/>
        <v>6</v>
      </c>
      <c r="AE17" s="20">
        <f t="shared" si="2"/>
        <v>7</v>
      </c>
      <c r="AF17" s="20">
        <f t="shared" si="2"/>
        <v>1</v>
      </c>
      <c r="AG17" s="20">
        <f t="shared" si="2"/>
        <v>2</v>
      </c>
      <c r="AH17" s="20">
        <f t="shared" si="2"/>
        <v>3</v>
      </c>
      <c r="AI17" s="20">
        <f t="shared" si="2"/>
        <v>4</v>
      </c>
      <c r="AJ17" s="20">
        <f t="shared" si="2"/>
        <v>5</v>
      </c>
      <c r="AK17" s="20">
        <f t="shared" si="2"/>
        <v>6</v>
      </c>
      <c r="AL17" s="20">
        <f t="shared" si="2"/>
        <v>7</v>
      </c>
      <c r="AM17" s="20">
        <f t="shared" si="2"/>
        <v>1</v>
      </c>
      <c r="AN17" s="20">
        <f t="shared" si="2"/>
        <v>2</v>
      </c>
      <c r="AO17" s="21">
        <f t="shared" si="2"/>
        <v>3</v>
      </c>
    </row>
    <row r="18" spans="1:53" ht="17.100000000000001" customHeight="1" thickBot="1" x14ac:dyDescent="0.35">
      <c r="A18" s="22" t="s">
        <v>28</v>
      </c>
      <c r="B18" s="134"/>
      <c r="C18" s="134"/>
      <c r="D18" s="137"/>
      <c r="E18" s="138"/>
      <c r="F18" s="138"/>
      <c r="G18" s="142"/>
      <c r="H18" s="143"/>
      <c r="I18" s="134"/>
      <c r="J18" s="135"/>
      <c r="K18" s="54">
        <f t="shared" ref="K18:AO18" si="3">K9</f>
        <v>43374</v>
      </c>
      <c r="L18" s="23">
        <f t="shared" si="3"/>
        <v>43375</v>
      </c>
      <c r="M18" s="23">
        <f t="shared" si="3"/>
        <v>43376</v>
      </c>
      <c r="N18" s="23">
        <f t="shared" si="3"/>
        <v>43377</v>
      </c>
      <c r="O18" s="23">
        <f t="shared" si="3"/>
        <v>43378</v>
      </c>
      <c r="P18" s="23">
        <f t="shared" si="3"/>
        <v>43379</v>
      </c>
      <c r="Q18" s="23">
        <f t="shared" si="3"/>
        <v>43380</v>
      </c>
      <c r="R18" s="23">
        <f t="shared" si="3"/>
        <v>43381</v>
      </c>
      <c r="S18" s="23">
        <f t="shared" si="3"/>
        <v>43382</v>
      </c>
      <c r="T18" s="55">
        <f t="shared" si="3"/>
        <v>43383</v>
      </c>
      <c r="U18" s="55">
        <f t="shared" si="3"/>
        <v>43384</v>
      </c>
      <c r="V18" s="55">
        <f t="shared" si="3"/>
        <v>43385</v>
      </c>
      <c r="W18" s="55">
        <f t="shared" si="3"/>
        <v>43386</v>
      </c>
      <c r="X18" s="23">
        <f t="shared" si="3"/>
        <v>43387</v>
      </c>
      <c r="Y18" s="23">
        <f t="shared" si="3"/>
        <v>43388</v>
      </c>
      <c r="Z18" s="23">
        <f t="shared" si="3"/>
        <v>43389</v>
      </c>
      <c r="AA18" s="23">
        <f t="shared" si="3"/>
        <v>43390</v>
      </c>
      <c r="AB18" s="23">
        <f t="shared" si="3"/>
        <v>43391</v>
      </c>
      <c r="AC18" s="23">
        <f t="shared" si="3"/>
        <v>43392</v>
      </c>
      <c r="AD18" s="23">
        <f t="shared" si="3"/>
        <v>43393</v>
      </c>
      <c r="AE18" s="23">
        <f t="shared" si="3"/>
        <v>43394</v>
      </c>
      <c r="AF18" s="23">
        <f t="shared" si="3"/>
        <v>43395</v>
      </c>
      <c r="AG18" s="23">
        <f t="shared" si="3"/>
        <v>43396</v>
      </c>
      <c r="AH18" s="23">
        <f t="shared" si="3"/>
        <v>43397</v>
      </c>
      <c r="AI18" s="23">
        <f t="shared" si="3"/>
        <v>43398</v>
      </c>
      <c r="AJ18" s="23">
        <f t="shared" si="3"/>
        <v>43399</v>
      </c>
      <c r="AK18" s="23">
        <f t="shared" si="3"/>
        <v>43400</v>
      </c>
      <c r="AL18" s="23">
        <f t="shared" si="3"/>
        <v>43401</v>
      </c>
      <c r="AM18" s="23">
        <f t="shared" si="3"/>
        <v>43402</v>
      </c>
      <c r="AN18" s="23">
        <f t="shared" si="3"/>
        <v>43403</v>
      </c>
      <c r="AO18" s="24">
        <f t="shared" si="3"/>
        <v>43404</v>
      </c>
    </row>
    <row r="19" spans="1:53" ht="17.100000000000001" customHeight="1" x14ac:dyDescent="0.3">
      <c r="A19" s="173">
        <f>A10</f>
        <v>0</v>
      </c>
      <c r="B19" s="150">
        <f>B10</f>
        <v>0</v>
      </c>
      <c r="C19" s="151"/>
      <c r="D19" s="56"/>
      <c r="E19" s="57">
        <f t="shared" ref="E19:H22" si="4">E10</f>
        <v>0</v>
      </c>
      <c r="F19" s="58">
        <f t="shared" si="4"/>
        <v>0</v>
      </c>
      <c r="G19" s="59">
        <f t="shared" si="4"/>
        <v>0</v>
      </c>
      <c r="H19" s="58">
        <f t="shared" si="4"/>
        <v>0</v>
      </c>
      <c r="I19" s="60">
        <f>SUM(K19:AO19)</f>
        <v>0</v>
      </c>
      <c r="J19" s="31">
        <f>F19*I19*(1+$AF$2)</f>
        <v>0</v>
      </c>
      <c r="K19" s="61"/>
      <c r="L19" s="62"/>
      <c r="M19" s="62"/>
      <c r="N19" s="62"/>
      <c r="O19" s="62"/>
      <c r="P19" s="62"/>
      <c r="Q19" s="62"/>
      <c r="R19" s="62"/>
      <c r="S19" s="62"/>
      <c r="T19" s="62"/>
      <c r="U19" s="62"/>
      <c r="V19" s="62"/>
      <c r="W19" s="62"/>
      <c r="X19" s="62"/>
      <c r="Y19" s="62"/>
      <c r="Z19" s="62"/>
      <c r="AA19" s="62"/>
      <c r="AB19" s="62"/>
      <c r="AC19" s="62"/>
      <c r="AD19" s="62"/>
      <c r="AE19" s="62"/>
      <c r="AF19" s="62"/>
      <c r="AG19" s="62"/>
      <c r="AH19" s="62"/>
      <c r="AI19" s="62"/>
      <c r="AJ19" s="62"/>
      <c r="AK19" s="62"/>
      <c r="AL19" s="62"/>
      <c r="AM19" s="62"/>
      <c r="AN19" s="62"/>
      <c r="AO19" s="63"/>
    </row>
    <row r="20" spans="1:53" ht="17.100000000000001" customHeight="1" x14ac:dyDescent="0.3">
      <c r="A20" s="174"/>
      <c r="B20" s="152">
        <f>B11</f>
        <v>0</v>
      </c>
      <c r="C20" s="153"/>
      <c r="D20" s="64"/>
      <c r="E20" s="65">
        <f t="shared" si="4"/>
        <v>0</v>
      </c>
      <c r="F20" s="66">
        <f t="shared" si="4"/>
        <v>0</v>
      </c>
      <c r="G20" s="67">
        <f t="shared" si="4"/>
        <v>0</v>
      </c>
      <c r="H20" s="66">
        <f t="shared" si="4"/>
        <v>0</v>
      </c>
      <c r="I20" s="68">
        <f>SUM(K20:AO20)</f>
        <v>0</v>
      </c>
      <c r="J20" s="41">
        <f>F20*I20*(1+$AF$2)</f>
        <v>0</v>
      </c>
      <c r="K20" s="69"/>
      <c r="L20" s="70"/>
      <c r="M20" s="70"/>
      <c r="N20" s="70"/>
      <c r="O20" s="70"/>
      <c r="P20" s="70"/>
      <c r="Q20" s="70"/>
      <c r="R20" s="70"/>
      <c r="S20" s="70"/>
      <c r="T20" s="70"/>
      <c r="U20" s="70"/>
      <c r="V20" s="70"/>
      <c r="W20" s="70"/>
      <c r="X20" s="70"/>
      <c r="Y20" s="70"/>
      <c r="Z20" s="70"/>
      <c r="AA20" s="70"/>
      <c r="AB20" s="70"/>
      <c r="AC20" s="70"/>
      <c r="AD20" s="70"/>
      <c r="AE20" s="70"/>
      <c r="AF20" s="70"/>
      <c r="AG20" s="70"/>
      <c r="AH20" s="70"/>
      <c r="AI20" s="70"/>
      <c r="AJ20" s="70"/>
      <c r="AK20" s="70"/>
      <c r="AL20" s="70"/>
      <c r="AM20" s="70"/>
      <c r="AN20" s="70"/>
      <c r="AO20" s="71"/>
    </row>
    <row r="21" spans="1:53" ht="17.100000000000001" customHeight="1" x14ac:dyDescent="0.3">
      <c r="A21" s="174"/>
      <c r="B21" s="152">
        <f>B12</f>
        <v>0</v>
      </c>
      <c r="C21" s="153"/>
      <c r="D21" s="64"/>
      <c r="E21" s="65">
        <f t="shared" si="4"/>
        <v>0</v>
      </c>
      <c r="F21" s="66">
        <f t="shared" si="4"/>
        <v>0</v>
      </c>
      <c r="G21" s="67">
        <f t="shared" si="4"/>
        <v>0</v>
      </c>
      <c r="H21" s="66">
        <f t="shared" si="4"/>
        <v>0</v>
      </c>
      <c r="I21" s="68">
        <f>SUM(K21:AO21)</f>
        <v>0</v>
      </c>
      <c r="J21" s="41">
        <f>F21*I21</f>
        <v>0</v>
      </c>
      <c r="K21" s="69"/>
      <c r="L21" s="70"/>
      <c r="M21" s="70"/>
      <c r="N21" s="70"/>
      <c r="O21" s="70"/>
      <c r="P21" s="70"/>
      <c r="Q21" s="70"/>
      <c r="R21" s="70"/>
      <c r="S21" s="70"/>
      <c r="T21" s="70"/>
      <c r="U21" s="70"/>
      <c r="V21" s="70"/>
      <c r="W21" s="70"/>
      <c r="X21" s="70"/>
      <c r="Y21" s="70"/>
      <c r="Z21" s="70"/>
      <c r="AA21" s="70"/>
      <c r="AB21" s="70"/>
      <c r="AC21" s="70"/>
      <c r="AD21" s="70"/>
      <c r="AE21" s="70"/>
      <c r="AF21" s="70"/>
      <c r="AG21" s="70"/>
      <c r="AH21" s="70"/>
      <c r="AI21" s="70"/>
      <c r="AJ21" s="70"/>
      <c r="AK21" s="70"/>
      <c r="AL21" s="70"/>
      <c r="AM21" s="70"/>
      <c r="AN21" s="70"/>
      <c r="AO21" s="71"/>
    </row>
    <row r="22" spans="1:53" ht="17.100000000000001" customHeight="1" thickBot="1" x14ac:dyDescent="0.35">
      <c r="A22" s="174"/>
      <c r="B22" s="154">
        <f>B13</f>
        <v>0</v>
      </c>
      <c r="C22" s="155"/>
      <c r="D22" s="64"/>
      <c r="E22" s="65">
        <f t="shared" si="4"/>
        <v>0</v>
      </c>
      <c r="F22" s="66">
        <f t="shared" si="4"/>
        <v>0</v>
      </c>
      <c r="G22" s="67">
        <f t="shared" si="4"/>
        <v>0</v>
      </c>
      <c r="H22" s="66">
        <f t="shared" si="4"/>
        <v>0</v>
      </c>
      <c r="I22" s="68">
        <f>SUM(K22:AO22)</f>
        <v>0</v>
      </c>
      <c r="J22" s="41">
        <f>F22*I22</f>
        <v>0</v>
      </c>
      <c r="K22" s="69"/>
      <c r="L22" s="70"/>
      <c r="M22" s="70"/>
      <c r="N22" s="70"/>
      <c r="O22" s="70"/>
      <c r="P22" s="70"/>
      <c r="Q22" s="70"/>
      <c r="R22" s="70"/>
      <c r="S22" s="70"/>
      <c r="T22" s="70"/>
      <c r="U22" s="70"/>
      <c r="V22" s="70"/>
      <c r="W22" s="70"/>
      <c r="X22" s="70"/>
      <c r="Y22" s="70"/>
      <c r="Z22" s="70"/>
      <c r="AA22" s="70"/>
      <c r="AB22" s="70"/>
      <c r="AC22" s="70"/>
      <c r="AD22" s="70"/>
      <c r="AE22" s="70"/>
      <c r="AF22" s="70"/>
      <c r="AG22" s="70"/>
      <c r="AH22" s="70"/>
      <c r="AI22" s="70"/>
      <c r="AJ22" s="70"/>
      <c r="AK22" s="70"/>
      <c r="AL22" s="70"/>
      <c r="AM22" s="70"/>
      <c r="AN22" s="70"/>
      <c r="AO22" s="71"/>
    </row>
    <row r="23" spans="1:53" ht="17.100000000000001" customHeight="1" x14ac:dyDescent="0.3">
      <c r="A23" s="72"/>
      <c r="B23" s="72"/>
      <c r="C23" s="72"/>
      <c r="D23" s="72"/>
      <c r="E23" s="72"/>
      <c r="F23" s="72"/>
      <c r="G23" s="73">
        <f>G14</f>
        <v>0</v>
      </c>
      <c r="H23" s="74">
        <f>H14</f>
        <v>0</v>
      </c>
      <c r="I23" s="75">
        <f t="shared" ref="I23:AO23" si="5">SUM(I19:I22)</f>
        <v>0</v>
      </c>
      <c r="J23" s="48">
        <f t="shared" si="5"/>
        <v>0</v>
      </c>
      <c r="K23" s="76">
        <f t="shared" si="5"/>
        <v>0</v>
      </c>
      <c r="L23" s="77">
        <f t="shared" si="5"/>
        <v>0</v>
      </c>
      <c r="M23" s="77">
        <f t="shared" si="5"/>
        <v>0</v>
      </c>
      <c r="N23" s="77">
        <f t="shared" si="5"/>
        <v>0</v>
      </c>
      <c r="O23" s="77">
        <f t="shared" si="5"/>
        <v>0</v>
      </c>
      <c r="P23" s="77">
        <f t="shared" si="5"/>
        <v>0</v>
      </c>
      <c r="Q23" s="77">
        <f t="shared" si="5"/>
        <v>0</v>
      </c>
      <c r="R23" s="77">
        <f t="shared" si="5"/>
        <v>0</v>
      </c>
      <c r="S23" s="77">
        <f t="shared" si="5"/>
        <v>0</v>
      </c>
      <c r="T23" s="77">
        <f t="shared" si="5"/>
        <v>0</v>
      </c>
      <c r="U23" s="77">
        <f t="shared" si="5"/>
        <v>0</v>
      </c>
      <c r="V23" s="77">
        <f t="shared" si="5"/>
        <v>0</v>
      </c>
      <c r="W23" s="77">
        <f t="shared" si="5"/>
        <v>0</v>
      </c>
      <c r="X23" s="77">
        <f t="shared" si="5"/>
        <v>0</v>
      </c>
      <c r="Y23" s="77">
        <f t="shared" si="5"/>
        <v>0</v>
      </c>
      <c r="Z23" s="77">
        <f t="shared" si="5"/>
        <v>0</v>
      </c>
      <c r="AA23" s="77">
        <f t="shared" si="5"/>
        <v>0</v>
      </c>
      <c r="AB23" s="77">
        <f t="shared" si="5"/>
        <v>0</v>
      </c>
      <c r="AC23" s="77">
        <f t="shared" si="5"/>
        <v>0</v>
      </c>
      <c r="AD23" s="77">
        <f t="shared" si="5"/>
        <v>0</v>
      </c>
      <c r="AE23" s="77">
        <f t="shared" si="5"/>
        <v>0</v>
      </c>
      <c r="AF23" s="77">
        <f t="shared" si="5"/>
        <v>0</v>
      </c>
      <c r="AG23" s="77">
        <f t="shared" si="5"/>
        <v>0</v>
      </c>
      <c r="AH23" s="77">
        <f t="shared" si="5"/>
        <v>0</v>
      </c>
      <c r="AI23" s="77">
        <f t="shared" si="5"/>
        <v>0</v>
      </c>
      <c r="AJ23" s="77">
        <f t="shared" si="5"/>
        <v>0</v>
      </c>
      <c r="AK23" s="77">
        <f t="shared" si="5"/>
        <v>0</v>
      </c>
      <c r="AL23" s="77">
        <f t="shared" si="5"/>
        <v>0</v>
      </c>
      <c r="AM23" s="77">
        <f t="shared" si="5"/>
        <v>0</v>
      </c>
      <c r="AN23" s="77">
        <f t="shared" si="5"/>
        <v>0</v>
      </c>
      <c r="AO23" s="78">
        <f t="shared" si="5"/>
        <v>0</v>
      </c>
    </row>
    <row r="24" spans="1:53" ht="30" customHeight="1" x14ac:dyDescent="0.3"/>
    <row r="25" spans="1:53" ht="17.100000000000001" customHeight="1" thickBot="1" x14ac:dyDescent="0.35">
      <c r="A25" s="52"/>
      <c r="B25" s="52"/>
      <c r="C25" s="52"/>
      <c r="D25" s="142" t="s">
        <v>16</v>
      </c>
      <c r="E25" s="138"/>
      <c r="F25" s="143"/>
      <c r="G25" s="142" t="s">
        <v>17</v>
      </c>
      <c r="H25" s="143"/>
      <c r="I25" s="142" t="s">
        <v>31</v>
      </c>
      <c r="J25" s="143"/>
      <c r="K25" s="138" t="s">
        <v>32</v>
      </c>
      <c r="L25" s="138"/>
      <c r="M25" s="138"/>
      <c r="N25" s="138"/>
      <c r="O25" s="138"/>
      <c r="P25" s="138"/>
      <c r="Q25" s="138"/>
      <c r="R25" s="138"/>
      <c r="S25" s="138"/>
      <c r="T25" s="138"/>
      <c r="U25" s="138"/>
      <c r="V25" s="138"/>
      <c r="W25" s="138"/>
      <c r="X25" s="138"/>
      <c r="Y25" s="138"/>
      <c r="Z25" s="138"/>
      <c r="AA25" s="138"/>
      <c r="AB25" s="138"/>
      <c r="AC25" s="138"/>
      <c r="AD25" s="138"/>
      <c r="AE25" s="138"/>
      <c r="AF25" s="138"/>
      <c r="AG25" s="138"/>
      <c r="AH25" s="138"/>
      <c r="AI25" s="138"/>
      <c r="AJ25" s="138"/>
      <c r="AK25" s="138"/>
      <c r="AL25" s="138"/>
      <c r="AM25" s="138"/>
      <c r="AN25" s="138"/>
      <c r="AO25" s="138"/>
      <c r="AQ25" s="79"/>
      <c r="AR25" s="80" t="s">
        <v>33</v>
      </c>
      <c r="AS25" s="80" t="s">
        <v>34</v>
      </c>
      <c r="AT25" s="80" t="s">
        <v>35</v>
      </c>
      <c r="AU25" s="80" t="s">
        <v>36</v>
      </c>
      <c r="AV25" s="80" t="s">
        <v>37</v>
      </c>
      <c r="AW25" s="80" t="s">
        <v>38</v>
      </c>
      <c r="AX25" s="80" t="s">
        <v>39</v>
      </c>
      <c r="AY25" s="158" t="s">
        <v>40</v>
      </c>
      <c r="AZ25" s="81"/>
      <c r="BA25" s="82"/>
    </row>
    <row r="26" spans="1:53" ht="17.100000000000001" customHeight="1" thickBot="1" x14ac:dyDescent="0.35">
      <c r="A26" s="19" t="s">
        <v>19</v>
      </c>
      <c r="B26" s="132" t="s">
        <v>20</v>
      </c>
      <c r="C26" s="132"/>
      <c r="D26" s="136" t="s">
        <v>21</v>
      </c>
      <c r="E26" s="132" t="s">
        <v>22</v>
      </c>
      <c r="F26" s="132" t="s">
        <v>23</v>
      </c>
      <c r="G26" s="136" t="s">
        <v>24</v>
      </c>
      <c r="H26" s="133" t="s">
        <v>25</v>
      </c>
      <c r="I26" s="136" t="s">
        <v>26</v>
      </c>
      <c r="J26" s="133" t="s">
        <v>27</v>
      </c>
      <c r="K26" s="83">
        <f t="shared" ref="K26:AO26" si="6">K8</f>
        <v>1</v>
      </c>
      <c r="L26" s="20">
        <f t="shared" si="6"/>
        <v>2</v>
      </c>
      <c r="M26" s="20">
        <f t="shared" si="6"/>
        <v>3</v>
      </c>
      <c r="N26" s="20">
        <f t="shared" si="6"/>
        <v>4</v>
      </c>
      <c r="O26" s="20">
        <f t="shared" si="6"/>
        <v>5</v>
      </c>
      <c r="P26" s="20">
        <f t="shared" si="6"/>
        <v>6</v>
      </c>
      <c r="Q26" s="20">
        <f t="shared" si="6"/>
        <v>7</v>
      </c>
      <c r="R26" s="20">
        <f t="shared" si="6"/>
        <v>1</v>
      </c>
      <c r="S26" s="20">
        <f t="shared" si="6"/>
        <v>2</v>
      </c>
      <c r="T26" s="20">
        <f t="shared" si="6"/>
        <v>3</v>
      </c>
      <c r="U26" s="20">
        <f t="shared" si="6"/>
        <v>4</v>
      </c>
      <c r="V26" s="20">
        <f t="shared" si="6"/>
        <v>5</v>
      </c>
      <c r="W26" s="20">
        <f t="shared" si="6"/>
        <v>6</v>
      </c>
      <c r="X26" s="20">
        <f t="shared" si="6"/>
        <v>7</v>
      </c>
      <c r="Y26" s="20">
        <f t="shared" si="6"/>
        <v>1</v>
      </c>
      <c r="Z26" s="20">
        <f t="shared" si="6"/>
        <v>2</v>
      </c>
      <c r="AA26" s="20">
        <f t="shared" si="6"/>
        <v>3</v>
      </c>
      <c r="AB26" s="20">
        <f t="shared" si="6"/>
        <v>4</v>
      </c>
      <c r="AC26" s="20">
        <f t="shared" si="6"/>
        <v>5</v>
      </c>
      <c r="AD26" s="20">
        <f t="shared" si="6"/>
        <v>6</v>
      </c>
      <c r="AE26" s="20">
        <f t="shared" si="6"/>
        <v>7</v>
      </c>
      <c r="AF26" s="20">
        <f t="shared" si="6"/>
        <v>1</v>
      </c>
      <c r="AG26" s="20">
        <f t="shared" si="6"/>
        <v>2</v>
      </c>
      <c r="AH26" s="20">
        <f t="shared" si="6"/>
        <v>3</v>
      </c>
      <c r="AI26" s="20">
        <f t="shared" si="6"/>
        <v>4</v>
      </c>
      <c r="AJ26" s="20">
        <f t="shared" si="6"/>
        <v>5</v>
      </c>
      <c r="AK26" s="20">
        <f t="shared" si="6"/>
        <v>6</v>
      </c>
      <c r="AL26" s="20">
        <f t="shared" si="6"/>
        <v>7</v>
      </c>
      <c r="AM26" s="20">
        <f t="shared" si="6"/>
        <v>1</v>
      </c>
      <c r="AN26" s="20">
        <f t="shared" si="6"/>
        <v>2</v>
      </c>
      <c r="AO26" s="21">
        <f t="shared" si="6"/>
        <v>3</v>
      </c>
      <c r="AQ26" s="84"/>
      <c r="AR26" s="85">
        <v>1</v>
      </c>
      <c r="AS26" s="86">
        <v>2</v>
      </c>
      <c r="AT26" s="86">
        <v>3</v>
      </c>
      <c r="AU26" s="86">
        <v>4</v>
      </c>
      <c r="AV26" s="86">
        <v>5</v>
      </c>
      <c r="AW26" s="86">
        <v>6</v>
      </c>
      <c r="AX26" s="87">
        <v>7</v>
      </c>
      <c r="AY26" s="158"/>
      <c r="AZ26" s="88"/>
      <c r="BA26" s="89"/>
    </row>
    <row r="27" spans="1:53" ht="17.100000000000001" customHeight="1" thickBot="1" x14ac:dyDescent="0.35">
      <c r="A27" s="22" t="s">
        <v>28</v>
      </c>
      <c r="B27" s="134"/>
      <c r="C27" s="134"/>
      <c r="D27" s="137"/>
      <c r="E27" s="138"/>
      <c r="F27" s="138"/>
      <c r="G27" s="142"/>
      <c r="H27" s="143"/>
      <c r="I27" s="137"/>
      <c r="J27" s="135"/>
      <c r="K27" s="90">
        <f t="shared" ref="K27:AO27" si="7">K9</f>
        <v>43374</v>
      </c>
      <c r="L27" s="23">
        <f t="shared" si="7"/>
        <v>43375</v>
      </c>
      <c r="M27" s="23">
        <f t="shared" si="7"/>
        <v>43376</v>
      </c>
      <c r="N27" s="23">
        <f t="shared" si="7"/>
        <v>43377</v>
      </c>
      <c r="O27" s="23">
        <f t="shared" si="7"/>
        <v>43378</v>
      </c>
      <c r="P27" s="23">
        <f t="shared" si="7"/>
        <v>43379</v>
      </c>
      <c r="Q27" s="23">
        <f t="shared" si="7"/>
        <v>43380</v>
      </c>
      <c r="R27" s="23">
        <f t="shared" si="7"/>
        <v>43381</v>
      </c>
      <c r="S27" s="23">
        <f t="shared" si="7"/>
        <v>43382</v>
      </c>
      <c r="T27" s="23">
        <f t="shared" si="7"/>
        <v>43383</v>
      </c>
      <c r="U27" s="23">
        <f t="shared" si="7"/>
        <v>43384</v>
      </c>
      <c r="V27" s="23">
        <f t="shared" si="7"/>
        <v>43385</v>
      </c>
      <c r="W27" s="23">
        <f t="shared" si="7"/>
        <v>43386</v>
      </c>
      <c r="X27" s="23">
        <f t="shared" si="7"/>
        <v>43387</v>
      </c>
      <c r="Y27" s="23">
        <f t="shared" si="7"/>
        <v>43388</v>
      </c>
      <c r="Z27" s="23">
        <f t="shared" si="7"/>
        <v>43389</v>
      </c>
      <c r="AA27" s="23">
        <f t="shared" si="7"/>
        <v>43390</v>
      </c>
      <c r="AB27" s="23">
        <f t="shared" si="7"/>
        <v>43391</v>
      </c>
      <c r="AC27" s="23">
        <f t="shared" si="7"/>
        <v>43392</v>
      </c>
      <c r="AD27" s="23">
        <f t="shared" si="7"/>
        <v>43393</v>
      </c>
      <c r="AE27" s="23">
        <f t="shared" si="7"/>
        <v>43394</v>
      </c>
      <c r="AF27" s="23">
        <f t="shared" si="7"/>
        <v>43395</v>
      </c>
      <c r="AG27" s="23">
        <f t="shared" si="7"/>
        <v>43396</v>
      </c>
      <c r="AH27" s="23">
        <f t="shared" si="7"/>
        <v>43397</v>
      </c>
      <c r="AI27" s="23">
        <f t="shared" si="7"/>
        <v>43398</v>
      </c>
      <c r="AJ27" s="23">
        <f t="shared" si="7"/>
        <v>43399</v>
      </c>
      <c r="AK27" s="23">
        <f t="shared" si="7"/>
        <v>43400</v>
      </c>
      <c r="AL27" s="23">
        <f t="shared" si="7"/>
        <v>43401</v>
      </c>
      <c r="AM27" s="23">
        <f t="shared" si="7"/>
        <v>43402</v>
      </c>
      <c r="AN27" s="23">
        <f t="shared" si="7"/>
        <v>43403</v>
      </c>
      <c r="AO27" s="24">
        <f t="shared" si="7"/>
        <v>43404</v>
      </c>
      <c r="AQ27" s="91" t="s">
        <v>41</v>
      </c>
      <c r="AR27" s="92"/>
      <c r="AS27" s="93"/>
      <c r="AT27" s="93"/>
      <c r="AU27" s="93"/>
      <c r="AV27" s="93"/>
      <c r="AW27" s="93"/>
      <c r="AX27" s="94"/>
      <c r="AY27" s="95"/>
      <c r="AZ27" s="96"/>
      <c r="BA27" s="97"/>
    </row>
    <row r="28" spans="1:53" ht="17.100000000000001" customHeight="1" x14ac:dyDescent="0.3">
      <c r="A28" s="173">
        <f>A10</f>
        <v>0</v>
      </c>
      <c r="B28" s="156">
        <f>B10</f>
        <v>0</v>
      </c>
      <c r="C28" s="157"/>
      <c r="D28" s="56"/>
      <c r="E28" s="65">
        <f>E10</f>
        <v>0</v>
      </c>
      <c r="F28" s="66">
        <f>F10</f>
        <v>0</v>
      </c>
      <c r="G28" s="59">
        <f>G10</f>
        <v>0</v>
      </c>
      <c r="H28" s="58">
        <f>H10</f>
        <v>0</v>
      </c>
      <c r="I28" s="98">
        <f>SUM(K28:AO28)</f>
        <v>0</v>
      </c>
      <c r="J28" s="58">
        <f>F28*I28*(1+$AF$2)</f>
        <v>0</v>
      </c>
      <c r="K28" s="99"/>
      <c r="L28" s="100"/>
      <c r="M28" s="100"/>
      <c r="N28" s="100"/>
      <c r="O28" s="100"/>
      <c r="P28" s="100"/>
      <c r="Q28" s="100"/>
      <c r="R28" s="100"/>
      <c r="S28" s="100"/>
      <c r="T28" s="100"/>
      <c r="U28" s="100"/>
      <c r="V28" s="100"/>
      <c r="W28" s="100"/>
      <c r="X28" s="100"/>
      <c r="Y28" s="100"/>
      <c r="Z28" s="100"/>
      <c r="AA28" s="100"/>
      <c r="AB28" s="100"/>
      <c r="AC28" s="100"/>
      <c r="AD28" s="100"/>
      <c r="AE28" s="100"/>
      <c r="AF28" s="100"/>
      <c r="AG28" s="100"/>
      <c r="AH28" s="100"/>
      <c r="AI28" s="100"/>
      <c r="AJ28" s="100"/>
      <c r="AK28" s="100"/>
      <c r="AL28" s="100"/>
      <c r="AM28" s="100"/>
      <c r="AN28" s="100"/>
      <c r="AO28" s="101"/>
      <c r="AQ28" s="102" t="s">
        <v>42</v>
      </c>
      <c r="AR28" s="103"/>
      <c r="AS28" s="103"/>
      <c r="AT28" s="103"/>
      <c r="AU28" s="103"/>
      <c r="AV28" s="103"/>
      <c r="AW28" s="103"/>
      <c r="AX28" s="103"/>
      <c r="AY28" s="104"/>
      <c r="AZ28" s="105"/>
      <c r="BA28" s="106"/>
    </row>
    <row r="29" spans="1:53" ht="17.100000000000001" customHeight="1" x14ac:dyDescent="0.3">
      <c r="A29" s="174"/>
      <c r="B29" s="152">
        <f>B10</f>
        <v>0</v>
      </c>
      <c r="C29" s="153"/>
      <c r="D29" s="107"/>
      <c r="E29" s="65">
        <f t="shared" ref="E29:H30" si="8">E10</f>
        <v>0</v>
      </c>
      <c r="F29" s="66">
        <f t="shared" si="8"/>
        <v>0</v>
      </c>
      <c r="G29" s="108">
        <f t="shared" si="8"/>
        <v>0</v>
      </c>
      <c r="H29" s="109">
        <f t="shared" si="8"/>
        <v>0</v>
      </c>
      <c r="I29" s="98">
        <f>SUM(K29:AO29)</f>
        <v>0</v>
      </c>
      <c r="J29" s="66">
        <f>F29*I29*(1+$AF$2)</f>
        <v>0</v>
      </c>
      <c r="K29" s="110"/>
      <c r="L29" s="111"/>
      <c r="M29" s="111"/>
      <c r="N29" s="111"/>
      <c r="O29" s="111"/>
      <c r="P29" s="111"/>
      <c r="Q29" s="111"/>
      <c r="R29" s="111"/>
      <c r="S29" s="111"/>
      <c r="T29" s="111"/>
      <c r="U29" s="111"/>
      <c r="V29" s="111"/>
      <c r="W29" s="111"/>
      <c r="X29" s="111"/>
      <c r="Y29" s="111"/>
      <c r="Z29" s="111"/>
      <c r="AA29" s="111"/>
      <c r="AB29" s="111"/>
      <c r="AC29" s="111"/>
      <c r="AD29" s="111"/>
      <c r="AE29" s="111"/>
      <c r="AF29" s="111"/>
      <c r="AG29" s="111"/>
      <c r="AH29" s="111"/>
      <c r="AI29" s="111"/>
      <c r="AJ29" s="111"/>
      <c r="AK29" s="111"/>
      <c r="AL29" s="111"/>
      <c r="AM29" s="111"/>
      <c r="AN29" s="111"/>
      <c r="AO29" s="112"/>
      <c r="AQ29" s="102" t="s">
        <v>42</v>
      </c>
      <c r="AR29" s="113"/>
      <c r="AS29" s="113"/>
      <c r="AT29" s="113"/>
      <c r="AU29" s="113"/>
      <c r="AV29" s="113"/>
      <c r="AW29" s="113"/>
      <c r="AX29" s="113"/>
      <c r="AY29" s="114"/>
      <c r="AZ29" s="105"/>
      <c r="BA29" s="115"/>
    </row>
    <row r="30" spans="1:53" ht="17.100000000000001" customHeight="1" x14ac:dyDescent="0.3">
      <c r="A30" s="174"/>
      <c r="B30" s="152">
        <f>B11</f>
        <v>0</v>
      </c>
      <c r="C30" s="153"/>
      <c r="D30" s="107"/>
      <c r="E30" s="65">
        <f t="shared" si="8"/>
        <v>0</v>
      </c>
      <c r="F30" s="66">
        <f t="shared" si="8"/>
        <v>0</v>
      </c>
      <c r="G30" s="108">
        <f t="shared" si="8"/>
        <v>0</v>
      </c>
      <c r="H30" s="109">
        <f t="shared" si="8"/>
        <v>0</v>
      </c>
      <c r="I30" s="98">
        <f>SUM(K30:AO30)</f>
        <v>0</v>
      </c>
      <c r="J30" s="66">
        <f>F30*I30</f>
        <v>0</v>
      </c>
      <c r="K30" s="110"/>
      <c r="L30" s="111"/>
      <c r="M30" s="111"/>
      <c r="N30" s="111"/>
      <c r="O30" s="111"/>
      <c r="P30" s="111"/>
      <c r="Q30" s="111"/>
      <c r="R30" s="111"/>
      <c r="S30" s="111"/>
      <c r="T30" s="111"/>
      <c r="U30" s="111"/>
      <c r="V30" s="111"/>
      <c r="W30" s="111"/>
      <c r="X30" s="111"/>
      <c r="Y30" s="111"/>
      <c r="Z30" s="111"/>
      <c r="AA30" s="111"/>
      <c r="AB30" s="111"/>
      <c r="AC30" s="111"/>
      <c r="AD30" s="111"/>
      <c r="AE30" s="111"/>
      <c r="AF30" s="111"/>
      <c r="AG30" s="111"/>
      <c r="AH30" s="111"/>
      <c r="AI30" s="111"/>
      <c r="AJ30" s="111"/>
      <c r="AK30" s="111"/>
      <c r="AL30" s="111"/>
      <c r="AM30" s="111"/>
      <c r="AN30" s="111"/>
      <c r="AO30" s="112"/>
      <c r="AQ30" s="102" t="s">
        <v>42</v>
      </c>
      <c r="AR30" s="113"/>
      <c r="AS30" s="113"/>
      <c r="AT30" s="113"/>
      <c r="AU30" s="113"/>
      <c r="AV30" s="113"/>
      <c r="AW30" s="113"/>
      <c r="AX30" s="113"/>
      <c r="AY30" s="114"/>
      <c r="AZ30" s="105"/>
      <c r="BA30" s="115"/>
    </row>
    <row r="31" spans="1:53" ht="17.100000000000001" customHeight="1" thickBot="1" x14ac:dyDescent="0.35">
      <c r="A31" s="174"/>
      <c r="B31" s="154">
        <f>B13</f>
        <v>0</v>
      </c>
      <c r="C31" s="155"/>
      <c r="D31" s="107"/>
      <c r="E31" s="65">
        <f>E13</f>
        <v>0</v>
      </c>
      <c r="F31" s="66">
        <f>F13</f>
        <v>0</v>
      </c>
      <c r="G31" s="116">
        <f>G13</f>
        <v>0</v>
      </c>
      <c r="H31" s="117">
        <f>H13</f>
        <v>0</v>
      </c>
      <c r="I31" s="98">
        <f>SUM(K31:AO31)</f>
        <v>0</v>
      </c>
      <c r="J31" s="66">
        <f>F31*I31</f>
        <v>0</v>
      </c>
      <c r="K31" s="118"/>
      <c r="L31" s="119"/>
      <c r="M31" s="119"/>
      <c r="N31" s="119"/>
      <c r="O31" s="119"/>
      <c r="P31" s="119"/>
      <c r="Q31" s="119"/>
      <c r="R31" s="119"/>
      <c r="S31" s="119"/>
      <c r="T31" s="119"/>
      <c r="U31" s="119"/>
      <c r="V31" s="119"/>
      <c r="W31" s="119"/>
      <c r="X31" s="119"/>
      <c r="Y31" s="119"/>
      <c r="Z31" s="119"/>
      <c r="AA31" s="119"/>
      <c r="AB31" s="119"/>
      <c r="AC31" s="119"/>
      <c r="AD31" s="119"/>
      <c r="AE31" s="119"/>
      <c r="AF31" s="119"/>
      <c r="AG31" s="119"/>
      <c r="AH31" s="119"/>
      <c r="AI31" s="119"/>
      <c r="AJ31" s="119"/>
      <c r="AK31" s="119"/>
      <c r="AL31" s="119"/>
      <c r="AM31" s="119"/>
      <c r="AN31" s="119"/>
      <c r="AO31" s="120"/>
      <c r="AQ31" s="121" t="s">
        <v>42</v>
      </c>
      <c r="AR31" s="122"/>
      <c r="AS31" s="122"/>
      <c r="AT31" s="122"/>
      <c r="AU31" s="122"/>
      <c r="AV31" s="122"/>
      <c r="AW31" s="122"/>
      <c r="AX31" s="122"/>
      <c r="AY31" s="123"/>
      <c r="AZ31" s="124"/>
      <c r="BA31" s="125"/>
    </row>
    <row r="32" spans="1:53" ht="17.100000000000001" customHeight="1" x14ac:dyDescent="0.3">
      <c r="A32" s="72"/>
      <c r="B32" s="72"/>
      <c r="C32" s="72"/>
      <c r="D32" s="72"/>
      <c r="E32" s="72"/>
      <c r="F32" s="72"/>
      <c r="G32" s="126">
        <f>G14</f>
        <v>0</v>
      </c>
      <c r="H32" s="74">
        <f>H14</f>
        <v>0</v>
      </c>
      <c r="I32" s="73">
        <f t="shared" ref="I32" si="9">SUM(I28:I31)</f>
        <v>0</v>
      </c>
      <c r="J32" s="74">
        <f>SUM(J28:J31)</f>
        <v>0</v>
      </c>
      <c r="K32" s="127">
        <f t="shared" ref="K32:AO32" si="10">SUM(K28:K31)</f>
        <v>0</v>
      </c>
      <c r="L32" s="77">
        <f t="shared" si="10"/>
        <v>0</v>
      </c>
      <c r="M32" s="77">
        <f t="shared" si="10"/>
        <v>0</v>
      </c>
      <c r="N32" s="77">
        <f t="shared" si="10"/>
        <v>0</v>
      </c>
      <c r="O32" s="77">
        <f t="shared" si="10"/>
        <v>0</v>
      </c>
      <c r="P32" s="77">
        <f t="shared" si="10"/>
        <v>0</v>
      </c>
      <c r="Q32" s="77">
        <f t="shared" si="10"/>
        <v>0</v>
      </c>
      <c r="R32" s="77">
        <f t="shared" si="10"/>
        <v>0</v>
      </c>
      <c r="S32" s="77">
        <f t="shared" si="10"/>
        <v>0</v>
      </c>
      <c r="T32" s="77">
        <f t="shared" si="10"/>
        <v>0</v>
      </c>
      <c r="U32" s="77">
        <f t="shared" si="10"/>
        <v>0</v>
      </c>
      <c r="V32" s="77">
        <f t="shared" si="10"/>
        <v>0</v>
      </c>
      <c r="W32" s="77">
        <f t="shared" si="10"/>
        <v>0</v>
      </c>
      <c r="X32" s="77">
        <f t="shared" si="10"/>
        <v>0</v>
      </c>
      <c r="Y32" s="77">
        <f t="shared" si="10"/>
        <v>0</v>
      </c>
      <c r="Z32" s="77">
        <f t="shared" si="10"/>
        <v>0</v>
      </c>
      <c r="AA32" s="77">
        <f t="shared" si="10"/>
        <v>0</v>
      </c>
      <c r="AB32" s="77">
        <f t="shared" si="10"/>
        <v>0</v>
      </c>
      <c r="AC32" s="77">
        <f t="shared" si="10"/>
        <v>0</v>
      </c>
      <c r="AD32" s="77">
        <f t="shared" si="10"/>
        <v>0</v>
      </c>
      <c r="AE32" s="77">
        <f t="shared" si="10"/>
        <v>0</v>
      </c>
      <c r="AF32" s="77">
        <f t="shared" si="10"/>
        <v>0</v>
      </c>
      <c r="AG32" s="77">
        <f t="shared" si="10"/>
        <v>0</v>
      </c>
      <c r="AH32" s="77">
        <f t="shared" si="10"/>
        <v>0</v>
      </c>
      <c r="AI32" s="77">
        <f t="shared" si="10"/>
        <v>0</v>
      </c>
      <c r="AJ32" s="77">
        <f t="shared" si="10"/>
        <v>0</v>
      </c>
      <c r="AK32" s="77">
        <f t="shared" si="10"/>
        <v>0</v>
      </c>
      <c r="AL32" s="77">
        <f t="shared" si="10"/>
        <v>0</v>
      </c>
      <c r="AM32" s="77">
        <f t="shared" si="10"/>
        <v>0</v>
      </c>
      <c r="AN32" s="77">
        <f t="shared" si="10"/>
        <v>0</v>
      </c>
      <c r="AO32" s="78">
        <f t="shared" si="10"/>
        <v>0</v>
      </c>
      <c r="AQ32" s="131"/>
      <c r="AR32" s="131"/>
      <c r="AS32" s="131"/>
      <c r="AT32" s="131"/>
      <c r="AU32" s="131"/>
      <c r="AV32" s="131"/>
      <c r="AW32" s="131"/>
      <c r="AX32" s="131"/>
      <c r="AY32" s="131"/>
      <c r="AZ32" s="131"/>
      <c r="BA32" s="131"/>
    </row>
    <row r="33" s="131" customFormat="1" ht="13.8" x14ac:dyDescent="0.3"/>
  </sheetData>
  <conditionalFormatting sqref="K19:AO20 K22:AO22">
    <cfRule type="expression" dxfId="1" priority="2">
      <formula>IF(AND(K$9&lt;&gt;"",K$9&lt;=$B$3),TRUE)</formula>
    </cfRule>
  </conditionalFormatting>
  <conditionalFormatting sqref="K21:AO21">
    <cfRule type="expression" dxfId="0" priority="1">
      <formula>IF(AND(K$9&lt;&gt;"",K$9&lt;=$B$3),TRUE)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2018-11-22T17:38:21Z</dcterms:modified>
</cp:coreProperties>
</file>