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6nic\Desktop\XTB\codes\"/>
    </mc:Choice>
  </mc:AlternateContent>
  <xr:revisionPtr revIDLastSave="0" documentId="13_ncr:1_{1C75181D-7562-4F8C-8731-41DF752806A6}" xr6:coauthVersionLast="47" xr6:coauthVersionMax="47" xr10:uidLastSave="{00000000-0000-0000-0000-000000000000}"/>
  <bookViews>
    <workbookView xWindow="-120" yWindow="-120" windowWidth="29040" windowHeight="15720" xr2:uid="{14B31BF4-F707-4E57-9B56-1987EFA9C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J10" i="1"/>
  <c r="O10" i="1"/>
  <c r="D11" i="1"/>
  <c r="E11" i="1" s="1"/>
  <c r="I11" i="1"/>
  <c r="I12" i="1" s="1"/>
  <c r="N11" i="1"/>
  <c r="N12" i="1" s="1"/>
  <c r="N13" i="1" s="1"/>
  <c r="O13" i="1" s="1"/>
  <c r="AD14" i="1"/>
  <c r="AE14" i="1" s="1"/>
  <c r="T10" i="1"/>
  <c r="S11" i="1"/>
  <c r="S12" i="1" s="1"/>
  <c r="R11" i="1"/>
  <c r="R12" i="1" s="1"/>
  <c r="R13" i="1" s="1"/>
  <c r="R14" i="1" s="1"/>
  <c r="Y10" i="1"/>
  <c r="X11" i="1"/>
  <c r="X12" i="1" s="1"/>
  <c r="X13" i="1" s="1"/>
  <c r="X14" i="1" s="1"/>
  <c r="X15" i="1" s="1"/>
  <c r="W11" i="1"/>
  <c r="W12" i="1" s="1"/>
  <c r="W13" i="1" s="1"/>
  <c r="W14" i="1" s="1"/>
  <c r="W15" i="1" s="1"/>
  <c r="AD11" i="1"/>
  <c r="AE11" i="1" s="1"/>
  <c r="AD12" i="1"/>
  <c r="AE12" i="1" s="1"/>
  <c r="AD13" i="1"/>
  <c r="AE13" i="1" s="1"/>
  <c r="AD15" i="1"/>
  <c r="AE15" i="1" s="1"/>
  <c r="AD16" i="1"/>
  <c r="AE16" i="1" s="1"/>
  <c r="AD10" i="1"/>
  <c r="AE10" i="1" s="1"/>
  <c r="J12" i="1" l="1"/>
  <c r="O12" i="1"/>
  <c r="O11" i="1"/>
  <c r="J11" i="1"/>
  <c r="S13" i="1"/>
  <c r="T12" i="1"/>
  <c r="T11" i="1"/>
  <c r="AF12" i="1"/>
  <c r="AF13" i="1"/>
  <c r="AF15" i="1"/>
  <c r="Y13" i="1"/>
  <c r="AF14" i="1"/>
  <c r="Y12" i="1"/>
  <c r="Y11" i="1"/>
  <c r="AF11" i="1"/>
  <c r="Y15" i="1"/>
  <c r="AF10" i="1"/>
  <c r="Z10" i="1" s="1"/>
  <c r="Y14" i="1"/>
  <c r="Z15" i="1" l="1"/>
  <c r="Z14" i="1"/>
  <c r="S14" i="1"/>
  <c r="T14" i="1" s="1"/>
  <c r="T13" i="1"/>
  <c r="Z11" i="1"/>
  <c r="Z13" i="1"/>
  <c r="Z12" i="1"/>
  <c r="AA10" i="1"/>
  <c r="U10" i="1" s="1"/>
  <c r="AA14" i="1" l="1"/>
  <c r="U14" i="1" s="1"/>
  <c r="AA12" i="1"/>
  <c r="U12" i="1" s="1"/>
  <c r="AA11" i="1"/>
  <c r="U11" i="1" s="1"/>
  <c r="V10" i="1" s="1"/>
  <c r="P10" i="1" s="1"/>
  <c r="AA13" i="1"/>
  <c r="U13" i="1" s="1"/>
  <c r="V13" i="1" l="1"/>
  <c r="P13" i="1" s="1"/>
  <c r="V12" i="1"/>
  <c r="P12" i="1" s="1"/>
  <c r="Q12" i="1" s="1"/>
  <c r="K12" i="1" s="1"/>
  <c r="V11" i="1"/>
  <c r="P11" i="1" s="1"/>
  <c r="Q11" i="1" l="1"/>
  <c r="Q10" i="1"/>
  <c r="K10" i="1" s="1"/>
  <c r="K11" i="1" l="1"/>
  <c r="L11" i="1" s="1"/>
  <c r="F11" i="1" s="1"/>
  <c r="L10" i="1" l="1"/>
  <c r="F10" i="1" s="1"/>
  <c r="G10" i="1"/>
  <c r="A10" i="1" s="1"/>
</calcChain>
</file>

<file path=xl/sharedStrings.xml><?xml version="1.0" encoding="utf-8"?>
<sst xmlns="http://schemas.openxmlformats.org/spreadsheetml/2006/main" count="46" uniqueCount="19">
  <si>
    <t>dddd</t>
  </si>
  <si>
    <t>u</t>
  </si>
  <si>
    <t>d</t>
  </si>
  <si>
    <t>annual rate</t>
  </si>
  <si>
    <t>S</t>
  </si>
  <si>
    <t>initial price</t>
  </si>
  <si>
    <t>number of up</t>
  </si>
  <si>
    <t>number of down</t>
  </si>
  <si>
    <t>K</t>
  </si>
  <si>
    <t>strike</t>
  </si>
  <si>
    <t>At maturity we don't have time value</t>
  </si>
  <si>
    <t>P</t>
  </si>
  <si>
    <t>Delta</t>
  </si>
  <si>
    <t>rf</t>
  </si>
  <si>
    <t>annual risk free rate</t>
  </si>
  <si>
    <t>Po</t>
  </si>
  <si>
    <t>Time period</t>
  </si>
  <si>
    <t>Parameters</t>
  </si>
  <si>
    <t>Binomial pricing of 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</si>
</sst>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9" fontId="0" fillId="3" borderId="0" xfId="0" applyNumberFormat="1" applyFill="1"/>
    <xf numFmtId="0" fontId="0" fillId="3" borderId="0" xfId="0" applyFill="1"/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2973-B15C-4894-888F-49B59F1A74B5}">
  <dimension ref="A1:AF42"/>
  <sheetViews>
    <sheetView tabSelected="1" topLeftCell="L1" zoomScale="70" zoomScaleNormal="70" workbookViewId="0">
      <selection activeCell="AE24" sqref="AE24"/>
    </sheetView>
  </sheetViews>
  <sheetFormatPr defaultRowHeight="15" x14ac:dyDescent="0.25"/>
  <cols>
    <col min="1" max="1" width="14.85546875" bestFit="1" customWidth="1"/>
    <col min="2" max="2" width="19.140625" customWidth="1"/>
    <col min="3" max="3" width="19.7109375" bestFit="1" customWidth="1"/>
    <col min="4" max="4" width="16.42578125" bestFit="1" customWidth="1"/>
    <col min="5" max="6" width="14.85546875" bestFit="1" customWidth="1"/>
    <col min="7" max="7" width="15.85546875" bestFit="1" customWidth="1"/>
    <col min="8" max="8" width="13.5703125" bestFit="1" customWidth="1"/>
    <col min="9" max="9" width="16.42578125" bestFit="1" customWidth="1"/>
    <col min="10" max="11" width="14.85546875" bestFit="1" customWidth="1"/>
    <col min="12" max="12" width="15.85546875" bestFit="1" customWidth="1"/>
    <col min="13" max="13" width="13.5703125" bestFit="1" customWidth="1"/>
    <col min="14" max="14" width="16.42578125" bestFit="1" customWidth="1"/>
    <col min="15" max="16" width="14.85546875" bestFit="1" customWidth="1"/>
    <col min="17" max="17" width="15.85546875" bestFit="1" customWidth="1"/>
    <col min="18" max="18" width="13.5703125" bestFit="1" customWidth="1"/>
    <col min="19" max="19" width="16.42578125" bestFit="1" customWidth="1"/>
    <col min="20" max="21" width="14.85546875" bestFit="1" customWidth="1"/>
    <col min="22" max="22" width="15.85546875" bestFit="1" customWidth="1"/>
    <col min="23" max="23" width="13.5703125" bestFit="1" customWidth="1"/>
    <col min="24" max="24" width="16.42578125" bestFit="1" customWidth="1"/>
    <col min="25" max="26" width="14.85546875" bestFit="1" customWidth="1"/>
    <col min="27" max="27" width="15.85546875" bestFit="1" customWidth="1"/>
    <col min="28" max="28" width="13.5703125" bestFit="1" customWidth="1"/>
    <col min="29" max="29" width="16.42578125" bestFit="1" customWidth="1"/>
    <col min="30" max="30" width="14.85546875" bestFit="1" customWidth="1"/>
    <col min="31" max="31" width="35" bestFit="1" customWidth="1"/>
  </cols>
  <sheetData>
    <row r="1" spans="1:32" ht="21" x14ac:dyDescent="0.35">
      <c r="A1" s="2" t="s">
        <v>17</v>
      </c>
      <c r="I1" s="3" t="s">
        <v>18</v>
      </c>
    </row>
    <row r="2" spans="1:32" x14ac:dyDescent="0.25">
      <c r="A2" t="s">
        <v>1</v>
      </c>
      <c r="B2" s="4">
        <v>0.1</v>
      </c>
      <c r="C2" t="s">
        <v>3</v>
      </c>
    </row>
    <row r="3" spans="1:32" x14ac:dyDescent="0.25">
      <c r="A3" t="s">
        <v>2</v>
      </c>
      <c r="B3" s="4">
        <v>-0.1</v>
      </c>
      <c r="C3" t="s">
        <v>3</v>
      </c>
    </row>
    <row r="4" spans="1:32" x14ac:dyDescent="0.25">
      <c r="A4" t="s">
        <v>4</v>
      </c>
      <c r="B4" s="5">
        <v>135</v>
      </c>
      <c r="C4" t="s">
        <v>5</v>
      </c>
    </row>
    <row r="5" spans="1:32" x14ac:dyDescent="0.25">
      <c r="A5" t="s">
        <v>8</v>
      </c>
      <c r="B5" s="5">
        <v>140</v>
      </c>
      <c r="C5" t="s">
        <v>9</v>
      </c>
    </row>
    <row r="6" spans="1:32" x14ac:dyDescent="0.25">
      <c r="A6" t="s">
        <v>13</v>
      </c>
      <c r="B6" s="4">
        <v>0.02</v>
      </c>
      <c r="C6" t="s">
        <v>14</v>
      </c>
    </row>
    <row r="7" spans="1:32" x14ac:dyDescent="0.25">
      <c r="AE7" t="s">
        <v>10</v>
      </c>
    </row>
    <row r="8" spans="1:32" ht="21" x14ac:dyDescent="0.35">
      <c r="A8" s="6" t="s">
        <v>16</v>
      </c>
      <c r="C8" s="7">
        <v>1</v>
      </c>
      <c r="D8" s="8"/>
      <c r="E8" s="8"/>
      <c r="F8" s="8"/>
      <c r="G8" s="9"/>
      <c r="H8" s="7">
        <v>2</v>
      </c>
      <c r="I8" s="8"/>
      <c r="J8" s="8"/>
      <c r="K8" s="8"/>
      <c r="L8" s="9"/>
      <c r="M8" s="7">
        <v>3</v>
      </c>
      <c r="N8" s="8"/>
      <c r="O8" s="8"/>
      <c r="P8" s="8"/>
      <c r="Q8" s="9"/>
      <c r="R8" s="7">
        <v>4</v>
      </c>
      <c r="S8" s="8"/>
      <c r="T8" s="8"/>
      <c r="U8" s="8"/>
      <c r="V8" s="9"/>
      <c r="W8" s="7">
        <v>5</v>
      </c>
      <c r="X8" s="8"/>
      <c r="Y8" s="8"/>
      <c r="Z8" s="8"/>
      <c r="AA8" s="9"/>
      <c r="AB8" s="7">
        <v>6</v>
      </c>
      <c r="AC8" s="8"/>
      <c r="AD8" s="8"/>
      <c r="AE8" s="8"/>
      <c r="AF8" s="9"/>
    </row>
    <row r="9" spans="1:32" x14ac:dyDescent="0.25">
      <c r="A9" t="s">
        <v>15</v>
      </c>
      <c r="C9" s="10" t="s">
        <v>6</v>
      </c>
      <c r="D9" s="11" t="s">
        <v>7</v>
      </c>
      <c r="E9" s="11" t="s">
        <v>4</v>
      </c>
      <c r="F9" s="11" t="s">
        <v>11</v>
      </c>
      <c r="G9" s="12" t="s">
        <v>12</v>
      </c>
      <c r="H9" s="10" t="s">
        <v>6</v>
      </c>
      <c r="I9" s="11" t="s">
        <v>7</v>
      </c>
      <c r="J9" s="11" t="s">
        <v>4</v>
      </c>
      <c r="K9" s="11" t="s">
        <v>11</v>
      </c>
      <c r="L9" s="12" t="s">
        <v>12</v>
      </c>
      <c r="M9" s="10" t="s">
        <v>6</v>
      </c>
      <c r="N9" s="11" t="s">
        <v>7</v>
      </c>
      <c r="O9" s="11" t="s">
        <v>4</v>
      </c>
      <c r="P9" s="11" t="s">
        <v>11</v>
      </c>
      <c r="Q9" s="12" t="s">
        <v>12</v>
      </c>
      <c r="R9" s="10" t="s">
        <v>6</v>
      </c>
      <c r="S9" s="11" t="s">
        <v>7</v>
      </c>
      <c r="T9" s="11" t="s">
        <v>4</v>
      </c>
      <c r="U9" s="11" t="s">
        <v>11</v>
      </c>
      <c r="V9" s="12" t="s">
        <v>12</v>
      </c>
      <c r="W9" s="10" t="s">
        <v>6</v>
      </c>
      <c r="X9" s="11" t="s">
        <v>7</v>
      </c>
      <c r="Y9" s="11" t="s">
        <v>4</v>
      </c>
      <c r="Z9" s="11" t="s">
        <v>11</v>
      </c>
      <c r="AA9" s="12" t="s">
        <v>12</v>
      </c>
      <c r="AB9" s="10" t="s">
        <v>6</v>
      </c>
      <c r="AC9" s="11" t="s">
        <v>7</v>
      </c>
      <c r="AD9" s="11" t="s">
        <v>4</v>
      </c>
      <c r="AE9" s="11" t="s">
        <v>11</v>
      </c>
      <c r="AF9" s="12" t="s">
        <v>12</v>
      </c>
    </row>
    <row r="10" spans="1:32" ht="18.75" x14ac:dyDescent="0.3">
      <c r="A10" s="1">
        <f>G10*B4-(G10*E10-F10)*EXP(-B6/12)</f>
        <v>3.6855404658910516</v>
      </c>
      <c r="C10" s="13">
        <v>1</v>
      </c>
      <c r="D10" s="14">
        <v>0</v>
      </c>
      <c r="E10" s="14">
        <f>$B$4*EXP($B$2*C10/12)*EXP($B$3*D10/12)</f>
        <v>136.12970054800536</v>
      </c>
      <c r="F10" s="14">
        <f>L10*E10-(L10*J10-K10)*EXP(-$B$6/12)</f>
        <v>2.847444857160653</v>
      </c>
      <c r="G10" s="15">
        <f>EXP(-$B$6/12)*(F10-F11)/(E10-E11)</f>
        <v>-0.93336784577379284</v>
      </c>
      <c r="H10" s="13">
        <v>2</v>
      </c>
      <c r="I10" s="14">
        <v>0</v>
      </c>
      <c r="J10" s="14">
        <f>$B$4*EXP($B$2*H10/12)*EXP($B$3*I10/12)</f>
        <v>137.26885460214521</v>
      </c>
      <c r="K10" s="14">
        <f>Q10*J10-(Q10*O10-P10)*EXP(-$B$6/12)</f>
        <v>2.0399955081665695</v>
      </c>
      <c r="L10" s="15">
        <f>EXP(-$B$6/12)*(K10-K11)/(J10-J11)</f>
        <v>-0.8904890203253647</v>
      </c>
      <c r="M10" s="13">
        <v>3</v>
      </c>
      <c r="N10" s="14">
        <v>0</v>
      </c>
      <c r="O10" s="14">
        <f>$B$4*EXP($B$2*M10/12)*EXP($B$3*N10/12)</f>
        <v>138.4175412707979</v>
      </c>
      <c r="P10" s="14">
        <f>V10*O10-(V10*T10-U10)*EXP(-$B$6/12)</f>
        <v>1.2898315740973203</v>
      </c>
      <c r="Q10" s="15">
        <f>EXP(-$B$6/12)*(P10-P11)/(O10-O11)</f>
        <v>-0.81934858262979526</v>
      </c>
      <c r="R10" s="13">
        <v>4</v>
      </c>
      <c r="S10" s="14">
        <v>0</v>
      </c>
      <c r="T10" s="14">
        <f>$B$4*EXP($B$2*R10/12)*EXP($B$3*S10/12)</f>
        <v>139.57584032433252</v>
      </c>
      <c r="U10" s="14">
        <f>AA10*T10-(AA10*Y10-Z10)*EXP(-$B$6/12)</f>
        <v>0.6415765811918277</v>
      </c>
      <c r="V10" s="15">
        <f>EXP(-$B$6/12)*(U10-U11)/(T10-T11)</f>
        <v>-0.7013143539393295</v>
      </c>
      <c r="W10" s="13">
        <v>5</v>
      </c>
      <c r="X10" s="14">
        <v>0</v>
      </c>
      <c r="Y10" s="14">
        <f>$B$4*EXP($B$2*W10/12)*EXP($B$3*X10/12)</f>
        <v>140.74383220064882</v>
      </c>
      <c r="Z10" s="14">
        <f>AF10*Y10-(AF10*AD10-AE10)*EXP(-$B$6/12)</f>
        <v>0.16994522691049596</v>
      </c>
      <c r="AA10" s="15">
        <f>EXP(-$B$6/12)*(Z10-Z11)/(Y10-Y11)</f>
        <v>-0.50547042305912604</v>
      </c>
      <c r="AB10" s="13">
        <v>6</v>
      </c>
      <c r="AC10" s="14">
        <v>0</v>
      </c>
      <c r="AD10" s="14">
        <f>$B$4*EXP($B$2*AB10/12)*EXP($B$3*AC10/12)</f>
        <v>141.92159801076326</v>
      </c>
      <c r="AE10" s="14">
        <f>MAX($B$5-AD10,0)</f>
        <v>0</v>
      </c>
      <c r="AF10" s="15">
        <f>EXP(-$B$6/12)*(AE10-AE11)/(AD10-AD11)</f>
        <v>-0.18051878679018954</v>
      </c>
    </row>
    <row r="11" spans="1:32" x14ac:dyDescent="0.25">
      <c r="C11" s="13">
        <v>0</v>
      </c>
      <c r="D11" s="14">
        <f>D10+1</f>
        <v>1</v>
      </c>
      <c r="E11" s="14">
        <f>$B$4*EXP($B$2*C11/12)*EXP($B$3*D11/12)</f>
        <v>133.87967450624825</v>
      </c>
      <c r="F11" s="14">
        <f>L11*E11-(L11*J11-K11)*EXP(-$B$6/12)</f>
        <v>4.951049905052372</v>
      </c>
      <c r="G11" s="15"/>
      <c r="H11" s="13">
        <v>1</v>
      </c>
      <c r="I11" s="14">
        <f>I10+1</f>
        <v>1</v>
      </c>
      <c r="J11" s="14">
        <f t="shared" ref="J11:J12" si="0">$B$4*EXP($B$2*H11/12)*EXP($B$3*I11/12)</f>
        <v>135.00000000000003</v>
      </c>
      <c r="K11" s="14">
        <f t="shared" ref="K11:K12" si="1">Q11*J11-(Q11*O11-P11)*EXP(-$B$6/12)</f>
        <v>4.063755744601707</v>
      </c>
      <c r="L11" s="15">
        <f>EXP(-$B$6/12)*(K11-K12)/(J11-J12)</f>
        <v>-0.9983792037785838</v>
      </c>
      <c r="M11" s="13">
        <v>2</v>
      </c>
      <c r="N11" s="14">
        <f>N10+1</f>
        <v>1</v>
      </c>
      <c r="O11" s="14">
        <f t="shared" ref="O11:O13" si="2">$B$4*EXP($B$2*M11/12)*EXP($B$3*N11/12)</f>
        <v>136.12970054800533</v>
      </c>
      <c r="P11" s="14">
        <f t="shared" ref="P11:P12" si="3">V11*O11-(V11*T11-U11)*EXP(-$B$6/12)</f>
        <v>3.1674974643294433</v>
      </c>
      <c r="Q11" s="15">
        <f>EXP(-$B$6/12)*(P11-P12)/(O11-O12)</f>
        <v>-0.9983680830108751</v>
      </c>
      <c r="R11" s="13">
        <f>R10-1</f>
        <v>3</v>
      </c>
      <c r="S11" s="14">
        <f>S10+1</f>
        <v>1</v>
      </c>
      <c r="T11" s="14">
        <f t="shared" ref="T11:T14" si="4">$B$4*EXP($B$2*R11/12)*EXP($B$3*S11/12)</f>
        <v>137.26885460214524</v>
      </c>
      <c r="U11" s="14">
        <f t="shared" ref="U11:U14" si="5">AA11*T11-(AA11*Y11-Z11)*EXP(-$B$6/12)</f>
        <v>2.2621975678601132</v>
      </c>
      <c r="V11" s="15">
        <f>EXP(-$B$6/12)*(U11-U12)/(T11-T12)</f>
        <v>-0.99835696236701743</v>
      </c>
      <c r="W11" s="13">
        <f>W10-1</f>
        <v>4</v>
      </c>
      <c r="X11" s="14">
        <f>X10+1</f>
        <v>1</v>
      </c>
      <c r="Y11" s="14">
        <f t="shared" ref="Y11:Y15" si="6">$B$4*EXP($B$2*W11/12)*EXP($B$3*X11/12)</f>
        <v>138.4175412707979</v>
      </c>
      <c r="Z11" s="14">
        <f t="shared" ref="Z11:Z15" si="7">AF11*Y11-(AF11*AD11-AE11)*EXP(-$B$6/12)</f>
        <v>1.3477779068771838</v>
      </c>
      <c r="AA11" s="15">
        <f>EXP(-$B$6/12)*(Z11-Z12)/(Y11-Y12)</f>
        <v>-0.99834584184705133</v>
      </c>
      <c r="AB11" s="13">
        <v>5</v>
      </c>
      <c r="AC11" s="14">
        <v>1</v>
      </c>
      <c r="AD11" s="14">
        <f t="shared" ref="AD11:AD16" si="8">$B$4*EXP($B$2*AB11/12)*EXP($B$3*AC11/12)</f>
        <v>139.57584032433249</v>
      </c>
      <c r="AE11" s="14">
        <f t="shared" ref="AE11:AE16" si="9">MAX($B$5-AD11,0)</f>
        <v>0.42415967566751078</v>
      </c>
      <c r="AF11" s="15">
        <f>EXP(-$B$6/12)*(AE11-AE12)/(AD11-AD12)</f>
        <v>-0.99833472145093882</v>
      </c>
    </row>
    <row r="12" spans="1:32" x14ac:dyDescent="0.25">
      <c r="C12" s="13"/>
      <c r="D12" s="14"/>
      <c r="E12" s="14"/>
      <c r="F12" s="14"/>
      <c r="G12" s="15"/>
      <c r="H12" s="13">
        <v>0</v>
      </c>
      <c r="I12" s="14">
        <f>I11+1</f>
        <v>2</v>
      </c>
      <c r="J12" s="14">
        <f t="shared" si="0"/>
        <v>132.76864626591836</v>
      </c>
      <c r="K12" s="14">
        <f t="shared" si="1"/>
        <v>6.2952089000555418</v>
      </c>
      <c r="L12" s="15"/>
      <c r="M12" s="13">
        <v>1</v>
      </c>
      <c r="N12" s="14">
        <f>N11+1</f>
        <v>2</v>
      </c>
      <c r="O12" s="14">
        <f t="shared" si="2"/>
        <v>133.87967450624828</v>
      </c>
      <c r="P12" s="14">
        <f t="shared" si="3"/>
        <v>5.4175986956767588</v>
      </c>
      <c r="Q12" s="15">
        <f t="shared" ref="Q12" si="10">EXP(-$B$6/12)*(P12-P13)/(O12-O13)</f>
        <v>-0.99836808301085567</v>
      </c>
      <c r="R12" s="13">
        <f>R11-1</f>
        <v>2</v>
      </c>
      <c r="S12" s="14">
        <f>S11+1</f>
        <v>2</v>
      </c>
      <c r="T12" s="14">
        <f t="shared" si="4"/>
        <v>134.99999999999997</v>
      </c>
      <c r="U12" s="14">
        <f t="shared" si="5"/>
        <v>4.531102715582648</v>
      </c>
      <c r="V12" s="15">
        <f t="shared" ref="V12:V13" si="11">EXP(-$B$6/12)*(U12-U13)/(T12-T13)</f>
        <v>-0.99835696236702387</v>
      </c>
      <c r="W12" s="13">
        <f>W11-1</f>
        <v>3</v>
      </c>
      <c r="X12" s="14">
        <f>X11+1</f>
        <v>2</v>
      </c>
      <c r="Y12" s="14">
        <f t="shared" si="6"/>
        <v>136.12970054800536</v>
      </c>
      <c r="Z12" s="14">
        <f t="shared" si="7"/>
        <v>3.6356441138029822</v>
      </c>
      <c r="AA12" s="15">
        <f t="shared" ref="AA12:AA14" si="12">EXP(-$B$6/12)*(Z12-Z13)/(Y12-Y13)</f>
        <v>-0.99834584184703856</v>
      </c>
      <c r="AB12" s="13">
        <v>4</v>
      </c>
      <c r="AC12" s="14">
        <v>2</v>
      </c>
      <c r="AD12" s="14">
        <f t="shared" si="8"/>
        <v>137.26885460214524</v>
      </c>
      <c r="AE12" s="14">
        <f t="shared" si="9"/>
        <v>2.7311453978547604</v>
      </c>
      <c r="AF12" s="15">
        <f t="shared" ref="AF12:AF15" si="13">EXP(-$B$6/12)*(AE12-AE13)/(AD12-AD13)</f>
        <v>-0.99833472145093871</v>
      </c>
    </row>
    <row r="13" spans="1:32" x14ac:dyDescent="0.25">
      <c r="C13" s="13"/>
      <c r="D13" s="14"/>
      <c r="E13" s="14"/>
      <c r="F13" s="14"/>
      <c r="G13" s="15"/>
      <c r="H13" s="13"/>
      <c r="I13" s="14"/>
      <c r="J13" s="14"/>
      <c r="K13" s="14"/>
      <c r="L13" s="15"/>
      <c r="M13" s="13">
        <v>0</v>
      </c>
      <c r="N13" s="14">
        <f t="shared" ref="N13" si="14">N12+1</f>
        <v>3</v>
      </c>
      <c r="O13" s="14">
        <f t="shared" si="2"/>
        <v>131.6668381238249</v>
      </c>
      <c r="P13" s="14">
        <f>V13*O13-(V13*T13-U13)*EXP(-$B$6/12)</f>
        <v>7.6305090249157388</v>
      </c>
      <c r="Q13" s="15"/>
      <c r="R13" s="13">
        <f t="shared" ref="R13:R14" si="15">R12-1</f>
        <v>1</v>
      </c>
      <c r="S13" s="14">
        <f t="shared" ref="S13:S14" si="16">S12+1</f>
        <v>3</v>
      </c>
      <c r="T13" s="14">
        <f t="shared" si="4"/>
        <v>132.76864626591836</v>
      </c>
      <c r="U13" s="14">
        <f t="shared" si="5"/>
        <v>6.7625061597966294</v>
      </c>
      <c r="V13" s="15">
        <f t="shared" si="11"/>
        <v>-0.99835696236702942</v>
      </c>
      <c r="W13" s="13">
        <f t="shared" ref="W13:W15" si="17">W12-1</f>
        <v>2</v>
      </c>
      <c r="X13" s="14">
        <f t="shared" ref="X13:X15" si="18">X12+1</f>
        <v>3</v>
      </c>
      <c r="Y13" s="14">
        <f t="shared" si="6"/>
        <v>133.87967450624822</v>
      </c>
      <c r="Z13" s="14">
        <f t="shared" si="7"/>
        <v>5.8856952184776787</v>
      </c>
      <c r="AA13" s="15">
        <f t="shared" si="12"/>
        <v>-0.99834584184705721</v>
      </c>
      <c r="AB13" s="13">
        <v>3</v>
      </c>
      <c r="AC13" s="14">
        <v>3</v>
      </c>
      <c r="AD13" s="14">
        <f t="shared" si="8"/>
        <v>135</v>
      </c>
      <c r="AE13" s="14">
        <f t="shared" si="9"/>
        <v>5</v>
      </c>
      <c r="AF13" s="15">
        <f t="shared" si="13"/>
        <v>-0.99833472145093871</v>
      </c>
    </row>
    <row r="14" spans="1:32" x14ac:dyDescent="0.25">
      <c r="C14" s="13"/>
      <c r="D14" s="14"/>
      <c r="E14" s="14"/>
      <c r="F14" s="14"/>
      <c r="G14" s="15"/>
      <c r="H14" s="13"/>
      <c r="I14" s="14"/>
      <c r="J14" s="14"/>
      <c r="K14" s="14"/>
      <c r="L14" s="15"/>
      <c r="M14" s="13"/>
      <c r="N14" s="14"/>
      <c r="O14" s="14"/>
      <c r="P14" s="14"/>
      <c r="Q14" s="15"/>
      <c r="R14" s="13">
        <f t="shared" si="15"/>
        <v>0</v>
      </c>
      <c r="S14" s="14">
        <f t="shared" si="16"/>
        <v>4</v>
      </c>
      <c r="T14" s="14">
        <f t="shared" si="4"/>
        <v>130.57417356507079</v>
      </c>
      <c r="U14" s="14">
        <f t="shared" si="5"/>
        <v>8.9570277491403658</v>
      </c>
      <c r="V14" s="15"/>
      <c r="W14" s="13">
        <f t="shared" si="17"/>
        <v>1</v>
      </c>
      <c r="X14" s="14">
        <f t="shared" si="18"/>
        <v>4</v>
      </c>
      <c r="Y14" s="14">
        <f t="shared" si="6"/>
        <v>131.66683812382493</v>
      </c>
      <c r="Z14" s="14">
        <f t="shared" si="7"/>
        <v>8.0985562495649788</v>
      </c>
      <c r="AA14" s="15">
        <f t="shared" si="12"/>
        <v>-0.99834584184704089</v>
      </c>
      <c r="AB14" s="13">
        <v>2</v>
      </c>
      <c r="AC14" s="14">
        <v>4</v>
      </c>
      <c r="AD14" s="14">
        <f>$B$4*EXP($B$2*AB14/12)*EXP($B$3*AC14/12)</f>
        <v>132.76864626591833</v>
      </c>
      <c r="AE14" s="14">
        <f t="shared" si="9"/>
        <v>7.2313537340816652</v>
      </c>
      <c r="AF14" s="15">
        <f t="shared" si="13"/>
        <v>-0.9983347214509386</v>
      </c>
    </row>
    <row r="15" spans="1:32" x14ac:dyDescent="0.25">
      <c r="C15" s="13"/>
      <c r="D15" s="14"/>
      <c r="E15" s="14"/>
      <c r="F15" s="14"/>
      <c r="G15" s="15"/>
      <c r="H15" s="13"/>
      <c r="I15" s="14"/>
      <c r="J15" s="14"/>
      <c r="K15" s="14"/>
      <c r="L15" s="15"/>
      <c r="M15" s="13"/>
      <c r="N15" s="14"/>
      <c r="O15" s="14"/>
      <c r="P15" s="14"/>
      <c r="Q15" s="15"/>
      <c r="R15" s="13"/>
      <c r="S15" s="14"/>
      <c r="T15" s="14"/>
      <c r="U15" s="14"/>
      <c r="V15" s="15"/>
      <c r="W15" s="13">
        <f t="shared" si="17"/>
        <v>0</v>
      </c>
      <c r="X15" s="14">
        <f t="shared" si="18"/>
        <v>5</v>
      </c>
      <c r="Y15" s="14">
        <f t="shared" si="6"/>
        <v>129.49057670973366</v>
      </c>
      <c r="Z15" s="14">
        <f t="shared" si="7"/>
        <v>10.274841904913643</v>
      </c>
      <c r="AA15" s="15"/>
      <c r="AB15" s="13">
        <v>1</v>
      </c>
      <c r="AC15" s="14">
        <v>5</v>
      </c>
      <c r="AD15" s="14">
        <f t="shared" si="8"/>
        <v>130.57417356507082</v>
      </c>
      <c r="AE15" s="14">
        <f t="shared" si="9"/>
        <v>9.4258264349291778</v>
      </c>
      <c r="AF15" s="15">
        <f t="shared" si="13"/>
        <v>-0.99833472145093871</v>
      </c>
    </row>
    <row r="16" spans="1:32" x14ac:dyDescent="0.25">
      <c r="C16" s="13"/>
      <c r="D16" s="14"/>
      <c r="E16" s="14"/>
      <c r="F16" s="14"/>
      <c r="G16" s="15"/>
      <c r="H16" s="13"/>
      <c r="I16" s="14"/>
      <c r="J16" s="14"/>
      <c r="K16" s="14"/>
      <c r="L16" s="15"/>
      <c r="M16" s="13"/>
      <c r="N16" s="14"/>
      <c r="O16" s="14"/>
      <c r="P16" s="14"/>
      <c r="Q16" s="15"/>
      <c r="R16" s="13"/>
      <c r="S16" s="14"/>
      <c r="T16" s="14"/>
      <c r="U16" s="14"/>
      <c r="V16" s="15"/>
      <c r="W16" s="13"/>
      <c r="X16" s="14"/>
      <c r="Y16" s="14"/>
      <c r="Z16" s="14"/>
      <c r="AA16" s="15"/>
      <c r="AB16" s="13">
        <v>0</v>
      </c>
      <c r="AC16" s="14">
        <v>6</v>
      </c>
      <c r="AD16" s="14">
        <f t="shared" si="8"/>
        <v>128.41597230759641</v>
      </c>
      <c r="AE16" s="14">
        <f t="shared" si="9"/>
        <v>11.584027692403595</v>
      </c>
      <c r="AF16" s="15"/>
    </row>
    <row r="17" spans="3:32" x14ac:dyDescent="0.25">
      <c r="C17" s="16"/>
      <c r="D17" s="17"/>
      <c r="E17" s="17"/>
      <c r="F17" s="17"/>
      <c r="G17" s="18"/>
      <c r="H17" s="16"/>
      <c r="I17" s="17"/>
      <c r="J17" s="17"/>
      <c r="K17" s="17"/>
      <c r="L17" s="18"/>
      <c r="M17" s="16"/>
      <c r="N17" s="17"/>
      <c r="O17" s="17"/>
      <c r="P17" s="17"/>
      <c r="Q17" s="18"/>
      <c r="R17" s="16"/>
      <c r="S17" s="17"/>
      <c r="T17" s="17"/>
      <c r="U17" s="17"/>
      <c r="V17" s="18"/>
      <c r="W17" s="16"/>
      <c r="X17" s="17"/>
      <c r="Y17" s="17"/>
      <c r="Z17" s="17"/>
      <c r="AA17" s="18"/>
      <c r="AB17" s="16"/>
      <c r="AC17" s="17"/>
      <c r="AD17" s="17"/>
      <c r="AE17" s="17"/>
      <c r="AF17" s="18"/>
    </row>
    <row r="18" spans="3:32" x14ac:dyDescent="0.25"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3:32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3:32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42" spans="18:18" x14ac:dyDescent="0.25">
      <c r="R42" t="s">
        <v>0</v>
      </c>
    </row>
  </sheetData>
  <mergeCells count="6">
    <mergeCell ref="C8:G8"/>
    <mergeCell ref="H8:L8"/>
    <mergeCell ref="M8:Q8"/>
    <mergeCell ref="R8:V8"/>
    <mergeCell ref="W8:AA8"/>
    <mergeCell ref="AB8:A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AWLIME</dc:creator>
  <cp:lastModifiedBy>Nicolas AWLIME</cp:lastModifiedBy>
  <dcterms:created xsi:type="dcterms:W3CDTF">2023-01-27T17:50:33Z</dcterms:created>
  <dcterms:modified xsi:type="dcterms:W3CDTF">2023-01-28T20:26:30Z</dcterms:modified>
</cp:coreProperties>
</file>